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0" yWindow="-75" windowWidth="2100" windowHeight="1185"/>
  </bookViews>
  <sheets>
    <sheet name="2025 Stat Totals" sheetId="7" r:id="rId1"/>
    <sheet name="2025 Stat Ranking" sheetId="8" r:id="rId2"/>
    <sheet name="2025 Players By Team" sheetId="1" r:id="rId3"/>
    <sheet name="2025 OBP" sheetId="4" r:id="rId4"/>
    <sheet name="2025 SLUG" sheetId="5" r:id="rId5"/>
    <sheet name="2025 OPS" sheetId="6" r:id="rId6"/>
    <sheet name="Subs" sheetId="9" r:id="rId7"/>
    <sheet name="Sheet2" sheetId="2" r:id="rId8"/>
    <sheet name="Sheet3" sheetId="3" r:id="rId9"/>
  </sheets>
  <externalReferences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</externalReferences>
  <definedNames>
    <definedName name="_xlnm.Print_Area" localSheetId="1">'2025 Stat Ranking'!$A$1:$F$138</definedName>
    <definedName name="_xlnm.Print_Area" localSheetId="0">'2025 Stat Totals'!$A$1:$F$185</definedName>
    <definedName name="_xlnm.Print_Titles" localSheetId="3">'2025 OBP'!$1:$3</definedName>
    <definedName name="_xlnm.Print_Titles" localSheetId="5">'2025 OPS'!$1:$3</definedName>
    <definedName name="_xlnm.Print_Titles" localSheetId="2">'2025 Players By Team'!$1:$3</definedName>
    <definedName name="_xlnm.Print_Titles" localSheetId="4">'2025 SLUG'!$1:$3</definedName>
    <definedName name="_xlnm.Print_Titles" localSheetId="1">'2025 Stat Ranking'!$1:$2</definedName>
  </definedNames>
  <calcPr calcId="145621"/>
</workbook>
</file>

<file path=xl/calcChain.xml><?xml version="1.0" encoding="utf-8"?>
<calcChain xmlns="http://schemas.openxmlformats.org/spreadsheetml/2006/main">
  <c r="L15" i="6" l="1"/>
  <c r="K15" i="6"/>
  <c r="J15" i="6"/>
  <c r="I15" i="6"/>
  <c r="H15" i="6"/>
  <c r="G15" i="6"/>
  <c r="F15" i="6"/>
  <c r="E15" i="6"/>
  <c r="D15" i="6"/>
  <c r="M14" i="6"/>
  <c r="L14" i="6"/>
  <c r="K14" i="6"/>
  <c r="J14" i="6"/>
  <c r="I14" i="6"/>
  <c r="H14" i="6"/>
  <c r="G14" i="6"/>
  <c r="F14" i="6"/>
  <c r="E14" i="6"/>
  <c r="D14" i="6"/>
  <c r="L13" i="6"/>
  <c r="K13" i="6"/>
  <c r="J13" i="6"/>
  <c r="I13" i="6"/>
  <c r="H13" i="6"/>
  <c r="G13" i="6"/>
  <c r="F13" i="6"/>
  <c r="E13" i="6"/>
  <c r="D13" i="6"/>
  <c r="L12" i="6"/>
  <c r="K12" i="6"/>
  <c r="J12" i="6"/>
  <c r="I12" i="6"/>
  <c r="H12" i="6"/>
  <c r="G12" i="6"/>
  <c r="F12" i="6"/>
  <c r="E12" i="6"/>
  <c r="D12" i="6"/>
  <c r="L11" i="6"/>
  <c r="K11" i="6"/>
  <c r="J11" i="6"/>
  <c r="I11" i="6"/>
  <c r="H11" i="6"/>
  <c r="G11" i="6"/>
  <c r="F11" i="6"/>
  <c r="E11" i="6"/>
  <c r="D11" i="6"/>
  <c r="M126" i="6"/>
  <c r="L126" i="6"/>
  <c r="N126" i="6" s="1"/>
  <c r="K126" i="6"/>
  <c r="J126" i="6"/>
  <c r="I126" i="6"/>
  <c r="H126" i="6"/>
  <c r="G126" i="6"/>
  <c r="F126" i="6"/>
  <c r="E126" i="6"/>
  <c r="D126" i="6"/>
  <c r="N58" i="6"/>
  <c r="L58" i="6"/>
  <c r="K58" i="6"/>
  <c r="J58" i="6"/>
  <c r="I58" i="6"/>
  <c r="H58" i="6"/>
  <c r="G58" i="6"/>
  <c r="M58" i="6" s="1"/>
  <c r="O58" i="6" s="1"/>
  <c r="F58" i="6"/>
  <c r="E58" i="6"/>
  <c r="D58" i="6"/>
  <c r="L20" i="6"/>
  <c r="K20" i="6"/>
  <c r="J20" i="6"/>
  <c r="I20" i="6"/>
  <c r="H20" i="6"/>
  <c r="G20" i="6"/>
  <c r="F20" i="6"/>
  <c r="E20" i="6"/>
  <c r="D20" i="6"/>
  <c r="L105" i="6"/>
  <c r="K105" i="6"/>
  <c r="J105" i="6"/>
  <c r="I105" i="6"/>
  <c r="H105" i="6"/>
  <c r="G105" i="6"/>
  <c r="F105" i="6"/>
  <c r="E105" i="6"/>
  <c r="D105" i="6"/>
  <c r="L91" i="6"/>
  <c r="N91" i="6" s="1"/>
  <c r="K91" i="6"/>
  <c r="M91" i="6" s="1"/>
  <c r="J91" i="6"/>
  <c r="I91" i="6"/>
  <c r="H91" i="6"/>
  <c r="G91" i="6"/>
  <c r="F91" i="6"/>
  <c r="E91" i="6"/>
  <c r="D91" i="6"/>
  <c r="L86" i="6"/>
  <c r="K86" i="6"/>
  <c r="J86" i="6"/>
  <c r="I86" i="6"/>
  <c r="H86" i="6"/>
  <c r="G86" i="6"/>
  <c r="F86" i="6"/>
  <c r="E86" i="6"/>
  <c r="D86" i="6"/>
  <c r="L109" i="6"/>
  <c r="K109" i="6"/>
  <c r="J109" i="6"/>
  <c r="I109" i="6"/>
  <c r="H109" i="6"/>
  <c r="G109" i="6"/>
  <c r="F109" i="6"/>
  <c r="E109" i="6"/>
  <c r="D109" i="6"/>
  <c r="L52" i="6"/>
  <c r="K52" i="6"/>
  <c r="J52" i="6"/>
  <c r="I52" i="6"/>
  <c r="H52" i="6"/>
  <c r="G52" i="6"/>
  <c r="F52" i="6"/>
  <c r="E52" i="6"/>
  <c r="D52" i="6"/>
  <c r="L10" i="6"/>
  <c r="K10" i="6"/>
  <c r="M10" i="6" s="1"/>
  <c r="J10" i="6"/>
  <c r="I10" i="6"/>
  <c r="H10" i="6"/>
  <c r="G10" i="6"/>
  <c r="F10" i="6"/>
  <c r="E10" i="6"/>
  <c r="D10" i="6"/>
  <c r="L9" i="6"/>
  <c r="K9" i="6"/>
  <c r="M9" i="6" s="1"/>
  <c r="J9" i="6"/>
  <c r="I9" i="6"/>
  <c r="H9" i="6"/>
  <c r="G9" i="6"/>
  <c r="F9" i="6"/>
  <c r="E9" i="6"/>
  <c r="D9" i="6"/>
  <c r="L39" i="6"/>
  <c r="N39" i="6" s="1"/>
  <c r="K39" i="6"/>
  <c r="J39" i="6"/>
  <c r="I39" i="6"/>
  <c r="H39" i="6"/>
  <c r="G39" i="6"/>
  <c r="F39" i="6"/>
  <c r="E39" i="6"/>
  <c r="D39" i="6"/>
  <c r="L72" i="6"/>
  <c r="K72" i="6"/>
  <c r="J72" i="6"/>
  <c r="I72" i="6"/>
  <c r="H72" i="6"/>
  <c r="G72" i="6"/>
  <c r="F72" i="6"/>
  <c r="E72" i="6"/>
  <c r="D72" i="6"/>
  <c r="L18" i="6"/>
  <c r="K18" i="6"/>
  <c r="J18" i="6"/>
  <c r="I18" i="6"/>
  <c r="H18" i="6"/>
  <c r="G18" i="6"/>
  <c r="M18" i="6" s="1"/>
  <c r="F18" i="6"/>
  <c r="E18" i="6"/>
  <c r="D18" i="6"/>
  <c r="L8" i="6"/>
  <c r="N8" i="6" s="1"/>
  <c r="K8" i="6"/>
  <c r="M8" i="6" s="1"/>
  <c r="O8" i="6" s="1"/>
  <c r="J8" i="6"/>
  <c r="I8" i="6"/>
  <c r="H8" i="6"/>
  <c r="G8" i="6"/>
  <c r="F8" i="6"/>
  <c r="E8" i="6"/>
  <c r="D8" i="6"/>
  <c r="L104" i="6"/>
  <c r="K104" i="6"/>
  <c r="J104" i="6"/>
  <c r="I104" i="6"/>
  <c r="H104" i="6"/>
  <c r="G104" i="6"/>
  <c r="F104" i="6"/>
  <c r="E104" i="6"/>
  <c r="D104" i="6"/>
  <c r="L51" i="6"/>
  <c r="K51" i="6"/>
  <c r="J51" i="6"/>
  <c r="I51" i="6"/>
  <c r="H51" i="6"/>
  <c r="G51" i="6"/>
  <c r="F51" i="6"/>
  <c r="E51" i="6"/>
  <c r="D51" i="6"/>
  <c r="M107" i="6"/>
  <c r="L107" i="6"/>
  <c r="N107" i="6" s="1"/>
  <c r="K107" i="6"/>
  <c r="J107" i="6"/>
  <c r="I107" i="6"/>
  <c r="H107" i="6"/>
  <c r="G107" i="6"/>
  <c r="F107" i="6"/>
  <c r="E107" i="6"/>
  <c r="D107" i="6"/>
  <c r="L125" i="6"/>
  <c r="K125" i="6"/>
  <c r="J125" i="6"/>
  <c r="I125" i="6"/>
  <c r="H125" i="6"/>
  <c r="G125" i="6"/>
  <c r="F125" i="6"/>
  <c r="E125" i="6"/>
  <c r="D125" i="6"/>
  <c r="L40" i="6"/>
  <c r="K40" i="6"/>
  <c r="J40" i="6"/>
  <c r="I40" i="6"/>
  <c r="H40" i="6"/>
  <c r="G40" i="6"/>
  <c r="F40" i="6"/>
  <c r="E40" i="6"/>
  <c r="D40" i="6"/>
  <c r="L119" i="6"/>
  <c r="N119" i="6" s="1"/>
  <c r="K119" i="6"/>
  <c r="J119" i="6"/>
  <c r="I119" i="6"/>
  <c r="H119" i="6"/>
  <c r="G119" i="6"/>
  <c r="M119" i="6" s="1"/>
  <c r="F119" i="6"/>
  <c r="E119" i="6"/>
  <c r="D119" i="6"/>
  <c r="L7" i="6"/>
  <c r="K7" i="6"/>
  <c r="M7" i="6" s="1"/>
  <c r="J7" i="6"/>
  <c r="I7" i="6"/>
  <c r="H7" i="6"/>
  <c r="G7" i="6"/>
  <c r="F7" i="6"/>
  <c r="E7" i="6"/>
  <c r="D7" i="6"/>
  <c r="L37" i="6"/>
  <c r="K37" i="6"/>
  <c r="M37" i="6" s="1"/>
  <c r="J37" i="6"/>
  <c r="I37" i="6"/>
  <c r="H37" i="6"/>
  <c r="G37" i="6"/>
  <c r="F37" i="6"/>
  <c r="E37" i="6"/>
  <c r="D37" i="6"/>
  <c r="L6" i="6"/>
  <c r="K6" i="6"/>
  <c r="J6" i="6"/>
  <c r="I6" i="6"/>
  <c r="H6" i="6"/>
  <c r="G6" i="6"/>
  <c r="F6" i="6"/>
  <c r="E6" i="6"/>
  <c r="D6" i="6"/>
  <c r="L23" i="6"/>
  <c r="K23" i="6"/>
  <c r="J23" i="6"/>
  <c r="I23" i="6"/>
  <c r="H23" i="6"/>
  <c r="G23" i="6"/>
  <c r="F23" i="6"/>
  <c r="E23" i="6"/>
  <c r="D23" i="6"/>
  <c r="L26" i="6"/>
  <c r="K26" i="6"/>
  <c r="M26" i="6" s="1"/>
  <c r="O26" i="6" s="1"/>
  <c r="J26" i="6"/>
  <c r="I26" i="6"/>
  <c r="H26" i="6"/>
  <c r="G26" i="6"/>
  <c r="F26" i="6"/>
  <c r="E26" i="6"/>
  <c r="N26" i="6" s="1"/>
  <c r="D26" i="6"/>
  <c r="L99" i="6"/>
  <c r="K99" i="6"/>
  <c r="M99" i="6" s="1"/>
  <c r="J99" i="6"/>
  <c r="I99" i="6"/>
  <c r="H99" i="6"/>
  <c r="G99" i="6"/>
  <c r="F99" i="6"/>
  <c r="E99" i="6"/>
  <c r="D99" i="6"/>
  <c r="L71" i="6"/>
  <c r="K71" i="6"/>
  <c r="J71" i="6"/>
  <c r="I71" i="6"/>
  <c r="H71" i="6"/>
  <c r="G71" i="6"/>
  <c r="F71" i="6"/>
  <c r="E71" i="6"/>
  <c r="D71" i="6"/>
  <c r="L88" i="6"/>
  <c r="K88" i="6"/>
  <c r="J88" i="6"/>
  <c r="I88" i="6"/>
  <c r="H88" i="6"/>
  <c r="G88" i="6"/>
  <c r="F88" i="6"/>
  <c r="E88" i="6"/>
  <c r="D88" i="6"/>
  <c r="M22" i="6"/>
  <c r="L22" i="6"/>
  <c r="K22" i="6"/>
  <c r="J22" i="6"/>
  <c r="I22" i="6"/>
  <c r="H22" i="6"/>
  <c r="G22" i="6"/>
  <c r="F22" i="6"/>
  <c r="E22" i="6"/>
  <c r="D22" i="6"/>
  <c r="L98" i="6"/>
  <c r="K98" i="6"/>
  <c r="J98" i="6"/>
  <c r="I98" i="6"/>
  <c r="H98" i="6"/>
  <c r="G98" i="6"/>
  <c r="F98" i="6"/>
  <c r="E98" i="6"/>
  <c r="D98" i="6"/>
  <c r="L5" i="6"/>
  <c r="K5" i="6"/>
  <c r="J5" i="6"/>
  <c r="I5" i="6"/>
  <c r="H5" i="6"/>
  <c r="G5" i="6"/>
  <c r="F5" i="6"/>
  <c r="E5" i="6"/>
  <c r="D5" i="6"/>
  <c r="L30" i="6"/>
  <c r="K30" i="6"/>
  <c r="J30" i="6"/>
  <c r="I30" i="6"/>
  <c r="H30" i="6"/>
  <c r="G30" i="6"/>
  <c r="F30" i="6"/>
  <c r="E30" i="6"/>
  <c r="D30" i="6"/>
  <c r="M114" i="6"/>
  <c r="L114" i="6"/>
  <c r="N114" i="6" s="1"/>
  <c r="K114" i="6"/>
  <c r="J114" i="6"/>
  <c r="I114" i="6"/>
  <c r="H114" i="6"/>
  <c r="G114" i="6"/>
  <c r="F114" i="6"/>
  <c r="E114" i="6"/>
  <c r="D114" i="6"/>
  <c r="N96" i="6"/>
  <c r="L96" i="6"/>
  <c r="K96" i="6"/>
  <c r="J96" i="6"/>
  <c r="I96" i="6"/>
  <c r="H96" i="6"/>
  <c r="G96" i="6"/>
  <c r="M96" i="6" s="1"/>
  <c r="O96" i="6" s="1"/>
  <c r="F96" i="6"/>
  <c r="E96" i="6"/>
  <c r="D96" i="6"/>
  <c r="L110" i="6"/>
  <c r="K110" i="6"/>
  <c r="J110" i="6"/>
  <c r="I110" i="6"/>
  <c r="H110" i="6"/>
  <c r="G110" i="6"/>
  <c r="F110" i="6"/>
  <c r="E110" i="6"/>
  <c r="D110" i="6"/>
  <c r="L69" i="6"/>
  <c r="K69" i="6"/>
  <c r="J69" i="6"/>
  <c r="I69" i="6"/>
  <c r="H69" i="6"/>
  <c r="G69" i="6"/>
  <c r="F69" i="6"/>
  <c r="E69" i="6"/>
  <c r="D69" i="6"/>
  <c r="L36" i="6"/>
  <c r="N36" i="6" s="1"/>
  <c r="K36" i="6"/>
  <c r="M36" i="6" s="1"/>
  <c r="O36" i="6" s="1"/>
  <c r="J36" i="6"/>
  <c r="I36" i="6"/>
  <c r="H36" i="6"/>
  <c r="G36" i="6"/>
  <c r="F36" i="6"/>
  <c r="E36" i="6"/>
  <c r="D36" i="6"/>
  <c r="L61" i="6"/>
  <c r="K61" i="6"/>
  <c r="J61" i="6"/>
  <c r="I61" i="6"/>
  <c r="H61" i="6"/>
  <c r="G61" i="6"/>
  <c r="F61" i="6"/>
  <c r="E61" i="6"/>
  <c r="D61" i="6"/>
  <c r="L68" i="6"/>
  <c r="K68" i="6"/>
  <c r="J68" i="6"/>
  <c r="I68" i="6"/>
  <c r="H68" i="6"/>
  <c r="G68" i="6"/>
  <c r="F68" i="6"/>
  <c r="E68" i="6"/>
  <c r="D68" i="6"/>
  <c r="L55" i="6"/>
  <c r="K55" i="6"/>
  <c r="J55" i="6"/>
  <c r="I55" i="6"/>
  <c r="H55" i="6"/>
  <c r="G55" i="6"/>
  <c r="F55" i="6"/>
  <c r="E55" i="6"/>
  <c r="D55" i="6"/>
  <c r="L50" i="6"/>
  <c r="K50" i="6"/>
  <c r="M50" i="6" s="1"/>
  <c r="J50" i="6"/>
  <c r="I50" i="6"/>
  <c r="H50" i="6"/>
  <c r="G50" i="6"/>
  <c r="F50" i="6"/>
  <c r="E50" i="6"/>
  <c r="D50" i="6"/>
  <c r="L44" i="6"/>
  <c r="K44" i="6"/>
  <c r="M44" i="6" s="1"/>
  <c r="J44" i="6"/>
  <c r="I44" i="6"/>
  <c r="H44" i="6"/>
  <c r="G44" i="6"/>
  <c r="F44" i="6"/>
  <c r="E44" i="6"/>
  <c r="D44" i="6"/>
  <c r="L54" i="6"/>
  <c r="N54" i="6" s="1"/>
  <c r="K54" i="6"/>
  <c r="J54" i="6"/>
  <c r="I54" i="6"/>
  <c r="H54" i="6"/>
  <c r="G54" i="6"/>
  <c r="F54" i="6"/>
  <c r="E54" i="6"/>
  <c r="D54" i="6"/>
  <c r="L33" i="6"/>
  <c r="K33" i="6"/>
  <c r="J33" i="6"/>
  <c r="I33" i="6"/>
  <c r="H33" i="6"/>
  <c r="G33" i="6"/>
  <c r="F33" i="6"/>
  <c r="E33" i="6"/>
  <c r="D33" i="6"/>
  <c r="L103" i="6"/>
  <c r="K103" i="6"/>
  <c r="J103" i="6"/>
  <c r="I103" i="6"/>
  <c r="H103" i="6"/>
  <c r="G103" i="6"/>
  <c r="M103" i="6" s="1"/>
  <c r="F103" i="6"/>
  <c r="E103" i="6"/>
  <c r="D103" i="6"/>
  <c r="L87" i="6"/>
  <c r="N87" i="6" s="1"/>
  <c r="K87" i="6"/>
  <c r="M87" i="6" s="1"/>
  <c r="O87" i="6" s="1"/>
  <c r="J87" i="6"/>
  <c r="I87" i="6"/>
  <c r="H87" i="6"/>
  <c r="G87" i="6"/>
  <c r="F87" i="6"/>
  <c r="E87" i="6"/>
  <c r="D87" i="6"/>
  <c r="L85" i="6"/>
  <c r="K85" i="6"/>
  <c r="J85" i="6"/>
  <c r="I85" i="6"/>
  <c r="H85" i="6"/>
  <c r="G85" i="6"/>
  <c r="F85" i="6"/>
  <c r="E85" i="6"/>
  <c r="D85" i="6"/>
  <c r="L124" i="6"/>
  <c r="K124" i="6"/>
  <c r="J124" i="6"/>
  <c r="I124" i="6"/>
  <c r="H124" i="6"/>
  <c r="G124" i="6"/>
  <c r="F124" i="6"/>
  <c r="E124" i="6"/>
  <c r="D124" i="6"/>
  <c r="M67" i="6"/>
  <c r="L67" i="6"/>
  <c r="N67" i="6" s="1"/>
  <c r="K67" i="6"/>
  <c r="J67" i="6"/>
  <c r="I67" i="6"/>
  <c r="H67" i="6"/>
  <c r="G67" i="6"/>
  <c r="F67" i="6"/>
  <c r="E67" i="6"/>
  <c r="D67" i="6"/>
  <c r="L24" i="6"/>
  <c r="K24" i="6"/>
  <c r="J24" i="6"/>
  <c r="I24" i="6"/>
  <c r="H24" i="6"/>
  <c r="G24" i="6"/>
  <c r="F24" i="6"/>
  <c r="E24" i="6"/>
  <c r="D24" i="6"/>
  <c r="L76" i="6"/>
  <c r="K76" i="6"/>
  <c r="J76" i="6"/>
  <c r="I76" i="6"/>
  <c r="H76" i="6"/>
  <c r="G76" i="6"/>
  <c r="F76" i="6"/>
  <c r="E76" i="6"/>
  <c r="D76" i="6"/>
  <c r="L21" i="6"/>
  <c r="N21" i="6" s="1"/>
  <c r="K21" i="6"/>
  <c r="J21" i="6"/>
  <c r="I21" i="6"/>
  <c r="H21" i="6"/>
  <c r="G21" i="6"/>
  <c r="M21" i="6" s="1"/>
  <c r="F21" i="6"/>
  <c r="E21" i="6"/>
  <c r="D21" i="6"/>
  <c r="L63" i="6"/>
  <c r="K63" i="6"/>
  <c r="M63" i="6" s="1"/>
  <c r="J63" i="6"/>
  <c r="I63" i="6"/>
  <c r="H63" i="6"/>
  <c r="G63" i="6"/>
  <c r="F63" i="6"/>
  <c r="E63" i="6"/>
  <c r="D63" i="6"/>
  <c r="L31" i="6"/>
  <c r="K31" i="6"/>
  <c r="M31" i="6" s="1"/>
  <c r="J31" i="6"/>
  <c r="I31" i="6"/>
  <c r="H31" i="6"/>
  <c r="G31" i="6"/>
  <c r="F31" i="6"/>
  <c r="E31" i="6"/>
  <c r="D31" i="6"/>
  <c r="L100" i="6"/>
  <c r="K100" i="6"/>
  <c r="J100" i="6"/>
  <c r="I100" i="6"/>
  <c r="H100" i="6"/>
  <c r="G100" i="6"/>
  <c r="F100" i="6"/>
  <c r="E100" i="6"/>
  <c r="D100" i="6"/>
  <c r="L108" i="6"/>
  <c r="K108" i="6"/>
  <c r="J108" i="6"/>
  <c r="I108" i="6"/>
  <c r="H108" i="6"/>
  <c r="G108" i="6"/>
  <c r="F108" i="6"/>
  <c r="E108" i="6"/>
  <c r="D108" i="6"/>
  <c r="L29" i="6"/>
  <c r="K29" i="6"/>
  <c r="M29" i="6" s="1"/>
  <c r="O29" i="6" s="1"/>
  <c r="J29" i="6"/>
  <c r="I29" i="6"/>
  <c r="H29" i="6"/>
  <c r="G29" i="6"/>
  <c r="F29" i="6"/>
  <c r="E29" i="6"/>
  <c r="N29" i="6" s="1"/>
  <c r="D29" i="6"/>
  <c r="L60" i="6"/>
  <c r="K60" i="6"/>
  <c r="M60" i="6" s="1"/>
  <c r="J60" i="6"/>
  <c r="I60" i="6"/>
  <c r="H60" i="6"/>
  <c r="G60" i="6"/>
  <c r="F60" i="6"/>
  <c r="E60" i="6"/>
  <c r="D60" i="6"/>
  <c r="L43" i="6"/>
  <c r="K43" i="6"/>
  <c r="J43" i="6"/>
  <c r="I43" i="6"/>
  <c r="H43" i="6"/>
  <c r="G43" i="6"/>
  <c r="F43" i="6"/>
  <c r="E43" i="6"/>
  <c r="D43" i="6"/>
  <c r="L106" i="6"/>
  <c r="K106" i="6"/>
  <c r="J106" i="6"/>
  <c r="I106" i="6"/>
  <c r="H106" i="6"/>
  <c r="G106" i="6"/>
  <c r="F106" i="6"/>
  <c r="E106" i="6"/>
  <c r="D106" i="6"/>
  <c r="M78" i="6"/>
  <c r="L78" i="6"/>
  <c r="K78" i="6"/>
  <c r="J78" i="6"/>
  <c r="I78" i="6"/>
  <c r="H78" i="6"/>
  <c r="G78" i="6"/>
  <c r="F78" i="6"/>
  <c r="E78" i="6"/>
  <c r="D78" i="6"/>
  <c r="L75" i="6"/>
  <c r="K75" i="6"/>
  <c r="J75" i="6"/>
  <c r="I75" i="6"/>
  <c r="H75" i="6"/>
  <c r="G75" i="6"/>
  <c r="F75" i="6"/>
  <c r="E75" i="6"/>
  <c r="D75" i="6"/>
  <c r="L42" i="6"/>
  <c r="K42" i="6"/>
  <c r="J42" i="6"/>
  <c r="I42" i="6"/>
  <c r="H42" i="6"/>
  <c r="G42" i="6"/>
  <c r="F42" i="6"/>
  <c r="E42" i="6"/>
  <c r="D42" i="6"/>
  <c r="L53" i="6"/>
  <c r="K53" i="6"/>
  <c r="J53" i="6"/>
  <c r="I53" i="6"/>
  <c r="H53" i="6"/>
  <c r="G53" i="6"/>
  <c r="F53" i="6"/>
  <c r="E53" i="6"/>
  <c r="D53" i="6"/>
  <c r="M47" i="6"/>
  <c r="L47" i="6"/>
  <c r="N47" i="6" s="1"/>
  <c r="K47" i="6"/>
  <c r="J47" i="6"/>
  <c r="I47" i="6"/>
  <c r="H47" i="6"/>
  <c r="G47" i="6"/>
  <c r="F47" i="6"/>
  <c r="E47" i="6"/>
  <c r="D47" i="6"/>
  <c r="N89" i="6"/>
  <c r="L89" i="6"/>
  <c r="K89" i="6"/>
  <c r="J89" i="6"/>
  <c r="I89" i="6"/>
  <c r="H89" i="6"/>
  <c r="G89" i="6"/>
  <c r="M89" i="6" s="1"/>
  <c r="O89" i="6" s="1"/>
  <c r="F89" i="6"/>
  <c r="E89" i="6"/>
  <c r="D89" i="6"/>
  <c r="L111" i="6"/>
  <c r="K111" i="6"/>
  <c r="J111" i="6"/>
  <c r="I111" i="6"/>
  <c r="H111" i="6"/>
  <c r="G111" i="6"/>
  <c r="F111" i="6"/>
  <c r="E111" i="6"/>
  <c r="D111" i="6"/>
  <c r="L127" i="6"/>
  <c r="K127" i="6"/>
  <c r="J127" i="6"/>
  <c r="I127" i="6"/>
  <c r="H127" i="6"/>
  <c r="G127" i="6"/>
  <c r="F127" i="6"/>
  <c r="E127" i="6"/>
  <c r="D127" i="6"/>
  <c r="L46" i="6"/>
  <c r="N46" i="6" s="1"/>
  <c r="K46" i="6"/>
  <c r="M46" i="6" s="1"/>
  <c r="O46" i="6" s="1"/>
  <c r="J46" i="6"/>
  <c r="I46" i="6"/>
  <c r="H46" i="6"/>
  <c r="G46" i="6"/>
  <c r="F46" i="6"/>
  <c r="E46" i="6"/>
  <c r="D46" i="6"/>
  <c r="L56" i="6"/>
  <c r="K56" i="6"/>
  <c r="J56" i="6"/>
  <c r="I56" i="6"/>
  <c r="H56" i="6"/>
  <c r="G56" i="6"/>
  <c r="F56" i="6"/>
  <c r="E56" i="6"/>
  <c r="D56" i="6"/>
  <c r="L28" i="6"/>
  <c r="K28" i="6"/>
  <c r="J28" i="6"/>
  <c r="I28" i="6"/>
  <c r="H28" i="6"/>
  <c r="G28" i="6"/>
  <c r="F28" i="6"/>
  <c r="E28" i="6"/>
  <c r="D28" i="6"/>
  <c r="L77" i="6"/>
  <c r="K77" i="6"/>
  <c r="J77" i="6"/>
  <c r="I77" i="6"/>
  <c r="H77" i="6"/>
  <c r="G77" i="6"/>
  <c r="F77" i="6"/>
  <c r="E77" i="6"/>
  <c r="D77" i="6"/>
  <c r="L41" i="6"/>
  <c r="K41" i="6"/>
  <c r="M41" i="6" s="1"/>
  <c r="J41" i="6"/>
  <c r="I41" i="6"/>
  <c r="H41" i="6"/>
  <c r="G41" i="6"/>
  <c r="F41" i="6"/>
  <c r="E41" i="6"/>
  <c r="D41" i="6"/>
  <c r="L34" i="6"/>
  <c r="K34" i="6"/>
  <c r="M34" i="6" s="1"/>
  <c r="J34" i="6"/>
  <c r="I34" i="6"/>
  <c r="H34" i="6"/>
  <c r="G34" i="6"/>
  <c r="F34" i="6"/>
  <c r="E34" i="6"/>
  <c r="D34" i="6"/>
  <c r="M79" i="6"/>
  <c r="L79" i="6"/>
  <c r="K79" i="6"/>
  <c r="J79" i="6"/>
  <c r="I79" i="6"/>
  <c r="H79" i="6"/>
  <c r="G79" i="6"/>
  <c r="F79" i="6"/>
  <c r="E79" i="6"/>
  <c r="D79" i="6"/>
  <c r="L117" i="6"/>
  <c r="N117" i="6" s="1"/>
  <c r="K117" i="6"/>
  <c r="J117" i="6"/>
  <c r="I117" i="6"/>
  <c r="H117" i="6"/>
  <c r="G117" i="6"/>
  <c r="M117" i="6" s="1"/>
  <c r="F117" i="6"/>
  <c r="E117" i="6"/>
  <c r="D117" i="6"/>
  <c r="L113" i="6"/>
  <c r="K113" i="6"/>
  <c r="J113" i="6"/>
  <c r="I113" i="6"/>
  <c r="H113" i="6"/>
  <c r="G113" i="6"/>
  <c r="F113" i="6"/>
  <c r="E113" i="6"/>
  <c r="M113" i="6" s="1"/>
  <c r="D113" i="6"/>
  <c r="L16" i="6"/>
  <c r="N16" i="6" s="1"/>
  <c r="K16" i="6"/>
  <c r="M16" i="6" s="1"/>
  <c r="J16" i="6"/>
  <c r="I16" i="6"/>
  <c r="H16" i="6"/>
  <c r="G16" i="6"/>
  <c r="F16" i="6"/>
  <c r="E16" i="6"/>
  <c r="D16" i="6"/>
  <c r="L74" i="6"/>
  <c r="K74" i="6"/>
  <c r="M74" i="6" s="1"/>
  <c r="J74" i="6"/>
  <c r="I74" i="6"/>
  <c r="H74" i="6"/>
  <c r="G74" i="6"/>
  <c r="F74" i="6"/>
  <c r="E74" i="6"/>
  <c r="D74" i="6"/>
  <c r="L57" i="6"/>
  <c r="K57" i="6"/>
  <c r="J57" i="6"/>
  <c r="I57" i="6"/>
  <c r="H57" i="6"/>
  <c r="G57" i="6"/>
  <c r="F57" i="6"/>
  <c r="E57" i="6"/>
  <c r="D57" i="6"/>
  <c r="N84" i="6"/>
  <c r="M84" i="6"/>
  <c r="O84" i="6" s="1"/>
  <c r="L84" i="6"/>
  <c r="K84" i="6"/>
  <c r="J84" i="6"/>
  <c r="I84" i="6"/>
  <c r="H84" i="6"/>
  <c r="G84" i="6"/>
  <c r="F84" i="6"/>
  <c r="E84" i="6"/>
  <c r="D84" i="6"/>
  <c r="L19" i="6"/>
  <c r="K19" i="6"/>
  <c r="J19" i="6"/>
  <c r="I19" i="6"/>
  <c r="H19" i="6"/>
  <c r="G19" i="6"/>
  <c r="F19" i="6"/>
  <c r="E19" i="6"/>
  <c r="D19" i="6"/>
  <c r="L83" i="6"/>
  <c r="K83" i="6"/>
  <c r="J83" i="6"/>
  <c r="I83" i="6"/>
  <c r="H83" i="6"/>
  <c r="G83" i="6"/>
  <c r="F83" i="6"/>
  <c r="E83" i="6"/>
  <c r="D83" i="6"/>
  <c r="L59" i="6"/>
  <c r="K59" i="6"/>
  <c r="J59" i="6"/>
  <c r="I59" i="6"/>
  <c r="H59" i="6"/>
  <c r="G59" i="6"/>
  <c r="F59" i="6"/>
  <c r="E59" i="6"/>
  <c r="D59" i="6"/>
  <c r="M70" i="6"/>
  <c r="L70" i="6"/>
  <c r="N70" i="6" s="1"/>
  <c r="K70" i="6"/>
  <c r="J70" i="6"/>
  <c r="I70" i="6"/>
  <c r="H70" i="6"/>
  <c r="G70" i="6"/>
  <c r="F70" i="6"/>
  <c r="E70" i="6"/>
  <c r="D70" i="6"/>
  <c r="L102" i="6"/>
  <c r="K102" i="6"/>
  <c r="M102" i="6" s="1"/>
  <c r="J102" i="6"/>
  <c r="I102" i="6"/>
  <c r="H102" i="6"/>
  <c r="G102" i="6"/>
  <c r="F102" i="6"/>
  <c r="E102" i="6"/>
  <c r="D102" i="6"/>
  <c r="L35" i="6"/>
  <c r="K35" i="6"/>
  <c r="J35" i="6"/>
  <c r="I35" i="6"/>
  <c r="H35" i="6"/>
  <c r="G35" i="6"/>
  <c r="F35" i="6"/>
  <c r="E35" i="6"/>
  <c r="N35" i="6" s="1"/>
  <c r="D35" i="6"/>
  <c r="L32" i="6"/>
  <c r="K32" i="6"/>
  <c r="J32" i="6"/>
  <c r="I32" i="6"/>
  <c r="H32" i="6"/>
  <c r="G32" i="6"/>
  <c r="M32" i="6" s="1"/>
  <c r="F32" i="6"/>
  <c r="E32" i="6"/>
  <c r="D32" i="6"/>
  <c r="L101" i="6"/>
  <c r="K101" i="6"/>
  <c r="J101" i="6"/>
  <c r="I101" i="6"/>
  <c r="H101" i="6"/>
  <c r="G101" i="6"/>
  <c r="F101" i="6"/>
  <c r="E101" i="6"/>
  <c r="D101" i="6"/>
  <c r="L97" i="6"/>
  <c r="K97" i="6"/>
  <c r="N97" i="6" s="1"/>
  <c r="J97" i="6"/>
  <c r="I97" i="6"/>
  <c r="H97" i="6"/>
  <c r="G97" i="6"/>
  <c r="F97" i="6"/>
  <c r="E97" i="6"/>
  <c r="D97" i="6"/>
  <c r="L45" i="6"/>
  <c r="K45" i="6"/>
  <c r="M45" i="6" s="1"/>
  <c r="J45" i="6"/>
  <c r="I45" i="6"/>
  <c r="H45" i="6"/>
  <c r="G45" i="6"/>
  <c r="F45" i="6"/>
  <c r="E45" i="6"/>
  <c r="D45" i="6"/>
  <c r="L48" i="6"/>
  <c r="K48" i="6"/>
  <c r="J48" i="6"/>
  <c r="I48" i="6"/>
  <c r="H48" i="6"/>
  <c r="G48" i="6"/>
  <c r="F48" i="6"/>
  <c r="E48" i="6"/>
  <c r="D48" i="6"/>
  <c r="L112" i="6"/>
  <c r="K112" i="6"/>
  <c r="J112" i="6"/>
  <c r="I112" i="6"/>
  <c r="H112" i="6"/>
  <c r="G112" i="6"/>
  <c r="F112" i="6"/>
  <c r="E112" i="6"/>
  <c r="D112" i="6"/>
  <c r="L27" i="6"/>
  <c r="K27" i="6"/>
  <c r="J27" i="6"/>
  <c r="I27" i="6"/>
  <c r="H27" i="6"/>
  <c r="G27" i="6"/>
  <c r="M27" i="6" s="1"/>
  <c r="F27" i="6"/>
  <c r="E27" i="6"/>
  <c r="D27" i="6"/>
  <c r="L73" i="6"/>
  <c r="K73" i="6"/>
  <c r="J73" i="6"/>
  <c r="I73" i="6"/>
  <c r="H73" i="6"/>
  <c r="G73" i="6"/>
  <c r="M73" i="6" s="1"/>
  <c r="F73" i="6"/>
  <c r="E73" i="6"/>
  <c r="D73" i="6"/>
  <c r="L90" i="6"/>
  <c r="K90" i="6"/>
  <c r="J90" i="6"/>
  <c r="I90" i="6"/>
  <c r="H90" i="6"/>
  <c r="G90" i="6"/>
  <c r="F90" i="6"/>
  <c r="E90" i="6"/>
  <c r="D90" i="6"/>
  <c r="L25" i="6"/>
  <c r="K25" i="6"/>
  <c r="M25" i="6" s="1"/>
  <c r="J25" i="6"/>
  <c r="I25" i="6"/>
  <c r="H25" i="6"/>
  <c r="G25" i="6"/>
  <c r="F25" i="6"/>
  <c r="E25" i="6"/>
  <c r="D25" i="6"/>
  <c r="L4" i="6"/>
  <c r="K4" i="6"/>
  <c r="M4" i="6" s="1"/>
  <c r="J4" i="6"/>
  <c r="I4" i="6"/>
  <c r="H4" i="6"/>
  <c r="G4" i="6"/>
  <c r="F4" i="6"/>
  <c r="E4" i="6"/>
  <c r="D4" i="6"/>
  <c r="L120" i="6"/>
  <c r="N120" i="6" s="1"/>
  <c r="K120" i="6"/>
  <c r="J120" i="6"/>
  <c r="I120" i="6"/>
  <c r="H120" i="6"/>
  <c r="G120" i="6"/>
  <c r="F120" i="6"/>
  <c r="E120" i="6"/>
  <c r="D120" i="6"/>
  <c r="L128" i="6"/>
  <c r="K128" i="6"/>
  <c r="J128" i="6"/>
  <c r="I128" i="6"/>
  <c r="H128" i="6"/>
  <c r="G128" i="6"/>
  <c r="F128" i="6"/>
  <c r="E128" i="6"/>
  <c r="D128" i="6"/>
  <c r="L123" i="6"/>
  <c r="K123" i="6"/>
  <c r="J123" i="6"/>
  <c r="I123" i="6"/>
  <c r="H123" i="6"/>
  <c r="G123" i="6"/>
  <c r="M123" i="6" s="1"/>
  <c r="F123" i="6"/>
  <c r="E123" i="6"/>
  <c r="D123" i="6"/>
  <c r="L122" i="6"/>
  <c r="K122" i="6"/>
  <c r="M122" i="6" s="1"/>
  <c r="J122" i="6"/>
  <c r="I122" i="6"/>
  <c r="H122" i="6"/>
  <c r="G122" i="6"/>
  <c r="F122" i="6"/>
  <c r="E122" i="6"/>
  <c r="D122" i="6"/>
  <c r="L38" i="6"/>
  <c r="K38" i="6"/>
  <c r="J38" i="6"/>
  <c r="I38" i="6"/>
  <c r="H38" i="6"/>
  <c r="G38" i="6"/>
  <c r="M38" i="6" s="1"/>
  <c r="F38" i="6"/>
  <c r="E38" i="6"/>
  <c r="D38" i="6"/>
  <c r="L95" i="6"/>
  <c r="K95" i="6"/>
  <c r="J95" i="6"/>
  <c r="I95" i="6"/>
  <c r="H95" i="6"/>
  <c r="G95" i="6"/>
  <c r="F95" i="6"/>
  <c r="E95" i="6"/>
  <c r="D95" i="6"/>
  <c r="L82" i="6"/>
  <c r="K82" i="6"/>
  <c r="J82" i="6"/>
  <c r="I82" i="6"/>
  <c r="H82" i="6"/>
  <c r="G82" i="6"/>
  <c r="F82" i="6"/>
  <c r="E82" i="6"/>
  <c r="D82" i="6"/>
  <c r="L118" i="6"/>
  <c r="K118" i="6"/>
  <c r="J118" i="6"/>
  <c r="I118" i="6"/>
  <c r="H118" i="6"/>
  <c r="G118" i="6"/>
  <c r="F118" i="6"/>
  <c r="E118" i="6"/>
  <c r="D118" i="6"/>
  <c r="L94" i="6"/>
  <c r="K94" i="6"/>
  <c r="M94" i="6" s="1"/>
  <c r="J94" i="6"/>
  <c r="I94" i="6"/>
  <c r="H94" i="6"/>
  <c r="G94" i="6"/>
  <c r="F94" i="6"/>
  <c r="E94" i="6"/>
  <c r="D94" i="6"/>
  <c r="L49" i="6"/>
  <c r="K49" i="6"/>
  <c r="J49" i="6"/>
  <c r="I49" i="6"/>
  <c r="H49" i="6"/>
  <c r="G49" i="6"/>
  <c r="F49" i="6"/>
  <c r="E49" i="6"/>
  <c r="D49" i="6"/>
  <c r="L115" i="6"/>
  <c r="K115" i="6"/>
  <c r="J115" i="6"/>
  <c r="I115" i="6"/>
  <c r="H115" i="6"/>
  <c r="G115" i="6"/>
  <c r="F115" i="6"/>
  <c r="E115" i="6"/>
  <c r="D115" i="6"/>
  <c r="L66" i="6"/>
  <c r="N66" i="6" s="1"/>
  <c r="K66" i="6"/>
  <c r="J66" i="6"/>
  <c r="I66" i="6"/>
  <c r="H66" i="6"/>
  <c r="G66" i="6"/>
  <c r="M66" i="6" s="1"/>
  <c r="F66" i="6"/>
  <c r="E66" i="6"/>
  <c r="D66" i="6"/>
  <c r="L17" i="6"/>
  <c r="K17" i="6"/>
  <c r="J17" i="6"/>
  <c r="I17" i="6"/>
  <c r="H17" i="6"/>
  <c r="G17" i="6"/>
  <c r="F17" i="6"/>
  <c r="E17" i="6"/>
  <c r="D17" i="6"/>
  <c r="L65" i="6"/>
  <c r="K65" i="6"/>
  <c r="J65" i="6"/>
  <c r="I65" i="6"/>
  <c r="H65" i="6"/>
  <c r="G65" i="6"/>
  <c r="F65" i="6"/>
  <c r="E65" i="6"/>
  <c r="D65" i="6"/>
  <c r="M81" i="6"/>
  <c r="L81" i="6"/>
  <c r="K81" i="6"/>
  <c r="J81" i="6"/>
  <c r="I81" i="6"/>
  <c r="H81" i="6"/>
  <c r="G81" i="6"/>
  <c r="F81" i="6"/>
  <c r="E81" i="6"/>
  <c r="D81" i="6"/>
  <c r="L64" i="6"/>
  <c r="N64" i="6" s="1"/>
  <c r="K64" i="6"/>
  <c r="J64" i="6"/>
  <c r="I64" i="6"/>
  <c r="H64" i="6"/>
  <c r="G64" i="6"/>
  <c r="F64" i="6"/>
  <c r="E64" i="6"/>
  <c r="D64" i="6"/>
  <c r="L80" i="6"/>
  <c r="K80" i="6"/>
  <c r="J80" i="6"/>
  <c r="I80" i="6"/>
  <c r="H80" i="6"/>
  <c r="G80" i="6"/>
  <c r="F80" i="6"/>
  <c r="E80" i="6"/>
  <c r="D80" i="6"/>
  <c r="L93" i="6"/>
  <c r="K93" i="6"/>
  <c r="J93" i="6"/>
  <c r="I93" i="6"/>
  <c r="H93" i="6"/>
  <c r="G93" i="6"/>
  <c r="F93" i="6"/>
  <c r="E93" i="6"/>
  <c r="D93" i="6"/>
  <c r="L92" i="6"/>
  <c r="K92" i="6"/>
  <c r="M92" i="6" s="1"/>
  <c r="J92" i="6"/>
  <c r="I92" i="6"/>
  <c r="H92" i="6"/>
  <c r="G92" i="6"/>
  <c r="F92" i="6"/>
  <c r="E92" i="6"/>
  <c r="D92" i="6"/>
  <c r="L121" i="6"/>
  <c r="K121" i="6"/>
  <c r="M121" i="6" s="1"/>
  <c r="J121" i="6"/>
  <c r="I121" i="6"/>
  <c r="H121" i="6"/>
  <c r="G121" i="6"/>
  <c r="F121" i="6"/>
  <c r="E121" i="6"/>
  <c r="D121" i="6"/>
  <c r="L62" i="6"/>
  <c r="K62" i="6"/>
  <c r="J62" i="6"/>
  <c r="I62" i="6"/>
  <c r="H62" i="6"/>
  <c r="G62" i="6"/>
  <c r="F62" i="6"/>
  <c r="E62" i="6"/>
  <c r="D62" i="6"/>
  <c r="L116" i="6"/>
  <c r="K116" i="6"/>
  <c r="J116" i="6"/>
  <c r="I116" i="6"/>
  <c r="H116" i="6"/>
  <c r="G116" i="6"/>
  <c r="F116" i="6"/>
  <c r="E116" i="6"/>
  <c r="D116" i="6"/>
  <c r="L15" i="5"/>
  <c r="K15" i="5"/>
  <c r="J15" i="5"/>
  <c r="I15" i="5"/>
  <c r="H15" i="5"/>
  <c r="G15" i="5"/>
  <c r="F15" i="5"/>
  <c r="E15" i="5"/>
  <c r="N15" i="5" s="1"/>
  <c r="D15" i="5"/>
  <c r="N14" i="5"/>
  <c r="M14" i="5"/>
  <c r="O14" i="5" s="1"/>
  <c r="L14" i="5"/>
  <c r="K14" i="5"/>
  <c r="J14" i="5"/>
  <c r="I14" i="5"/>
  <c r="H14" i="5"/>
  <c r="G14" i="5"/>
  <c r="F14" i="5"/>
  <c r="E14" i="5"/>
  <c r="D14" i="5"/>
  <c r="L13" i="5"/>
  <c r="K13" i="5"/>
  <c r="J13" i="5"/>
  <c r="I13" i="5"/>
  <c r="H13" i="5"/>
  <c r="G13" i="5"/>
  <c r="F13" i="5"/>
  <c r="E13" i="5"/>
  <c r="D13" i="5"/>
  <c r="L12" i="5"/>
  <c r="K12" i="5"/>
  <c r="J12" i="5"/>
  <c r="I12" i="5"/>
  <c r="H12" i="5"/>
  <c r="G12" i="5"/>
  <c r="F12" i="5"/>
  <c r="E12" i="5"/>
  <c r="D12" i="5"/>
  <c r="L11" i="5"/>
  <c r="K11" i="5"/>
  <c r="J11" i="5"/>
  <c r="I11" i="5"/>
  <c r="H11" i="5"/>
  <c r="G11" i="5"/>
  <c r="F11" i="5"/>
  <c r="E11" i="5"/>
  <c r="D11" i="5"/>
  <c r="L126" i="5"/>
  <c r="K126" i="5"/>
  <c r="M126" i="5" s="1"/>
  <c r="J126" i="5"/>
  <c r="I126" i="5"/>
  <c r="H126" i="5"/>
  <c r="G126" i="5"/>
  <c r="F126" i="5"/>
  <c r="E126" i="5"/>
  <c r="D126" i="5"/>
  <c r="L58" i="5"/>
  <c r="N58" i="5" s="1"/>
  <c r="K58" i="5"/>
  <c r="J58" i="5"/>
  <c r="I58" i="5"/>
  <c r="H58" i="5"/>
  <c r="G58" i="5"/>
  <c r="F58" i="5"/>
  <c r="E58" i="5"/>
  <c r="D58" i="5"/>
  <c r="L26" i="5"/>
  <c r="K26" i="5"/>
  <c r="J26" i="5"/>
  <c r="I26" i="5"/>
  <c r="H26" i="5"/>
  <c r="G26" i="5"/>
  <c r="F26" i="5"/>
  <c r="E26" i="5"/>
  <c r="D26" i="5"/>
  <c r="L115" i="5"/>
  <c r="K115" i="5"/>
  <c r="J115" i="5"/>
  <c r="I115" i="5"/>
  <c r="H115" i="5"/>
  <c r="G115" i="5"/>
  <c r="F115" i="5"/>
  <c r="E115" i="5"/>
  <c r="D115" i="5"/>
  <c r="L92" i="5"/>
  <c r="N92" i="5" s="1"/>
  <c r="K92" i="5"/>
  <c r="J92" i="5"/>
  <c r="I92" i="5"/>
  <c r="H92" i="5"/>
  <c r="G92" i="5"/>
  <c r="M92" i="5" s="1"/>
  <c r="O92" i="5" s="1"/>
  <c r="F92" i="5"/>
  <c r="E92" i="5"/>
  <c r="D92" i="5"/>
  <c r="L90" i="5"/>
  <c r="K90" i="5"/>
  <c r="J90" i="5"/>
  <c r="I90" i="5"/>
  <c r="H90" i="5"/>
  <c r="G90" i="5"/>
  <c r="F90" i="5"/>
  <c r="E90" i="5"/>
  <c r="M90" i="5" s="1"/>
  <c r="D90" i="5"/>
  <c r="L109" i="5"/>
  <c r="K109" i="5"/>
  <c r="J109" i="5"/>
  <c r="I109" i="5"/>
  <c r="H109" i="5"/>
  <c r="G109" i="5"/>
  <c r="F109" i="5"/>
  <c r="E109" i="5"/>
  <c r="D109" i="5"/>
  <c r="L57" i="5"/>
  <c r="K57" i="5"/>
  <c r="J57" i="5"/>
  <c r="I57" i="5"/>
  <c r="H57" i="5"/>
  <c r="G57" i="5"/>
  <c r="F57" i="5"/>
  <c r="E57" i="5"/>
  <c r="N57" i="5" s="1"/>
  <c r="D57" i="5"/>
  <c r="L10" i="5"/>
  <c r="K10" i="5"/>
  <c r="M10" i="5" s="1"/>
  <c r="J10" i="5"/>
  <c r="I10" i="5"/>
  <c r="H10" i="5"/>
  <c r="G10" i="5"/>
  <c r="F10" i="5"/>
  <c r="E10" i="5"/>
  <c r="D10" i="5"/>
  <c r="L9" i="5"/>
  <c r="K9" i="5"/>
  <c r="M9" i="5" s="1"/>
  <c r="J9" i="5"/>
  <c r="I9" i="5"/>
  <c r="H9" i="5"/>
  <c r="G9" i="5"/>
  <c r="F9" i="5"/>
  <c r="E9" i="5"/>
  <c r="D9" i="5"/>
  <c r="L45" i="5"/>
  <c r="K45" i="5"/>
  <c r="J45" i="5"/>
  <c r="I45" i="5"/>
  <c r="H45" i="5"/>
  <c r="G45" i="5"/>
  <c r="F45" i="5"/>
  <c r="E45" i="5"/>
  <c r="D45" i="5"/>
  <c r="L76" i="5"/>
  <c r="K76" i="5"/>
  <c r="J76" i="5"/>
  <c r="I76" i="5"/>
  <c r="H76" i="5"/>
  <c r="G76" i="5"/>
  <c r="F76" i="5"/>
  <c r="E76" i="5"/>
  <c r="D76" i="5"/>
  <c r="L18" i="5"/>
  <c r="K18" i="5"/>
  <c r="J18" i="5"/>
  <c r="I18" i="5"/>
  <c r="H18" i="5"/>
  <c r="G18" i="5"/>
  <c r="M18" i="5" s="1"/>
  <c r="F18" i="5"/>
  <c r="E18" i="5"/>
  <c r="D18" i="5"/>
  <c r="L8" i="5"/>
  <c r="N8" i="5" s="1"/>
  <c r="K8" i="5"/>
  <c r="J8" i="5"/>
  <c r="I8" i="5"/>
  <c r="H8" i="5"/>
  <c r="G8" i="5"/>
  <c r="M8" i="5" s="1"/>
  <c r="O8" i="5" s="1"/>
  <c r="F8" i="5"/>
  <c r="E8" i="5"/>
  <c r="D8" i="5"/>
  <c r="L106" i="5"/>
  <c r="K106" i="5"/>
  <c r="J106" i="5"/>
  <c r="I106" i="5"/>
  <c r="H106" i="5"/>
  <c r="G106" i="5"/>
  <c r="F106" i="5"/>
  <c r="E106" i="5"/>
  <c r="D106" i="5"/>
  <c r="L56" i="5"/>
  <c r="K56" i="5"/>
  <c r="J56" i="5"/>
  <c r="I56" i="5"/>
  <c r="H56" i="5"/>
  <c r="G56" i="5"/>
  <c r="F56" i="5"/>
  <c r="E56" i="5"/>
  <c r="N56" i="5" s="1"/>
  <c r="D56" i="5"/>
  <c r="M105" i="5"/>
  <c r="L105" i="5"/>
  <c r="N105" i="5" s="1"/>
  <c r="K105" i="5"/>
  <c r="J105" i="5"/>
  <c r="I105" i="5"/>
  <c r="H105" i="5"/>
  <c r="G105" i="5"/>
  <c r="F105" i="5"/>
  <c r="E105" i="5"/>
  <c r="D105" i="5"/>
  <c r="L125" i="5"/>
  <c r="K125" i="5"/>
  <c r="J125" i="5"/>
  <c r="I125" i="5"/>
  <c r="H125" i="5"/>
  <c r="G125" i="5"/>
  <c r="F125" i="5"/>
  <c r="E125" i="5"/>
  <c r="D125" i="5"/>
  <c r="L49" i="5"/>
  <c r="K49" i="5"/>
  <c r="J49" i="5"/>
  <c r="I49" i="5"/>
  <c r="H49" i="5"/>
  <c r="G49" i="5"/>
  <c r="F49" i="5"/>
  <c r="E49" i="5"/>
  <c r="D49" i="5"/>
  <c r="L124" i="5"/>
  <c r="K124" i="5"/>
  <c r="J124" i="5"/>
  <c r="I124" i="5"/>
  <c r="H124" i="5"/>
  <c r="G124" i="5"/>
  <c r="F124" i="5"/>
  <c r="E124" i="5"/>
  <c r="N124" i="5" s="1"/>
  <c r="D124" i="5"/>
  <c r="M7" i="5"/>
  <c r="L7" i="5"/>
  <c r="K7" i="5"/>
  <c r="J7" i="5"/>
  <c r="I7" i="5"/>
  <c r="H7" i="5"/>
  <c r="G7" i="5"/>
  <c r="F7" i="5"/>
  <c r="E7" i="5"/>
  <c r="D7" i="5"/>
  <c r="L44" i="5"/>
  <c r="K44" i="5"/>
  <c r="M44" i="5" s="1"/>
  <c r="J44" i="5"/>
  <c r="I44" i="5"/>
  <c r="H44" i="5"/>
  <c r="G44" i="5"/>
  <c r="F44" i="5"/>
  <c r="E44" i="5"/>
  <c r="D44" i="5"/>
  <c r="L6" i="5"/>
  <c r="K6" i="5"/>
  <c r="J6" i="5"/>
  <c r="I6" i="5"/>
  <c r="H6" i="5"/>
  <c r="G6" i="5"/>
  <c r="F6" i="5"/>
  <c r="E6" i="5"/>
  <c r="D6" i="5"/>
  <c r="L22" i="5"/>
  <c r="K22" i="5"/>
  <c r="J22" i="5"/>
  <c r="I22" i="5"/>
  <c r="H22" i="5"/>
  <c r="G22" i="5"/>
  <c r="F22" i="5"/>
  <c r="E22" i="5"/>
  <c r="D22" i="5"/>
  <c r="L37" i="5"/>
  <c r="K37" i="5"/>
  <c r="J37" i="5"/>
  <c r="I37" i="5"/>
  <c r="H37" i="5"/>
  <c r="G37" i="5"/>
  <c r="F37" i="5"/>
  <c r="E37" i="5"/>
  <c r="M37" i="5" s="1"/>
  <c r="D37" i="5"/>
  <c r="L89" i="5"/>
  <c r="K89" i="5"/>
  <c r="M89" i="5" s="1"/>
  <c r="J89" i="5"/>
  <c r="I89" i="5"/>
  <c r="H89" i="5"/>
  <c r="G89" i="5"/>
  <c r="F89" i="5"/>
  <c r="E89" i="5"/>
  <c r="D89" i="5"/>
  <c r="L55" i="5"/>
  <c r="K55" i="5"/>
  <c r="J55" i="5"/>
  <c r="I55" i="5"/>
  <c r="H55" i="5"/>
  <c r="G55" i="5"/>
  <c r="F55" i="5"/>
  <c r="E55" i="5"/>
  <c r="D55" i="5"/>
  <c r="L103" i="5"/>
  <c r="K103" i="5"/>
  <c r="J103" i="5"/>
  <c r="I103" i="5"/>
  <c r="H103" i="5"/>
  <c r="G103" i="5"/>
  <c r="F103" i="5"/>
  <c r="E103" i="5"/>
  <c r="D103" i="5"/>
  <c r="L20" i="5"/>
  <c r="K20" i="5"/>
  <c r="J20" i="5"/>
  <c r="I20" i="5"/>
  <c r="H20" i="5"/>
  <c r="G20" i="5"/>
  <c r="F20" i="5"/>
  <c r="E20" i="5"/>
  <c r="D20" i="5"/>
  <c r="L98" i="5"/>
  <c r="K98" i="5"/>
  <c r="J98" i="5"/>
  <c r="I98" i="5"/>
  <c r="H98" i="5"/>
  <c r="G98" i="5"/>
  <c r="M98" i="5" s="1"/>
  <c r="F98" i="5"/>
  <c r="E98" i="5"/>
  <c r="D98" i="5"/>
  <c r="L5" i="5"/>
  <c r="K5" i="5"/>
  <c r="J5" i="5"/>
  <c r="I5" i="5"/>
  <c r="H5" i="5"/>
  <c r="G5" i="5"/>
  <c r="F5" i="5"/>
  <c r="E5" i="5"/>
  <c r="D5" i="5"/>
  <c r="L25" i="5"/>
  <c r="K25" i="5"/>
  <c r="J25" i="5"/>
  <c r="I25" i="5"/>
  <c r="H25" i="5"/>
  <c r="G25" i="5"/>
  <c r="F25" i="5"/>
  <c r="E25" i="5"/>
  <c r="N25" i="5" s="1"/>
  <c r="D25" i="5"/>
  <c r="L114" i="5"/>
  <c r="N114" i="5" s="1"/>
  <c r="K114" i="5"/>
  <c r="J114" i="5"/>
  <c r="I114" i="5"/>
  <c r="H114" i="5"/>
  <c r="G114" i="5"/>
  <c r="M114" i="5" s="1"/>
  <c r="F114" i="5"/>
  <c r="E114" i="5"/>
  <c r="D114" i="5"/>
  <c r="L91" i="5"/>
  <c r="K91" i="5"/>
  <c r="M91" i="5" s="1"/>
  <c r="J91" i="5"/>
  <c r="I91" i="5"/>
  <c r="H91" i="5"/>
  <c r="G91" i="5"/>
  <c r="F91" i="5"/>
  <c r="E91" i="5"/>
  <c r="D91" i="5"/>
  <c r="L113" i="5"/>
  <c r="K113" i="5"/>
  <c r="J113" i="5"/>
  <c r="I113" i="5"/>
  <c r="H113" i="5"/>
  <c r="G113" i="5"/>
  <c r="F113" i="5"/>
  <c r="E113" i="5"/>
  <c r="M113" i="5" s="1"/>
  <c r="D113" i="5"/>
  <c r="L65" i="5"/>
  <c r="K65" i="5"/>
  <c r="J65" i="5"/>
  <c r="I65" i="5"/>
  <c r="H65" i="5"/>
  <c r="G65" i="5"/>
  <c r="F65" i="5"/>
  <c r="E65" i="5"/>
  <c r="D65" i="5"/>
  <c r="L35" i="5"/>
  <c r="K35" i="5"/>
  <c r="J35" i="5"/>
  <c r="I35" i="5"/>
  <c r="H35" i="5"/>
  <c r="G35" i="5"/>
  <c r="F35" i="5"/>
  <c r="E35" i="5"/>
  <c r="M35" i="5" s="1"/>
  <c r="D35" i="5"/>
  <c r="L67" i="5"/>
  <c r="N67" i="5" s="1"/>
  <c r="K67" i="5"/>
  <c r="J67" i="5"/>
  <c r="I67" i="5"/>
  <c r="H67" i="5"/>
  <c r="G67" i="5"/>
  <c r="M67" i="5" s="1"/>
  <c r="O67" i="5" s="1"/>
  <c r="F67" i="5"/>
  <c r="E67" i="5"/>
  <c r="D67" i="5"/>
  <c r="L64" i="5"/>
  <c r="K64" i="5"/>
  <c r="M64" i="5" s="1"/>
  <c r="J64" i="5"/>
  <c r="I64" i="5"/>
  <c r="H64" i="5"/>
  <c r="G64" i="5"/>
  <c r="F64" i="5"/>
  <c r="E64" i="5"/>
  <c r="D64" i="5"/>
  <c r="L63" i="5"/>
  <c r="K63" i="5"/>
  <c r="J63" i="5"/>
  <c r="I63" i="5"/>
  <c r="H63" i="5"/>
  <c r="G63" i="5"/>
  <c r="F63" i="5"/>
  <c r="E63" i="5"/>
  <c r="N63" i="5" s="1"/>
  <c r="D63" i="5"/>
  <c r="M54" i="5"/>
  <c r="L54" i="5"/>
  <c r="K54" i="5"/>
  <c r="J54" i="5"/>
  <c r="I54" i="5"/>
  <c r="H54" i="5"/>
  <c r="G54" i="5"/>
  <c r="F54" i="5"/>
  <c r="E54" i="5"/>
  <c r="D54" i="5"/>
  <c r="L32" i="5"/>
  <c r="N32" i="5" s="1"/>
  <c r="K32" i="5"/>
  <c r="J32" i="5"/>
  <c r="I32" i="5"/>
  <c r="H32" i="5"/>
  <c r="G32" i="5"/>
  <c r="M32" i="5" s="1"/>
  <c r="F32" i="5"/>
  <c r="E32" i="5"/>
  <c r="D32" i="5"/>
  <c r="L62" i="5"/>
  <c r="K62" i="5"/>
  <c r="J62" i="5"/>
  <c r="I62" i="5"/>
  <c r="H62" i="5"/>
  <c r="G62" i="5"/>
  <c r="F62" i="5"/>
  <c r="E62" i="5"/>
  <c r="D62" i="5"/>
  <c r="L41" i="5"/>
  <c r="K41" i="5"/>
  <c r="J41" i="5"/>
  <c r="I41" i="5"/>
  <c r="H41" i="5"/>
  <c r="G41" i="5"/>
  <c r="F41" i="5"/>
  <c r="E41" i="5"/>
  <c r="D41" i="5"/>
  <c r="L104" i="5"/>
  <c r="K104" i="5"/>
  <c r="J104" i="5"/>
  <c r="I104" i="5"/>
  <c r="H104" i="5"/>
  <c r="G104" i="5"/>
  <c r="M104" i="5" s="1"/>
  <c r="F104" i="5"/>
  <c r="E104" i="5"/>
  <c r="D104" i="5"/>
  <c r="L74" i="5"/>
  <c r="K74" i="5"/>
  <c r="M74" i="5" s="1"/>
  <c r="J74" i="5"/>
  <c r="I74" i="5"/>
  <c r="H74" i="5"/>
  <c r="G74" i="5"/>
  <c r="F74" i="5"/>
  <c r="E74" i="5"/>
  <c r="D74" i="5"/>
  <c r="L88" i="5"/>
  <c r="K88" i="5"/>
  <c r="J88" i="5"/>
  <c r="I88" i="5"/>
  <c r="H88" i="5"/>
  <c r="G88" i="5"/>
  <c r="F88" i="5"/>
  <c r="E88" i="5"/>
  <c r="D88" i="5"/>
  <c r="L123" i="5"/>
  <c r="K123" i="5"/>
  <c r="J123" i="5"/>
  <c r="I123" i="5"/>
  <c r="H123" i="5"/>
  <c r="G123" i="5"/>
  <c r="F123" i="5"/>
  <c r="E123" i="5"/>
  <c r="D123" i="5"/>
  <c r="L68" i="5"/>
  <c r="K68" i="5"/>
  <c r="J68" i="5"/>
  <c r="I68" i="5"/>
  <c r="H68" i="5"/>
  <c r="G68" i="5"/>
  <c r="F68" i="5"/>
  <c r="E68" i="5"/>
  <c r="D68" i="5"/>
  <c r="L23" i="5"/>
  <c r="K23" i="5"/>
  <c r="J23" i="5"/>
  <c r="I23" i="5"/>
  <c r="H23" i="5"/>
  <c r="G23" i="5"/>
  <c r="M23" i="5" s="1"/>
  <c r="O23" i="5" s="1"/>
  <c r="F23" i="5"/>
  <c r="E23" i="5"/>
  <c r="N23" i="5" s="1"/>
  <c r="D23" i="5"/>
  <c r="L73" i="5"/>
  <c r="K73" i="5"/>
  <c r="M73" i="5" s="1"/>
  <c r="J73" i="5"/>
  <c r="I73" i="5"/>
  <c r="H73" i="5"/>
  <c r="G73" i="5"/>
  <c r="F73" i="5"/>
  <c r="E73" i="5"/>
  <c r="D73" i="5"/>
  <c r="L21" i="5"/>
  <c r="K21" i="5"/>
  <c r="J21" i="5"/>
  <c r="I21" i="5"/>
  <c r="H21" i="5"/>
  <c r="G21" i="5"/>
  <c r="M21" i="5" s="1"/>
  <c r="O21" i="5" s="1"/>
  <c r="F21" i="5"/>
  <c r="E21" i="5"/>
  <c r="N21" i="5" s="1"/>
  <c r="D21" i="5"/>
  <c r="L61" i="5"/>
  <c r="N61" i="5" s="1"/>
  <c r="K61" i="5"/>
  <c r="J61" i="5"/>
  <c r="I61" i="5"/>
  <c r="H61" i="5"/>
  <c r="G61" i="5"/>
  <c r="F61" i="5"/>
  <c r="E61" i="5"/>
  <c r="D61" i="5"/>
  <c r="L28" i="5"/>
  <c r="K28" i="5"/>
  <c r="M28" i="5" s="1"/>
  <c r="J28" i="5"/>
  <c r="I28" i="5"/>
  <c r="H28" i="5"/>
  <c r="G28" i="5"/>
  <c r="F28" i="5"/>
  <c r="E28" i="5"/>
  <c r="D28" i="5"/>
  <c r="L101" i="5"/>
  <c r="K101" i="5"/>
  <c r="J101" i="5"/>
  <c r="I101" i="5"/>
  <c r="H101" i="5"/>
  <c r="G101" i="5"/>
  <c r="F101" i="5"/>
  <c r="E101" i="5"/>
  <c r="D101" i="5"/>
  <c r="L107" i="5"/>
  <c r="K107" i="5"/>
  <c r="J107" i="5"/>
  <c r="I107" i="5"/>
  <c r="H107" i="5"/>
  <c r="G107" i="5"/>
  <c r="F107" i="5"/>
  <c r="E107" i="5"/>
  <c r="D107" i="5"/>
  <c r="L27" i="5"/>
  <c r="K27" i="5"/>
  <c r="J27" i="5"/>
  <c r="I27" i="5"/>
  <c r="H27" i="5"/>
  <c r="G27" i="5"/>
  <c r="M27" i="5" s="1"/>
  <c r="F27" i="5"/>
  <c r="E27" i="5"/>
  <c r="D27" i="5"/>
  <c r="L59" i="5"/>
  <c r="K59" i="5"/>
  <c r="M59" i="5" s="1"/>
  <c r="J59" i="5"/>
  <c r="I59" i="5"/>
  <c r="H59" i="5"/>
  <c r="G59" i="5"/>
  <c r="F59" i="5"/>
  <c r="E59" i="5"/>
  <c r="D59" i="5"/>
  <c r="L36" i="5"/>
  <c r="K36" i="5"/>
  <c r="J36" i="5"/>
  <c r="I36" i="5"/>
  <c r="H36" i="5"/>
  <c r="G36" i="5"/>
  <c r="F36" i="5"/>
  <c r="E36" i="5"/>
  <c r="D36" i="5"/>
  <c r="L99" i="5"/>
  <c r="K99" i="5"/>
  <c r="J99" i="5"/>
  <c r="I99" i="5"/>
  <c r="H99" i="5"/>
  <c r="G99" i="5"/>
  <c r="F99" i="5"/>
  <c r="E99" i="5"/>
  <c r="D99" i="5"/>
  <c r="L77" i="5"/>
  <c r="K77" i="5"/>
  <c r="M77" i="5" s="1"/>
  <c r="J77" i="5"/>
  <c r="I77" i="5"/>
  <c r="H77" i="5"/>
  <c r="G77" i="5"/>
  <c r="F77" i="5"/>
  <c r="E77" i="5"/>
  <c r="D77" i="5"/>
  <c r="L79" i="5"/>
  <c r="K79" i="5"/>
  <c r="J79" i="5"/>
  <c r="I79" i="5"/>
  <c r="H79" i="5"/>
  <c r="G79" i="5"/>
  <c r="M79" i="5" s="1"/>
  <c r="F79" i="5"/>
  <c r="E79" i="5"/>
  <c r="D79" i="5"/>
  <c r="L34" i="5"/>
  <c r="K34" i="5"/>
  <c r="M34" i="5" s="1"/>
  <c r="J34" i="5"/>
  <c r="I34" i="5"/>
  <c r="H34" i="5"/>
  <c r="G34" i="5"/>
  <c r="F34" i="5"/>
  <c r="E34" i="5"/>
  <c r="D34" i="5"/>
  <c r="L51" i="5"/>
  <c r="K51" i="5"/>
  <c r="J51" i="5"/>
  <c r="I51" i="5"/>
  <c r="H51" i="5"/>
  <c r="G51" i="5"/>
  <c r="F51" i="5"/>
  <c r="E51" i="5"/>
  <c r="D51" i="5"/>
  <c r="L46" i="5"/>
  <c r="K46" i="5"/>
  <c r="J46" i="5"/>
  <c r="I46" i="5"/>
  <c r="H46" i="5"/>
  <c r="G46" i="5"/>
  <c r="F46" i="5"/>
  <c r="E46" i="5"/>
  <c r="D46" i="5"/>
  <c r="L87" i="5"/>
  <c r="K87" i="5"/>
  <c r="N87" i="5" s="1"/>
  <c r="J87" i="5"/>
  <c r="I87" i="5"/>
  <c r="H87" i="5"/>
  <c r="G87" i="5"/>
  <c r="F87" i="5"/>
  <c r="E87" i="5"/>
  <c r="D87" i="5"/>
  <c r="L108" i="5"/>
  <c r="K108" i="5"/>
  <c r="J108" i="5"/>
  <c r="I108" i="5"/>
  <c r="H108" i="5"/>
  <c r="G108" i="5"/>
  <c r="F108" i="5"/>
  <c r="E108" i="5"/>
  <c r="D108" i="5"/>
  <c r="L127" i="5"/>
  <c r="K127" i="5"/>
  <c r="J127" i="5"/>
  <c r="I127" i="5"/>
  <c r="H127" i="5"/>
  <c r="G127" i="5"/>
  <c r="F127" i="5"/>
  <c r="E127" i="5"/>
  <c r="D127" i="5"/>
  <c r="L38" i="5"/>
  <c r="K38" i="5"/>
  <c r="J38" i="5"/>
  <c r="I38" i="5"/>
  <c r="H38" i="5"/>
  <c r="G38" i="5"/>
  <c r="M38" i="5" s="1"/>
  <c r="F38" i="5"/>
  <c r="E38" i="5"/>
  <c r="D38" i="5"/>
  <c r="L66" i="5"/>
  <c r="K66" i="5"/>
  <c r="M66" i="5" s="1"/>
  <c r="J66" i="5"/>
  <c r="I66" i="5"/>
  <c r="H66" i="5"/>
  <c r="G66" i="5"/>
  <c r="F66" i="5"/>
  <c r="E66" i="5"/>
  <c r="D66" i="5"/>
  <c r="L30" i="5"/>
  <c r="K30" i="5"/>
  <c r="J30" i="5"/>
  <c r="I30" i="5"/>
  <c r="H30" i="5"/>
  <c r="G30" i="5"/>
  <c r="F30" i="5"/>
  <c r="E30" i="5"/>
  <c r="D30" i="5"/>
  <c r="L75" i="5"/>
  <c r="K75" i="5"/>
  <c r="J75" i="5"/>
  <c r="I75" i="5"/>
  <c r="H75" i="5"/>
  <c r="G75" i="5"/>
  <c r="F75" i="5"/>
  <c r="E75" i="5"/>
  <c r="D75" i="5"/>
  <c r="L40" i="5"/>
  <c r="K40" i="5"/>
  <c r="J40" i="5"/>
  <c r="I40" i="5"/>
  <c r="H40" i="5"/>
  <c r="G40" i="5"/>
  <c r="F40" i="5"/>
  <c r="E40" i="5"/>
  <c r="D40" i="5"/>
  <c r="L33" i="5"/>
  <c r="K33" i="5"/>
  <c r="J33" i="5"/>
  <c r="I33" i="5"/>
  <c r="H33" i="5"/>
  <c r="G33" i="5"/>
  <c r="F33" i="5"/>
  <c r="E33" i="5"/>
  <c r="D33" i="5"/>
  <c r="M82" i="5"/>
  <c r="L82" i="5"/>
  <c r="K82" i="5"/>
  <c r="J82" i="5"/>
  <c r="I82" i="5"/>
  <c r="H82" i="5"/>
  <c r="G82" i="5"/>
  <c r="F82" i="5"/>
  <c r="E82" i="5"/>
  <c r="D82" i="5"/>
  <c r="L116" i="5"/>
  <c r="K116" i="5"/>
  <c r="J116" i="5"/>
  <c r="I116" i="5"/>
  <c r="H116" i="5"/>
  <c r="G116" i="5"/>
  <c r="M116" i="5" s="1"/>
  <c r="O116" i="5" s="1"/>
  <c r="F116" i="5"/>
  <c r="E116" i="5"/>
  <c r="N116" i="5" s="1"/>
  <c r="D116" i="5"/>
  <c r="L112" i="5"/>
  <c r="K112" i="5"/>
  <c r="J112" i="5"/>
  <c r="I112" i="5"/>
  <c r="H112" i="5"/>
  <c r="G112" i="5"/>
  <c r="F112" i="5"/>
  <c r="E112" i="5"/>
  <c r="D112" i="5"/>
  <c r="L16" i="5"/>
  <c r="K16" i="5"/>
  <c r="M16" i="5" s="1"/>
  <c r="J16" i="5"/>
  <c r="I16" i="5"/>
  <c r="H16" i="5"/>
  <c r="G16" i="5"/>
  <c r="F16" i="5"/>
  <c r="E16" i="5"/>
  <c r="D16" i="5"/>
  <c r="L81" i="5"/>
  <c r="K81" i="5"/>
  <c r="M81" i="5" s="1"/>
  <c r="J81" i="5"/>
  <c r="I81" i="5"/>
  <c r="H81" i="5"/>
  <c r="G81" i="5"/>
  <c r="F81" i="5"/>
  <c r="E81" i="5"/>
  <c r="D81" i="5"/>
  <c r="L60" i="5"/>
  <c r="K60" i="5"/>
  <c r="J60" i="5"/>
  <c r="I60" i="5"/>
  <c r="H60" i="5"/>
  <c r="G60" i="5"/>
  <c r="F60" i="5"/>
  <c r="E60" i="5"/>
  <c r="D60" i="5"/>
  <c r="L78" i="5"/>
  <c r="N78" i="5" s="1"/>
  <c r="K78" i="5"/>
  <c r="J78" i="5"/>
  <c r="I78" i="5"/>
  <c r="H78" i="5"/>
  <c r="G78" i="5"/>
  <c r="M78" i="5" s="1"/>
  <c r="O78" i="5" s="1"/>
  <c r="F78" i="5"/>
  <c r="E78" i="5"/>
  <c r="D78" i="5"/>
  <c r="L19" i="5"/>
  <c r="K19" i="5"/>
  <c r="J19" i="5"/>
  <c r="I19" i="5"/>
  <c r="H19" i="5"/>
  <c r="G19" i="5"/>
  <c r="F19" i="5"/>
  <c r="E19" i="5"/>
  <c r="D19" i="5"/>
  <c r="L80" i="5"/>
  <c r="K80" i="5"/>
  <c r="J80" i="5"/>
  <c r="I80" i="5"/>
  <c r="H80" i="5"/>
  <c r="G80" i="5"/>
  <c r="F80" i="5"/>
  <c r="E80" i="5"/>
  <c r="D80" i="5"/>
  <c r="L47" i="5"/>
  <c r="K47" i="5"/>
  <c r="J47" i="5"/>
  <c r="I47" i="5"/>
  <c r="H47" i="5"/>
  <c r="G47" i="5"/>
  <c r="M47" i="5" s="1"/>
  <c r="F47" i="5"/>
  <c r="E47" i="5"/>
  <c r="D47" i="5"/>
  <c r="L50" i="5"/>
  <c r="K50" i="5"/>
  <c r="M50" i="5" s="1"/>
  <c r="J50" i="5"/>
  <c r="I50" i="5"/>
  <c r="H50" i="5"/>
  <c r="G50" i="5"/>
  <c r="F50" i="5"/>
  <c r="E50" i="5"/>
  <c r="D50" i="5"/>
  <c r="L100" i="5"/>
  <c r="K100" i="5"/>
  <c r="J100" i="5"/>
  <c r="I100" i="5"/>
  <c r="H100" i="5"/>
  <c r="G100" i="5"/>
  <c r="F100" i="5"/>
  <c r="E100" i="5"/>
  <c r="D100" i="5"/>
  <c r="L39" i="5"/>
  <c r="N39" i="5" s="1"/>
  <c r="K39" i="5"/>
  <c r="M39" i="5" s="1"/>
  <c r="J39" i="5"/>
  <c r="I39" i="5"/>
  <c r="H39" i="5"/>
  <c r="G39" i="5"/>
  <c r="F39" i="5"/>
  <c r="E39" i="5"/>
  <c r="D39" i="5"/>
  <c r="L31" i="5"/>
  <c r="K31" i="5"/>
  <c r="J31" i="5"/>
  <c r="I31" i="5"/>
  <c r="H31" i="5"/>
  <c r="G31" i="5"/>
  <c r="F31" i="5"/>
  <c r="E31" i="5"/>
  <c r="N31" i="5" s="1"/>
  <c r="D31" i="5"/>
  <c r="L102" i="5"/>
  <c r="K102" i="5"/>
  <c r="J102" i="5"/>
  <c r="I102" i="5"/>
  <c r="H102" i="5"/>
  <c r="G102" i="5"/>
  <c r="F102" i="5"/>
  <c r="E102" i="5"/>
  <c r="D102" i="5"/>
  <c r="L93" i="5"/>
  <c r="N93" i="5" s="1"/>
  <c r="K93" i="5"/>
  <c r="M93" i="5" s="1"/>
  <c r="J93" i="5"/>
  <c r="I93" i="5"/>
  <c r="H93" i="5"/>
  <c r="G93" i="5"/>
  <c r="F93" i="5"/>
  <c r="E93" i="5"/>
  <c r="D93" i="5"/>
  <c r="L42" i="5"/>
  <c r="K42" i="5"/>
  <c r="J42" i="5"/>
  <c r="I42" i="5"/>
  <c r="H42" i="5"/>
  <c r="G42" i="5"/>
  <c r="F42" i="5"/>
  <c r="E42" i="5"/>
  <c r="D42" i="5"/>
  <c r="L48" i="5"/>
  <c r="K48" i="5"/>
  <c r="J48" i="5"/>
  <c r="I48" i="5"/>
  <c r="H48" i="5"/>
  <c r="G48" i="5"/>
  <c r="F48" i="5"/>
  <c r="E48" i="5"/>
  <c r="D48" i="5"/>
  <c r="L110" i="5"/>
  <c r="N110" i="5" s="1"/>
  <c r="K110" i="5"/>
  <c r="J110" i="5"/>
  <c r="I110" i="5"/>
  <c r="H110" i="5"/>
  <c r="G110" i="5"/>
  <c r="M110" i="5" s="1"/>
  <c r="O110" i="5" s="1"/>
  <c r="F110" i="5"/>
  <c r="E110" i="5"/>
  <c r="D110" i="5"/>
  <c r="L29" i="5"/>
  <c r="K29" i="5"/>
  <c r="M29" i="5" s="1"/>
  <c r="J29" i="5"/>
  <c r="I29" i="5"/>
  <c r="H29" i="5"/>
  <c r="G29" i="5"/>
  <c r="F29" i="5"/>
  <c r="E29" i="5"/>
  <c r="D29" i="5"/>
  <c r="L83" i="5"/>
  <c r="K83" i="5"/>
  <c r="J83" i="5"/>
  <c r="I83" i="5"/>
  <c r="H83" i="5"/>
  <c r="G83" i="5"/>
  <c r="F83" i="5"/>
  <c r="E83" i="5"/>
  <c r="D83" i="5"/>
  <c r="L69" i="5"/>
  <c r="K69" i="5"/>
  <c r="J69" i="5"/>
  <c r="I69" i="5"/>
  <c r="H69" i="5"/>
  <c r="G69" i="5"/>
  <c r="F69" i="5"/>
  <c r="E69" i="5"/>
  <c r="N69" i="5" s="1"/>
  <c r="D69" i="5"/>
  <c r="M24" i="5"/>
  <c r="L24" i="5"/>
  <c r="K24" i="5"/>
  <c r="J24" i="5"/>
  <c r="I24" i="5"/>
  <c r="H24" i="5"/>
  <c r="G24" i="5"/>
  <c r="F24" i="5"/>
  <c r="E24" i="5"/>
  <c r="D24" i="5"/>
  <c r="L4" i="5"/>
  <c r="K4" i="5"/>
  <c r="J4" i="5"/>
  <c r="I4" i="5"/>
  <c r="H4" i="5"/>
  <c r="G4" i="5"/>
  <c r="F4" i="5"/>
  <c r="E4" i="5"/>
  <c r="D4" i="5"/>
  <c r="L118" i="5"/>
  <c r="K118" i="5"/>
  <c r="J118" i="5"/>
  <c r="I118" i="5"/>
  <c r="H118" i="5"/>
  <c r="G118" i="5"/>
  <c r="M118" i="5" s="1"/>
  <c r="F118" i="5"/>
  <c r="E118" i="5"/>
  <c r="D118" i="5"/>
  <c r="L128" i="5"/>
  <c r="K128" i="5"/>
  <c r="J128" i="5"/>
  <c r="I128" i="5"/>
  <c r="H128" i="5"/>
  <c r="G128" i="5"/>
  <c r="F128" i="5"/>
  <c r="E128" i="5"/>
  <c r="D128" i="5"/>
  <c r="L122" i="5"/>
  <c r="K122" i="5"/>
  <c r="J122" i="5"/>
  <c r="I122" i="5"/>
  <c r="H122" i="5"/>
  <c r="G122" i="5"/>
  <c r="F122" i="5"/>
  <c r="E122" i="5"/>
  <c r="M122" i="5" s="1"/>
  <c r="D122" i="5"/>
  <c r="N121" i="5"/>
  <c r="M121" i="5"/>
  <c r="L121" i="5"/>
  <c r="K121" i="5"/>
  <c r="J121" i="5"/>
  <c r="I121" i="5"/>
  <c r="H121" i="5"/>
  <c r="G121" i="5"/>
  <c r="F121" i="5"/>
  <c r="E121" i="5"/>
  <c r="D121" i="5"/>
  <c r="L43" i="5"/>
  <c r="K43" i="5"/>
  <c r="J43" i="5"/>
  <c r="I43" i="5"/>
  <c r="H43" i="5"/>
  <c r="G43" i="5"/>
  <c r="M43" i="5" s="1"/>
  <c r="F43" i="5"/>
  <c r="E43" i="5"/>
  <c r="D43" i="5"/>
  <c r="L96" i="5"/>
  <c r="K96" i="5"/>
  <c r="J96" i="5"/>
  <c r="I96" i="5"/>
  <c r="H96" i="5"/>
  <c r="G96" i="5"/>
  <c r="M96" i="5" s="1"/>
  <c r="F96" i="5"/>
  <c r="E96" i="5"/>
  <c r="D96" i="5"/>
  <c r="L86" i="5"/>
  <c r="K86" i="5"/>
  <c r="M86" i="5" s="1"/>
  <c r="J86" i="5"/>
  <c r="I86" i="5"/>
  <c r="H86" i="5"/>
  <c r="G86" i="5"/>
  <c r="F86" i="5"/>
  <c r="E86" i="5"/>
  <c r="D86" i="5"/>
  <c r="L120" i="5"/>
  <c r="N120" i="5" s="1"/>
  <c r="O120" i="5" s="1"/>
  <c r="K120" i="5"/>
  <c r="J120" i="5"/>
  <c r="I120" i="5"/>
  <c r="H120" i="5"/>
  <c r="G120" i="5"/>
  <c r="M120" i="5" s="1"/>
  <c r="F120" i="5"/>
  <c r="E120" i="5"/>
  <c r="D120" i="5"/>
  <c r="L95" i="5"/>
  <c r="K95" i="5"/>
  <c r="J95" i="5"/>
  <c r="I95" i="5"/>
  <c r="H95" i="5"/>
  <c r="G95" i="5"/>
  <c r="F95" i="5"/>
  <c r="E95" i="5"/>
  <c r="D95" i="5"/>
  <c r="L53" i="5"/>
  <c r="K53" i="5"/>
  <c r="J53" i="5"/>
  <c r="I53" i="5"/>
  <c r="H53" i="5"/>
  <c r="G53" i="5"/>
  <c r="F53" i="5"/>
  <c r="E53" i="5"/>
  <c r="N53" i="5" s="1"/>
  <c r="D53" i="5"/>
  <c r="N111" i="5"/>
  <c r="L111" i="5"/>
  <c r="K111" i="5"/>
  <c r="J111" i="5"/>
  <c r="I111" i="5"/>
  <c r="H111" i="5"/>
  <c r="G111" i="5"/>
  <c r="F111" i="5"/>
  <c r="E111" i="5"/>
  <c r="M111" i="5" s="1"/>
  <c r="D111" i="5"/>
  <c r="L72" i="5"/>
  <c r="K72" i="5"/>
  <c r="M72" i="5" s="1"/>
  <c r="J72" i="5"/>
  <c r="I72" i="5"/>
  <c r="H72" i="5"/>
  <c r="G72" i="5"/>
  <c r="F72" i="5"/>
  <c r="E72" i="5"/>
  <c r="D72" i="5"/>
  <c r="L17" i="5"/>
  <c r="K17" i="5"/>
  <c r="J17" i="5"/>
  <c r="I17" i="5"/>
  <c r="H17" i="5"/>
  <c r="G17" i="5"/>
  <c r="F17" i="5"/>
  <c r="E17" i="5"/>
  <c r="N17" i="5" s="1"/>
  <c r="D17" i="5"/>
  <c r="L71" i="5"/>
  <c r="K71" i="5"/>
  <c r="J71" i="5"/>
  <c r="I71" i="5"/>
  <c r="H71" i="5"/>
  <c r="G71" i="5"/>
  <c r="F71" i="5"/>
  <c r="E71" i="5"/>
  <c r="D71" i="5"/>
  <c r="L85" i="5"/>
  <c r="K85" i="5"/>
  <c r="J85" i="5"/>
  <c r="I85" i="5"/>
  <c r="H85" i="5"/>
  <c r="G85" i="5"/>
  <c r="F85" i="5"/>
  <c r="E85" i="5"/>
  <c r="D85" i="5"/>
  <c r="L70" i="5"/>
  <c r="K70" i="5"/>
  <c r="N70" i="5" s="1"/>
  <c r="J70" i="5"/>
  <c r="I70" i="5"/>
  <c r="H70" i="5"/>
  <c r="G70" i="5"/>
  <c r="F70" i="5"/>
  <c r="E70" i="5"/>
  <c r="D70" i="5"/>
  <c r="L84" i="5"/>
  <c r="K84" i="5"/>
  <c r="J84" i="5"/>
  <c r="I84" i="5"/>
  <c r="H84" i="5"/>
  <c r="G84" i="5"/>
  <c r="M84" i="5" s="1"/>
  <c r="F84" i="5"/>
  <c r="E84" i="5"/>
  <c r="D84" i="5"/>
  <c r="L94" i="5"/>
  <c r="K94" i="5"/>
  <c r="J94" i="5"/>
  <c r="I94" i="5"/>
  <c r="H94" i="5"/>
  <c r="G94" i="5"/>
  <c r="F94" i="5"/>
  <c r="E94" i="5"/>
  <c r="N94" i="5" s="1"/>
  <c r="D94" i="5"/>
  <c r="L97" i="5"/>
  <c r="K97" i="5"/>
  <c r="J97" i="5"/>
  <c r="I97" i="5"/>
  <c r="H97" i="5"/>
  <c r="G97" i="5"/>
  <c r="F97" i="5"/>
  <c r="E97" i="5"/>
  <c r="D97" i="5"/>
  <c r="N119" i="5"/>
  <c r="L119" i="5"/>
  <c r="K119" i="5"/>
  <c r="J119" i="5"/>
  <c r="I119" i="5"/>
  <c r="H119" i="5"/>
  <c r="G119" i="5"/>
  <c r="M119" i="5" s="1"/>
  <c r="O119" i="5" s="1"/>
  <c r="F119" i="5"/>
  <c r="E119" i="5"/>
  <c r="D119" i="5"/>
  <c r="N52" i="5"/>
  <c r="M52" i="5"/>
  <c r="O52" i="5" s="1"/>
  <c r="L52" i="5"/>
  <c r="K52" i="5"/>
  <c r="J52" i="5"/>
  <c r="I52" i="5"/>
  <c r="H52" i="5"/>
  <c r="G52" i="5"/>
  <c r="F52" i="5"/>
  <c r="E52" i="5"/>
  <c r="D52" i="5"/>
  <c r="L117" i="5"/>
  <c r="K117" i="5"/>
  <c r="J117" i="5"/>
  <c r="I117" i="5"/>
  <c r="H117" i="5"/>
  <c r="G117" i="5"/>
  <c r="F117" i="5"/>
  <c r="E117" i="5"/>
  <c r="D117" i="5"/>
  <c r="L15" i="4"/>
  <c r="K15" i="4"/>
  <c r="J15" i="4"/>
  <c r="I15" i="4"/>
  <c r="H15" i="4"/>
  <c r="G15" i="4"/>
  <c r="F15" i="4"/>
  <c r="E15" i="4"/>
  <c r="D15" i="4"/>
  <c r="L14" i="4"/>
  <c r="K14" i="4"/>
  <c r="J14" i="4"/>
  <c r="I14" i="4"/>
  <c r="H14" i="4"/>
  <c r="G14" i="4"/>
  <c r="F14" i="4"/>
  <c r="E14" i="4"/>
  <c r="D14" i="4"/>
  <c r="L13" i="4"/>
  <c r="N13" i="4" s="1"/>
  <c r="K13" i="4"/>
  <c r="J13" i="4"/>
  <c r="I13" i="4"/>
  <c r="H13" i="4"/>
  <c r="G13" i="4"/>
  <c r="M13" i="4" s="1"/>
  <c r="O13" i="4" s="1"/>
  <c r="F13" i="4"/>
  <c r="E13" i="4"/>
  <c r="D13" i="4"/>
  <c r="L12" i="4"/>
  <c r="K12" i="4"/>
  <c r="N12" i="4" s="1"/>
  <c r="O12" i="4" s="1"/>
  <c r="J12" i="4"/>
  <c r="I12" i="4"/>
  <c r="H12" i="4"/>
  <c r="G12" i="4"/>
  <c r="M12" i="4" s="1"/>
  <c r="F12" i="4"/>
  <c r="E12" i="4"/>
  <c r="D12" i="4"/>
  <c r="L11" i="4"/>
  <c r="K11" i="4"/>
  <c r="J11" i="4"/>
  <c r="I11" i="4"/>
  <c r="H11" i="4"/>
  <c r="G11" i="4"/>
  <c r="F11" i="4"/>
  <c r="E11" i="4"/>
  <c r="D11" i="4"/>
  <c r="L126" i="4"/>
  <c r="K126" i="4"/>
  <c r="J126" i="4"/>
  <c r="I126" i="4"/>
  <c r="H126" i="4"/>
  <c r="G126" i="4"/>
  <c r="F126" i="4"/>
  <c r="E126" i="4"/>
  <c r="D126" i="4"/>
  <c r="L65" i="4"/>
  <c r="K65" i="4"/>
  <c r="J65" i="4"/>
  <c r="I65" i="4"/>
  <c r="H65" i="4"/>
  <c r="G65" i="4"/>
  <c r="F65" i="4"/>
  <c r="E65" i="4"/>
  <c r="D65" i="4"/>
  <c r="L17" i="4"/>
  <c r="N17" i="4" s="1"/>
  <c r="K17" i="4"/>
  <c r="J17" i="4"/>
  <c r="I17" i="4"/>
  <c r="H17" i="4"/>
  <c r="G17" i="4"/>
  <c r="F17" i="4"/>
  <c r="E17" i="4"/>
  <c r="D17" i="4"/>
  <c r="L90" i="4"/>
  <c r="K90" i="4"/>
  <c r="J90" i="4"/>
  <c r="I90" i="4"/>
  <c r="H90" i="4"/>
  <c r="G90" i="4"/>
  <c r="F90" i="4"/>
  <c r="E90" i="4"/>
  <c r="D90" i="4"/>
  <c r="L89" i="4"/>
  <c r="K89" i="4"/>
  <c r="J89" i="4"/>
  <c r="I89" i="4"/>
  <c r="H89" i="4"/>
  <c r="G89" i="4"/>
  <c r="M89" i="4" s="1"/>
  <c r="F89" i="4"/>
  <c r="E89" i="4"/>
  <c r="D89" i="4"/>
  <c r="L79" i="4"/>
  <c r="K79" i="4"/>
  <c r="J79" i="4"/>
  <c r="I79" i="4"/>
  <c r="H79" i="4"/>
  <c r="G79" i="4"/>
  <c r="M79" i="4" s="1"/>
  <c r="F79" i="4"/>
  <c r="E79" i="4"/>
  <c r="D79" i="4"/>
  <c r="L110" i="4"/>
  <c r="N110" i="4" s="1"/>
  <c r="K110" i="4"/>
  <c r="J110" i="4"/>
  <c r="I110" i="4"/>
  <c r="H110" i="4"/>
  <c r="G110" i="4"/>
  <c r="F110" i="4"/>
  <c r="E110" i="4"/>
  <c r="D110" i="4"/>
  <c r="L43" i="4"/>
  <c r="K43" i="4"/>
  <c r="J43" i="4"/>
  <c r="I43" i="4"/>
  <c r="H43" i="4"/>
  <c r="G43" i="4"/>
  <c r="F43" i="4"/>
  <c r="E43" i="4"/>
  <c r="D43" i="4"/>
  <c r="L10" i="4"/>
  <c r="N10" i="4" s="1"/>
  <c r="K10" i="4"/>
  <c r="J10" i="4"/>
  <c r="I10" i="4"/>
  <c r="H10" i="4"/>
  <c r="G10" i="4"/>
  <c r="M10" i="4" s="1"/>
  <c r="F10" i="4"/>
  <c r="E10" i="4"/>
  <c r="D10" i="4"/>
  <c r="L9" i="4"/>
  <c r="K9" i="4"/>
  <c r="J9" i="4"/>
  <c r="I9" i="4"/>
  <c r="H9" i="4"/>
  <c r="G9" i="4"/>
  <c r="F9" i="4"/>
  <c r="E9" i="4"/>
  <c r="N9" i="4" s="1"/>
  <c r="D9" i="4"/>
  <c r="L26" i="4"/>
  <c r="N26" i="4" s="1"/>
  <c r="K26" i="4"/>
  <c r="J26" i="4"/>
  <c r="I26" i="4"/>
  <c r="H26" i="4"/>
  <c r="G26" i="4"/>
  <c r="F26" i="4"/>
  <c r="E26" i="4"/>
  <c r="D26" i="4"/>
  <c r="L64" i="4"/>
  <c r="K64" i="4"/>
  <c r="J64" i="4"/>
  <c r="I64" i="4"/>
  <c r="H64" i="4"/>
  <c r="G64" i="4"/>
  <c r="F64" i="4"/>
  <c r="E64" i="4"/>
  <c r="D64" i="4"/>
  <c r="L23" i="4"/>
  <c r="K23" i="4"/>
  <c r="J23" i="4"/>
  <c r="I23" i="4"/>
  <c r="H23" i="4"/>
  <c r="G23" i="4"/>
  <c r="M23" i="4" s="1"/>
  <c r="F23" i="4"/>
  <c r="E23" i="4"/>
  <c r="D23" i="4"/>
  <c r="L8" i="4"/>
  <c r="K8" i="4"/>
  <c r="J8" i="4"/>
  <c r="I8" i="4"/>
  <c r="H8" i="4"/>
  <c r="G8" i="4"/>
  <c r="F8" i="4"/>
  <c r="E8" i="4"/>
  <c r="D8" i="4"/>
  <c r="L102" i="4"/>
  <c r="N102" i="4" s="1"/>
  <c r="K102" i="4"/>
  <c r="J102" i="4"/>
  <c r="I102" i="4"/>
  <c r="H102" i="4"/>
  <c r="G102" i="4"/>
  <c r="F102" i="4"/>
  <c r="E102" i="4"/>
  <c r="D102" i="4"/>
  <c r="L42" i="4"/>
  <c r="K42" i="4"/>
  <c r="J42" i="4"/>
  <c r="I42" i="4"/>
  <c r="H42" i="4"/>
  <c r="G42" i="4"/>
  <c r="F42" i="4"/>
  <c r="E42" i="4"/>
  <c r="D42" i="4"/>
  <c r="L109" i="4"/>
  <c r="N109" i="4" s="1"/>
  <c r="K109" i="4"/>
  <c r="J109" i="4"/>
  <c r="I109" i="4"/>
  <c r="H109" i="4"/>
  <c r="G109" i="4"/>
  <c r="F109" i="4"/>
  <c r="E109" i="4"/>
  <c r="D109" i="4"/>
  <c r="L125" i="4"/>
  <c r="K125" i="4"/>
  <c r="J125" i="4"/>
  <c r="I125" i="4"/>
  <c r="H125" i="4"/>
  <c r="G125" i="4"/>
  <c r="F125" i="4"/>
  <c r="E125" i="4"/>
  <c r="N125" i="4" s="1"/>
  <c r="D125" i="4"/>
  <c r="L22" i="4"/>
  <c r="N22" i="4" s="1"/>
  <c r="K22" i="4"/>
  <c r="J22" i="4"/>
  <c r="I22" i="4"/>
  <c r="H22" i="4"/>
  <c r="G22" i="4"/>
  <c r="F22" i="4"/>
  <c r="E22" i="4"/>
  <c r="D22" i="4"/>
  <c r="L119" i="4"/>
  <c r="K119" i="4"/>
  <c r="J119" i="4"/>
  <c r="I119" i="4"/>
  <c r="H119" i="4"/>
  <c r="G119" i="4"/>
  <c r="F119" i="4"/>
  <c r="E119" i="4"/>
  <c r="D119" i="4"/>
  <c r="L7" i="4"/>
  <c r="K7" i="4"/>
  <c r="J7" i="4"/>
  <c r="I7" i="4"/>
  <c r="H7" i="4"/>
  <c r="G7" i="4"/>
  <c r="M7" i="4" s="1"/>
  <c r="F7" i="4"/>
  <c r="E7" i="4"/>
  <c r="D7" i="4"/>
  <c r="L21" i="4"/>
  <c r="K21" i="4"/>
  <c r="J21" i="4"/>
  <c r="I21" i="4"/>
  <c r="H21" i="4"/>
  <c r="G21" i="4"/>
  <c r="F21" i="4"/>
  <c r="E21" i="4"/>
  <c r="N21" i="4" s="1"/>
  <c r="D21" i="4"/>
  <c r="L6" i="4"/>
  <c r="N6" i="4" s="1"/>
  <c r="K6" i="4"/>
  <c r="J6" i="4"/>
  <c r="I6" i="4"/>
  <c r="H6" i="4"/>
  <c r="G6" i="4"/>
  <c r="F6" i="4"/>
  <c r="E6" i="4"/>
  <c r="D6" i="4"/>
  <c r="L32" i="4"/>
  <c r="K32" i="4"/>
  <c r="J32" i="4"/>
  <c r="I32" i="4"/>
  <c r="H32" i="4"/>
  <c r="G32" i="4"/>
  <c r="F32" i="4"/>
  <c r="E32" i="4"/>
  <c r="D32" i="4"/>
  <c r="L18" i="4"/>
  <c r="K18" i="4"/>
  <c r="J18" i="4"/>
  <c r="I18" i="4"/>
  <c r="H18" i="4"/>
  <c r="G18" i="4"/>
  <c r="F18" i="4"/>
  <c r="E18" i="4"/>
  <c r="D18" i="4"/>
  <c r="L108" i="4"/>
  <c r="K108" i="4"/>
  <c r="J108" i="4"/>
  <c r="I108" i="4"/>
  <c r="H108" i="4"/>
  <c r="G108" i="4"/>
  <c r="F108" i="4"/>
  <c r="E108" i="4"/>
  <c r="D108" i="4"/>
  <c r="L88" i="4"/>
  <c r="N88" i="4" s="1"/>
  <c r="K88" i="4"/>
  <c r="J88" i="4"/>
  <c r="I88" i="4"/>
  <c r="H88" i="4"/>
  <c r="G88" i="4"/>
  <c r="F88" i="4"/>
  <c r="E88" i="4"/>
  <c r="D88" i="4"/>
  <c r="L60" i="4"/>
  <c r="K60" i="4"/>
  <c r="J60" i="4"/>
  <c r="I60" i="4"/>
  <c r="H60" i="4"/>
  <c r="G60" i="4"/>
  <c r="F60" i="4"/>
  <c r="E60" i="4"/>
  <c r="D60" i="4"/>
  <c r="L41" i="4"/>
  <c r="K41" i="4"/>
  <c r="J41" i="4"/>
  <c r="I41" i="4"/>
  <c r="H41" i="4"/>
  <c r="G41" i="4"/>
  <c r="M41" i="4" s="1"/>
  <c r="F41" i="4"/>
  <c r="E41" i="4"/>
  <c r="D41" i="4"/>
  <c r="L95" i="4"/>
  <c r="K95" i="4"/>
  <c r="J95" i="4"/>
  <c r="I95" i="4"/>
  <c r="H95" i="4"/>
  <c r="G95" i="4"/>
  <c r="M95" i="4" s="1"/>
  <c r="F95" i="4"/>
  <c r="E95" i="4"/>
  <c r="D95" i="4"/>
  <c r="L5" i="4"/>
  <c r="N5" i="4" s="1"/>
  <c r="K5" i="4"/>
  <c r="J5" i="4"/>
  <c r="I5" i="4"/>
  <c r="H5" i="4"/>
  <c r="G5" i="4"/>
  <c r="F5" i="4"/>
  <c r="E5" i="4"/>
  <c r="D5" i="4"/>
  <c r="L40" i="4"/>
  <c r="K40" i="4"/>
  <c r="J40" i="4"/>
  <c r="I40" i="4"/>
  <c r="H40" i="4"/>
  <c r="G40" i="4"/>
  <c r="F40" i="4"/>
  <c r="E40" i="4"/>
  <c r="D40" i="4"/>
  <c r="L117" i="4"/>
  <c r="K117" i="4"/>
  <c r="J117" i="4"/>
  <c r="I117" i="4"/>
  <c r="H117" i="4"/>
  <c r="G117" i="4"/>
  <c r="F117" i="4"/>
  <c r="E117" i="4"/>
  <c r="D117" i="4"/>
  <c r="L100" i="4"/>
  <c r="K100" i="4"/>
  <c r="J100" i="4"/>
  <c r="I100" i="4"/>
  <c r="H100" i="4"/>
  <c r="G100" i="4"/>
  <c r="M100" i="4" s="1"/>
  <c r="F100" i="4"/>
  <c r="E100" i="4"/>
  <c r="D100" i="4"/>
  <c r="L104" i="4"/>
  <c r="K104" i="4"/>
  <c r="N104" i="4" s="1"/>
  <c r="O104" i="4" s="1"/>
  <c r="J104" i="4"/>
  <c r="I104" i="4"/>
  <c r="H104" i="4"/>
  <c r="G104" i="4"/>
  <c r="M104" i="4" s="1"/>
  <c r="F104" i="4"/>
  <c r="E104" i="4"/>
  <c r="D104" i="4"/>
  <c r="L78" i="4"/>
  <c r="K78" i="4"/>
  <c r="J78" i="4"/>
  <c r="I78" i="4"/>
  <c r="H78" i="4"/>
  <c r="G78" i="4"/>
  <c r="F78" i="4"/>
  <c r="E78" i="4"/>
  <c r="D78" i="4"/>
  <c r="L39" i="4"/>
  <c r="K39" i="4"/>
  <c r="J39" i="4"/>
  <c r="I39" i="4"/>
  <c r="H39" i="4"/>
  <c r="G39" i="4"/>
  <c r="F39" i="4"/>
  <c r="E39" i="4"/>
  <c r="D39" i="4"/>
  <c r="L59" i="4"/>
  <c r="K59" i="4"/>
  <c r="J59" i="4"/>
  <c r="I59" i="4"/>
  <c r="H59" i="4"/>
  <c r="G59" i="4"/>
  <c r="F59" i="4"/>
  <c r="E59" i="4"/>
  <c r="D59" i="4"/>
  <c r="L77" i="4"/>
  <c r="N77" i="4" s="1"/>
  <c r="K77" i="4"/>
  <c r="J77" i="4"/>
  <c r="I77" i="4"/>
  <c r="H77" i="4"/>
  <c r="G77" i="4"/>
  <c r="F77" i="4"/>
  <c r="E77" i="4"/>
  <c r="D77" i="4"/>
  <c r="L52" i="4"/>
  <c r="K52" i="4"/>
  <c r="J52" i="4"/>
  <c r="I52" i="4"/>
  <c r="H52" i="4"/>
  <c r="G52" i="4"/>
  <c r="F52" i="4"/>
  <c r="E52" i="4"/>
  <c r="D52" i="4"/>
  <c r="L38" i="4"/>
  <c r="K38" i="4"/>
  <c r="J38" i="4"/>
  <c r="I38" i="4"/>
  <c r="H38" i="4"/>
  <c r="G38" i="4"/>
  <c r="M38" i="4" s="1"/>
  <c r="F38" i="4"/>
  <c r="E38" i="4"/>
  <c r="D38" i="4"/>
  <c r="L76" i="4"/>
  <c r="K76" i="4"/>
  <c r="J76" i="4"/>
  <c r="I76" i="4"/>
  <c r="H76" i="4"/>
  <c r="G76" i="4"/>
  <c r="M76" i="4" s="1"/>
  <c r="F76" i="4"/>
  <c r="E76" i="4"/>
  <c r="D76" i="4"/>
  <c r="L51" i="4"/>
  <c r="N51" i="4" s="1"/>
  <c r="K51" i="4"/>
  <c r="J51" i="4"/>
  <c r="I51" i="4"/>
  <c r="H51" i="4"/>
  <c r="G51" i="4"/>
  <c r="F51" i="4"/>
  <c r="E51" i="4"/>
  <c r="D51" i="4"/>
  <c r="L19" i="4"/>
  <c r="K19" i="4"/>
  <c r="J19" i="4"/>
  <c r="I19" i="4"/>
  <c r="H19" i="4"/>
  <c r="G19" i="4"/>
  <c r="F19" i="4"/>
  <c r="E19" i="4"/>
  <c r="D19" i="4"/>
  <c r="L101" i="4"/>
  <c r="K101" i="4"/>
  <c r="J101" i="4"/>
  <c r="I101" i="4"/>
  <c r="H101" i="4"/>
  <c r="G101" i="4"/>
  <c r="F101" i="4"/>
  <c r="E101" i="4"/>
  <c r="D101" i="4"/>
  <c r="L96" i="4"/>
  <c r="K96" i="4"/>
  <c r="J96" i="4"/>
  <c r="I96" i="4"/>
  <c r="H96" i="4"/>
  <c r="G96" i="4"/>
  <c r="F96" i="4"/>
  <c r="E96" i="4"/>
  <c r="D96" i="4"/>
  <c r="L75" i="4"/>
  <c r="K75" i="4"/>
  <c r="J75" i="4"/>
  <c r="I75" i="4"/>
  <c r="H75" i="4"/>
  <c r="G75" i="4"/>
  <c r="F75" i="4"/>
  <c r="E75" i="4"/>
  <c r="N75" i="4" s="1"/>
  <c r="D75" i="4"/>
  <c r="L124" i="4"/>
  <c r="K124" i="4"/>
  <c r="J124" i="4"/>
  <c r="I124" i="4"/>
  <c r="H124" i="4"/>
  <c r="G124" i="4"/>
  <c r="F124" i="4"/>
  <c r="E124" i="4"/>
  <c r="D124" i="4"/>
  <c r="L67" i="4"/>
  <c r="K67" i="4"/>
  <c r="J67" i="4"/>
  <c r="I67" i="4"/>
  <c r="H67" i="4"/>
  <c r="G67" i="4"/>
  <c r="M67" i="4" s="1"/>
  <c r="F67" i="4"/>
  <c r="E67" i="4"/>
  <c r="D67" i="4"/>
  <c r="L35" i="4"/>
  <c r="K35" i="4"/>
  <c r="J35" i="4"/>
  <c r="I35" i="4"/>
  <c r="H35" i="4"/>
  <c r="G35" i="4"/>
  <c r="F35" i="4"/>
  <c r="E35" i="4"/>
  <c r="D35" i="4"/>
  <c r="L80" i="4"/>
  <c r="N80" i="4" s="1"/>
  <c r="K80" i="4"/>
  <c r="J80" i="4"/>
  <c r="I80" i="4"/>
  <c r="H80" i="4"/>
  <c r="G80" i="4"/>
  <c r="F80" i="4"/>
  <c r="E80" i="4"/>
  <c r="D80" i="4"/>
  <c r="L29" i="4"/>
  <c r="K29" i="4"/>
  <c r="J29" i="4"/>
  <c r="I29" i="4"/>
  <c r="H29" i="4"/>
  <c r="G29" i="4"/>
  <c r="F29" i="4"/>
  <c r="E29" i="4"/>
  <c r="D29" i="4"/>
  <c r="L69" i="4"/>
  <c r="K69" i="4"/>
  <c r="J69" i="4"/>
  <c r="I69" i="4"/>
  <c r="H69" i="4"/>
  <c r="G69" i="4"/>
  <c r="F69" i="4"/>
  <c r="E69" i="4"/>
  <c r="D69" i="4"/>
  <c r="L44" i="4"/>
  <c r="K44" i="4"/>
  <c r="J44" i="4"/>
  <c r="I44" i="4"/>
  <c r="H44" i="4"/>
  <c r="G44" i="4"/>
  <c r="F44" i="4"/>
  <c r="E44" i="4"/>
  <c r="D44" i="4"/>
  <c r="L97" i="4"/>
  <c r="N97" i="4" s="1"/>
  <c r="K97" i="4"/>
  <c r="J97" i="4"/>
  <c r="I97" i="4"/>
  <c r="H97" i="4"/>
  <c r="G97" i="4"/>
  <c r="F97" i="4"/>
  <c r="E97" i="4"/>
  <c r="D97" i="4"/>
  <c r="L107" i="4"/>
  <c r="K107" i="4"/>
  <c r="J107" i="4"/>
  <c r="I107" i="4"/>
  <c r="H107" i="4"/>
  <c r="G107" i="4"/>
  <c r="F107" i="4"/>
  <c r="E107" i="4"/>
  <c r="D107" i="4"/>
  <c r="L30" i="4"/>
  <c r="K30" i="4"/>
  <c r="J30" i="4"/>
  <c r="I30" i="4"/>
  <c r="H30" i="4"/>
  <c r="G30" i="4"/>
  <c r="F30" i="4"/>
  <c r="E30" i="4"/>
  <c r="D30" i="4"/>
  <c r="L62" i="4"/>
  <c r="K62" i="4"/>
  <c r="J62" i="4"/>
  <c r="I62" i="4"/>
  <c r="H62" i="4"/>
  <c r="G62" i="4"/>
  <c r="F62" i="4"/>
  <c r="E62" i="4"/>
  <c r="D62" i="4"/>
  <c r="L58" i="4"/>
  <c r="N58" i="4" s="1"/>
  <c r="K58" i="4"/>
  <c r="J58" i="4"/>
  <c r="I58" i="4"/>
  <c r="H58" i="4"/>
  <c r="G58" i="4"/>
  <c r="F58" i="4"/>
  <c r="E58" i="4"/>
  <c r="D58" i="4"/>
  <c r="L111" i="4"/>
  <c r="K111" i="4"/>
  <c r="J111" i="4"/>
  <c r="I111" i="4"/>
  <c r="H111" i="4"/>
  <c r="G111" i="4"/>
  <c r="M111" i="4" s="1"/>
  <c r="F111" i="4"/>
  <c r="E111" i="4"/>
  <c r="D111" i="4"/>
  <c r="L83" i="4"/>
  <c r="K83" i="4"/>
  <c r="J83" i="4"/>
  <c r="I83" i="4"/>
  <c r="H83" i="4"/>
  <c r="G83" i="4"/>
  <c r="M83" i="4" s="1"/>
  <c r="F83" i="4"/>
  <c r="E83" i="4"/>
  <c r="D83" i="4"/>
  <c r="L68" i="4"/>
  <c r="K68" i="4"/>
  <c r="J68" i="4"/>
  <c r="I68" i="4"/>
  <c r="H68" i="4"/>
  <c r="G68" i="4"/>
  <c r="F68" i="4"/>
  <c r="E68" i="4"/>
  <c r="D68" i="4"/>
  <c r="L54" i="4"/>
  <c r="N54" i="4" s="1"/>
  <c r="K54" i="4"/>
  <c r="J54" i="4"/>
  <c r="I54" i="4"/>
  <c r="H54" i="4"/>
  <c r="G54" i="4"/>
  <c r="F54" i="4"/>
  <c r="E54" i="4"/>
  <c r="D54" i="4"/>
  <c r="L48" i="4"/>
  <c r="K48" i="4"/>
  <c r="J48" i="4"/>
  <c r="I48" i="4"/>
  <c r="H48" i="4"/>
  <c r="G48" i="4"/>
  <c r="F48" i="4"/>
  <c r="E48" i="4"/>
  <c r="D48" i="4"/>
  <c r="L47" i="4"/>
  <c r="K47" i="4"/>
  <c r="J47" i="4"/>
  <c r="I47" i="4"/>
  <c r="H47" i="4"/>
  <c r="G47" i="4"/>
  <c r="F47" i="4"/>
  <c r="E47" i="4"/>
  <c r="D47" i="4"/>
  <c r="L87" i="4"/>
  <c r="K87" i="4"/>
  <c r="J87" i="4"/>
  <c r="I87" i="4"/>
  <c r="H87" i="4"/>
  <c r="G87" i="4"/>
  <c r="F87" i="4"/>
  <c r="E87" i="4"/>
  <c r="N87" i="4" s="1"/>
  <c r="D87" i="4"/>
  <c r="L116" i="4"/>
  <c r="N116" i="4" s="1"/>
  <c r="K116" i="4"/>
  <c r="J116" i="4"/>
  <c r="I116" i="4"/>
  <c r="H116" i="4"/>
  <c r="G116" i="4"/>
  <c r="F116" i="4"/>
  <c r="E116" i="4"/>
  <c r="D116" i="4"/>
  <c r="L127" i="4"/>
  <c r="K127" i="4"/>
  <c r="J127" i="4"/>
  <c r="I127" i="4"/>
  <c r="H127" i="4"/>
  <c r="G127" i="4"/>
  <c r="F127" i="4"/>
  <c r="E127" i="4"/>
  <c r="D127" i="4"/>
  <c r="L63" i="4"/>
  <c r="K63" i="4"/>
  <c r="J63" i="4"/>
  <c r="I63" i="4"/>
  <c r="H63" i="4"/>
  <c r="G63" i="4"/>
  <c r="F63" i="4"/>
  <c r="E63" i="4"/>
  <c r="D63" i="4"/>
  <c r="L46" i="4"/>
  <c r="K46" i="4"/>
  <c r="J46" i="4"/>
  <c r="I46" i="4"/>
  <c r="H46" i="4"/>
  <c r="G46" i="4"/>
  <c r="F46" i="4"/>
  <c r="E46" i="4"/>
  <c r="N46" i="4" s="1"/>
  <c r="D46" i="4"/>
  <c r="N20" i="4"/>
  <c r="L20" i="4"/>
  <c r="K20" i="4"/>
  <c r="J20" i="4"/>
  <c r="I20" i="4"/>
  <c r="H20" i="4"/>
  <c r="G20" i="4"/>
  <c r="F20" i="4"/>
  <c r="E20" i="4"/>
  <c r="D20" i="4"/>
  <c r="L74" i="4"/>
  <c r="K74" i="4"/>
  <c r="J74" i="4"/>
  <c r="I74" i="4"/>
  <c r="H74" i="4"/>
  <c r="G74" i="4"/>
  <c r="M74" i="4" s="1"/>
  <c r="F74" i="4"/>
  <c r="E74" i="4"/>
  <c r="D74" i="4"/>
  <c r="L34" i="4"/>
  <c r="K34" i="4"/>
  <c r="J34" i="4"/>
  <c r="I34" i="4"/>
  <c r="H34" i="4"/>
  <c r="G34" i="4"/>
  <c r="F34" i="4"/>
  <c r="E34" i="4"/>
  <c r="D34" i="4"/>
  <c r="L37" i="4"/>
  <c r="K37" i="4"/>
  <c r="J37" i="4"/>
  <c r="I37" i="4"/>
  <c r="H37" i="4"/>
  <c r="G37" i="4"/>
  <c r="F37" i="4"/>
  <c r="E37" i="4"/>
  <c r="D37" i="4"/>
  <c r="L81" i="4"/>
  <c r="N81" i="4" s="1"/>
  <c r="K81" i="4"/>
  <c r="J81" i="4"/>
  <c r="I81" i="4"/>
  <c r="H81" i="4"/>
  <c r="G81" i="4"/>
  <c r="F81" i="4"/>
  <c r="E81" i="4"/>
  <c r="D81" i="4"/>
  <c r="L114" i="4"/>
  <c r="K114" i="4"/>
  <c r="J114" i="4"/>
  <c r="I114" i="4"/>
  <c r="H114" i="4"/>
  <c r="G114" i="4"/>
  <c r="F114" i="4"/>
  <c r="E114" i="4"/>
  <c r="D114" i="4"/>
  <c r="L113" i="4"/>
  <c r="K113" i="4"/>
  <c r="J113" i="4"/>
  <c r="I113" i="4"/>
  <c r="H113" i="4"/>
  <c r="G113" i="4"/>
  <c r="F113" i="4"/>
  <c r="E113" i="4"/>
  <c r="D113" i="4"/>
  <c r="L16" i="4"/>
  <c r="K16" i="4"/>
  <c r="J16" i="4"/>
  <c r="I16" i="4"/>
  <c r="H16" i="4"/>
  <c r="G16" i="4"/>
  <c r="F16" i="4"/>
  <c r="E16" i="4"/>
  <c r="D16" i="4"/>
  <c r="N66" i="4"/>
  <c r="L66" i="4"/>
  <c r="K66" i="4"/>
  <c r="J66" i="4"/>
  <c r="I66" i="4"/>
  <c r="H66" i="4"/>
  <c r="G66" i="4"/>
  <c r="M66" i="4" s="1"/>
  <c r="O66" i="4" s="1"/>
  <c r="F66" i="4"/>
  <c r="E66" i="4"/>
  <c r="D66" i="4"/>
  <c r="L53" i="4"/>
  <c r="K53" i="4"/>
  <c r="J53" i="4"/>
  <c r="I53" i="4"/>
  <c r="H53" i="4"/>
  <c r="G53" i="4"/>
  <c r="M53" i="4" s="1"/>
  <c r="F53" i="4"/>
  <c r="E53" i="4"/>
  <c r="D53" i="4"/>
  <c r="L86" i="4"/>
  <c r="K86" i="4"/>
  <c r="J86" i="4"/>
  <c r="I86" i="4"/>
  <c r="H86" i="4"/>
  <c r="G86" i="4"/>
  <c r="F86" i="4"/>
  <c r="E86" i="4"/>
  <c r="D86" i="4"/>
  <c r="L28" i="4"/>
  <c r="K28" i="4"/>
  <c r="J28" i="4"/>
  <c r="I28" i="4"/>
  <c r="H28" i="4"/>
  <c r="G28" i="4"/>
  <c r="F28" i="4"/>
  <c r="E28" i="4"/>
  <c r="N28" i="4" s="1"/>
  <c r="D28" i="4"/>
  <c r="N85" i="4"/>
  <c r="L85" i="4"/>
  <c r="K85" i="4"/>
  <c r="J85" i="4"/>
  <c r="I85" i="4"/>
  <c r="H85" i="4"/>
  <c r="G85" i="4"/>
  <c r="F85" i="4"/>
  <c r="E85" i="4"/>
  <c r="D85" i="4"/>
  <c r="L82" i="4"/>
  <c r="K82" i="4"/>
  <c r="J82" i="4"/>
  <c r="I82" i="4"/>
  <c r="H82" i="4"/>
  <c r="G82" i="4"/>
  <c r="F82" i="4"/>
  <c r="E82" i="4"/>
  <c r="D82" i="4"/>
  <c r="L91" i="4"/>
  <c r="K91" i="4"/>
  <c r="J91" i="4"/>
  <c r="I91" i="4"/>
  <c r="H91" i="4"/>
  <c r="G91" i="4"/>
  <c r="F91" i="4"/>
  <c r="E91" i="4"/>
  <c r="D91" i="4"/>
  <c r="L105" i="4"/>
  <c r="K105" i="4"/>
  <c r="J105" i="4"/>
  <c r="I105" i="4"/>
  <c r="H105" i="4"/>
  <c r="G105" i="4"/>
  <c r="F105" i="4"/>
  <c r="E105" i="4"/>
  <c r="D105" i="4"/>
  <c r="L27" i="4"/>
  <c r="N27" i="4" s="1"/>
  <c r="K27" i="4"/>
  <c r="J27" i="4"/>
  <c r="I27" i="4"/>
  <c r="H27" i="4"/>
  <c r="G27" i="4"/>
  <c r="F27" i="4"/>
  <c r="E27" i="4"/>
  <c r="D27" i="4"/>
  <c r="L33" i="4"/>
  <c r="K33" i="4"/>
  <c r="J33" i="4"/>
  <c r="I33" i="4"/>
  <c r="H33" i="4"/>
  <c r="G33" i="4"/>
  <c r="F33" i="4"/>
  <c r="E33" i="4"/>
  <c r="D33" i="4"/>
  <c r="L99" i="4"/>
  <c r="K99" i="4"/>
  <c r="J99" i="4"/>
  <c r="I99" i="4"/>
  <c r="H99" i="4"/>
  <c r="G99" i="4"/>
  <c r="F99" i="4"/>
  <c r="E99" i="4"/>
  <c r="D99" i="4"/>
  <c r="L98" i="4"/>
  <c r="K98" i="4"/>
  <c r="J98" i="4"/>
  <c r="I98" i="4"/>
  <c r="H98" i="4"/>
  <c r="G98" i="4"/>
  <c r="F98" i="4"/>
  <c r="E98" i="4"/>
  <c r="N98" i="4" s="1"/>
  <c r="D98" i="4"/>
  <c r="L50" i="4"/>
  <c r="N50" i="4" s="1"/>
  <c r="K50" i="4"/>
  <c r="J50" i="4"/>
  <c r="I50" i="4"/>
  <c r="H50" i="4"/>
  <c r="G50" i="4"/>
  <c r="F50" i="4"/>
  <c r="E50" i="4"/>
  <c r="D50" i="4"/>
  <c r="L45" i="4"/>
  <c r="K45" i="4"/>
  <c r="J45" i="4"/>
  <c r="I45" i="4"/>
  <c r="H45" i="4"/>
  <c r="G45" i="4"/>
  <c r="M45" i="4" s="1"/>
  <c r="F45" i="4"/>
  <c r="E45" i="4"/>
  <c r="D45" i="4"/>
  <c r="L115" i="4"/>
  <c r="K115" i="4"/>
  <c r="J115" i="4"/>
  <c r="I115" i="4"/>
  <c r="H115" i="4"/>
  <c r="G115" i="4"/>
  <c r="F115" i="4"/>
  <c r="E115" i="4"/>
  <c r="D115" i="4"/>
  <c r="L24" i="4"/>
  <c r="K24" i="4"/>
  <c r="J24" i="4"/>
  <c r="I24" i="4"/>
  <c r="H24" i="4"/>
  <c r="G24" i="4"/>
  <c r="F24" i="4"/>
  <c r="E24" i="4"/>
  <c r="N24" i="4" s="1"/>
  <c r="D24" i="4"/>
  <c r="L61" i="4"/>
  <c r="K61" i="4"/>
  <c r="J61" i="4"/>
  <c r="I61" i="4"/>
  <c r="H61" i="4"/>
  <c r="G61" i="4"/>
  <c r="F61" i="4"/>
  <c r="E61" i="4"/>
  <c r="D61" i="4"/>
  <c r="L103" i="4"/>
  <c r="N103" i="4" s="1"/>
  <c r="K103" i="4"/>
  <c r="J103" i="4"/>
  <c r="I103" i="4"/>
  <c r="H103" i="4"/>
  <c r="G103" i="4"/>
  <c r="M103" i="4" s="1"/>
  <c r="O103" i="4" s="1"/>
  <c r="F103" i="4"/>
  <c r="E103" i="4"/>
  <c r="D103" i="4"/>
  <c r="L31" i="4"/>
  <c r="K31" i="4"/>
  <c r="J31" i="4"/>
  <c r="I31" i="4"/>
  <c r="H31" i="4"/>
  <c r="G31" i="4"/>
  <c r="F31" i="4"/>
  <c r="E31" i="4"/>
  <c r="D31" i="4"/>
  <c r="L4" i="4"/>
  <c r="K4" i="4"/>
  <c r="J4" i="4"/>
  <c r="I4" i="4"/>
  <c r="H4" i="4"/>
  <c r="G4" i="4"/>
  <c r="F4" i="4"/>
  <c r="E4" i="4"/>
  <c r="D4" i="4"/>
  <c r="L120" i="4"/>
  <c r="N120" i="4" s="1"/>
  <c r="K120" i="4"/>
  <c r="J120" i="4"/>
  <c r="I120" i="4"/>
  <c r="H120" i="4"/>
  <c r="G120" i="4"/>
  <c r="F120" i="4"/>
  <c r="E120" i="4"/>
  <c r="D120" i="4"/>
  <c r="L128" i="4"/>
  <c r="K128" i="4"/>
  <c r="J128" i="4"/>
  <c r="I128" i="4"/>
  <c r="H128" i="4"/>
  <c r="G128" i="4"/>
  <c r="F128" i="4"/>
  <c r="E128" i="4"/>
  <c r="D128" i="4"/>
  <c r="L123" i="4"/>
  <c r="K123" i="4"/>
  <c r="J123" i="4"/>
  <c r="I123" i="4"/>
  <c r="H123" i="4"/>
  <c r="G123" i="4"/>
  <c r="F123" i="4"/>
  <c r="E123" i="4"/>
  <c r="D123" i="4"/>
  <c r="L122" i="4"/>
  <c r="K122" i="4"/>
  <c r="J122" i="4"/>
  <c r="I122" i="4"/>
  <c r="H122" i="4"/>
  <c r="G122" i="4"/>
  <c r="F122" i="4"/>
  <c r="E122" i="4"/>
  <c r="D122" i="4"/>
  <c r="L25" i="4"/>
  <c r="K25" i="4"/>
  <c r="J25" i="4"/>
  <c r="I25" i="4"/>
  <c r="H25" i="4"/>
  <c r="G25" i="4"/>
  <c r="F25" i="4"/>
  <c r="E25" i="4"/>
  <c r="D25" i="4"/>
  <c r="L94" i="4"/>
  <c r="K94" i="4"/>
  <c r="J94" i="4"/>
  <c r="I94" i="4"/>
  <c r="H94" i="4"/>
  <c r="G94" i="4"/>
  <c r="F94" i="4"/>
  <c r="E94" i="4"/>
  <c r="D94" i="4"/>
  <c r="L73" i="4"/>
  <c r="K73" i="4"/>
  <c r="J73" i="4"/>
  <c r="I73" i="4"/>
  <c r="H73" i="4"/>
  <c r="G73" i="4"/>
  <c r="F73" i="4"/>
  <c r="E73" i="4"/>
  <c r="D73" i="4"/>
  <c r="L106" i="4"/>
  <c r="K106" i="4"/>
  <c r="J106" i="4"/>
  <c r="I106" i="4"/>
  <c r="H106" i="4"/>
  <c r="G106" i="4"/>
  <c r="M106" i="4" s="1"/>
  <c r="F106" i="4"/>
  <c r="E106" i="4"/>
  <c r="N106" i="4" s="1"/>
  <c r="D106" i="4"/>
  <c r="L93" i="4"/>
  <c r="N93" i="4" s="1"/>
  <c r="K93" i="4"/>
  <c r="J93" i="4"/>
  <c r="I93" i="4"/>
  <c r="H93" i="4"/>
  <c r="G93" i="4"/>
  <c r="F93" i="4"/>
  <c r="E93" i="4"/>
  <c r="D93" i="4"/>
  <c r="L36" i="4"/>
  <c r="K36" i="4"/>
  <c r="J36" i="4"/>
  <c r="I36" i="4"/>
  <c r="H36" i="4"/>
  <c r="G36" i="4"/>
  <c r="F36" i="4"/>
  <c r="E36" i="4"/>
  <c r="D36" i="4"/>
  <c r="L118" i="4"/>
  <c r="K118" i="4"/>
  <c r="J118" i="4"/>
  <c r="I118" i="4"/>
  <c r="H118" i="4"/>
  <c r="G118" i="4"/>
  <c r="M118" i="4" s="1"/>
  <c r="F118" i="4"/>
  <c r="E118" i="4"/>
  <c r="D118" i="4"/>
  <c r="L57" i="4"/>
  <c r="K57" i="4"/>
  <c r="J57" i="4"/>
  <c r="I57" i="4"/>
  <c r="H57" i="4"/>
  <c r="G57" i="4"/>
  <c r="M57" i="4" s="1"/>
  <c r="F57" i="4"/>
  <c r="E57" i="4"/>
  <c r="D57" i="4"/>
  <c r="L49" i="4"/>
  <c r="K49" i="4"/>
  <c r="J49" i="4"/>
  <c r="I49" i="4"/>
  <c r="H49" i="4"/>
  <c r="G49" i="4"/>
  <c r="F49" i="4"/>
  <c r="E49" i="4"/>
  <c r="N49" i="4" s="1"/>
  <c r="D49" i="4"/>
  <c r="L56" i="4"/>
  <c r="K56" i="4"/>
  <c r="J56" i="4"/>
  <c r="I56" i="4"/>
  <c r="H56" i="4"/>
  <c r="G56" i="4"/>
  <c r="F56" i="4"/>
  <c r="E56" i="4"/>
  <c r="D56" i="4"/>
  <c r="L72" i="4"/>
  <c r="K72" i="4"/>
  <c r="J72" i="4"/>
  <c r="I72" i="4"/>
  <c r="H72" i="4"/>
  <c r="G72" i="4"/>
  <c r="F72" i="4"/>
  <c r="E72" i="4"/>
  <c r="D72" i="4"/>
  <c r="L55" i="4"/>
  <c r="K55" i="4"/>
  <c r="J55" i="4"/>
  <c r="I55" i="4"/>
  <c r="H55" i="4"/>
  <c r="G55" i="4"/>
  <c r="F55" i="4"/>
  <c r="E55" i="4"/>
  <c r="D55" i="4"/>
  <c r="L71" i="4"/>
  <c r="N71" i="4" s="1"/>
  <c r="K71" i="4"/>
  <c r="J71" i="4"/>
  <c r="I71" i="4"/>
  <c r="H71" i="4"/>
  <c r="G71" i="4"/>
  <c r="F71" i="4"/>
  <c r="E71" i="4"/>
  <c r="D71" i="4"/>
  <c r="L92" i="4"/>
  <c r="K92" i="4"/>
  <c r="J92" i="4"/>
  <c r="I92" i="4"/>
  <c r="H92" i="4"/>
  <c r="G92" i="4"/>
  <c r="F92" i="4"/>
  <c r="E92" i="4"/>
  <c r="D92" i="4"/>
  <c r="L84" i="4"/>
  <c r="K84" i="4"/>
  <c r="M84" i="4" s="1"/>
  <c r="J84" i="4"/>
  <c r="I84" i="4"/>
  <c r="H84" i="4"/>
  <c r="G84" i="4"/>
  <c r="F84" i="4"/>
  <c r="E84" i="4"/>
  <c r="D84" i="4"/>
  <c r="L121" i="4"/>
  <c r="K121" i="4"/>
  <c r="J121" i="4"/>
  <c r="I121" i="4"/>
  <c r="H121" i="4"/>
  <c r="G121" i="4"/>
  <c r="M121" i="4" s="1"/>
  <c r="O121" i="4" s="1"/>
  <c r="F121" i="4"/>
  <c r="E121" i="4"/>
  <c r="N121" i="4" s="1"/>
  <c r="D121" i="4"/>
  <c r="L70" i="4"/>
  <c r="K70" i="4"/>
  <c r="J70" i="4"/>
  <c r="I70" i="4"/>
  <c r="H70" i="4"/>
  <c r="G70" i="4"/>
  <c r="F70" i="4"/>
  <c r="E70" i="4"/>
  <c r="D70" i="4"/>
  <c r="L112" i="4"/>
  <c r="K112" i="4"/>
  <c r="J112" i="4"/>
  <c r="I112" i="4"/>
  <c r="H112" i="4"/>
  <c r="G112" i="4"/>
  <c r="F112" i="4"/>
  <c r="E112" i="4"/>
  <c r="D112" i="4"/>
  <c r="O84" i="4" l="1"/>
  <c r="O97" i="4"/>
  <c r="O54" i="4"/>
  <c r="N55" i="4"/>
  <c r="N114" i="4"/>
  <c r="M47" i="4"/>
  <c r="N35" i="4"/>
  <c r="M96" i="4"/>
  <c r="M77" i="4"/>
  <c r="O77" i="4" s="1"/>
  <c r="M88" i="4"/>
  <c r="O88" i="4" s="1"/>
  <c r="M21" i="4"/>
  <c r="O21" i="4" s="1"/>
  <c r="M9" i="4"/>
  <c r="O9" i="4" s="1"/>
  <c r="M17" i="4"/>
  <c r="O17" i="4" s="1"/>
  <c r="M36" i="4"/>
  <c r="M123" i="4"/>
  <c r="N86" i="4"/>
  <c r="M113" i="4"/>
  <c r="N68" i="4"/>
  <c r="M62" i="4"/>
  <c r="O62" i="4" s="1"/>
  <c r="M80" i="4"/>
  <c r="O80" i="4" s="1"/>
  <c r="M40" i="4"/>
  <c r="O40" i="4" s="1"/>
  <c r="M102" i="4"/>
  <c r="O102" i="4" s="1"/>
  <c r="M15" i="4"/>
  <c r="O15" i="4" s="1"/>
  <c r="N84" i="4"/>
  <c r="N4" i="4"/>
  <c r="M24" i="4"/>
  <c r="O24" i="4" s="1"/>
  <c r="N105" i="4"/>
  <c r="O105" i="4" s="1"/>
  <c r="N37" i="4"/>
  <c r="M46" i="4"/>
  <c r="O46" i="4" s="1"/>
  <c r="M54" i="4"/>
  <c r="M19" i="4"/>
  <c r="N64" i="4"/>
  <c r="M43" i="4"/>
  <c r="M72" i="4"/>
  <c r="M120" i="4"/>
  <c r="O120" i="4" s="1"/>
  <c r="M27" i="4"/>
  <c r="O27" i="4" s="1"/>
  <c r="M28" i="4"/>
  <c r="M81" i="4"/>
  <c r="O81" i="4" s="1"/>
  <c r="M107" i="4"/>
  <c r="M39" i="4"/>
  <c r="N95" i="4"/>
  <c r="O95" i="4" s="1"/>
  <c r="N79" i="4"/>
  <c r="M126" i="4"/>
  <c r="M92" i="4"/>
  <c r="N61" i="4"/>
  <c r="M87" i="4"/>
  <c r="O87" i="4" s="1"/>
  <c r="M58" i="4"/>
  <c r="O58" i="4" s="1"/>
  <c r="M60" i="4"/>
  <c r="M90" i="4"/>
  <c r="M122" i="4"/>
  <c r="M98" i="4"/>
  <c r="M85" i="4"/>
  <c r="O85" i="4" s="1"/>
  <c r="M16" i="4"/>
  <c r="O16" i="4" s="1"/>
  <c r="M20" i="4"/>
  <c r="O20" i="4" s="1"/>
  <c r="M29" i="4"/>
  <c r="N59" i="4"/>
  <c r="N39" i="4"/>
  <c r="M117" i="4"/>
  <c r="O117" i="4" s="1"/>
  <c r="M42" i="4"/>
  <c r="N65" i="4"/>
  <c r="M14" i="4"/>
  <c r="M44" i="4"/>
  <c r="N40" i="4"/>
  <c r="M26" i="4"/>
  <c r="O26" i="4" s="1"/>
  <c r="N70" i="4"/>
  <c r="N127" i="4"/>
  <c r="M48" i="4"/>
  <c r="N108" i="4"/>
  <c r="O108" i="4" s="1"/>
  <c r="N8" i="4"/>
  <c r="O8" i="4" s="1"/>
  <c r="N96" i="4"/>
  <c r="N62" i="4"/>
  <c r="M75" i="4"/>
  <c r="O75" i="4" s="1"/>
  <c r="M125" i="4"/>
  <c r="O125" i="4" s="1"/>
  <c r="M55" i="4"/>
  <c r="O55" i="4" s="1"/>
  <c r="M128" i="4"/>
  <c r="O128" i="4" s="1"/>
  <c r="M33" i="4"/>
  <c r="M30" i="4"/>
  <c r="N76" i="4"/>
  <c r="O76" i="4" s="1"/>
  <c r="M59" i="4"/>
  <c r="M65" i="4"/>
  <c r="N123" i="4"/>
  <c r="M31" i="4"/>
  <c r="M91" i="4"/>
  <c r="M6" i="4"/>
  <c r="O6" i="4" s="1"/>
  <c r="M115" i="4"/>
  <c r="N34" i="4"/>
  <c r="M63" i="4"/>
  <c r="N44" i="4"/>
  <c r="M35" i="4"/>
  <c r="O35" i="4" s="1"/>
  <c r="M51" i="4"/>
  <c r="O51" i="4" s="1"/>
  <c r="M5" i="4"/>
  <c r="O5" i="4" s="1"/>
  <c r="M108" i="4"/>
  <c r="M22" i="4"/>
  <c r="O22" i="4" s="1"/>
  <c r="M8" i="4"/>
  <c r="M110" i="4"/>
  <c r="O110" i="4" s="1"/>
  <c r="N90" i="4"/>
  <c r="O90" i="4" s="1"/>
  <c r="M11" i="4"/>
  <c r="N57" i="4"/>
  <c r="O57" i="4" s="1"/>
  <c r="N118" i="4"/>
  <c r="O118" i="4" s="1"/>
  <c r="M68" i="4"/>
  <c r="O68" i="4" s="1"/>
  <c r="M97" i="4"/>
  <c r="M78" i="4"/>
  <c r="M73" i="4"/>
  <c r="N25" i="4"/>
  <c r="N122" i="4"/>
  <c r="M4" i="4"/>
  <c r="O4" i="4" s="1"/>
  <c r="M50" i="4"/>
  <c r="O50" i="4" s="1"/>
  <c r="M105" i="4"/>
  <c r="N16" i="4"/>
  <c r="M37" i="4"/>
  <c r="M116" i="4"/>
  <c r="O116" i="4" s="1"/>
  <c r="N100" i="4"/>
  <c r="M32" i="4"/>
  <c r="O93" i="5"/>
  <c r="O54" i="5"/>
  <c r="O121" i="5"/>
  <c r="N50" i="5"/>
  <c r="O50" i="5" s="1"/>
  <c r="N64" i="5"/>
  <c r="O64" i="5" s="1"/>
  <c r="N44" i="5"/>
  <c r="O44" i="5" s="1"/>
  <c r="N84" i="5"/>
  <c r="N91" i="5"/>
  <c r="N16" i="5"/>
  <c r="O16" i="5" s="1"/>
  <c r="N77" i="5"/>
  <c r="O105" i="5"/>
  <c r="N40" i="5"/>
  <c r="N20" i="5"/>
  <c r="O20" i="5" s="1"/>
  <c r="N106" i="5"/>
  <c r="N75" i="5"/>
  <c r="N99" i="5"/>
  <c r="M101" i="5"/>
  <c r="N103" i="5"/>
  <c r="N45" i="5"/>
  <c r="N9" i="5"/>
  <c r="O9" i="5" s="1"/>
  <c r="N11" i="5"/>
  <c r="N96" i="5"/>
  <c r="M4" i="5"/>
  <c r="O4" i="5" s="1"/>
  <c r="N47" i="5"/>
  <c r="O47" i="5" s="1"/>
  <c r="M61" i="5"/>
  <c r="M13" i="5"/>
  <c r="N4" i="5"/>
  <c r="M75" i="5"/>
  <c r="N38" i="5"/>
  <c r="N79" i="5"/>
  <c r="O79" i="5" s="1"/>
  <c r="M99" i="5"/>
  <c r="N27" i="5"/>
  <c r="N123" i="5"/>
  <c r="M62" i="5"/>
  <c r="O62" i="5" s="1"/>
  <c r="N125" i="5"/>
  <c r="N26" i="5"/>
  <c r="N13" i="5"/>
  <c r="N37" i="5"/>
  <c r="N71" i="5"/>
  <c r="M42" i="5"/>
  <c r="M100" i="5"/>
  <c r="N33" i="5"/>
  <c r="M123" i="5"/>
  <c r="N104" i="5"/>
  <c r="O104" i="5" s="1"/>
  <c r="N98" i="5"/>
  <c r="N18" i="5"/>
  <c r="M95" i="5"/>
  <c r="O95" i="5" s="1"/>
  <c r="N48" i="5"/>
  <c r="N100" i="5"/>
  <c r="N127" i="5"/>
  <c r="N107" i="5"/>
  <c r="N65" i="5"/>
  <c r="N22" i="5"/>
  <c r="N6" i="5"/>
  <c r="M49" i="5"/>
  <c r="N90" i="5"/>
  <c r="O90" i="5" s="1"/>
  <c r="M115" i="5"/>
  <c r="N28" i="5"/>
  <c r="O28" i="5" s="1"/>
  <c r="O96" i="5"/>
  <c r="N35" i="5"/>
  <c r="M71" i="5"/>
  <c r="O71" i="5" s="1"/>
  <c r="N122" i="5"/>
  <c r="M5" i="5"/>
  <c r="O5" i="5" s="1"/>
  <c r="N126" i="5"/>
  <c r="O126" i="5" s="1"/>
  <c r="N117" i="5"/>
  <c r="N86" i="5"/>
  <c r="O86" i="5" s="1"/>
  <c r="N29" i="5"/>
  <c r="O29" i="5" s="1"/>
  <c r="N60" i="5"/>
  <c r="M40" i="5"/>
  <c r="N41" i="5"/>
  <c r="M20" i="5"/>
  <c r="N7" i="5"/>
  <c r="N76" i="5"/>
  <c r="M117" i="5"/>
  <c r="M19" i="5"/>
  <c r="N51" i="5"/>
  <c r="N34" i="5"/>
  <c r="O34" i="5" s="1"/>
  <c r="M68" i="5"/>
  <c r="N89" i="5"/>
  <c r="O89" i="5" s="1"/>
  <c r="M76" i="5"/>
  <c r="O76" i="5" s="1"/>
  <c r="N10" i="5"/>
  <c r="O10" i="5" s="1"/>
  <c r="O111" i="5"/>
  <c r="N128" i="5"/>
  <c r="N95" i="5"/>
  <c r="M128" i="5"/>
  <c r="M85" i="5"/>
  <c r="N24" i="5"/>
  <c r="O39" i="5"/>
  <c r="M30" i="5"/>
  <c r="M88" i="5"/>
  <c r="N74" i="5"/>
  <c r="O74" i="5" s="1"/>
  <c r="N54" i="5"/>
  <c r="M58" i="5"/>
  <c r="O58" i="5" s="1"/>
  <c r="M11" i="5"/>
  <c r="O11" i="5" s="1"/>
  <c r="O16" i="6"/>
  <c r="O91" i="6"/>
  <c r="N62" i="6"/>
  <c r="N121" i="6"/>
  <c r="O121" i="6" s="1"/>
  <c r="N112" i="6"/>
  <c r="O70" i="6"/>
  <c r="O117" i="6"/>
  <c r="N63" i="6"/>
  <c r="O63" i="6" s="1"/>
  <c r="N7" i="6"/>
  <c r="O7" i="6" s="1"/>
  <c r="N17" i="6"/>
  <c r="M82" i="6"/>
  <c r="O82" i="6" s="1"/>
  <c r="N95" i="6"/>
  <c r="N25" i="6"/>
  <c r="O25" i="6" s="1"/>
  <c r="N41" i="6"/>
  <c r="N50" i="6"/>
  <c r="N10" i="6"/>
  <c r="M62" i="6"/>
  <c r="O122" i="6"/>
  <c r="N93" i="6"/>
  <c r="N38" i="6"/>
  <c r="N122" i="6"/>
  <c r="M85" i="6"/>
  <c r="M104" i="6"/>
  <c r="M64" i="6"/>
  <c r="O64" i="6" s="1"/>
  <c r="N73" i="6"/>
  <c r="O73" i="6" s="1"/>
  <c r="M101" i="6"/>
  <c r="O101" i="6" s="1"/>
  <c r="N32" i="6"/>
  <c r="O32" i="6" s="1"/>
  <c r="M53" i="6"/>
  <c r="O53" i="6" s="1"/>
  <c r="N78" i="6"/>
  <c r="O78" i="6" s="1"/>
  <c r="M30" i="6"/>
  <c r="N22" i="6"/>
  <c r="M11" i="6"/>
  <c r="N14" i="6"/>
  <c r="M116" i="6"/>
  <c r="O116" i="6" s="1"/>
  <c r="N92" i="6"/>
  <c r="O92" i="6" s="1"/>
  <c r="N59" i="6"/>
  <c r="N53" i="6"/>
  <c r="N30" i="6"/>
  <c r="N11" i="6"/>
  <c r="O102" i="6"/>
  <c r="N31" i="6"/>
  <c r="O31" i="6" s="1"/>
  <c r="O9" i="6"/>
  <c r="N34" i="6"/>
  <c r="O34" i="6" s="1"/>
  <c r="N44" i="6"/>
  <c r="O44" i="6" s="1"/>
  <c r="M120" i="6"/>
  <c r="O120" i="6" s="1"/>
  <c r="M19" i="6"/>
  <c r="M75" i="6"/>
  <c r="M98" i="6"/>
  <c r="M13" i="6"/>
  <c r="N19" i="6"/>
  <c r="N77" i="6"/>
  <c r="N75" i="6"/>
  <c r="M24" i="6"/>
  <c r="O24" i="6" s="1"/>
  <c r="N55" i="6"/>
  <c r="N98" i="6"/>
  <c r="M125" i="6"/>
  <c r="O125" i="6" s="1"/>
  <c r="N52" i="6"/>
  <c r="N13" i="6"/>
  <c r="N37" i="6"/>
  <c r="O37" i="6" s="1"/>
  <c r="O113" i="6"/>
  <c r="N128" i="6"/>
  <c r="N102" i="6"/>
  <c r="N4" i="6"/>
  <c r="O4" i="6" s="1"/>
  <c r="M35" i="6"/>
  <c r="O35" i="6" s="1"/>
  <c r="N9" i="6"/>
  <c r="M17" i="6"/>
  <c r="O17" i="6" s="1"/>
  <c r="M95" i="6"/>
  <c r="O95" i="6" s="1"/>
  <c r="N123" i="6"/>
  <c r="O123" i="6" s="1"/>
  <c r="N113" i="6"/>
  <c r="M56" i="6"/>
  <c r="O56" i="6" s="1"/>
  <c r="N24" i="6"/>
  <c r="N103" i="6"/>
  <c r="O103" i="6" s="1"/>
  <c r="M61" i="6"/>
  <c r="N125" i="6"/>
  <c r="N18" i="6"/>
  <c r="O18" i="6" s="1"/>
  <c r="M86" i="6"/>
  <c r="N115" i="6"/>
  <c r="N27" i="6"/>
  <c r="O27" i="6" s="1"/>
  <c r="M83" i="6"/>
  <c r="N56" i="6"/>
  <c r="N61" i="6"/>
  <c r="O61" i="6" s="1"/>
  <c r="N86" i="6"/>
  <c r="O86" i="6" s="1"/>
  <c r="N116" i="6"/>
  <c r="N81" i="6"/>
  <c r="O81" i="6" s="1"/>
  <c r="N118" i="6"/>
  <c r="O126" i="6"/>
  <c r="O14" i="6"/>
  <c r="N80" i="6"/>
  <c r="O66" i="6"/>
  <c r="N101" i="6"/>
  <c r="N60" i="6"/>
  <c r="O60" i="6" s="1"/>
  <c r="O114" i="6"/>
  <c r="O41" i="6"/>
  <c r="O50" i="6"/>
  <c r="O10" i="6"/>
  <c r="O38" i="6"/>
  <c r="N94" i="6"/>
  <c r="O94" i="6" s="1"/>
  <c r="O67" i="6"/>
  <c r="O107" i="6"/>
  <c r="N45" i="6"/>
  <c r="O47" i="6"/>
  <c r="N99" i="6"/>
  <c r="O99" i="6" s="1"/>
  <c r="M80" i="6"/>
  <c r="O22" i="6"/>
  <c r="O74" i="6"/>
  <c r="N82" i="6"/>
  <c r="O45" i="6"/>
  <c r="M108" i="6"/>
  <c r="M68" i="6"/>
  <c r="O68" i="6" s="1"/>
  <c r="N100" i="6"/>
  <c r="N6" i="6"/>
  <c r="N74" i="6"/>
  <c r="M23" i="6"/>
  <c r="O23" i="6" s="1"/>
  <c r="M28" i="6"/>
  <c r="M109" i="6"/>
  <c r="O109" i="6" s="1"/>
  <c r="M127" i="6"/>
  <c r="M69" i="6"/>
  <c r="N104" i="6"/>
  <c r="O104" i="6" s="1"/>
  <c r="M76" i="6"/>
  <c r="N33" i="6"/>
  <c r="M40" i="6"/>
  <c r="N49" i="6"/>
  <c r="M42" i="6"/>
  <c r="M5" i="6"/>
  <c r="M12" i="6"/>
  <c r="N28" i="6"/>
  <c r="M88" i="6"/>
  <c r="N109" i="6"/>
  <c r="M15" i="6"/>
  <c r="M93" i="6"/>
  <c r="M128" i="6"/>
  <c r="O128" i="6" s="1"/>
  <c r="M59" i="6"/>
  <c r="O59" i="6" s="1"/>
  <c r="N57" i="6"/>
  <c r="N127" i="6"/>
  <c r="M54" i="6"/>
  <c r="O54" i="6" s="1"/>
  <c r="N69" i="6"/>
  <c r="M39" i="6"/>
  <c r="O39" i="6" s="1"/>
  <c r="N105" i="6"/>
  <c r="N65" i="6"/>
  <c r="N90" i="6"/>
  <c r="M77" i="6"/>
  <c r="N76" i="6"/>
  <c r="M55" i="6"/>
  <c r="N40" i="6"/>
  <c r="M52" i="6"/>
  <c r="M115" i="6"/>
  <c r="O115" i="6" s="1"/>
  <c r="M118" i="6"/>
  <c r="M112" i="6"/>
  <c r="O112" i="6" s="1"/>
  <c r="M97" i="6"/>
  <c r="O97" i="6" s="1"/>
  <c r="M100" i="6"/>
  <c r="N124" i="6"/>
  <c r="M6" i="6"/>
  <c r="N51" i="6"/>
  <c r="M33" i="6"/>
  <c r="O33" i="6" s="1"/>
  <c r="M72" i="6"/>
  <c r="O72" i="6" s="1"/>
  <c r="M49" i="6"/>
  <c r="O49" i="6" s="1"/>
  <c r="M48" i="6"/>
  <c r="O48" i="6" s="1"/>
  <c r="M43" i="6"/>
  <c r="O43" i="6" s="1"/>
  <c r="M71" i="6"/>
  <c r="N111" i="6"/>
  <c r="N110" i="6"/>
  <c r="N20" i="6"/>
  <c r="M57" i="6"/>
  <c r="N85" i="6"/>
  <c r="O85" i="6" s="1"/>
  <c r="M105" i="6"/>
  <c r="M65" i="6"/>
  <c r="M90" i="6"/>
  <c r="N72" i="6"/>
  <c r="N48" i="6"/>
  <c r="N43" i="6"/>
  <c r="M124" i="6"/>
  <c r="N71" i="6"/>
  <c r="M51" i="6"/>
  <c r="O51" i="6" s="1"/>
  <c r="N83" i="6"/>
  <c r="O83" i="6" s="1"/>
  <c r="N108" i="6"/>
  <c r="N23" i="6"/>
  <c r="M106" i="6"/>
  <c r="N68" i="6"/>
  <c r="N42" i="6"/>
  <c r="O21" i="6"/>
  <c r="N5" i="6"/>
  <c r="O119" i="6"/>
  <c r="N12" i="6"/>
  <c r="N79" i="6"/>
  <c r="O79" i="6" s="1"/>
  <c r="M111" i="6"/>
  <c r="O111" i="6" s="1"/>
  <c r="N106" i="6"/>
  <c r="M110" i="6"/>
  <c r="O110" i="6" s="1"/>
  <c r="N88" i="6"/>
  <c r="M20" i="6"/>
  <c r="N15" i="6"/>
  <c r="O19" i="5"/>
  <c r="O38" i="5"/>
  <c r="O27" i="5"/>
  <c r="N102" i="5"/>
  <c r="M102" i="5"/>
  <c r="O102" i="5" s="1"/>
  <c r="N59" i="5"/>
  <c r="O59" i="5" s="1"/>
  <c r="N55" i="5"/>
  <c r="M51" i="5"/>
  <c r="N112" i="5"/>
  <c r="M112" i="5"/>
  <c r="M108" i="5"/>
  <c r="O98" i="5"/>
  <c r="N72" i="5"/>
  <c r="O72" i="5" s="1"/>
  <c r="O77" i="5"/>
  <c r="O68" i="5"/>
  <c r="M125" i="5"/>
  <c r="M17" i="5"/>
  <c r="O17" i="5" s="1"/>
  <c r="O24" i="5"/>
  <c r="N81" i="5"/>
  <c r="O81" i="5" s="1"/>
  <c r="N46" i="5"/>
  <c r="M46" i="5"/>
  <c r="O46" i="5" s="1"/>
  <c r="M94" i="5"/>
  <c r="O94" i="5" s="1"/>
  <c r="N19" i="5"/>
  <c r="O40" i="5"/>
  <c r="M22" i="5"/>
  <c r="O22" i="5" s="1"/>
  <c r="N85" i="5"/>
  <c r="O85" i="5" s="1"/>
  <c r="O122" i="5"/>
  <c r="M80" i="5"/>
  <c r="O7" i="5"/>
  <c r="O18" i="5"/>
  <c r="N66" i="5"/>
  <c r="O66" i="5" s="1"/>
  <c r="O35" i="5"/>
  <c r="N43" i="5"/>
  <c r="M31" i="5"/>
  <c r="O31" i="5" s="1"/>
  <c r="M55" i="5"/>
  <c r="M109" i="5"/>
  <c r="N42" i="5"/>
  <c r="O42" i="5" s="1"/>
  <c r="M87" i="5"/>
  <c r="O87" i="5" s="1"/>
  <c r="M83" i="5"/>
  <c r="O114" i="5"/>
  <c r="N97" i="5"/>
  <c r="M97" i="5"/>
  <c r="O97" i="5" s="1"/>
  <c r="O43" i="5"/>
  <c r="O30" i="5"/>
  <c r="O61" i="5"/>
  <c r="N68" i="5"/>
  <c r="O91" i="5"/>
  <c r="M36" i="5"/>
  <c r="O37" i="5"/>
  <c r="O32" i="5"/>
  <c r="O84" i="5"/>
  <c r="N82" i="5"/>
  <c r="O82" i="5" s="1"/>
  <c r="M65" i="5"/>
  <c r="O65" i="5" s="1"/>
  <c r="N73" i="5"/>
  <c r="O73" i="5" s="1"/>
  <c r="M63" i="5"/>
  <c r="O63" i="5" s="1"/>
  <c r="M48" i="5"/>
  <c r="O48" i="5" s="1"/>
  <c r="M127" i="5"/>
  <c r="O127" i="5" s="1"/>
  <c r="N62" i="5"/>
  <c r="M45" i="5"/>
  <c r="N109" i="5"/>
  <c r="M53" i="5"/>
  <c r="O53" i="5" s="1"/>
  <c r="N83" i="5"/>
  <c r="M107" i="5"/>
  <c r="N5" i="5"/>
  <c r="N49" i="5"/>
  <c r="O49" i="5" s="1"/>
  <c r="N115" i="5"/>
  <c r="O115" i="5" s="1"/>
  <c r="M15" i="5"/>
  <c r="O15" i="5" s="1"/>
  <c r="N80" i="5"/>
  <c r="M41" i="5"/>
  <c r="O41" i="5" s="1"/>
  <c r="M6" i="5"/>
  <c r="O6" i="5" s="1"/>
  <c r="M57" i="5"/>
  <c r="O57" i="5" s="1"/>
  <c r="M70" i="5"/>
  <c r="O70" i="5" s="1"/>
  <c r="M69" i="5"/>
  <c r="O69" i="5" s="1"/>
  <c r="M33" i="5"/>
  <c r="O33" i="5" s="1"/>
  <c r="N30" i="5"/>
  <c r="M25" i="5"/>
  <c r="O25" i="5" s="1"/>
  <c r="M124" i="5"/>
  <c r="O124" i="5" s="1"/>
  <c r="M56" i="5"/>
  <c r="O56" i="5" s="1"/>
  <c r="N108" i="5"/>
  <c r="M103" i="5"/>
  <c r="M60" i="5"/>
  <c r="N101" i="5"/>
  <c r="M12" i="5"/>
  <c r="N36" i="5"/>
  <c r="N88" i="5"/>
  <c r="O88" i="5" s="1"/>
  <c r="M26" i="5"/>
  <c r="N12" i="5"/>
  <c r="N118" i="5"/>
  <c r="O118" i="5" s="1"/>
  <c r="N113" i="5"/>
  <c r="O113" i="5" s="1"/>
  <c r="M106" i="5"/>
  <c r="O106" i="5" s="1"/>
  <c r="O78" i="4"/>
  <c r="O11" i="4"/>
  <c r="O74" i="4"/>
  <c r="N112" i="4"/>
  <c r="N56" i="4"/>
  <c r="N94" i="4"/>
  <c r="N101" i="4"/>
  <c r="N52" i="4"/>
  <c r="N99" i="4"/>
  <c r="N82" i="4"/>
  <c r="N107" i="4"/>
  <c r="O107" i="4" s="1"/>
  <c r="N14" i="4"/>
  <c r="M70" i="4"/>
  <c r="O70" i="4" s="1"/>
  <c r="M49" i="4"/>
  <c r="O49" i="4" s="1"/>
  <c r="M25" i="4"/>
  <c r="N31" i="4"/>
  <c r="N45" i="4"/>
  <c r="O45" i="4" s="1"/>
  <c r="N117" i="4"/>
  <c r="N48" i="4"/>
  <c r="N38" i="4"/>
  <c r="O38" i="4" s="1"/>
  <c r="O100" i="4"/>
  <c r="O106" i="4"/>
  <c r="N113" i="4"/>
  <c r="O113" i="4" s="1"/>
  <c r="N74" i="4"/>
  <c r="N23" i="4"/>
  <c r="O23" i="4" s="1"/>
  <c r="N43" i="4"/>
  <c r="O43" i="4" s="1"/>
  <c r="O79" i="4"/>
  <c r="O126" i="4"/>
  <c r="N67" i="4"/>
  <c r="O67" i="4" s="1"/>
  <c r="N91" i="4"/>
  <c r="M34" i="4"/>
  <c r="N7" i="4"/>
  <c r="N42" i="4"/>
  <c r="O10" i="4"/>
  <c r="N53" i="4"/>
  <c r="O53" i="4" s="1"/>
  <c r="M127" i="4"/>
  <c r="O127" i="4" s="1"/>
  <c r="M56" i="4"/>
  <c r="N29" i="4"/>
  <c r="O29" i="4" s="1"/>
  <c r="M52" i="4"/>
  <c r="N115" i="4"/>
  <c r="O115" i="4" s="1"/>
  <c r="N41" i="4"/>
  <c r="O41" i="4" s="1"/>
  <c r="N32" i="4"/>
  <c r="O32" i="4" s="1"/>
  <c r="M109" i="4"/>
  <c r="O109" i="4" s="1"/>
  <c r="M64" i="4"/>
  <c r="O64" i="4" s="1"/>
  <c r="N124" i="4"/>
  <c r="M61" i="4"/>
  <c r="N19" i="4"/>
  <c r="O19" i="4" s="1"/>
  <c r="M112" i="4"/>
  <c r="M94" i="4"/>
  <c r="N30" i="4"/>
  <c r="O30" i="4" s="1"/>
  <c r="M101" i="4"/>
  <c r="N33" i="4"/>
  <c r="O33" i="4" s="1"/>
  <c r="M86" i="4"/>
  <c r="O86" i="4" s="1"/>
  <c r="M114" i="4"/>
  <c r="O114" i="4" s="1"/>
  <c r="M71" i="4"/>
  <c r="O71" i="4" s="1"/>
  <c r="M93" i="4"/>
  <c r="O93" i="4" s="1"/>
  <c r="N47" i="4"/>
  <c r="N111" i="4"/>
  <c r="O111" i="4" s="1"/>
  <c r="M69" i="4"/>
  <c r="M124" i="4"/>
  <c r="N126" i="4"/>
  <c r="N15" i="4"/>
  <c r="N69" i="4"/>
  <c r="O28" i="4"/>
  <c r="N18" i="4"/>
  <c r="N119" i="4"/>
  <c r="N83" i="4"/>
  <c r="O83" i="4" s="1"/>
  <c r="O98" i="4"/>
  <c r="N60" i="4"/>
  <c r="O60" i="4" s="1"/>
  <c r="O7" i="4"/>
  <c r="N72" i="4"/>
  <c r="N73" i="4"/>
  <c r="N63" i="4"/>
  <c r="N89" i="4"/>
  <c r="O89" i="4" s="1"/>
  <c r="N11" i="4"/>
  <c r="N128" i="4"/>
  <c r="N78" i="4"/>
  <c r="N92" i="4"/>
  <c r="N36" i="4"/>
  <c r="O36" i="4" s="1"/>
  <c r="M99" i="4"/>
  <c r="M82" i="4"/>
  <c r="M18" i="4"/>
  <c r="O18" i="4" s="1"/>
  <c r="M119" i="4"/>
  <c r="O119" i="4" s="1"/>
  <c r="O82" i="4" l="1"/>
  <c r="O39" i="4"/>
  <c r="O96" i="4"/>
  <c r="O99" i="4"/>
  <c r="O14" i="4"/>
  <c r="O92" i="4"/>
  <c r="O48" i="4"/>
  <c r="O61" i="4"/>
  <c r="O42" i="4"/>
  <c r="O65" i="4"/>
  <c r="O122" i="4"/>
  <c r="O59" i="4"/>
  <c r="O63" i="4"/>
  <c r="O34" i="4"/>
  <c r="O37" i="4"/>
  <c r="O44" i="4"/>
  <c r="O73" i="4"/>
  <c r="O47" i="4"/>
  <c r="O31" i="4"/>
  <c r="O123" i="4"/>
  <c r="O72" i="4"/>
  <c r="O91" i="4"/>
  <c r="O25" i="4"/>
  <c r="O125" i="5"/>
  <c r="O26" i="5"/>
  <c r="O99" i="5"/>
  <c r="O101" i="5"/>
  <c r="O60" i="5"/>
  <c r="O123" i="5"/>
  <c r="O75" i="5"/>
  <c r="O103" i="5"/>
  <c r="O117" i="5"/>
  <c r="O107" i="5"/>
  <c r="O100" i="5"/>
  <c r="O13" i="5"/>
  <c r="O51" i="5"/>
  <c r="O45" i="5"/>
  <c r="O128" i="5"/>
  <c r="O118" i="6"/>
  <c r="O80" i="6"/>
  <c r="O93" i="6"/>
  <c r="O52" i="6"/>
  <c r="O71" i="6"/>
  <c r="O55" i="6"/>
  <c r="O77" i="6"/>
  <c r="O13" i="6"/>
  <c r="O124" i="6"/>
  <c r="O42" i="6"/>
  <c r="O98" i="6"/>
  <c r="O62" i="6"/>
  <c r="O75" i="6"/>
  <c r="O11" i="6"/>
  <c r="O40" i="6"/>
  <c r="O19" i="6"/>
  <c r="O12" i="6"/>
  <c r="O5" i="6"/>
  <c r="O30" i="6"/>
  <c r="O88" i="6"/>
  <c r="O108" i="6"/>
  <c r="O6" i="6"/>
  <c r="O90" i="6"/>
  <c r="O76" i="6"/>
  <c r="O65" i="6"/>
  <c r="O100" i="6"/>
  <c r="O105" i="6"/>
  <c r="O69" i="6"/>
  <c r="O127" i="6"/>
  <c r="O57" i="6"/>
  <c r="O28" i="6"/>
  <c r="O106" i="6"/>
  <c r="O15" i="6"/>
  <c r="O20" i="6"/>
  <c r="O83" i="5"/>
  <c r="O80" i="5"/>
  <c r="O12" i="5"/>
  <c r="O36" i="5"/>
  <c r="O108" i="5"/>
  <c r="O109" i="5"/>
  <c r="O112" i="5"/>
  <c r="O55" i="5"/>
  <c r="O52" i="4"/>
  <c r="O101" i="4"/>
  <c r="O56" i="4"/>
  <c r="O94" i="4"/>
  <c r="O112" i="4"/>
  <c r="O69" i="4"/>
  <c r="O124" i="4"/>
  <c r="F112" i="1" l="1"/>
  <c r="G112" i="1"/>
  <c r="H112" i="1"/>
  <c r="I112" i="1"/>
  <c r="J112" i="1"/>
  <c r="K112" i="1"/>
  <c r="L112" i="1"/>
  <c r="F113" i="1"/>
  <c r="G113" i="1"/>
  <c r="H113" i="1"/>
  <c r="I113" i="1"/>
  <c r="J113" i="1"/>
  <c r="K113" i="1"/>
  <c r="L113" i="1"/>
  <c r="F114" i="1"/>
  <c r="G114" i="1"/>
  <c r="H114" i="1"/>
  <c r="I114" i="1"/>
  <c r="J114" i="1"/>
  <c r="K114" i="1"/>
  <c r="L114" i="1"/>
  <c r="F115" i="1"/>
  <c r="G115" i="1"/>
  <c r="H115" i="1"/>
  <c r="I115" i="1"/>
  <c r="J115" i="1"/>
  <c r="K115" i="1"/>
  <c r="L115" i="1"/>
  <c r="F116" i="1"/>
  <c r="G116" i="1"/>
  <c r="H116" i="1"/>
  <c r="I116" i="1"/>
  <c r="J116" i="1"/>
  <c r="K116" i="1"/>
  <c r="L116" i="1"/>
  <c r="F117" i="1"/>
  <c r="G117" i="1"/>
  <c r="H117" i="1"/>
  <c r="I117" i="1"/>
  <c r="J117" i="1"/>
  <c r="K117" i="1"/>
  <c r="L117" i="1"/>
  <c r="F118" i="1"/>
  <c r="G118" i="1"/>
  <c r="H118" i="1"/>
  <c r="I118" i="1"/>
  <c r="J118" i="1"/>
  <c r="K118" i="1"/>
  <c r="L118" i="1"/>
  <c r="F119" i="1"/>
  <c r="G119" i="1"/>
  <c r="H119" i="1"/>
  <c r="I119" i="1"/>
  <c r="J119" i="1"/>
  <c r="K119" i="1"/>
  <c r="L119" i="1"/>
  <c r="F120" i="1"/>
  <c r="G120" i="1"/>
  <c r="H120" i="1"/>
  <c r="I120" i="1"/>
  <c r="J120" i="1"/>
  <c r="K120" i="1"/>
  <c r="L120" i="1"/>
  <c r="F121" i="1"/>
  <c r="G121" i="1"/>
  <c r="H121" i="1"/>
  <c r="I121" i="1"/>
  <c r="J121" i="1"/>
  <c r="K121" i="1"/>
  <c r="L121" i="1"/>
  <c r="F122" i="1"/>
  <c r="G122" i="1"/>
  <c r="H122" i="1"/>
  <c r="I122" i="1"/>
  <c r="J122" i="1"/>
  <c r="K122" i="1"/>
  <c r="L122" i="1"/>
  <c r="F123" i="1"/>
  <c r="G123" i="1"/>
  <c r="H123" i="1"/>
  <c r="I123" i="1"/>
  <c r="J123" i="1"/>
  <c r="K123" i="1"/>
  <c r="L123" i="1"/>
  <c r="E123" i="1"/>
  <c r="E122" i="1"/>
  <c r="E120" i="1"/>
  <c r="E121" i="1"/>
  <c r="E119" i="1"/>
  <c r="E118" i="1"/>
  <c r="E117" i="1"/>
  <c r="E116" i="1"/>
  <c r="E115" i="1"/>
  <c r="E114" i="1"/>
  <c r="E113" i="1"/>
  <c r="E112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F108" i="1" l="1"/>
  <c r="G108" i="1"/>
  <c r="H108" i="1"/>
  <c r="I108" i="1"/>
  <c r="J108" i="1"/>
  <c r="K108" i="1"/>
  <c r="L108" i="1"/>
  <c r="E108" i="1"/>
  <c r="D108" i="1"/>
  <c r="F100" i="1"/>
  <c r="G100" i="1"/>
  <c r="H100" i="1"/>
  <c r="I100" i="1"/>
  <c r="J100" i="1"/>
  <c r="K100" i="1"/>
  <c r="L100" i="1"/>
  <c r="F101" i="1"/>
  <c r="G101" i="1"/>
  <c r="H101" i="1"/>
  <c r="I101" i="1"/>
  <c r="J101" i="1"/>
  <c r="K101" i="1"/>
  <c r="L101" i="1"/>
  <c r="F102" i="1"/>
  <c r="G102" i="1"/>
  <c r="H102" i="1"/>
  <c r="I102" i="1"/>
  <c r="J102" i="1"/>
  <c r="K102" i="1"/>
  <c r="L102" i="1"/>
  <c r="F103" i="1"/>
  <c r="G103" i="1"/>
  <c r="H103" i="1"/>
  <c r="I103" i="1"/>
  <c r="J103" i="1"/>
  <c r="K103" i="1"/>
  <c r="L103" i="1"/>
  <c r="F104" i="1"/>
  <c r="G104" i="1"/>
  <c r="H104" i="1"/>
  <c r="I104" i="1"/>
  <c r="J104" i="1"/>
  <c r="K104" i="1"/>
  <c r="L104" i="1"/>
  <c r="F105" i="1"/>
  <c r="G105" i="1"/>
  <c r="H105" i="1"/>
  <c r="I105" i="1"/>
  <c r="J105" i="1"/>
  <c r="K105" i="1"/>
  <c r="L105" i="1"/>
  <c r="F106" i="1"/>
  <c r="G106" i="1"/>
  <c r="H106" i="1"/>
  <c r="I106" i="1"/>
  <c r="J106" i="1"/>
  <c r="K106" i="1"/>
  <c r="L106" i="1"/>
  <c r="F107" i="1"/>
  <c r="G107" i="1"/>
  <c r="H107" i="1"/>
  <c r="I107" i="1"/>
  <c r="J107" i="1"/>
  <c r="K107" i="1"/>
  <c r="L107" i="1"/>
  <c r="F109" i="1"/>
  <c r="G109" i="1"/>
  <c r="H109" i="1"/>
  <c r="I109" i="1"/>
  <c r="J109" i="1"/>
  <c r="K109" i="1"/>
  <c r="L109" i="1"/>
  <c r="F110" i="1"/>
  <c r="G110" i="1"/>
  <c r="H110" i="1"/>
  <c r="I110" i="1"/>
  <c r="J110" i="1"/>
  <c r="K110" i="1"/>
  <c r="L110" i="1"/>
  <c r="F111" i="1"/>
  <c r="G111" i="1"/>
  <c r="H111" i="1"/>
  <c r="I111" i="1"/>
  <c r="J111" i="1"/>
  <c r="K111" i="1"/>
  <c r="L111" i="1"/>
  <c r="E111" i="1"/>
  <c r="E110" i="1"/>
  <c r="E109" i="1"/>
  <c r="E107" i="1"/>
  <c r="E106" i="1"/>
  <c r="E105" i="1"/>
  <c r="E104" i="1"/>
  <c r="E103" i="1"/>
  <c r="E102" i="1"/>
  <c r="E101" i="1"/>
  <c r="E100" i="1"/>
  <c r="D111" i="1"/>
  <c r="D110" i="1"/>
  <c r="D109" i="1"/>
  <c r="D107" i="1"/>
  <c r="D106" i="1"/>
  <c r="D105" i="1"/>
  <c r="D104" i="1"/>
  <c r="D103" i="1"/>
  <c r="D102" i="1"/>
  <c r="D101" i="1"/>
  <c r="D100" i="1"/>
  <c r="F95" i="1" l="1"/>
  <c r="G95" i="1"/>
  <c r="H95" i="1"/>
  <c r="I95" i="1"/>
  <c r="J95" i="1"/>
  <c r="K95" i="1"/>
  <c r="L95" i="1"/>
  <c r="E95" i="1"/>
  <c r="F88" i="1"/>
  <c r="G88" i="1"/>
  <c r="H88" i="1"/>
  <c r="I88" i="1"/>
  <c r="J88" i="1"/>
  <c r="K88" i="1"/>
  <c r="L88" i="1"/>
  <c r="F89" i="1"/>
  <c r="G89" i="1"/>
  <c r="H89" i="1"/>
  <c r="I89" i="1"/>
  <c r="J89" i="1"/>
  <c r="K89" i="1"/>
  <c r="L89" i="1"/>
  <c r="F90" i="1"/>
  <c r="G90" i="1"/>
  <c r="H90" i="1"/>
  <c r="I90" i="1"/>
  <c r="J90" i="1"/>
  <c r="K90" i="1"/>
  <c r="L90" i="1"/>
  <c r="F91" i="1"/>
  <c r="G91" i="1"/>
  <c r="H91" i="1"/>
  <c r="I91" i="1"/>
  <c r="J91" i="1"/>
  <c r="K91" i="1"/>
  <c r="L91" i="1"/>
  <c r="F92" i="1"/>
  <c r="G92" i="1"/>
  <c r="H92" i="1"/>
  <c r="I92" i="1"/>
  <c r="J92" i="1"/>
  <c r="K92" i="1"/>
  <c r="L92" i="1"/>
  <c r="F93" i="1"/>
  <c r="G93" i="1"/>
  <c r="H93" i="1"/>
  <c r="I93" i="1"/>
  <c r="J93" i="1"/>
  <c r="K93" i="1"/>
  <c r="L93" i="1"/>
  <c r="F94" i="1"/>
  <c r="G94" i="1"/>
  <c r="H94" i="1"/>
  <c r="I94" i="1"/>
  <c r="J94" i="1"/>
  <c r="K94" i="1"/>
  <c r="L94" i="1"/>
  <c r="F96" i="1"/>
  <c r="G96" i="1"/>
  <c r="H96" i="1"/>
  <c r="I96" i="1"/>
  <c r="J96" i="1"/>
  <c r="K96" i="1"/>
  <c r="L96" i="1"/>
  <c r="F97" i="1"/>
  <c r="G97" i="1"/>
  <c r="H97" i="1"/>
  <c r="I97" i="1"/>
  <c r="J97" i="1"/>
  <c r="K97" i="1"/>
  <c r="L97" i="1"/>
  <c r="F98" i="1"/>
  <c r="G98" i="1"/>
  <c r="H98" i="1"/>
  <c r="I98" i="1"/>
  <c r="J98" i="1"/>
  <c r="K98" i="1"/>
  <c r="L98" i="1"/>
  <c r="F99" i="1"/>
  <c r="G99" i="1"/>
  <c r="H99" i="1"/>
  <c r="I99" i="1"/>
  <c r="J99" i="1"/>
  <c r="K99" i="1"/>
  <c r="L99" i="1"/>
  <c r="E99" i="1"/>
  <c r="E98" i="1"/>
  <c r="E97" i="1"/>
  <c r="E96" i="1"/>
  <c r="E94" i="1"/>
  <c r="E93" i="1"/>
  <c r="E92" i="1"/>
  <c r="E91" i="1"/>
  <c r="E90" i="1"/>
  <c r="E89" i="1"/>
  <c r="E88" i="1"/>
  <c r="D88" i="1"/>
  <c r="D99" i="1"/>
  <c r="D98" i="1"/>
  <c r="D97" i="1"/>
  <c r="D96" i="1"/>
  <c r="D95" i="1"/>
  <c r="D94" i="1"/>
  <c r="D93" i="1"/>
  <c r="D92" i="1"/>
  <c r="D91" i="1"/>
  <c r="D90" i="1"/>
  <c r="D89" i="1"/>
  <c r="F76" i="1" l="1"/>
  <c r="G76" i="1"/>
  <c r="H76" i="1"/>
  <c r="I76" i="1"/>
  <c r="J76" i="1"/>
  <c r="K76" i="1"/>
  <c r="L76" i="1"/>
  <c r="F77" i="1"/>
  <c r="G77" i="1"/>
  <c r="H77" i="1"/>
  <c r="I77" i="1"/>
  <c r="J77" i="1"/>
  <c r="K77" i="1"/>
  <c r="L77" i="1"/>
  <c r="F78" i="1"/>
  <c r="G78" i="1"/>
  <c r="H78" i="1"/>
  <c r="I78" i="1"/>
  <c r="J78" i="1"/>
  <c r="K78" i="1"/>
  <c r="L78" i="1"/>
  <c r="F79" i="1"/>
  <c r="G79" i="1"/>
  <c r="H79" i="1"/>
  <c r="I79" i="1"/>
  <c r="J79" i="1"/>
  <c r="K79" i="1"/>
  <c r="L79" i="1"/>
  <c r="F80" i="1"/>
  <c r="G80" i="1"/>
  <c r="H80" i="1"/>
  <c r="I80" i="1"/>
  <c r="J80" i="1"/>
  <c r="K80" i="1"/>
  <c r="L80" i="1"/>
  <c r="F81" i="1"/>
  <c r="G81" i="1"/>
  <c r="H81" i="1"/>
  <c r="I81" i="1"/>
  <c r="J81" i="1"/>
  <c r="K81" i="1"/>
  <c r="L81" i="1"/>
  <c r="F82" i="1"/>
  <c r="G82" i="1"/>
  <c r="H82" i="1"/>
  <c r="I82" i="1"/>
  <c r="J82" i="1"/>
  <c r="K82" i="1"/>
  <c r="L82" i="1"/>
  <c r="F83" i="1"/>
  <c r="G83" i="1"/>
  <c r="H83" i="1"/>
  <c r="I83" i="1"/>
  <c r="J83" i="1"/>
  <c r="K83" i="1"/>
  <c r="L83" i="1"/>
  <c r="F84" i="1"/>
  <c r="G84" i="1"/>
  <c r="H84" i="1"/>
  <c r="I84" i="1"/>
  <c r="J84" i="1"/>
  <c r="K84" i="1"/>
  <c r="L84" i="1"/>
  <c r="F85" i="1"/>
  <c r="G85" i="1"/>
  <c r="H85" i="1"/>
  <c r="I85" i="1"/>
  <c r="J85" i="1"/>
  <c r="K85" i="1"/>
  <c r="L85" i="1"/>
  <c r="F86" i="1"/>
  <c r="G86" i="1"/>
  <c r="H86" i="1"/>
  <c r="I86" i="1"/>
  <c r="J86" i="1"/>
  <c r="K86" i="1"/>
  <c r="L86" i="1"/>
  <c r="F87" i="1"/>
  <c r="G87" i="1"/>
  <c r="H87" i="1"/>
  <c r="I87" i="1"/>
  <c r="J87" i="1"/>
  <c r="K87" i="1"/>
  <c r="L87" i="1"/>
  <c r="E87" i="1"/>
  <c r="E86" i="1"/>
  <c r="E85" i="1"/>
  <c r="E84" i="1"/>
  <c r="E83" i="1"/>
  <c r="E82" i="1"/>
  <c r="E81" i="1"/>
  <c r="E80" i="1"/>
  <c r="E79" i="1"/>
  <c r="E78" i="1"/>
  <c r="E77" i="1"/>
  <c r="E76" i="1"/>
  <c r="D87" i="1"/>
  <c r="D86" i="1"/>
  <c r="D85" i="1"/>
  <c r="D84" i="1"/>
  <c r="D83" i="1"/>
  <c r="D82" i="1"/>
  <c r="D81" i="1"/>
  <c r="D80" i="1"/>
  <c r="D79" i="1"/>
  <c r="D78" i="1"/>
  <c r="D77" i="1"/>
  <c r="D76" i="1"/>
  <c r="F74" i="1" l="1"/>
  <c r="G74" i="1"/>
  <c r="H74" i="1"/>
  <c r="I74" i="1"/>
  <c r="J74" i="1"/>
  <c r="K74" i="1"/>
  <c r="L74" i="1"/>
  <c r="E74" i="1"/>
  <c r="F64" i="1"/>
  <c r="G64" i="1"/>
  <c r="H64" i="1"/>
  <c r="I64" i="1"/>
  <c r="J64" i="1"/>
  <c r="K64" i="1"/>
  <c r="L64" i="1"/>
  <c r="E64" i="1"/>
  <c r="F65" i="1"/>
  <c r="G65" i="1"/>
  <c r="H65" i="1"/>
  <c r="I65" i="1"/>
  <c r="J65" i="1"/>
  <c r="K65" i="1"/>
  <c r="L65" i="1"/>
  <c r="F66" i="1"/>
  <c r="G66" i="1"/>
  <c r="H66" i="1"/>
  <c r="I66" i="1"/>
  <c r="J66" i="1"/>
  <c r="K66" i="1"/>
  <c r="L66" i="1"/>
  <c r="F67" i="1"/>
  <c r="G67" i="1"/>
  <c r="H67" i="1"/>
  <c r="I67" i="1"/>
  <c r="J67" i="1"/>
  <c r="K67" i="1"/>
  <c r="L67" i="1"/>
  <c r="F68" i="1"/>
  <c r="G68" i="1"/>
  <c r="H68" i="1"/>
  <c r="I68" i="1"/>
  <c r="J68" i="1"/>
  <c r="K68" i="1"/>
  <c r="L68" i="1"/>
  <c r="F69" i="1"/>
  <c r="G69" i="1"/>
  <c r="H69" i="1"/>
  <c r="I69" i="1"/>
  <c r="J69" i="1"/>
  <c r="K69" i="1"/>
  <c r="L69" i="1"/>
  <c r="F70" i="1"/>
  <c r="G70" i="1"/>
  <c r="H70" i="1"/>
  <c r="I70" i="1"/>
  <c r="J70" i="1"/>
  <c r="K70" i="1"/>
  <c r="L70" i="1"/>
  <c r="F71" i="1"/>
  <c r="G71" i="1"/>
  <c r="H71" i="1"/>
  <c r="I71" i="1"/>
  <c r="J71" i="1"/>
  <c r="K71" i="1"/>
  <c r="L71" i="1"/>
  <c r="F72" i="1"/>
  <c r="G72" i="1"/>
  <c r="H72" i="1"/>
  <c r="I72" i="1"/>
  <c r="J72" i="1"/>
  <c r="K72" i="1"/>
  <c r="L72" i="1"/>
  <c r="F73" i="1"/>
  <c r="G73" i="1"/>
  <c r="H73" i="1"/>
  <c r="I73" i="1"/>
  <c r="J73" i="1"/>
  <c r="K73" i="1"/>
  <c r="L73" i="1"/>
  <c r="F75" i="1"/>
  <c r="G75" i="1"/>
  <c r="H75" i="1"/>
  <c r="I75" i="1"/>
  <c r="J75" i="1"/>
  <c r="K75" i="1"/>
  <c r="L75" i="1"/>
  <c r="E75" i="1"/>
  <c r="E73" i="1"/>
  <c r="E72" i="1"/>
  <c r="E71" i="1"/>
  <c r="E70" i="1"/>
  <c r="E69" i="1"/>
  <c r="E68" i="1"/>
  <c r="E67" i="1"/>
  <c r="E66" i="1"/>
  <c r="E65" i="1"/>
  <c r="D75" i="1"/>
  <c r="D74" i="1"/>
  <c r="D73" i="1"/>
  <c r="D72" i="1"/>
  <c r="D71" i="1"/>
  <c r="D70" i="1"/>
  <c r="D69" i="1"/>
  <c r="D68" i="1"/>
  <c r="D67" i="1"/>
  <c r="D66" i="1"/>
  <c r="D65" i="1"/>
  <c r="D64" i="1"/>
  <c r="F61" i="1" l="1"/>
  <c r="G61" i="1"/>
  <c r="H61" i="1"/>
  <c r="I61" i="1"/>
  <c r="J61" i="1"/>
  <c r="K61" i="1"/>
  <c r="L61" i="1"/>
  <c r="E61" i="1"/>
  <c r="F52" i="1"/>
  <c r="G52" i="1"/>
  <c r="H52" i="1"/>
  <c r="I52" i="1"/>
  <c r="J52" i="1"/>
  <c r="K52" i="1"/>
  <c r="L52" i="1"/>
  <c r="F53" i="1"/>
  <c r="G53" i="1"/>
  <c r="H53" i="1"/>
  <c r="I53" i="1"/>
  <c r="J53" i="1"/>
  <c r="K53" i="1"/>
  <c r="L53" i="1"/>
  <c r="F54" i="1"/>
  <c r="G54" i="1"/>
  <c r="H54" i="1"/>
  <c r="I54" i="1"/>
  <c r="J54" i="1"/>
  <c r="K54" i="1"/>
  <c r="L54" i="1"/>
  <c r="F55" i="1"/>
  <c r="G55" i="1"/>
  <c r="H55" i="1"/>
  <c r="I55" i="1"/>
  <c r="J55" i="1"/>
  <c r="K55" i="1"/>
  <c r="L55" i="1"/>
  <c r="F56" i="1"/>
  <c r="G56" i="1"/>
  <c r="H56" i="1"/>
  <c r="I56" i="1"/>
  <c r="J56" i="1"/>
  <c r="K56" i="1"/>
  <c r="L56" i="1"/>
  <c r="F57" i="1"/>
  <c r="G57" i="1"/>
  <c r="H57" i="1"/>
  <c r="I57" i="1"/>
  <c r="J57" i="1"/>
  <c r="K57" i="1"/>
  <c r="L57" i="1"/>
  <c r="F58" i="1"/>
  <c r="G58" i="1"/>
  <c r="H58" i="1"/>
  <c r="I58" i="1"/>
  <c r="J58" i="1"/>
  <c r="K58" i="1"/>
  <c r="L58" i="1"/>
  <c r="F59" i="1"/>
  <c r="G59" i="1"/>
  <c r="H59" i="1"/>
  <c r="I59" i="1"/>
  <c r="J59" i="1"/>
  <c r="K59" i="1"/>
  <c r="L59" i="1"/>
  <c r="F60" i="1"/>
  <c r="G60" i="1"/>
  <c r="H60" i="1"/>
  <c r="I60" i="1"/>
  <c r="J60" i="1"/>
  <c r="K60" i="1"/>
  <c r="L60" i="1"/>
  <c r="F62" i="1"/>
  <c r="G62" i="1"/>
  <c r="H62" i="1"/>
  <c r="I62" i="1"/>
  <c r="J62" i="1"/>
  <c r="K62" i="1"/>
  <c r="L62" i="1"/>
  <c r="F63" i="1"/>
  <c r="G63" i="1"/>
  <c r="H63" i="1"/>
  <c r="I63" i="1"/>
  <c r="J63" i="1"/>
  <c r="K63" i="1"/>
  <c r="L63" i="1"/>
  <c r="E63" i="1"/>
  <c r="E62" i="1"/>
  <c r="E60" i="1"/>
  <c r="E59" i="1"/>
  <c r="E58" i="1"/>
  <c r="E57" i="1"/>
  <c r="E56" i="1"/>
  <c r="E55" i="1"/>
  <c r="E54" i="1"/>
  <c r="E53" i="1"/>
  <c r="E52" i="1"/>
  <c r="D63" i="1"/>
  <c r="D62" i="1"/>
  <c r="D61" i="1"/>
  <c r="D60" i="1"/>
  <c r="D59" i="1"/>
  <c r="D58" i="1"/>
  <c r="D57" i="1"/>
  <c r="D56" i="1"/>
  <c r="D55" i="1"/>
  <c r="D54" i="1"/>
  <c r="D53" i="1"/>
  <c r="D52" i="1"/>
  <c r="F40" i="1" l="1"/>
  <c r="G40" i="1"/>
  <c r="H40" i="1"/>
  <c r="I40" i="1"/>
  <c r="J40" i="1"/>
  <c r="K40" i="1"/>
  <c r="L40" i="1"/>
  <c r="F41" i="1"/>
  <c r="G41" i="1"/>
  <c r="H41" i="1"/>
  <c r="I41" i="1"/>
  <c r="J41" i="1"/>
  <c r="K41" i="1"/>
  <c r="L41" i="1"/>
  <c r="F42" i="1"/>
  <c r="G42" i="1"/>
  <c r="H42" i="1"/>
  <c r="I42" i="1"/>
  <c r="J42" i="1"/>
  <c r="K42" i="1"/>
  <c r="L42" i="1"/>
  <c r="F43" i="1"/>
  <c r="G43" i="1"/>
  <c r="H43" i="1"/>
  <c r="I43" i="1"/>
  <c r="J43" i="1"/>
  <c r="K43" i="1"/>
  <c r="L43" i="1"/>
  <c r="F44" i="1"/>
  <c r="G44" i="1"/>
  <c r="H44" i="1"/>
  <c r="I44" i="1"/>
  <c r="J44" i="1"/>
  <c r="K44" i="1"/>
  <c r="L44" i="1"/>
  <c r="F45" i="1"/>
  <c r="G45" i="1"/>
  <c r="H45" i="1"/>
  <c r="I45" i="1"/>
  <c r="J45" i="1"/>
  <c r="K45" i="1"/>
  <c r="L45" i="1"/>
  <c r="F46" i="1"/>
  <c r="G46" i="1"/>
  <c r="H46" i="1"/>
  <c r="I46" i="1"/>
  <c r="J46" i="1"/>
  <c r="K46" i="1"/>
  <c r="L46" i="1"/>
  <c r="F47" i="1"/>
  <c r="G47" i="1"/>
  <c r="H47" i="1"/>
  <c r="I47" i="1"/>
  <c r="J47" i="1"/>
  <c r="K47" i="1"/>
  <c r="L47" i="1"/>
  <c r="F48" i="1"/>
  <c r="G48" i="1"/>
  <c r="H48" i="1"/>
  <c r="I48" i="1"/>
  <c r="J48" i="1"/>
  <c r="K48" i="1"/>
  <c r="L48" i="1"/>
  <c r="F49" i="1"/>
  <c r="G49" i="1"/>
  <c r="H49" i="1"/>
  <c r="I49" i="1"/>
  <c r="J49" i="1"/>
  <c r="K49" i="1"/>
  <c r="L49" i="1"/>
  <c r="F50" i="1"/>
  <c r="G50" i="1"/>
  <c r="H50" i="1"/>
  <c r="I50" i="1"/>
  <c r="J50" i="1"/>
  <c r="K50" i="1"/>
  <c r="L50" i="1"/>
  <c r="F51" i="1"/>
  <c r="G51" i="1"/>
  <c r="H51" i="1"/>
  <c r="I51" i="1"/>
  <c r="J51" i="1"/>
  <c r="K51" i="1"/>
  <c r="L51" i="1"/>
  <c r="E51" i="1"/>
  <c r="E50" i="1"/>
  <c r="E49" i="1"/>
  <c r="E48" i="1"/>
  <c r="E47" i="1"/>
  <c r="E46" i="1"/>
  <c r="E45" i="1"/>
  <c r="E44" i="1"/>
  <c r="E43" i="1"/>
  <c r="E42" i="1"/>
  <c r="E41" i="1"/>
  <c r="E40" i="1"/>
  <c r="D40" i="1"/>
  <c r="D51" i="1"/>
  <c r="D50" i="1"/>
  <c r="D49" i="1"/>
  <c r="D48" i="1"/>
  <c r="D47" i="1"/>
  <c r="D46" i="1"/>
  <c r="D45" i="1"/>
  <c r="D44" i="1"/>
  <c r="D43" i="1"/>
  <c r="D42" i="1"/>
  <c r="D41" i="1"/>
  <c r="F28" i="1" l="1"/>
  <c r="G28" i="1"/>
  <c r="H28" i="1"/>
  <c r="I28" i="1"/>
  <c r="J28" i="1"/>
  <c r="K28" i="1"/>
  <c r="L28" i="1"/>
  <c r="F29" i="1"/>
  <c r="G29" i="1"/>
  <c r="H29" i="1"/>
  <c r="I29" i="1"/>
  <c r="J29" i="1"/>
  <c r="K29" i="1"/>
  <c r="L29" i="1"/>
  <c r="F30" i="1"/>
  <c r="G30" i="1"/>
  <c r="H30" i="1"/>
  <c r="I30" i="1"/>
  <c r="J30" i="1"/>
  <c r="K30" i="1"/>
  <c r="L30" i="1"/>
  <c r="F31" i="1"/>
  <c r="G31" i="1"/>
  <c r="H31" i="1"/>
  <c r="I31" i="1"/>
  <c r="J31" i="1"/>
  <c r="K31" i="1"/>
  <c r="L31" i="1"/>
  <c r="F32" i="1"/>
  <c r="G32" i="1"/>
  <c r="H32" i="1"/>
  <c r="I32" i="1"/>
  <c r="J32" i="1"/>
  <c r="K32" i="1"/>
  <c r="L32" i="1"/>
  <c r="F33" i="1"/>
  <c r="G33" i="1"/>
  <c r="H33" i="1"/>
  <c r="I33" i="1"/>
  <c r="J33" i="1"/>
  <c r="K33" i="1"/>
  <c r="L33" i="1"/>
  <c r="F34" i="1"/>
  <c r="G34" i="1"/>
  <c r="H34" i="1"/>
  <c r="I34" i="1"/>
  <c r="J34" i="1"/>
  <c r="K34" i="1"/>
  <c r="L34" i="1"/>
  <c r="F35" i="1"/>
  <c r="G35" i="1"/>
  <c r="H35" i="1"/>
  <c r="I35" i="1"/>
  <c r="J35" i="1"/>
  <c r="K35" i="1"/>
  <c r="L35" i="1"/>
  <c r="F36" i="1"/>
  <c r="G36" i="1"/>
  <c r="H36" i="1"/>
  <c r="I36" i="1"/>
  <c r="J36" i="1"/>
  <c r="K36" i="1"/>
  <c r="L36" i="1"/>
  <c r="F37" i="1"/>
  <c r="G37" i="1"/>
  <c r="H37" i="1"/>
  <c r="I37" i="1"/>
  <c r="J37" i="1"/>
  <c r="K37" i="1"/>
  <c r="L37" i="1"/>
  <c r="F38" i="1"/>
  <c r="G38" i="1"/>
  <c r="H38" i="1"/>
  <c r="I38" i="1"/>
  <c r="J38" i="1"/>
  <c r="K38" i="1"/>
  <c r="L38" i="1"/>
  <c r="F39" i="1"/>
  <c r="G39" i="1"/>
  <c r="H39" i="1"/>
  <c r="I39" i="1"/>
  <c r="J39" i="1"/>
  <c r="K39" i="1"/>
  <c r="L39" i="1"/>
  <c r="E39" i="1"/>
  <c r="E38" i="1"/>
  <c r="E37" i="1"/>
  <c r="E36" i="1"/>
  <c r="E35" i="1"/>
  <c r="E34" i="1"/>
  <c r="E33" i="1"/>
  <c r="E32" i="1"/>
  <c r="E31" i="1"/>
  <c r="E30" i="1"/>
  <c r="E29" i="1"/>
  <c r="E28" i="1"/>
  <c r="D39" i="1"/>
  <c r="D38" i="1"/>
  <c r="D37" i="1"/>
  <c r="D36" i="1"/>
  <c r="D35" i="1"/>
  <c r="D34" i="1"/>
  <c r="D33" i="1"/>
  <c r="D32" i="1"/>
  <c r="D31" i="1"/>
  <c r="D30" i="1"/>
  <c r="D29" i="1"/>
  <c r="D28" i="1"/>
  <c r="F27" i="1" l="1"/>
  <c r="G27" i="1"/>
  <c r="H27" i="1"/>
  <c r="I27" i="1"/>
  <c r="J27" i="1"/>
  <c r="K27" i="1"/>
  <c r="L27" i="1"/>
  <c r="E27" i="1"/>
  <c r="D27" i="1"/>
  <c r="F26" i="1"/>
  <c r="G26" i="1"/>
  <c r="H26" i="1"/>
  <c r="I26" i="1"/>
  <c r="J26" i="1"/>
  <c r="K26" i="1"/>
  <c r="L26" i="1"/>
  <c r="E26" i="1"/>
  <c r="D26" i="1"/>
  <c r="F25" i="1"/>
  <c r="G25" i="1"/>
  <c r="H25" i="1"/>
  <c r="I25" i="1"/>
  <c r="J25" i="1"/>
  <c r="K25" i="1"/>
  <c r="L25" i="1"/>
  <c r="E25" i="1"/>
  <c r="D25" i="1"/>
  <c r="F24" i="1"/>
  <c r="G24" i="1"/>
  <c r="H24" i="1"/>
  <c r="I24" i="1"/>
  <c r="J24" i="1"/>
  <c r="K24" i="1"/>
  <c r="L24" i="1"/>
  <c r="E24" i="1"/>
  <c r="D24" i="1"/>
  <c r="F23" i="1"/>
  <c r="G23" i="1"/>
  <c r="H23" i="1"/>
  <c r="I23" i="1"/>
  <c r="J23" i="1"/>
  <c r="K23" i="1"/>
  <c r="L23" i="1"/>
  <c r="E23" i="1"/>
  <c r="D23" i="1"/>
  <c r="F22" i="1"/>
  <c r="G22" i="1"/>
  <c r="H22" i="1"/>
  <c r="I22" i="1"/>
  <c r="J22" i="1"/>
  <c r="K22" i="1"/>
  <c r="L22" i="1"/>
  <c r="E22" i="1"/>
  <c r="D22" i="1"/>
  <c r="E21" i="1"/>
  <c r="F21" i="1"/>
  <c r="G21" i="1"/>
  <c r="H21" i="1"/>
  <c r="I21" i="1"/>
  <c r="J21" i="1"/>
  <c r="K21" i="1"/>
  <c r="L21" i="1"/>
  <c r="D21" i="1"/>
  <c r="F20" i="1"/>
  <c r="G20" i="1"/>
  <c r="H20" i="1"/>
  <c r="I20" i="1"/>
  <c r="J20" i="1"/>
  <c r="K20" i="1"/>
  <c r="L20" i="1"/>
  <c r="E20" i="1"/>
  <c r="D20" i="1"/>
  <c r="F124" i="1"/>
  <c r="F125" i="1"/>
  <c r="F126" i="1"/>
  <c r="F127" i="1"/>
  <c r="F128" i="1"/>
  <c r="F19" i="1"/>
  <c r="G19" i="1"/>
  <c r="H19" i="1"/>
  <c r="I19" i="1"/>
  <c r="J19" i="1"/>
  <c r="K19" i="1"/>
  <c r="L19" i="1"/>
  <c r="E19" i="1"/>
  <c r="D19" i="1"/>
  <c r="F18" i="1"/>
  <c r="G18" i="1"/>
  <c r="H18" i="1"/>
  <c r="I18" i="1"/>
  <c r="J18" i="1"/>
  <c r="K18" i="1"/>
  <c r="L18" i="1"/>
  <c r="E18" i="1"/>
  <c r="D18" i="1"/>
  <c r="F17" i="1"/>
  <c r="G17" i="1"/>
  <c r="H17" i="1"/>
  <c r="I17" i="1"/>
  <c r="J17" i="1"/>
  <c r="K17" i="1"/>
  <c r="L17" i="1"/>
  <c r="E17" i="1"/>
  <c r="D17" i="1"/>
  <c r="F16" i="1"/>
  <c r="G16" i="1"/>
  <c r="H16" i="1"/>
  <c r="I16" i="1"/>
  <c r="J16" i="1"/>
  <c r="K16" i="1"/>
  <c r="L16" i="1"/>
  <c r="E16" i="1"/>
  <c r="D16" i="1"/>
  <c r="F130" i="1" l="1"/>
  <c r="F131" i="1"/>
  <c r="F15" i="1"/>
  <c r="G15" i="1"/>
  <c r="H15" i="1"/>
  <c r="I15" i="1"/>
  <c r="J15" i="1"/>
  <c r="K15" i="1"/>
  <c r="L15" i="1"/>
  <c r="E15" i="1"/>
  <c r="D15" i="1"/>
  <c r="F14" i="1"/>
  <c r="G14" i="1"/>
  <c r="H14" i="1"/>
  <c r="I14" i="1"/>
  <c r="J14" i="1"/>
  <c r="K14" i="1"/>
  <c r="L14" i="1"/>
  <c r="E14" i="1"/>
  <c r="E124" i="1"/>
  <c r="E125" i="1"/>
  <c r="E126" i="1"/>
  <c r="E127" i="1"/>
  <c r="E128" i="1"/>
  <c r="D14" i="1"/>
  <c r="F13" i="1"/>
  <c r="G13" i="1"/>
  <c r="H13" i="1"/>
  <c r="I13" i="1"/>
  <c r="J13" i="1"/>
  <c r="K13" i="1"/>
  <c r="L13" i="1"/>
  <c r="E13" i="1"/>
  <c r="D13" i="1"/>
  <c r="I12" i="1"/>
  <c r="J12" i="1"/>
  <c r="K12" i="1"/>
  <c r="F11" i="1"/>
  <c r="G11" i="1"/>
  <c r="H11" i="1"/>
  <c r="I11" i="1"/>
  <c r="J11" i="1"/>
  <c r="K11" i="1"/>
  <c r="L11" i="1"/>
  <c r="E11" i="1"/>
  <c r="D11" i="1"/>
  <c r="F10" i="1"/>
  <c r="G10" i="1"/>
  <c r="H10" i="1"/>
  <c r="I10" i="1"/>
  <c r="J10" i="1"/>
  <c r="K10" i="1"/>
  <c r="L10" i="1"/>
  <c r="E10" i="1"/>
  <c r="D10" i="1"/>
  <c r="F9" i="1"/>
  <c r="G9" i="1"/>
  <c r="H9" i="1"/>
  <c r="I9" i="1"/>
  <c r="J9" i="1"/>
  <c r="K9" i="1"/>
  <c r="L9" i="1"/>
  <c r="E9" i="1"/>
  <c r="D9" i="1"/>
  <c r="F8" i="1"/>
  <c r="G8" i="1"/>
  <c r="H8" i="1"/>
  <c r="I8" i="1"/>
  <c r="J8" i="1"/>
  <c r="K8" i="1"/>
  <c r="L8" i="1"/>
  <c r="E8" i="1"/>
  <c r="D8" i="1"/>
  <c r="F7" i="1"/>
  <c r="G7" i="1"/>
  <c r="H7" i="1"/>
  <c r="I7" i="1"/>
  <c r="J7" i="1"/>
  <c r="K7" i="1"/>
  <c r="L7" i="1"/>
  <c r="E7" i="1"/>
  <c r="D7" i="1"/>
  <c r="F6" i="1"/>
  <c r="G6" i="1"/>
  <c r="H6" i="1"/>
  <c r="I6" i="1"/>
  <c r="J6" i="1"/>
  <c r="K6" i="1"/>
  <c r="L6" i="1"/>
  <c r="E6" i="1"/>
  <c r="D6" i="1"/>
  <c r="F5" i="1"/>
  <c r="G5" i="1"/>
  <c r="H5" i="1"/>
  <c r="I5" i="1"/>
  <c r="J5" i="1"/>
  <c r="K5" i="1"/>
  <c r="L5" i="1"/>
  <c r="E5" i="1"/>
  <c r="D5" i="1"/>
  <c r="F4" i="1"/>
  <c r="G4" i="1"/>
  <c r="H4" i="1"/>
  <c r="I4" i="1"/>
  <c r="J4" i="1"/>
  <c r="K4" i="1"/>
  <c r="L4" i="1"/>
  <c r="E4" i="1"/>
  <c r="D4" i="1"/>
  <c r="D12" i="1" l="1"/>
  <c r="H12" i="1" l="1"/>
  <c r="G12" i="1"/>
  <c r="F12" i="1"/>
  <c r="F129" i="1" s="1"/>
  <c r="E12" i="1"/>
  <c r="E129" i="1" s="1"/>
  <c r="E131" i="1" s="1"/>
  <c r="L12" i="1" l="1"/>
  <c r="G128" i="1" l="1"/>
  <c r="H128" i="1"/>
  <c r="I128" i="1"/>
  <c r="J128" i="1"/>
  <c r="K128" i="1"/>
  <c r="L128" i="1"/>
  <c r="G127" i="1"/>
  <c r="H127" i="1"/>
  <c r="I127" i="1"/>
  <c r="J127" i="1"/>
  <c r="K127" i="1"/>
  <c r="L127" i="1"/>
  <c r="G126" i="1"/>
  <c r="H126" i="1"/>
  <c r="I126" i="1"/>
  <c r="J126" i="1"/>
  <c r="K126" i="1"/>
  <c r="L126" i="1"/>
  <c r="D128" i="1"/>
  <c r="D127" i="1"/>
  <c r="D126" i="1"/>
  <c r="G125" i="1"/>
  <c r="H125" i="1"/>
  <c r="I125" i="1"/>
  <c r="J125" i="1"/>
  <c r="K125" i="1"/>
  <c r="L125" i="1"/>
  <c r="D125" i="1"/>
  <c r="D124" i="1"/>
  <c r="G124" i="1"/>
  <c r="H124" i="1"/>
  <c r="I124" i="1"/>
  <c r="J124" i="1"/>
  <c r="K124" i="1"/>
  <c r="L124" i="1"/>
  <c r="M4" i="1" l="1"/>
  <c r="N9" i="1"/>
  <c r="N4" i="1"/>
  <c r="M13" i="1"/>
  <c r="M125" i="1"/>
  <c r="N65" i="1"/>
  <c r="M5" i="1"/>
  <c r="N85" i="1"/>
  <c r="N5" i="1"/>
  <c r="M48" i="1"/>
  <c r="M16" i="1"/>
  <c r="M76" i="1"/>
  <c r="M28" i="1"/>
  <c r="M12" i="1"/>
  <c r="M83" i="1"/>
  <c r="N37" i="1"/>
  <c r="M15" i="1"/>
  <c r="M6" i="1"/>
  <c r="M84" i="1"/>
  <c r="N71" i="1"/>
  <c r="M68" i="1"/>
  <c r="N29" i="1"/>
  <c r="M24" i="1"/>
  <c r="M127" i="1"/>
  <c r="M65" i="1"/>
  <c r="N36" i="1"/>
  <c r="N25" i="1"/>
  <c r="N124" i="1"/>
  <c r="M89" i="1"/>
  <c r="N39" i="1"/>
  <c r="M36" i="1"/>
  <c r="M29" i="1"/>
  <c r="N63" i="1"/>
  <c r="N53" i="1"/>
  <c r="M50" i="1"/>
  <c r="M20" i="1"/>
  <c r="N32" i="1"/>
  <c r="N121" i="1"/>
  <c r="M119" i="1"/>
  <c r="N89" i="1"/>
  <c r="N60" i="1"/>
  <c r="M57" i="1"/>
  <c r="N48" i="1"/>
  <c r="M128" i="1"/>
  <c r="M64" i="1"/>
  <c r="N104" i="1"/>
  <c r="M101" i="1"/>
  <c r="N81" i="1"/>
  <c r="M124" i="1"/>
  <c r="M69" i="1"/>
  <c r="M52" i="1"/>
  <c r="M45" i="1"/>
  <c r="M106" i="1"/>
  <c r="N27" i="1"/>
  <c r="N13" i="1"/>
  <c r="M37" i="1"/>
  <c r="N16" i="1"/>
  <c r="N56" i="1"/>
  <c r="N49" i="1"/>
  <c r="N95" i="1"/>
  <c r="N84" i="1"/>
  <c r="M81" i="1"/>
  <c r="M60" i="1"/>
  <c r="M107" i="1"/>
  <c r="N93" i="1"/>
  <c r="M91" i="1"/>
  <c r="M86" i="1"/>
  <c r="N68" i="1"/>
  <c r="M32" i="1"/>
  <c r="N101" i="1"/>
  <c r="N107" i="1"/>
  <c r="M70" i="1"/>
  <c r="M112" i="1"/>
  <c r="M96" i="1"/>
  <c r="M92" i="1"/>
  <c r="M113" i="1"/>
  <c r="M120" i="1"/>
  <c r="M33" i="1"/>
  <c r="M8" i="1"/>
  <c r="N125" i="1"/>
  <c r="N57" i="1"/>
  <c r="M55" i="1"/>
  <c r="M41" i="1"/>
  <c r="N17" i="1"/>
  <c r="N77" i="1"/>
  <c r="M97" i="1"/>
  <c r="N70" i="1"/>
  <c r="N61" i="1"/>
  <c r="M44" i="1"/>
  <c r="M40" i="1"/>
  <c r="N21" i="1"/>
  <c r="M18" i="1"/>
  <c r="N31" i="1"/>
  <c r="N113" i="1"/>
  <c r="M95" i="1"/>
  <c r="N15" i="1"/>
  <c r="N128" i="1"/>
  <c r="N119" i="1"/>
  <c r="N118" i="1"/>
  <c r="M116" i="1"/>
  <c r="M104" i="1"/>
  <c r="M100" i="1"/>
  <c r="N83" i="1"/>
  <c r="M25" i="1"/>
  <c r="N7" i="1"/>
  <c r="N75" i="1"/>
  <c r="M49" i="1"/>
  <c r="N19" i="1"/>
  <c r="N103" i="1"/>
  <c r="N67" i="1"/>
  <c r="N41" i="1"/>
  <c r="N59" i="1"/>
  <c r="N18" i="1"/>
  <c r="M85" i="1"/>
  <c r="N69" i="1"/>
  <c r="N64" i="1"/>
  <c r="M63" i="1"/>
  <c r="N45" i="1"/>
  <c r="M23" i="1"/>
  <c r="N11" i="1"/>
  <c r="N51" i="1"/>
  <c r="M123" i="1"/>
  <c r="M121" i="1"/>
  <c r="N73" i="1"/>
  <c r="M66" i="1"/>
  <c r="M80" i="1"/>
  <c r="N76" i="1"/>
  <c r="N108" i="1"/>
  <c r="N24" i="1"/>
  <c r="N112" i="1"/>
  <c r="N111" i="1"/>
  <c r="M109" i="1"/>
  <c r="N106" i="1"/>
  <c r="N92" i="1"/>
  <c r="M73" i="1"/>
  <c r="M34" i="1"/>
  <c r="M31" i="1"/>
  <c r="N23" i="1"/>
  <c r="M99" i="1"/>
  <c r="N91" i="1"/>
  <c r="M47" i="1"/>
  <c r="M21" i="1"/>
  <c r="M77" i="1"/>
  <c r="N55" i="1"/>
  <c r="N33" i="1"/>
  <c r="M17" i="1"/>
  <c r="M117" i="1"/>
  <c r="M108" i="1"/>
  <c r="N102" i="1"/>
  <c r="N97" i="1"/>
  <c r="M79" i="1"/>
  <c r="M72" i="1"/>
  <c r="M56" i="1"/>
  <c r="M53" i="1"/>
  <c r="N50" i="1"/>
  <c r="N58" i="1"/>
  <c r="M19" i="1"/>
  <c r="N6" i="1"/>
  <c r="M87" i="1"/>
  <c r="M82" i="1"/>
  <c r="N80" i="1"/>
  <c r="N79" i="1"/>
  <c r="M61" i="1"/>
  <c r="M35" i="1"/>
  <c r="M27" i="1"/>
  <c r="M22" i="1"/>
  <c r="N12" i="1"/>
  <c r="M115" i="1"/>
  <c r="N20" i="1"/>
  <c r="N116" i="1"/>
  <c r="N115" i="1"/>
  <c r="N96" i="1"/>
  <c r="N88" i="1"/>
  <c r="N87" i="1"/>
  <c r="M38" i="1"/>
  <c r="N28" i="1"/>
  <c r="M9" i="1"/>
  <c r="N109" i="1"/>
  <c r="N26" i="1"/>
  <c r="M88" i="1"/>
  <c r="M118" i="1"/>
  <c r="M103" i="1"/>
  <c r="M98" i="1"/>
  <c r="N90" i="1"/>
  <c r="N52" i="1"/>
  <c r="M51" i="1"/>
  <c r="N38" i="1"/>
  <c r="N99" i="1"/>
  <c r="N47" i="1"/>
  <c r="N127" i="1"/>
  <c r="M105" i="1"/>
  <c r="N82" i="1"/>
  <c r="N35" i="1"/>
  <c r="M126" i="1"/>
  <c r="M93" i="1"/>
  <c r="M67" i="1"/>
  <c r="M59" i="1"/>
  <c r="M54" i="1"/>
  <c r="N44" i="1"/>
  <c r="N43" i="1"/>
  <c r="N122" i="1"/>
  <c r="M111" i="1"/>
  <c r="N110" i="1"/>
  <c r="N98" i="1"/>
  <c r="N86" i="1"/>
  <c r="N54" i="1"/>
  <c r="N22" i="1"/>
  <c r="M114" i="1"/>
  <c r="M78" i="1"/>
  <c r="N66" i="1"/>
  <c r="M46" i="1"/>
  <c r="N34" i="1"/>
  <c r="M14" i="1"/>
  <c r="N126" i="1"/>
  <c r="M102" i="1"/>
  <c r="M75" i="1"/>
  <c r="M43" i="1"/>
  <c r="M11" i="1"/>
  <c r="N114" i="1"/>
  <c r="N100" i="1"/>
  <c r="M90" i="1"/>
  <c r="N78" i="1"/>
  <c r="M58" i="1"/>
  <c r="N46" i="1"/>
  <c r="M26" i="1"/>
  <c r="N14" i="1"/>
  <c r="M94" i="1"/>
  <c r="M62" i="1"/>
  <c r="M30" i="1"/>
  <c r="N94" i="1"/>
  <c r="N123" i="1"/>
  <c r="M122" i="1"/>
  <c r="N117" i="1"/>
  <c r="M74" i="1"/>
  <c r="N62" i="1"/>
  <c r="M42" i="1"/>
  <c r="N30" i="1"/>
  <c r="M10" i="1"/>
  <c r="N120" i="1"/>
  <c r="M110" i="1"/>
  <c r="N105" i="1"/>
  <c r="N72" i="1"/>
  <c r="M71" i="1"/>
  <c r="N40" i="1"/>
  <c r="M39" i="1"/>
  <c r="N8" i="1"/>
  <c r="M7" i="1"/>
  <c r="N74" i="1"/>
  <c r="N42" i="1"/>
  <c r="N10" i="1"/>
  <c r="O4" i="1" l="1"/>
  <c r="O13" i="1"/>
  <c r="O9" i="1"/>
  <c r="O125" i="1"/>
  <c r="O65" i="1"/>
  <c r="O5" i="1"/>
  <c r="O60" i="1"/>
  <c r="O64" i="1"/>
  <c r="O68" i="1"/>
  <c r="O71" i="1"/>
  <c r="O36" i="1"/>
  <c r="O103" i="1"/>
  <c r="O29" i="1"/>
  <c r="O32" i="1"/>
  <c r="O39" i="1"/>
  <c r="O112" i="1"/>
  <c r="O48" i="1"/>
  <c r="O12" i="1"/>
  <c r="O85" i="1"/>
  <c r="O28" i="1"/>
  <c r="O106" i="1"/>
  <c r="O57" i="1"/>
  <c r="O124" i="1"/>
  <c r="O121" i="1"/>
  <c r="O16" i="1"/>
  <c r="O81" i="1"/>
  <c r="O102" i="1"/>
  <c r="O83" i="1"/>
  <c r="O89" i="1"/>
  <c r="O24" i="1"/>
  <c r="O127" i="1"/>
  <c r="O6" i="1"/>
  <c r="O76" i="1"/>
  <c r="O15" i="1"/>
  <c r="O119" i="1"/>
  <c r="O86" i="1"/>
  <c r="O80" i="1"/>
  <c r="O52" i="1"/>
  <c r="O84" i="1"/>
  <c r="O92" i="1"/>
  <c r="O116" i="1"/>
  <c r="O126" i="1"/>
  <c r="O25" i="1"/>
  <c r="O35" i="1"/>
  <c r="O45" i="1"/>
  <c r="O37" i="1"/>
  <c r="O53" i="1"/>
  <c r="O14" i="1"/>
  <c r="O46" i="1"/>
  <c r="O34" i="1"/>
  <c r="O49" i="1"/>
  <c r="O20" i="1"/>
  <c r="O8" i="1"/>
  <c r="O63" i="1"/>
  <c r="O104" i="1"/>
  <c r="O93" i="1"/>
  <c r="O21" i="1"/>
  <c r="O101" i="1"/>
  <c r="O100" i="1"/>
  <c r="O19" i="1"/>
  <c r="O69" i="1"/>
  <c r="O99" i="1"/>
  <c r="O96" i="1"/>
  <c r="O41" i="1"/>
  <c r="O50" i="1"/>
  <c r="O91" i="1"/>
  <c r="O128" i="1"/>
  <c r="O51" i="1"/>
  <c r="O70" i="1"/>
  <c r="O7" i="1"/>
  <c r="O27" i="1"/>
  <c r="O108" i="1"/>
  <c r="O55" i="1"/>
  <c r="O123" i="1"/>
  <c r="O44" i="1"/>
  <c r="O23" i="1"/>
  <c r="O40" i="1"/>
  <c r="O72" i="1"/>
  <c r="O61" i="1"/>
  <c r="O75" i="1"/>
  <c r="O56" i="1"/>
  <c r="O109" i="1"/>
  <c r="O95" i="1"/>
  <c r="O107" i="1"/>
  <c r="O120" i="1"/>
  <c r="O113" i="1"/>
  <c r="O47" i="1"/>
  <c r="O31" i="1"/>
  <c r="O18" i="1"/>
  <c r="O90" i="1"/>
  <c r="O66" i="1"/>
  <c r="O59" i="1"/>
  <c r="O67" i="1"/>
  <c r="O118" i="1"/>
  <c r="O97" i="1"/>
  <c r="O58" i="1"/>
  <c r="O22" i="1"/>
  <c r="O42" i="1"/>
  <c r="O73" i="1"/>
  <c r="O98" i="1"/>
  <c r="O17" i="1"/>
  <c r="O11" i="1"/>
  <c r="O33" i="1"/>
  <c r="O87" i="1"/>
  <c r="O77" i="1"/>
  <c r="O54" i="1"/>
  <c r="O115" i="1"/>
  <c r="O117" i="1"/>
  <c r="O43" i="1"/>
  <c r="O79" i="1"/>
  <c r="O111" i="1"/>
  <c r="O88" i="1"/>
  <c r="O62" i="1"/>
  <c r="O30" i="1"/>
  <c r="O82" i="1"/>
  <c r="O105" i="1"/>
  <c r="O26" i="1"/>
  <c r="O38" i="1"/>
  <c r="O114" i="1"/>
  <c r="O94" i="1"/>
  <c r="O78" i="1"/>
  <c r="O110" i="1"/>
  <c r="O10" i="1"/>
  <c r="O74" i="1"/>
  <c r="O122" i="1"/>
  <c r="D167" i="7" l="1"/>
  <c r="B167" i="7"/>
  <c r="C167" i="7" l="1"/>
  <c r="E167" i="7" s="1"/>
  <c r="D166" i="7"/>
  <c r="C165" i="7"/>
  <c r="C164" i="7"/>
  <c r="D164" i="7"/>
  <c r="B164" i="7"/>
  <c r="D165" i="7" l="1"/>
  <c r="B165" i="7"/>
  <c r="E164" i="7"/>
  <c r="E165" i="7" l="1"/>
  <c r="D152" i="7" l="1"/>
  <c r="D107" i="8" s="1"/>
  <c r="D149" i="7"/>
  <c r="D3" i="8" s="1"/>
  <c r="D158" i="7" l="1"/>
  <c r="D123" i="8" s="1"/>
  <c r="D154" i="7" l="1"/>
  <c r="D89" i="8" s="1"/>
  <c r="D150" i="7" l="1"/>
  <c r="D12" i="8" s="1"/>
  <c r="D156" i="7" l="1"/>
  <c r="D16" i="8" s="1"/>
  <c r="D157" i="7" l="1"/>
  <c r="D63" i="8" s="1"/>
  <c r="D153" i="7"/>
  <c r="D76" i="8" s="1"/>
  <c r="D155" i="7" l="1"/>
  <c r="D88" i="8" s="1"/>
  <c r="C9" i="8" l="1"/>
  <c r="D163" i="7"/>
  <c r="K144" i="1"/>
  <c r="I144" i="1"/>
  <c r="C163" i="7"/>
  <c r="J144" i="1"/>
  <c r="H144" i="1"/>
  <c r="D9" i="8"/>
  <c r="D10" i="8"/>
  <c r="C10" i="8"/>
  <c r="D6" i="8"/>
  <c r="B163" i="7"/>
  <c r="B4" i="8" l="1"/>
  <c r="C4" i="8"/>
  <c r="D4" i="8"/>
  <c r="D176" i="7"/>
  <c r="D151" i="7"/>
  <c r="B9" i="8"/>
  <c r="E9" i="8" s="1"/>
  <c r="B10" i="8"/>
  <c r="E10" i="8" s="1"/>
  <c r="D39" i="8" l="1"/>
  <c r="E4" i="8"/>
  <c r="C11" i="8" l="1"/>
  <c r="E159" i="7" l="1"/>
  <c r="C101" i="7" l="1"/>
  <c r="C21" i="8" s="1"/>
  <c r="D102" i="7"/>
  <c r="D5" i="8" s="1"/>
  <c r="D104" i="7"/>
  <c r="D22" i="8" s="1"/>
  <c r="D107" i="7"/>
  <c r="D38" i="8" s="1"/>
  <c r="D109" i="7"/>
  <c r="D14" i="8" s="1"/>
  <c r="B101" i="7"/>
  <c r="B21" i="8" s="1"/>
  <c r="D52" i="7"/>
  <c r="D103" i="8" s="1"/>
  <c r="D53" i="7"/>
  <c r="D99" i="8" s="1"/>
  <c r="D55" i="7"/>
  <c r="D36" i="8" s="1"/>
  <c r="D57" i="7"/>
  <c r="D94" i="8" s="1"/>
  <c r="D58" i="7"/>
  <c r="D35" i="8" s="1"/>
  <c r="D61" i="7"/>
  <c r="D108" i="8" s="1"/>
  <c r="D62" i="7"/>
  <c r="D17" i="8" s="1"/>
  <c r="D68" i="7"/>
  <c r="D73" i="8" s="1"/>
  <c r="D69" i="7"/>
  <c r="D95" i="8" s="1"/>
  <c r="D70" i="7"/>
  <c r="D100" i="8" s="1"/>
  <c r="D73" i="7"/>
  <c r="D72" i="8" s="1"/>
  <c r="D76" i="7"/>
  <c r="D75" i="8" s="1"/>
  <c r="D19" i="7" l="1"/>
  <c r="D110" i="8" s="1"/>
  <c r="D22" i="7"/>
  <c r="D23" i="7"/>
  <c r="D24" i="7"/>
  <c r="D25" i="7"/>
  <c r="D27" i="7"/>
  <c r="D28" i="7"/>
  <c r="D29" i="7"/>
  <c r="D34" i="8" s="1"/>
  <c r="D79" i="8" l="1"/>
  <c r="D28" i="8"/>
  <c r="D43" i="8"/>
  <c r="D96" i="8"/>
  <c r="D105" i="8"/>
  <c r="D29" i="8"/>
  <c r="D35" i="7"/>
  <c r="D71" i="8" s="1"/>
  <c r="D37" i="7"/>
  <c r="D47" i="8" s="1"/>
  <c r="D39" i="7"/>
  <c r="D126" i="8" s="1"/>
  <c r="D40" i="7"/>
  <c r="D116" i="8" s="1"/>
  <c r="D41" i="7"/>
  <c r="D85" i="8" s="1"/>
  <c r="D43" i="7"/>
  <c r="D45" i="8" s="1"/>
  <c r="D44" i="7"/>
  <c r="D53" i="8" s="1"/>
  <c r="D45" i="7"/>
  <c r="D67" i="8" s="1"/>
  <c r="D46" i="7"/>
  <c r="D82" i="8" s="1"/>
  <c r="D131" i="7" l="1"/>
  <c r="D81" i="8" s="1"/>
  <c r="D132" i="7"/>
  <c r="D84" i="8" s="1"/>
  <c r="D133" i="7"/>
  <c r="D26" i="8" s="1"/>
  <c r="D134" i="7"/>
  <c r="D86" i="8" s="1"/>
  <c r="D136" i="7"/>
  <c r="D65" i="8" s="1"/>
  <c r="D139" i="7"/>
  <c r="D113" i="8" s="1"/>
  <c r="D140" i="7"/>
  <c r="D80" i="8" s="1"/>
  <c r="D142" i="7"/>
  <c r="D33" i="8" s="1"/>
  <c r="D83" i="7" l="1"/>
  <c r="D102" i="8" s="1"/>
  <c r="D84" i="7"/>
  <c r="D60" i="8" s="1"/>
  <c r="D85" i="7"/>
  <c r="D23" i="8" s="1"/>
  <c r="D86" i="7"/>
  <c r="D114" i="8" s="1"/>
  <c r="D87" i="7"/>
  <c r="D44" i="8" s="1"/>
  <c r="D88" i="7"/>
  <c r="D51" i="8" s="1"/>
  <c r="D89" i="7"/>
  <c r="D98" i="8" s="1"/>
  <c r="D90" i="7"/>
  <c r="D97" i="8" s="1"/>
  <c r="D91" i="7"/>
  <c r="D32" i="8" s="1"/>
  <c r="D92" i="7"/>
  <c r="D27" i="8" s="1"/>
  <c r="D93" i="7"/>
  <c r="D104" i="8" s="1"/>
  <c r="D94" i="7"/>
  <c r="D90" i="8" s="1"/>
  <c r="D4" i="7"/>
  <c r="D91" i="8" s="1"/>
  <c r="D5" i="7"/>
  <c r="D109" i="8" s="1"/>
  <c r="D7" i="7"/>
  <c r="D92" i="8" s="1"/>
  <c r="D8" i="7"/>
  <c r="D25" i="8" s="1"/>
  <c r="D10" i="7"/>
  <c r="D120" i="8" s="1"/>
  <c r="D13" i="7"/>
  <c r="D13" i="8" s="1"/>
  <c r="D14" i="7"/>
  <c r="D30" i="8" s="1"/>
  <c r="D115" i="7"/>
  <c r="D112" i="8" s="1"/>
  <c r="D116" i="7"/>
  <c r="D70" i="8" s="1"/>
  <c r="D117" i="7"/>
  <c r="D121" i="8" s="1"/>
  <c r="D118" i="7"/>
  <c r="D83" i="8" s="1"/>
  <c r="D119" i="7"/>
  <c r="D93" i="8" s="1"/>
  <c r="D120" i="7"/>
  <c r="D74" i="8" s="1"/>
  <c r="D121" i="7"/>
  <c r="D54" i="8" s="1"/>
  <c r="D122" i="7"/>
  <c r="D77" i="8" s="1"/>
  <c r="D123" i="7"/>
  <c r="D58" i="8" s="1"/>
  <c r="D124" i="7"/>
  <c r="D48" i="8" s="1"/>
  <c r="D125" i="7"/>
  <c r="D57" i="8" s="1"/>
  <c r="D126" i="7"/>
  <c r="D117" i="8" s="1"/>
  <c r="J134" i="1" l="1"/>
  <c r="K134" i="1"/>
  <c r="E127" i="7" l="1"/>
  <c r="E95" i="7"/>
  <c r="E63" i="7"/>
  <c r="E31" i="7"/>
  <c r="E15" i="7" l="1"/>
  <c r="E47" i="7"/>
  <c r="E79" i="7"/>
  <c r="D96" i="7"/>
  <c r="E111" i="7"/>
  <c r="D128" i="7"/>
  <c r="E143" i="7"/>
  <c r="E163" i="7"/>
  <c r="I131" i="6" l="1"/>
  <c r="I133" i="6" s="1"/>
  <c r="H131" i="6"/>
  <c r="H133" i="6" s="1"/>
  <c r="G131" i="6"/>
  <c r="F131" i="6"/>
  <c r="F133" i="6" s="1"/>
  <c r="E131" i="6"/>
  <c r="E133" i="6" s="1"/>
  <c r="I131" i="5"/>
  <c r="I133" i="5" s="1"/>
  <c r="G131" i="5"/>
  <c r="E131" i="5"/>
  <c r="E133" i="5" s="1"/>
  <c r="G133" i="6" l="1"/>
  <c r="G133" i="5"/>
  <c r="F131" i="5"/>
  <c r="F133" i="5" s="1"/>
  <c r="H131" i="5"/>
  <c r="H133" i="5" s="1"/>
  <c r="F131" i="4"/>
  <c r="F133" i="4" s="1"/>
  <c r="H131" i="4"/>
  <c r="H133" i="4" s="1"/>
  <c r="E131" i="4"/>
  <c r="E133" i="4" s="1"/>
  <c r="G131" i="4"/>
  <c r="I131" i="4"/>
  <c r="I133" i="4" s="1"/>
  <c r="G133" i="4" l="1"/>
  <c r="J136" i="1" l="1"/>
  <c r="K136" i="1"/>
  <c r="I139" i="1" l="1"/>
  <c r="I138" i="1" l="1"/>
  <c r="I141" i="1" l="1"/>
  <c r="D108" i="7" l="1"/>
  <c r="D101" i="8" s="1"/>
  <c r="C110" i="7" l="1"/>
  <c r="C20" i="8" s="1"/>
  <c r="B110" i="7"/>
  <c r="B20" i="8" s="1"/>
  <c r="D137" i="7" l="1"/>
  <c r="D15" i="8" l="1"/>
  <c r="D77" i="7" l="1"/>
  <c r="D55" i="8" s="1"/>
  <c r="C158" i="7" l="1"/>
  <c r="B158" i="7"/>
  <c r="B123" i="8" s="1"/>
  <c r="C157" i="7"/>
  <c r="F144" i="1"/>
  <c r="B54" i="7" l="1"/>
  <c r="B115" i="8" s="1"/>
  <c r="C54" i="7"/>
  <c r="C115" i="8" s="1"/>
  <c r="C123" i="8"/>
  <c r="E123" i="8" s="1"/>
  <c r="E158" i="7"/>
  <c r="B121" i="7"/>
  <c r="B54" i="8" s="1"/>
  <c r="B157" i="7"/>
  <c r="B63" i="8" s="1"/>
  <c r="I142" i="1"/>
  <c r="I143" i="1"/>
  <c r="C63" i="8"/>
  <c r="H137" i="1"/>
  <c r="H143" i="1"/>
  <c r="B166" i="7"/>
  <c r="E144" i="1"/>
  <c r="C166" i="7"/>
  <c r="G144" i="1"/>
  <c r="B154" i="7"/>
  <c r="B89" i="8" s="1"/>
  <c r="B155" i="7"/>
  <c r="B88" i="8" s="1"/>
  <c r="C154" i="7"/>
  <c r="C89" i="8" s="1"/>
  <c r="C155" i="7"/>
  <c r="B152" i="7"/>
  <c r="B107" i="8" s="1"/>
  <c r="B153" i="7"/>
  <c r="B76" i="8" s="1"/>
  <c r="C152" i="7"/>
  <c r="C107" i="8" s="1"/>
  <c r="C153" i="7"/>
  <c r="B141" i="7"/>
  <c r="B42" i="8" s="1"/>
  <c r="C120" i="7"/>
  <c r="C74" i="8" s="1"/>
  <c r="C121" i="7"/>
  <c r="B151" i="7"/>
  <c r="B39" i="8" s="1"/>
  <c r="B55" i="7"/>
  <c r="B36" i="8" s="1"/>
  <c r="C151" i="7"/>
  <c r="C39" i="8" s="1"/>
  <c r="C55" i="7"/>
  <c r="B57" i="7"/>
  <c r="B94" i="8" s="1"/>
  <c r="B102" i="7"/>
  <c r="B5" i="8" s="1"/>
  <c r="C57" i="7"/>
  <c r="C94" i="8" s="1"/>
  <c r="C102" i="7"/>
  <c r="B68" i="7"/>
  <c r="B73" i="8" s="1"/>
  <c r="C68" i="7"/>
  <c r="C73" i="8" s="1"/>
  <c r="C46" i="7"/>
  <c r="C82" i="8" s="1"/>
  <c r="B46" i="7"/>
  <c r="B82" i="8" s="1"/>
  <c r="B120" i="7"/>
  <c r="B74" i="8" s="1"/>
  <c r="E135" i="1"/>
  <c r="B150" i="7"/>
  <c r="B12" i="8" s="1"/>
  <c r="B147" i="7"/>
  <c r="B64" i="8" s="1"/>
  <c r="C150" i="7"/>
  <c r="C147" i="7"/>
  <c r="B30" i="7"/>
  <c r="B66" i="8" s="1"/>
  <c r="B148" i="7"/>
  <c r="B24" i="8" s="1"/>
  <c r="F143" i="1"/>
  <c r="C30" i="7"/>
  <c r="C66" i="8" s="1"/>
  <c r="C148" i="7"/>
  <c r="B62" i="7"/>
  <c r="B17" i="8" s="1"/>
  <c r="B149" i="7"/>
  <c r="B3" i="8" s="1"/>
  <c r="C62" i="7"/>
  <c r="C149" i="7"/>
  <c r="B136" i="7"/>
  <c r="B65" i="8" s="1"/>
  <c r="C136" i="7"/>
  <c r="C65" i="8" s="1"/>
  <c r="B9" i="7"/>
  <c r="B122" i="8" s="1"/>
  <c r="B41" i="7"/>
  <c r="B85" i="8" s="1"/>
  <c r="B10" i="7"/>
  <c r="B120" i="8" s="1"/>
  <c r="B115" i="7"/>
  <c r="B112" i="8" s="1"/>
  <c r="C9" i="7"/>
  <c r="C122" i="8" s="1"/>
  <c r="C41" i="7"/>
  <c r="C10" i="7"/>
  <c r="C115" i="7"/>
  <c r="B99" i="7"/>
  <c r="B31" i="8" s="1"/>
  <c r="B53" i="7"/>
  <c r="B99" i="8" s="1"/>
  <c r="C99" i="7"/>
  <c r="C31" i="8" s="1"/>
  <c r="C53" i="7"/>
  <c r="C141" i="7"/>
  <c r="C52" i="7"/>
  <c r="C20" i="7"/>
  <c r="B52" i="7"/>
  <c r="B103" i="8" s="1"/>
  <c r="B20" i="7"/>
  <c r="B59" i="8" s="1"/>
  <c r="B38" i="7"/>
  <c r="B62" i="8" s="1"/>
  <c r="C38" i="7"/>
  <c r="C62" i="8" s="1"/>
  <c r="C100" i="7"/>
  <c r="C8" i="8" s="1"/>
  <c r="C61" i="7"/>
  <c r="B100" i="7"/>
  <c r="B8" i="8" s="1"/>
  <c r="B61" i="7"/>
  <c r="B108" i="8" s="1"/>
  <c r="C83" i="7"/>
  <c r="C102" i="8" s="1"/>
  <c r="C37" i="7"/>
  <c r="B83" i="7"/>
  <c r="B102" i="8" s="1"/>
  <c r="B37" i="7"/>
  <c r="B47" i="8" s="1"/>
  <c r="B139" i="7"/>
  <c r="B113" i="8" s="1"/>
  <c r="F134" i="1"/>
  <c r="B51" i="7"/>
  <c r="B78" i="8" s="1"/>
  <c r="B40" i="7"/>
  <c r="B116" i="8" s="1"/>
  <c r="C51" i="7"/>
  <c r="C78" i="8" s="1"/>
  <c r="C40" i="7"/>
  <c r="C27" i="7"/>
  <c r="C28" i="8" s="1"/>
  <c r="B107" i="7"/>
  <c r="B38" i="8" s="1"/>
  <c r="B24" i="7"/>
  <c r="B96" i="8" s="1"/>
  <c r="C107" i="7"/>
  <c r="C38" i="8" s="1"/>
  <c r="C24" i="7"/>
  <c r="B123" i="7"/>
  <c r="B58" i="8" s="1"/>
  <c r="B94" i="7"/>
  <c r="B90" i="8" s="1"/>
  <c r="C123" i="7"/>
  <c r="C58" i="8" s="1"/>
  <c r="C94" i="7"/>
  <c r="B103" i="7"/>
  <c r="B118" i="8" s="1"/>
  <c r="B23" i="7"/>
  <c r="B105" i="8" s="1"/>
  <c r="C103" i="7"/>
  <c r="C23" i="7"/>
  <c r="B22" i="7"/>
  <c r="B29" i="8" s="1"/>
  <c r="B27" i="7"/>
  <c r="B28" i="8" s="1"/>
  <c r="B90" i="7"/>
  <c r="B97" i="8" s="1"/>
  <c r="C90" i="7"/>
  <c r="C97" i="8" s="1"/>
  <c r="C59" i="7"/>
  <c r="C56" i="8" s="1"/>
  <c r="C22" i="7"/>
  <c r="B42" i="7"/>
  <c r="B46" i="8" s="1"/>
  <c r="B36" i="7"/>
  <c r="B19" i="8" s="1"/>
  <c r="B88" i="7"/>
  <c r="B51" i="8" s="1"/>
  <c r="B106" i="7"/>
  <c r="B106" i="8" s="1"/>
  <c r="C42" i="7"/>
  <c r="C46" i="8" s="1"/>
  <c r="C36" i="7"/>
  <c r="C126" i="7"/>
  <c r="C156" i="7"/>
  <c r="G143" i="1"/>
  <c r="C88" i="7"/>
  <c r="C106" i="7"/>
  <c r="B126" i="7"/>
  <c r="B117" i="8" s="1"/>
  <c r="B156" i="7"/>
  <c r="E143" i="1"/>
  <c r="B92" i="7"/>
  <c r="B27" i="8" s="1"/>
  <c r="B89" i="7"/>
  <c r="B98" i="8" s="1"/>
  <c r="B56" i="7"/>
  <c r="B7" i="8" s="1"/>
  <c r="B59" i="7"/>
  <c r="B56" i="8" s="1"/>
  <c r="C92" i="7"/>
  <c r="C27" i="8" s="1"/>
  <c r="C89" i="7"/>
  <c r="I137" i="1"/>
  <c r="I136" i="1"/>
  <c r="F136" i="1"/>
  <c r="B21" i="7"/>
  <c r="B61" i="8" s="1"/>
  <c r="B5" i="7"/>
  <c r="B109" i="8" s="1"/>
  <c r="C21" i="7"/>
  <c r="C5" i="7"/>
  <c r="C104" i="7"/>
  <c r="C22" i="8" s="1"/>
  <c r="C56" i="7"/>
  <c r="B13" i="7"/>
  <c r="B13" i="8" s="1"/>
  <c r="B116" i="7"/>
  <c r="B70" i="8" s="1"/>
  <c r="B12" i="7"/>
  <c r="B119" i="8" s="1"/>
  <c r="B119" i="7"/>
  <c r="B93" i="8" s="1"/>
  <c r="C13" i="7"/>
  <c r="C13" i="8" s="1"/>
  <c r="C116" i="7"/>
  <c r="B93" i="7"/>
  <c r="B104" i="8" s="1"/>
  <c r="B25" i="7"/>
  <c r="B43" i="8" s="1"/>
  <c r="C12" i="7"/>
  <c r="C119" i="8" s="1"/>
  <c r="C119" i="7"/>
  <c r="C93" i="7"/>
  <c r="C104" i="8" s="1"/>
  <c r="C25" i="7"/>
  <c r="B58" i="7"/>
  <c r="B35" i="8" s="1"/>
  <c r="B104" i="7"/>
  <c r="B22" i="8" s="1"/>
  <c r="H136" i="1"/>
  <c r="H139" i="1"/>
  <c r="B117" i="7"/>
  <c r="B121" i="8" s="1"/>
  <c r="B19" i="7"/>
  <c r="B110" i="8" s="1"/>
  <c r="C117" i="7"/>
  <c r="C121" i="8" s="1"/>
  <c r="C19" i="7"/>
  <c r="F139" i="1"/>
  <c r="B84" i="7"/>
  <c r="B60" i="8" s="1"/>
  <c r="B86" i="7"/>
  <c r="B114" i="8" s="1"/>
  <c r="C84" i="7"/>
  <c r="C60" i="8" s="1"/>
  <c r="C86" i="7"/>
  <c r="C131" i="7"/>
  <c r="C81" i="8" s="1"/>
  <c r="C139" i="7"/>
  <c r="B3" i="7"/>
  <c r="B41" i="8" s="1"/>
  <c r="B11" i="7"/>
  <c r="B127" i="8" s="1"/>
  <c r="C85" i="7"/>
  <c r="C91" i="7"/>
  <c r="C3" i="7"/>
  <c r="C41" i="8" s="1"/>
  <c r="C11" i="7"/>
  <c r="B85" i="7"/>
  <c r="B23" i="8" s="1"/>
  <c r="B91" i="7"/>
  <c r="B32" i="8" s="1"/>
  <c r="B142" i="7"/>
  <c r="B33" i="8" s="1"/>
  <c r="B29" i="7"/>
  <c r="B34" i="8" s="1"/>
  <c r="C142" i="7"/>
  <c r="C33" i="8" s="1"/>
  <c r="C29" i="7"/>
  <c r="F141" i="1"/>
  <c r="F138" i="1"/>
  <c r="B7" i="7"/>
  <c r="B92" i="8" s="1"/>
  <c r="B43" i="7"/>
  <c r="B45" i="8" s="1"/>
  <c r="B124" i="7"/>
  <c r="B48" i="8" s="1"/>
  <c r="B8" i="7"/>
  <c r="B25" i="8" s="1"/>
  <c r="C124" i="7"/>
  <c r="C8" i="7"/>
  <c r="B125" i="7"/>
  <c r="B57" i="8" s="1"/>
  <c r="B4" i="7"/>
  <c r="B91" i="8" s="1"/>
  <c r="C28" i="7"/>
  <c r="C79" i="8" s="1"/>
  <c r="C58" i="7"/>
  <c r="B137" i="7"/>
  <c r="B15" i="8" s="1"/>
  <c r="B131" i="7"/>
  <c r="B81" i="8" s="1"/>
  <c r="C7" i="7"/>
  <c r="C92" i="8" s="1"/>
  <c r="C43" i="7"/>
  <c r="B105" i="7"/>
  <c r="B125" i="8" s="1"/>
  <c r="B39" i="7"/>
  <c r="B126" i="8" s="1"/>
  <c r="C105" i="7"/>
  <c r="C125" i="8" s="1"/>
  <c r="C39" i="7"/>
  <c r="H141" i="1"/>
  <c r="H138" i="1"/>
  <c r="C125" i="7"/>
  <c r="C57" i="8" s="1"/>
  <c r="C4" i="7"/>
  <c r="B140" i="7"/>
  <c r="B80" i="8" s="1"/>
  <c r="B44" i="7"/>
  <c r="B53" i="8" s="1"/>
  <c r="C140" i="7"/>
  <c r="C80" i="8" s="1"/>
  <c r="C44" i="7"/>
  <c r="C138" i="7"/>
  <c r="C111" i="8" s="1"/>
  <c r="C137" i="7"/>
  <c r="B14" i="7"/>
  <c r="B30" i="8" s="1"/>
  <c r="B118" i="7"/>
  <c r="B83" i="8" s="1"/>
  <c r="C14" i="7"/>
  <c r="C30" i="8" s="1"/>
  <c r="C118" i="7"/>
  <c r="B109" i="7"/>
  <c r="B14" i="8" s="1"/>
  <c r="B60" i="7"/>
  <c r="E141" i="1"/>
  <c r="C87" i="7"/>
  <c r="G136" i="1"/>
  <c r="H135" i="1"/>
  <c r="H134" i="1"/>
  <c r="I135" i="1"/>
  <c r="I134" i="1"/>
  <c r="B134" i="7"/>
  <c r="B86" i="8" s="1"/>
  <c r="B87" i="7"/>
  <c r="E136" i="1"/>
  <c r="C60" i="7"/>
  <c r="G141" i="1"/>
  <c r="B45" i="7"/>
  <c r="B67" i="8" s="1"/>
  <c r="B28" i="7"/>
  <c r="B79" i="8" s="1"/>
  <c r="B133" i="7"/>
  <c r="B26" i="8" s="1"/>
  <c r="B138" i="7"/>
  <c r="B111" i="8" s="1"/>
  <c r="B135" i="7"/>
  <c r="B52" i="8" s="1"/>
  <c r="B26" i="7"/>
  <c r="E139" i="1"/>
  <c r="C26" i="7"/>
  <c r="G139" i="1"/>
  <c r="B122" i="7"/>
  <c r="E134" i="1"/>
  <c r="B35" i="7"/>
  <c r="E138" i="1"/>
  <c r="C76" i="7"/>
  <c r="C75" i="8" s="1"/>
  <c r="C35" i="7"/>
  <c r="G138" i="1"/>
  <c r="F137" i="1"/>
  <c r="C69" i="7"/>
  <c r="C95" i="8" s="1"/>
  <c r="G142" i="1"/>
  <c r="C108" i="7"/>
  <c r="C70" i="7"/>
  <c r="C100" i="8" s="1"/>
  <c r="C122" i="7"/>
  <c r="G134" i="1"/>
  <c r="C73" i="7"/>
  <c r="C72" i="8" s="1"/>
  <c r="C134" i="7"/>
  <c r="B108" i="7"/>
  <c r="E142" i="1"/>
  <c r="H142" i="1"/>
  <c r="B6" i="7"/>
  <c r="C75" i="7"/>
  <c r="C49" i="8" s="1"/>
  <c r="C109" i="7"/>
  <c r="E137" i="1"/>
  <c r="B132" i="7"/>
  <c r="F142" i="1"/>
  <c r="C71" i="7"/>
  <c r="C18" i="8" s="1"/>
  <c r="G137" i="1"/>
  <c r="C132" i="7"/>
  <c r="C67" i="7"/>
  <c r="C124" i="8" s="1"/>
  <c r="C45" i="7"/>
  <c r="C77" i="7"/>
  <c r="C55" i="8" s="1"/>
  <c r="C6" i="7"/>
  <c r="G135" i="1"/>
  <c r="F135" i="1"/>
  <c r="C72" i="7"/>
  <c r="C50" i="8" s="1"/>
  <c r="C133" i="7"/>
  <c r="C74" i="7"/>
  <c r="C40" i="8" s="1"/>
  <c r="C135" i="7"/>
  <c r="B67" i="7"/>
  <c r="B76" i="7"/>
  <c r="B74" i="7"/>
  <c r="B69" i="7"/>
  <c r="B75" i="7"/>
  <c r="B72" i="7"/>
  <c r="B70" i="7"/>
  <c r="B73" i="7"/>
  <c r="B71" i="7"/>
  <c r="B77" i="7"/>
  <c r="H129" i="1"/>
  <c r="H131" i="1" s="1"/>
  <c r="H140" i="1"/>
  <c r="I129" i="1"/>
  <c r="I131" i="1" s="1"/>
  <c r="I140" i="1"/>
  <c r="G129" i="1"/>
  <c r="G131" i="1" s="1"/>
  <c r="C78" i="7"/>
  <c r="G140" i="1"/>
  <c r="F140" i="1"/>
  <c r="B78" i="7"/>
  <c r="E140" i="1"/>
  <c r="M144" i="1" l="1"/>
  <c r="E89" i="8"/>
  <c r="E157" i="7"/>
  <c r="E63" i="8"/>
  <c r="E166" i="7"/>
  <c r="C6" i="8"/>
  <c r="C176" i="7"/>
  <c r="B6" i="8"/>
  <c r="B176" i="7"/>
  <c r="E154" i="7"/>
  <c r="C88" i="8"/>
  <c r="E88" i="8" s="1"/>
  <c r="E155" i="7"/>
  <c r="E107" i="8"/>
  <c r="E39" i="8"/>
  <c r="E152" i="7"/>
  <c r="E151" i="7"/>
  <c r="C76" i="8"/>
  <c r="E76" i="8" s="1"/>
  <c r="E153" i="7"/>
  <c r="E94" i="8"/>
  <c r="C54" i="8"/>
  <c r="E54" i="8" s="1"/>
  <c r="E121" i="7"/>
  <c r="E73" i="8"/>
  <c r="E68" i="7"/>
  <c r="C36" i="8"/>
  <c r="E36" i="8" s="1"/>
  <c r="E55" i="7"/>
  <c r="E57" i="7"/>
  <c r="E82" i="8"/>
  <c r="E46" i="7"/>
  <c r="C5" i="8"/>
  <c r="E5" i="8" s="1"/>
  <c r="E102" i="7"/>
  <c r="E65" i="8"/>
  <c r="E120" i="7"/>
  <c r="E74" i="8"/>
  <c r="E150" i="7"/>
  <c r="E62" i="7"/>
  <c r="C12" i="8"/>
  <c r="E12" i="8" s="1"/>
  <c r="C64" i="8"/>
  <c r="C24" i="8"/>
  <c r="E136" i="7"/>
  <c r="C17" i="8"/>
  <c r="E17" i="8" s="1"/>
  <c r="E10" i="7"/>
  <c r="C3" i="8"/>
  <c r="E3" i="8" s="1"/>
  <c r="E149" i="7"/>
  <c r="E52" i="7"/>
  <c r="C120" i="8"/>
  <c r="E120" i="8" s="1"/>
  <c r="C103" i="8"/>
  <c r="E103" i="8" s="1"/>
  <c r="C112" i="8"/>
  <c r="E112" i="8" s="1"/>
  <c r="E115" i="7"/>
  <c r="C85" i="8"/>
  <c r="E85" i="8" s="1"/>
  <c r="E41" i="7"/>
  <c r="C42" i="8"/>
  <c r="C99" i="8"/>
  <c r="E99" i="8" s="1"/>
  <c r="E53" i="7"/>
  <c r="C59" i="8"/>
  <c r="E83" i="7"/>
  <c r="E102" i="8"/>
  <c r="C108" i="8"/>
  <c r="E108" i="8" s="1"/>
  <c r="E61" i="7"/>
  <c r="C47" i="8"/>
  <c r="E47" i="8" s="1"/>
  <c r="E37" i="7"/>
  <c r="E58" i="8"/>
  <c r="E38" i="8"/>
  <c r="E123" i="7"/>
  <c r="E107" i="7"/>
  <c r="C116" i="8"/>
  <c r="E116" i="8" s="1"/>
  <c r="E40" i="7"/>
  <c r="C96" i="8"/>
  <c r="E96" i="8" s="1"/>
  <c r="E24" i="7"/>
  <c r="E97" i="8"/>
  <c r="C90" i="8"/>
  <c r="E90" i="8" s="1"/>
  <c r="E94" i="7"/>
  <c r="C118" i="8"/>
  <c r="E27" i="8"/>
  <c r="E92" i="7"/>
  <c r="E90" i="7"/>
  <c r="C105" i="8"/>
  <c r="E105" i="8" s="1"/>
  <c r="E23" i="7"/>
  <c r="E27" i="7"/>
  <c r="E28" i="8"/>
  <c r="C29" i="8"/>
  <c r="E29" i="8" s="1"/>
  <c r="E22" i="7"/>
  <c r="E88" i="7"/>
  <c r="C51" i="8"/>
  <c r="E51" i="8" s="1"/>
  <c r="E126" i="7"/>
  <c r="C106" i="8"/>
  <c r="C117" i="8"/>
  <c r="E117" i="8" s="1"/>
  <c r="C19" i="8"/>
  <c r="E60" i="8"/>
  <c r="B16" i="8"/>
  <c r="B160" i="7"/>
  <c r="C16" i="8"/>
  <c r="C160" i="7"/>
  <c r="E156" i="7"/>
  <c r="C98" i="8"/>
  <c r="E98" i="8" s="1"/>
  <c r="E89" i="7"/>
  <c r="E85" i="7"/>
  <c r="E13" i="7"/>
  <c r="E121" i="8"/>
  <c r="E117" i="7"/>
  <c r="E104" i="8"/>
  <c r="C7" i="8"/>
  <c r="C61" i="8"/>
  <c r="E13" i="8"/>
  <c r="C109" i="8"/>
  <c r="E109" i="8" s="1"/>
  <c r="E5" i="7"/>
  <c r="E104" i="7"/>
  <c r="C43" i="8"/>
  <c r="E43" i="8" s="1"/>
  <c r="E25" i="7"/>
  <c r="C93" i="8"/>
  <c r="E93" i="8" s="1"/>
  <c r="E119" i="7"/>
  <c r="C70" i="8"/>
  <c r="E70" i="8" s="1"/>
  <c r="E116" i="7"/>
  <c r="E93" i="7"/>
  <c r="C110" i="8"/>
  <c r="E110" i="8" s="1"/>
  <c r="E19" i="7"/>
  <c r="E22" i="8"/>
  <c r="E84" i="7"/>
  <c r="E92" i="8"/>
  <c r="E81" i="8"/>
  <c r="E57" i="8"/>
  <c r="E80" i="8"/>
  <c r="E33" i="8"/>
  <c r="C23" i="8"/>
  <c r="E23" i="8" s="1"/>
  <c r="E131" i="7"/>
  <c r="E125" i="7"/>
  <c r="C114" i="8"/>
  <c r="E114" i="8" s="1"/>
  <c r="E86" i="7"/>
  <c r="C113" i="8"/>
  <c r="E113" i="8" s="1"/>
  <c r="E139" i="7"/>
  <c r="E142" i="7"/>
  <c r="E124" i="7"/>
  <c r="C32" i="8"/>
  <c r="E32" i="8" s="1"/>
  <c r="E91" i="7"/>
  <c r="C127" i="8"/>
  <c r="E7" i="7"/>
  <c r="C34" i="8"/>
  <c r="E34" i="8" s="1"/>
  <c r="E29" i="7"/>
  <c r="C35" i="8"/>
  <c r="E35" i="8" s="1"/>
  <c r="E58" i="7"/>
  <c r="C91" i="8"/>
  <c r="E91" i="8" s="1"/>
  <c r="E4" i="7"/>
  <c r="C48" i="8"/>
  <c r="E48" i="8" s="1"/>
  <c r="C25" i="8"/>
  <c r="E25" i="8" s="1"/>
  <c r="E8" i="7"/>
  <c r="M136" i="1"/>
  <c r="C45" i="8"/>
  <c r="E45" i="8" s="1"/>
  <c r="E43" i="7"/>
  <c r="C126" i="8"/>
  <c r="E126" i="8" s="1"/>
  <c r="E39" i="7"/>
  <c r="E14" i="7"/>
  <c r="E30" i="8"/>
  <c r="E140" i="7"/>
  <c r="C15" i="8"/>
  <c r="E15" i="8" s="1"/>
  <c r="E137" i="7"/>
  <c r="C53" i="8"/>
  <c r="E53" i="8" s="1"/>
  <c r="E44" i="7"/>
  <c r="B68" i="8"/>
  <c r="B32" i="7"/>
  <c r="C83" i="8"/>
  <c r="E83" i="8" s="1"/>
  <c r="E118" i="7"/>
  <c r="I145" i="1"/>
  <c r="E28" i="7"/>
  <c r="C87" i="8"/>
  <c r="C64" i="7"/>
  <c r="E79" i="8"/>
  <c r="C68" i="8"/>
  <c r="C32" i="7"/>
  <c r="C44" i="8"/>
  <c r="C96" i="7"/>
  <c r="E87" i="7"/>
  <c r="B87" i="8"/>
  <c r="B64" i="7"/>
  <c r="H145" i="1"/>
  <c r="B44" i="8"/>
  <c r="B96" i="7"/>
  <c r="C84" i="8"/>
  <c r="C144" i="7"/>
  <c r="E132" i="7"/>
  <c r="C77" i="8"/>
  <c r="E122" i="7"/>
  <c r="C128" i="7"/>
  <c r="B84" i="8"/>
  <c r="B144" i="7"/>
  <c r="C52" i="8"/>
  <c r="B71" i="8"/>
  <c r="B48" i="7"/>
  <c r="C69" i="8"/>
  <c r="C16" i="7"/>
  <c r="B112" i="7"/>
  <c r="B101" i="8"/>
  <c r="C101" i="8"/>
  <c r="C112" i="7"/>
  <c r="E108" i="7"/>
  <c r="C14" i="8"/>
  <c r="E14" i="8" s="1"/>
  <c r="E109" i="7"/>
  <c r="B69" i="8"/>
  <c r="B16" i="7"/>
  <c r="F145" i="1"/>
  <c r="G145" i="1"/>
  <c r="C86" i="8"/>
  <c r="E86" i="8" s="1"/>
  <c r="E134" i="7"/>
  <c r="M134" i="1"/>
  <c r="C71" i="8"/>
  <c r="E35" i="7"/>
  <c r="C48" i="7"/>
  <c r="C26" i="8"/>
  <c r="E26" i="8" s="1"/>
  <c r="E133" i="7"/>
  <c r="C67" i="8"/>
  <c r="E67" i="8" s="1"/>
  <c r="E45" i="7"/>
  <c r="B77" i="8"/>
  <c r="B128" i="7"/>
  <c r="B124" i="8"/>
  <c r="B75" i="8"/>
  <c r="E75" i="8" s="1"/>
  <c r="E76" i="7"/>
  <c r="B40" i="8"/>
  <c r="B95" i="8"/>
  <c r="E95" i="8" s="1"/>
  <c r="E69" i="7"/>
  <c r="B49" i="8"/>
  <c r="B50" i="8"/>
  <c r="B100" i="8"/>
  <c r="E100" i="8" s="1"/>
  <c r="E70" i="7"/>
  <c r="B72" i="8"/>
  <c r="E72" i="8" s="1"/>
  <c r="E73" i="7"/>
  <c r="B18" i="8"/>
  <c r="L144" i="1"/>
  <c r="N144" i="1" s="1"/>
  <c r="O144" i="1" s="1"/>
  <c r="B55" i="8"/>
  <c r="E55" i="8" s="1"/>
  <c r="E77" i="7"/>
  <c r="C37" i="8"/>
  <c r="C80" i="7"/>
  <c r="E145" i="1"/>
  <c r="B11" i="8"/>
  <c r="B37" i="8"/>
  <c r="B80" i="7"/>
  <c r="E176" i="7" l="1"/>
  <c r="E6" i="8"/>
  <c r="E16" i="8"/>
  <c r="E71" i="8"/>
  <c r="E44" i="8"/>
  <c r="L136" i="1"/>
  <c r="N136" i="1" s="1"/>
  <c r="O136" i="1" s="1"/>
  <c r="E96" i="7"/>
  <c r="L134" i="1"/>
  <c r="N134" i="1" s="1"/>
  <c r="O134" i="1" s="1"/>
  <c r="C178" i="7"/>
  <c r="E77" i="8"/>
  <c r="E128" i="7"/>
  <c r="E101" i="8"/>
  <c r="C131" i="8"/>
  <c r="E84" i="8"/>
  <c r="B131" i="8"/>
  <c r="B178" i="7"/>
  <c r="J131" i="4" l="1"/>
  <c r="J131" i="6"/>
  <c r="J131" i="5"/>
  <c r="J143" i="1"/>
  <c r="D12" i="7" l="1"/>
  <c r="E12" i="7" s="1"/>
  <c r="D101" i="7"/>
  <c r="D36" i="7"/>
  <c r="D30" i="7"/>
  <c r="D19" i="8"/>
  <c r="E19" i="8" s="1"/>
  <c r="E36" i="7"/>
  <c r="D51" i="7"/>
  <c r="E51" i="7" s="1"/>
  <c r="D147" i="7"/>
  <c r="D74" i="7"/>
  <c r="E74" i="7" s="1"/>
  <c r="D148" i="7"/>
  <c r="K143" i="1"/>
  <c r="M143" i="1" s="1"/>
  <c r="D40" i="8"/>
  <c r="E40" i="8" s="1"/>
  <c r="D9" i="7"/>
  <c r="E9" i="7" s="1"/>
  <c r="D54" i="7"/>
  <c r="D141" i="7"/>
  <c r="E141" i="7" s="1"/>
  <c r="D26" i="7"/>
  <c r="D11" i="7"/>
  <c r="E11" i="7" s="1"/>
  <c r="D110" i="7"/>
  <c r="D78" i="7"/>
  <c r="D37" i="8" s="1"/>
  <c r="E37" i="8" s="1"/>
  <c r="D56" i="7"/>
  <c r="D138" i="7"/>
  <c r="D111" i="8" s="1"/>
  <c r="E111" i="8" s="1"/>
  <c r="D6" i="7"/>
  <c r="D72" i="7"/>
  <c r="D50" i="8" s="1"/>
  <c r="E50" i="8" s="1"/>
  <c r="D103" i="7"/>
  <c r="D105" i="7"/>
  <c r="D125" i="8" s="1"/>
  <c r="E125" i="8" s="1"/>
  <c r="D106" i="7"/>
  <c r="D42" i="7"/>
  <c r="D46" i="8" s="1"/>
  <c r="E46" i="8" s="1"/>
  <c r="D67" i="7"/>
  <c r="D75" i="7"/>
  <c r="D49" i="8" s="1"/>
  <c r="E49" i="8" s="1"/>
  <c r="D99" i="7"/>
  <c r="J135" i="1"/>
  <c r="J140" i="1"/>
  <c r="D71" i="7"/>
  <c r="K140" i="1"/>
  <c r="M140" i="1" s="1"/>
  <c r="D20" i="7"/>
  <c r="E20" i="7" s="1"/>
  <c r="D3" i="7"/>
  <c r="K135" i="1"/>
  <c r="M135" i="1" s="1"/>
  <c r="J139" i="1"/>
  <c r="J137" i="1"/>
  <c r="D60" i="7"/>
  <c r="D87" i="8" s="1"/>
  <c r="E87" i="8" s="1"/>
  <c r="D135" i="7"/>
  <c r="K137" i="1"/>
  <c r="M137" i="1" s="1"/>
  <c r="D21" i="7"/>
  <c r="K139" i="1"/>
  <c r="M139" i="1" s="1"/>
  <c r="J141" i="1"/>
  <c r="J142" i="1"/>
  <c r="D100" i="7"/>
  <c r="K142" i="1"/>
  <c r="M142" i="1" s="1"/>
  <c r="D59" i="7"/>
  <c r="K141" i="1"/>
  <c r="M141" i="1" s="1"/>
  <c r="K129" i="1"/>
  <c r="D38" i="7"/>
  <c r="K138" i="1"/>
  <c r="K131" i="4"/>
  <c r="K131" i="5"/>
  <c r="K131" i="6"/>
  <c r="L143" i="1"/>
  <c r="J129" i="1"/>
  <c r="J131" i="1" s="1"/>
  <c r="J138" i="1"/>
  <c r="L131" i="6"/>
  <c r="J133" i="6"/>
  <c r="L131" i="5"/>
  <c r="J133" i="5"/>
  <c r="J133" i="4"/>
  <c r="L131" i="4"/>
  <c r="D119" i="8" l="1"/>
  <c r="E119" i="8" s="1"/>
  <c r="D78" i="8"/>
  <c r="E78" i="8" s="1"/>
  <c r="N143" i="1"/>
  <c r="O143" i="1" s="1"/>
  <c r="D21" i="8"/>
  <c r="E21" i="8" s="1"/>
  <c r="E101" i="7"/>
  <c r="D122" i="8"/>
  <c r="E122" i="8" s="1"/>
  <c r="D66" i="8"/>
  <c r="E66" i="8" s="1"/>
  <c r="E30" i="7"/>
  <c r="D42" i="8"/>
  <c r="E42" i="8" s="1"/>
  <c r="D64" i="8"/>
  <c r="E64" i="8" s="1"/>
  <c r="E147" i="7"/>
  <c r="D127" i="8"/>
  <c r="E127" i="8" s="1"/>
  <c r="D24" i="8"/>
  <c r="E24" i="8" s="1"/>
  <c r="D160" i="7"/>
  <c r="E160" i="7" s="1"/>
  <c r="E148" i="7"/>
  <c r="E78" i="7"/>
  <c r="D115" i="8"/>
  <c r="E115" i="8" s="1"/>
  <c r="E54" i="7"/>
  <c r="E138" i="7"/>
  <c r="D68" i="8"/>
  <c r="E68" i="8" s="1"/>
  <c r="E26" i="7"/>
  <c r="E72" i="7"/>
  <c r="D20" i="8"/>
  <c r="E20" i="8" s="1"/>
  <c r="E110" i="7"/>
  <c r="E105" i="7"/>
  <c r="D7" i="8"/>
  <c r="E7" i="8" s="1"/>
  <c r="E56" i="7"/>
  <c r="E42" i="7"/>
  <c r="D69" i="8"/>
  <c r="E69" i="8" s="1"/>
  <c r="E6" i="7"/>
  <c r="E75" i="7"/>
  <c r="D118" i="8"/>
  <c r="E118" i="8" s="1"/>
  <c r="E103" i="7"/>
  <c r="D106" i="8"/>
  <c r="E106" i="8" s="1"/>
  <c r="E106" i="7"/>
  <c r="D59" i="8"/>
  <c r="E59" i="8" s="1"/>
  <c r="D124" i="8"/>
  <c r="E124" i="8" s="1"/>
  <c r="E67" i="7"/>
  <c r="D31" i="8"/>
  <c r="E31" i="8" s="1"/>
  <c r="E99" i="7"/>
  <c r="E60" i="7"/>
  <c r="L135" i="1"/>
  <c r="N135" i="1" s="1"/>
  <c r="O135" i="1" s="1"/>
  <c r="L140" i="1"/>
  <c r="N140" i="1" s="1"/>
  <c r="O140" i="1" s="1"/>
  <c r="D18" i="8"/>
  <c r="E18" i="8" s="1"/>
  <c r="D80" i="7"/>
  <c r="E80" i="7" s="1"/>
  <c r="E71" i="7"/>
  <c r="D41" i="8"/>
  <c r="E41" i="8" s="1"/>
  <c r="D16" i="7"/>
  <c r="E16" i="7" s="1"/>
  <c r="E3" i="7"/>
  <c r="L139" i="1"/>
  <c r="N139" i="1" s="1"/>
  <c r="O139" i="1" s="1"/>
  <c r="L137" i="1"/>
  <c r="N137" i="1" s="1"/>
  <c r="O137" i="1" s="1"/>
  <c r="D52" i="8"/>
  <c r="E52" i="8" s="1"/>
  <c r="D144" i="7"/>
  <c r="E144" i="7" s="1"/>
  <c r="E135" i="7"/>
  <c r="J145" i="1"/>
  <c r="D61" i="8"/>
  <c r="E61" i="8" s="1"/>
  <c r="D32" i="7"/>
  <c r="E32" i="7" s="1"/>
  <c r="E21" i="7"/>
  <c r="L141" i="1"/>
  <c r="N141" i="1" s="1"/>
  <c r="O141" i="1" s="1"/>
  <c r="L142" i="1"/>
  <c r="N142" i="1" s="1"/>
  <c r="O142" i="1" s="1"/>
  <c r="D8" i="8"/>
  <c r="E8" i="8" s="1"/>
  <c r="D112" i="7"/>
  <c r="E112" i="7" s="1"/>
  <c r="E100" i="7"/>
  <c r="D56" i="8"/>
  <c r="E56" i="8" s="1"/>
  <c r="D64" i="7"/>
  <c r="E64" i="7" s="1"/>
  <c r="E59" i="7"/>
  <c r="K133" i="5"/>
  <c r="M131" i="5"/>
  <c r="K133" i="6"/>
  <c r="M131" i="6"/>
  <c r="N131" i="4"/>
  <c r="N131" i="5"/>
  <c r="N131" i="6"/>
  <c r="D62" i="8"/>
  <c r="D48" i="7"/>
  <c r="E38" i="7"/>
  <c r="K133" i="4"/>
  <c r="M131" i="4"/>
  <c r="K145" i="1"/>
  <c r="M145" i="1" s="1"/>
  <c r="M138" i="1"/>
  <c r="D11" i="8"/>
  <c r="E11" i="8" s="1"/>
  <c r="K131" i="1"/>
  <c r="M129" i="1"/>
  <c r="L138" i="1"/>
  <c r="L129" i="1"/>
  <c r="N129" i="1" s="1"/>
  <c r="O129" i="1" l="1"/>
  <c r="O131" i="6"/>
  <c r="O131" i="5"/>
  <c r="D178" i="7"/>
  <c r="E178" i="7" s="1"/>
  <c r="E48" i="7"/>
  <c r="D131" i="8"/>
  <c r="E131" i="8" s="1"/>
  <c r="E62" i="8"/>
  <c r="O131" i="4"/>
  <c r="N138" i="1"/>
  <c r="O138" i="1" s="1"/>
  <c r="L145" i="1"/>
  <c r="N145" i="1" s="1"/>
  <c r="O145" i="1" s="1"/>
</calcChain>
</file>

<file path=xl/comments1.xml><?xml version="1.0" encoding="utf-8"?>
<comments xmlns="http://schemas.openxmlformats.org/spreadsheetml/2006/main">
  <authors>
    <author>Bob</author>
  </authors>
  <commentList>
    <comment ref="B3" authorId="0">
      <text>
        <r>
          <rPr>
            <b/>
            <sz val="10"/>
            <color indexed="81"/>
            <rFont val="Tahoma"/>
            <charset val="1"/>
          </rPr>
          <t>Bob:</t>
        </r>
        <r>
          <rPr>
            <sz val="10"/>
            <color indexed="81"/>
            <rFont val="Tahoma"/>
            <charset val="1"/>
          </rPr>
          <t xml:space="preserve">
Eliminated in 3rd Round (Semi-Finals).  Lost to IMEC</t>
        </r>
      </text>
    </comment>
    <comment ref="C3" authorId="0">
      <text>
        <r>
          <rPr>
            <b/>
            <sz val="10"/>
            <color indexed="81"/>
            <rFont val="Tahoma"/>
            <charset val="1"/>
          </rPr>
          <t>Bob:</t>
        </r>
        <r>
          <rPr>
            <sz val="10"/>
            <color indexed="81"/>
            <rFont val="Tahoma"/>
            <charset val="1"/>
          </rPr>
          <t xml:space="preserve">
Eliminated in 2nd Round.  Lost to Jok's</t>
        </r>
      </text>
    </comment>
    <comment ref="D3" authorId="0">
      <text>
        <r>
          <rPr>
            <b/>
            <sz val="10"/>
            <color indexed="81"/>
            <rFont val="Tahoma"/>
            <charset val="1"/>
          </rPr>
          <t>Bob:</t>
        </r>
        <r>
          <rPr>
            <sz val="10"/>
            <color indexed="81"/>
            <rFont val="Tahoma"/>
            <charset val="1"/>
          </rPr>
          <t xml:space="preserve">
Eliminated in 1st Round.  Lost to Kittle</t>
        </r>
      </text>
    </comment>
    <comment ref="E3" authorId="0">
      <text>
        <r>
          <rPr>
            <b/>
            <sz val="10"/>
            <color indexed="81"/>
            <rFont val="Tahoma"/>
            <charset val="1"/>
          </rPr>
          <t>Bob:</t>
        </r>
        <r>
          <rPr>
            <sz val="10"/>
            <color indexed="81"/>
            <rFont val="Tahoma"/>
            <charset val="1"/>
          </rPr>
          <t xml:space="preserve">
Eliminated in 2nd Round.  Lost to Coleman</t>
        </r>
      </text>
    </comment>
    <comment ref="G3" authorId="0">
      <text>
        <r>
          <rPr>
            <b/>
            <sz val="10"/>
            <color indexed="81"/>
            <rFont val="Tahoma"/>
            <charset val="1"/>
          </rPr>
          <t>Bob:</t>
        </r>
        <r>
          <rPr>
            <sz val="10"/>
            <color indexed="81"/>
            <rFont val="Tahoma"/>
            <charset val="1"/>
          </rPr>
          <t xml:space="preserve">
Eliminated in 2nd Round.  Lost to Kittle</t>
        </r>
      </text>
    </comment>
    <comment ref="H3" authorId="0">
      <text>
        <r>
          <rPr>
            <b/>
            <sz val="10"/>
            <color indexed="81"/>
            <rFont val="Tahoma"/>
            <charset val="1"/>
          </rPr>
          <t>Bob:</t>
        </r>
        <r>
          <rPr>
            <sz val="10"/>
            <color indexed="81"/>
            <rFont val="Tahoma"/>
            <charset val="1"/>
          </rPr>
          <t xml:space="preserve">
Eliminated in 1st Round.  Lost to Jok's</t>
        </r>
      </text>
    </comment>
    <comment ref="I3" authorId="0">
      <text>
        <r>
          <rPr>
            <b/>
            <sz val="10"/>
            <color indexed="81"/>
            <rFont val="Tahoma"/>
            <charset val="1"/>
          </rPr>
          <t>Bob:</t>
        </r>
        <r>
          <rPr>
            <sz val="10"/>
            <color indexed="81"/>
            <rFont val="Tahoma"/>
            <charset val="1"/>
          </rPr>
          <t xml:space="preserve">
Eliminated in 2nd Round.  Lost to IMEC</t>
        </r>
      </text>
    </comment>
    <comment ref="K3" authorId="0">
      <text>
        <r>
          <rPr>
            <b/>
            <sz val="10"/>
            <color indexed="81"/>
            <rFont val="Tahoma"/>
            <charset val="1"/>
          </rPr>
          <t>Bob:</t>
        </r>
        <r>
          <rPr>
            <sz val="10"/>
            <color indexed="81"/>
            <rFont val="Tahoma"/>
            <charset val="1"/>
          </rPr>
          <t xml:space="preserve">
Eliminated in 3rd Round (Semi-Finals).  Lost to Coleman</t>
        </r>
      </text>
    </comment>
  </commentList>
</comments>
</file>

<file path=xl/sharedStrings.xml><?xml version="1.0" encoding="utf-8"?>
<sst xmlns="http://schemas.openxmlformats.org/spreadsheetml/2006/main" count="1546" uniqueCount="220">
  <si>
    <t>AB</t>
  </si>
  <si>
    <t>RUNS</t>
  </si>
  <si>
    <t>HITS</t>
  </si>
  <si>
    <t>2B</t>
  </si>
  <si>
    <t>3B</t>
  </si>
  <si>
    <t>HR</t>
  </si>
  <si>
    <t>BB</t>
  </si>
  <si>
    <t>TB</t>
  </si>
  <si>
    <t>OBP</t>
  </si>
  <si>
    <t>SLUG</t>
  </si>
  <si>
    <t>OPS</t>
  </si>
  <si>
    <t>TEAM</t>
  </si>
  <si>
    <t>GAMES</t>
  </si>
  <si>
    <t>PLAYER</t>
  </si>
  <si>
    <t>Vye, Gerry</t>
  </si>
  <si>
    <t>Gougian, Greg</t>
  </si>
  <si>
    <t>Berard, Paul</t>
  </si>
  <si>
    <t>Hastings, Mike</t>
  </si>
  <si>
    <t>IMEC</t>
  </si>
  <si>
    <t>Cockroft, Mark</t>
  </si>
  <si>
    <t>Remillard, John</t>
  </si>
  <si>
    <t>Pelletier, Bob</t>
  </si>
  <si>
    <t>Gillespie, Dick</t>
  </si>
  <si>
    <t>Roy, Steve</t>
  </si>
  <si>
    <t>Martinoli, Joe</t>
  </si>
  <si>
    <t>Archer, Steve</t>
  </si>
  <si>
    <t>Jok's</t>
  </si>
  <si>
    <t>Simoneau, Kevin</t>
  </si>
  <si>
    <t>Lara, Mark</t>
  </si>
  <si>
    <t>Trembley, Mark</t>
  </si>
  <si>
    <t>Kittle</t>
  </si>
  <si>
    <t>Clark, Don</t>
  </si>
  <si>
    <t>Patton, Del</t>
  </si>
  <si>
    <t>Doherty, Paul</t>
  </si>
  <si>
    <t>Leitch, Peter</t>
  </si>
  <si>
    <t>Longo, Ed</t>
  </si>
  <si>
    <t>Higgins, Jim</t>
  </si>
  <si>
    <t>Edwards, Jim</t>
  </si>
  <si>
    <t>Lavoie, Bob</t>
  </si>
  <si>
    <t>VW</t>
  </si>
  <si>
    <t>Smith, Mike</t>
  </si>
  <si>
    <t>Hall, Jim</t>
  </si>
  <si>
    <t>Albano, Mike</t>
  </si>
  <si>
    <t>Zocco, Peter</t>
  </si>
  <si>
    <t>Simmons, Bill</t>
  </si>
  <si>
    <t>Kasper, Don</t>
  </si>
  <si>
    <t>Pine St</t>
  </si>
  <si>
    <t>Mooradian, Charlie</t>
  </si>
  <si>
    <t>Art's</t>
  </si>
  <si>
    <t>Nalette, Paul</t>
  </si>
  <si>
    <t>Hess, Lee</t>
  </si>
  <si>
    <t>Ferullo, Jerry</t>
  </si>
  <si>
    <t>Cortez, Armando</t>
  </si>
  <si>
    <t>Hedlund, Wally</t>
  </si>
  <si>
    <t>Barnhart, Mike</t>
  </si>
  <si>
    <t>M&amp;N</t>
  </si>
  <si>
    <t>Lamontagne, Bob</t>
  </si>
  <si>
    <t>Lamy, Joe</t>
  </si>
  <si>
    <t>Wood, Buddy</t>
  </si>
  <si>
    <t>Riley, Thom</t>
  </si>
  <si>
    <t>Dionne</t>
  </si>
  <si>
    <t>Chase, John</t>
  </si>
  <si>
    <t>McDevitt, Mike</t>
  </si>
  <si>
    <t>Rosen, Rich</t>
  </si>
  <si>
    <t>Johnson, Gary</t>
  </si>
  <si>
    <t>Walter, John</t>
  </si>
  <si>
    <t>Papa, Bill</t>
  </si>
  <si>
    <t>TOTAL</t>
  </si>
  <si>
    <t>Delta</t>
  </si>
  <si>
    <t>Visionworks</t>
  </si>
  <si>
    <t>Dr Dionne</t>
  </si>
  <si>
    <t>2 September Total</t>
  </si>
  <si>
    <t>SORT ALPHABETICAL PLAYERS BY TEAM  (YELLOW HIGHLIGHT -- LEADERS BY CATEGORY)</t>
  </si>
  <si>
    <t>SORT BY ON-BASE PERCENTAGE (OBP)</t>
  </si>
  <si>
    <t>SORT BY SLUGGING PERCENTAGE (SLUG)</t>
  </si>
  <si>
    <t>SORT BY ON-BASE % PLUS SLUGING % (OPS)</t>
  </si>
  <si>
    <t>Player</t>
  </si>
  <si>
    <t>Plate App.</t>
  </si>
  <si>
    <t>Hits</t>
  </si>
  <si>
    <t>OBA</t>
  </si>
  <si>
    <t>Open Slot</t>
  </si>
  <si>
    <t>Team Total</t>
  </si>
  <si>
    <t>Kittle Realty</t>
  </si>
  <si>
    <t>Jok’s Auto Sales</t>
  </si>
  <si>
    <t>Pine Street Eatery</t>
  </si>
  <si>
    <t>M &amp; N Sports</t>
  </si>
  <si>
    <t>Visionworks Docs</t>
  </si>
  <si>
    <t>Doolan, Mike</t>
  </si>
  <si>
    <t>Art’s Painting</t>
  </si>
  <si>
    <t>.</t>
  </si>
  <si>
    <t>Mooradian, Sandy</t>
  </si>
  <si>
    <t>Patterson, Ed</t>
  </si>
  <si>
    <t>Archer, Paul</t>
  </si>
  <si>
    <t>Bininger, Keith</t>
  </si>
  <si>
    <t>Unassigned</t>
  </si>
  <si>
    <t>Bisson, Ken</t>
  </si>
  <si>
    <t>Gillhooly, Jack</t>
  </si>
  <si>
    <t>Lazaris, Jerry</t>
  </si>
  <si>
    <t>Nagle, Ken</t>
  </si>
  <si>
    <t>Unassign</t>
  </si>
  <si>
    <t>Cook, Gary</t>
  </si>
  <si>
    <t>Sullivan, Dave</t>
  </si>
  <si>
    <t>Brun, John</t>
  </si>
  <si>
    <t>McConnell, Ken</t>
  </si>
  <si>
    <t>Birmbas, George</t>
  </si>
  <si>
    <t>Atkinson, Gary</t>
  </si>
  <si>
    <t>Huckins, David</t>
  </si>
  <si>
    <t>Norton, Rick</t>
  </si>
  <si>
    <t>Arzeno, Luis</t>
  </si>
  <si>
    <t>Brennan, Artie</t>
  </si>
  <si>
    <t>Royal, Gary</t>
  </si>
  <si>
    <t>Wogan, Bob</t>
  </si>
  <si>
    <t>Dionne, Pierre</t>
  </si>
  <si>
    <t>Coleman Family Dental Care</t>
  </si>
  <si>
    <t>Family Realty Investments</t>
  </si>
  <si>
    <t>Berberian, Dave</t>
  </si>
  <si>
    <t>Dolan, Matt</t>
  </si>
  <si>
    <t>Esposito, Mike</t>
  </si>
  <si>
    <t>Coleman</t>
  </si>
  <si>
    <t>Family Realty</t>
  </si>
  <si>
    <t>Jok</t>
  </si>
  <si>
    <t>Arts</t>
  </si>
  <si>
    <t>White  w/Royal Blue Trim</t>
  </si>
  <si>
    <t>Light Grey</t>
  </si>
  <si>
    <t>Light Blue</t>
  </si>
  <si>
    <t>Darker Blue</t>
  </si>
  <si>
    <t>Lighter Red</t>
  </si>
  <si>
    <t>Darker Red/Maroon</t>
  </si>
  <si>
    <t>Darker Blue/Purpleish</t>
  </si>
  <si>
    <t>Green</t>
  </si>
  <si>
    <t>Purple</t>
  </si>
  <si>
    <t>White w/Red Trim</t>
  </si>
  <si>
    <t>2025 NSSL DETAILED STATS SUMMARY -- REGULAR SEASON</t>
  </si>
  <si>
    <t>Ford Mike</t>
  </si>
  <si>
    <t>Perrone, Mike</t>
  </si>
  <si>
    <t>Richards, Joe</t>
  </si>
  <si>
    <t>Smith, Owen</t>
  </si>
  <si>
    <t>Scchwarzenberg, Rusty</t>
  </si>
  <si>
    <t>Barnard, Alan</t>
  </si>
  <si>
    <t>Cahoon, Dan</t>
  </si>
  <si>
    <t>Couture, Dave</t>
  </si>
  <si>
    <t>Abood, Goerge</t>
  </si>
  <si>
    <t>Margulis, Mark</t>
  </si>
  <si>
    <t>Morgan, Mike</t>
  </si>
  <si>
    <t>Kelliher, Steve</t>
  </si>
  <si>
    <t>Campbell, Chris</t>
  </si>
  <si>
    <t>Jones, Dan</t>
  </si>
  <si>
    <t>Roy, Dave</t>
  </si>
  <si>
    <t>Cutelis, Jamie</t>
  </si>
  <si>
    <t>Hendrick, Jeff</t>
  </si>
  <si>
    <t>Ciampa, Dave</t>
  </si>
  <si>
    <t>Consigli, John</t>
  </si>
  <si>
    <t>Tessier, Rick</t>
  </si>
  <si>
    <t>Spinella, Austin</t>
  </si>
  <si>
    <t>Feldmann, Bob</t>
  </si>
  <si>
    <t>Muller, Jim</t>
  </si>
  <si>
    <t>Peterman, John</t>
  </si>
  <si>
    <t>Bourque, Ken</t>
  </si>
  <si>
    <t>Ferguson, Kip</t>
  </si>
  <si>
    <t>Boland, Tom</t>
  </si>
  <si>
    <t>Delisle, Perry</t>
  </si>
  <si>
    <t>Goodey, Bill</t>
  </si>
  <si>
    <t>Royce, Bob</t>
  </si>
  <si>
    <t>Melanson, Leo</t>
  </si>
  <si>
    <t>Macias, Max</t>
  </si>
  <si>
    <t>Trubacz, Steve</t>
  </si>
  <si>
    <t>Moccia, Bill</t>
  </si>
  <si>
    <t>Waters, Bob</t>
  </si>
  <si>
    <t>Boyd, Cam</t>
  </si>
  <si>
    <t>Kittle, Larry</t>
  </si>
  <si>
    <t>Bahia, Mike</t>
  </si>
  <si>
    <t>Czernicki, Al</t>
  </si>
  <si>
    <t>Dunham, Butch</t>
  </si>
  <si>
    <t>Birck, Dan</t>
  </si>
  <si>
    <t>McDonald, Dan</t>
  </si>
  <si>
    <t>Willey, Frank</t>
  </si>
  <si>
    <t>St Germain, Jerome</t>
  </si>
  <si>
    <t>Stys, Paul</t>
  </si>
  <si>
    <t>Liscio, Bob</t>
  </si>
  <si>
    <t>Botelho, Bruce</t>
  </si>
  <si>
    <t>Howe, Charlie</t>
  </si>
  <si>
    <t>St Laurent, Dave</t>
  </si>
  <si>
    <t>Tokanel, Dave</t>
  </si>
  <si>
    <t>Schoolcraft, Gary</t>
  </si>
  <si>
    <t>Provencher, Roland</t>
  </si>
  <si>
    <t>Delue, Rick</t>
  </si>
  <si>
    <t>Bertwell, Barry</t>
  </si>
  <si>
    <t>Cox, Ray</t>
  </si>
  <si>
    <t>2025 Playoffs Statistics    Dr. Dionne’s Seniors       Nashua Senior Softball</t>
  </si>
  <si>
    <t>2025 NASHUA SENIOR SOFTBALL -- PLAYOFFS  STATS SUMMARY</t>
  </si>
  <si>
    <t>2025 NSSL DETAILED STATS SUMMARY -- PLAYOFFS</t>
  </si>
  <si>
    <t>2025 PLAYOFFS TOTAL</t>
  </si>
  <si>
    <t>5 HRs</t>
  </si>
  <si>
    <t>2024 PLAYOFFS TOTAL</t>
  </si>
  <si>
    <t>10 HRs</t>
  </si>
  <si>
    <t>2023 PLAYOFFS TOTAL</t>
  </si>
  <si>
    <t>2022 PLAYOFFS TOTAL</t>
  </si>
  <si>
    <t>8 HRs</t>
  </si>
  <si>
    <t>2021 PLAYOFFS TOTAL</t>
  </si>
  <si>
    <t>14 HRs</t>
  </si>
  <si>
    <t>SEASON CANCELLED DUE TO COVID</t>
  </si>
  <si>
    <t>2019 PLAYOFFS TOTAL</t>
  </si>
  <si>
    <t>2020 PLAYOFFS TOTAL</t>
  </si>
  <si>
    <t>SUBSTITUTES BY TEAM FOR PLAYOFFS -- LIMIT: PLAYERS CAN PLAY FOR A TEAM ONLY ONCE DURNG PLAYOFFS, AND ONLY ONCE PER WEEK.</t>
  </si>
  <si>
    <t>Yellow = Eliminated</t>
  </si>
  <si>
    <t>Week #</t>
  </si>
  <si>
    <t>#1 (25 Aug)</t>
  </si>
  <si>
    <t>#1 (27 Aug)</t>
  </si>
  <si>
    <t>Cockroft. Mark</t>
  </si>
  <si>
    <t>#3 (22  Sep)</t>
  </si>
  <si>
    <t>#3 (24  Sep)</t>
  </si>
  <si>
    <t>#2 (15 Sep)</t>
  </si>
  <si>
    <t>#2 (17 Sep)</t>
  </si>
  <si>
    <t>Stys. Paul</t>
  </si>
  <si>
    <t>Leich, Peter</t>
  </si>
  <si>
    <t>Edwards, Jimmy</t>
  </si>
  <si>
    <t>Ferrulo, Jerry</t>
  </si>
  <si>
    <t>#3 (26 Sep)</t>
  </si>
  <si>
    <t>4# (29 Sep)</t>
  </si>
  <si>
    <t>4# (1 Oct)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</si>
</sst>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0.000"/>
  </numFmts>
  <fonts count="2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name val="Calibri"/>
      <family val="2"/>
      <scheme val="minor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2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0"/>
      <name val="Times New Roman"/>
      <family val="1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b/>
      <sz val="11"/>
      <color theme="1"/>
      <name val="Times New Roman"/>
      <family val="1"/>
    </font>
    <font>
      <sz val="11"/>
      <color theme="0"/>
      <name val="Calibri"/>
      <family val="2"/>
      <scheme val="minor"/>
    </font>
    <font>
      <b/>
      <sz val="12"/>
      <color rgb="FFFF0000"/>
      <name val="Times New Roman"/>
      <family val="1"/>
    </font>
    <font>
      <b/>
      <sz val="14"/>
      <color rgb="FFFF0000"/>
      <name val="Times New Roman"/>
      <family val="1"/>
    </font>
    <font>
      <b/>
      <sz val="14"/>
      <color rgb="FF000099"/>
      <name val="Times New Roman"/>
      <family val="1"/>
    </font>
    <font>
      <b/>
      <sz val="12"/>
      <color rgb="FF000099"/>
      <name val="Times New Roman"/>
      <family val="1"/>
    </font>
    <font>
      <sz val="12"/>
      <name val="Times New Roman"/>
      <family val="1"/>
    </font>
    <font>
      <sz val="12"/>
      <color theme="1"/>
      <name val="Calibri"/>
      <family val="2"/>
    </font>
    <font>
      <sz val="10"/>
      <color indexed="81"/>
      <name val="Tahoma"/>
      <charset val="1"/>
    </font>
    <font>
      <b/>
      <sz val="10"/>
      <color indexed="81"/>
      <name val="Tahoma"/>
      <charset val="1"/>
    </font>
  </fonts>
  <fills count="18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rgb="FFFFFF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8F8F8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990000"/>
        <bgColor indexed="64"/>
      </patternFill>
    </fill>
    <fill>
      <patternFill patternType="solid">
        <fgColor rgb="FFCCCC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81">
    <xf numFmtId="0" fontId="0" fillId="0" borderId="0" xfId="0"/>
    <xf numFmtId="0" fontId="0" fillId="0" borderId="0" xfId="0"/>
    <xf numFmtId="0" fontId="2" fillId="0" borderId="0" xfId="0" applyFont="1"/>
    <xf numFmtId="0" fontId="1" fillId="2" borderId="0" xfId="0" applyFont="1" applyFill="1" applyBorder="1" applyAlignment="1">
      <alignment horizontal="center" vertical="center"/>
    </xf>
    <xf numFmtId="164" fontId="0" fillId="0" borderId="0" xfId="0" applyNumberFormat="1"/>
    <xf numFmtId="164" fontId="1" fillId="2" borderId="0" xfId="0" applyNumberFormat="1" applyFont="1" applyFill="1" applyBorder="1" applyAlignment="1">
      <alignment horizontal="center" vertical="center"/>
    </xf>
    <xf numFmtId="164" fontId="3" fillId="2" borderId="0" xfId="0" applyNumberFormat="1" applyFont="1" applyFill="1" applyBorder="1" applyAlignment="1">
      <alignment horizontal="center" vertical="center"/>
    </xf>
    <xf numFmtId="0" fontId="0" fillId="0" borderId="1" xfId="0" applyBorder="1"/>
    <xf numFmtId="0" fontId="0" fillId="0" borderId="1" xfId="0" applyFill="1" applyBorder="1"/>
    <xf numFmtId="0" fontId="2" fillId="0" borderId="1" xfId="0" applyFont="1" applyBorder="1"/>
    <xf numFmtId="164" fontId="2" fillId="0" borderId="1" xfId="0" applyNumberFormat="1" applyFont="1" applyBorder="1"/>
    <xf numFmtId="0" fontId="2" fillId="0" borderId="1" xfId="0" applyFont="1" applyFill="1" applyBorder="1"/>
    <xf numFmtId="0" fontId="2" fillId="0" borderId="3" xfId="0" applyFont="1" applyBorder="1"/>
    <xf numFmtId="0" fontId="0" fillId="0" borderId="2" xfId="0" applyBorder="1"/>
    <xf numFmtId="164" fontId="2" fillId="0" borderId="2" xfId="0" applyNumberFormat="1" applyFont="1" applyBorder="1"/>
    <xf numFmtId="0" fontId="2" fillId="0" borderId="3" xfId="0" applyFont="1" applyFill="1" applyBorder="1"/>
    <xf numFmtId="0" fontId="0" fillId="0" borderId="0" xfId="0" applyFill="1"/>
    <xf numFmtId="0" fontId="4" fillId="0" borderId="0" xfId="0" applyFont="1"/>
    <xf numFmtId="0" fontId="2" fillId="0" borderId="2" xfId="0" applyFont="1" applyBorder="1"/>
    <xf numFmtId="164" fontId="2" fillId="3" borderId="3" xfId="0" applyNumberFormat="1" applyFont="1" applyFill="1" applyBorder="1"/>
    <xf numFmtId="164" fontId="2" fillId="0" borderId="1" xfId="0" applyNumberFormat="1" applyFont="1" applyFill="1" applyBorder="1"/>
    <xf numFmtId="0" fontId="6" fillId="0" borderId="0" xfId="0" applyFont="1"/>
    <xf numFmtId="0" fontId="8" fillId="0" borderId="1" xfId="0" applyFont="1" applyBorder="1" applyAlignment="1">
      <alignment horizontal="center" vertical="center" wrapText="1"/>
    </xf>
    <xf numFmtId="1" fontId="9" fillId="0" borderId="1" xfId="0" applyNumberFormat="1" applyFont="1" applyBorder="1" applyAlignment="1">
      <alignment horizontal="center" vertical="top" wrapText="1"/>
    </xf>
    <xf numFmtId="1" fontId="9" fillId="0" borderId="1" xfId="0" applyNumberFormat="1" applyFont="1" applyFill="1" applyBorder="1" applyAlignment="1">
      <alignment horizontal="center" vertical="top" wrapText="1"/>
    </xf>
    <xf numFmtId="0" fontId="10" fillId="0" borderId="0" xfId="0" applyFont="1" applyFill="1" applyBorder="1" applyAlignment="1">
      <alignment horizontal="centerContinuous" vertical="top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top" wrapText="1"/>
    </xf>
    <xf numFmtId="1" fontId="9" fillId="0" borderId="7" xfId="0" applyNumberFormat="1" applyFont="1" applyBorder="1" applyAlignment="1">
      <alignment horizontal="center" vertical="top" wrapText="1"/>
    </xf>
    <xf numFmtId="0" fontId="0" fillId="0" borderId="0" xfId="0" applyBorder="1"/>
    <xf numFmtId="0" fontId="7" fillId="0" borderId="8" xfId="0" applyFont="1" applyBorder="1" applyAlignment="1">
      <alignment horizontal="center" vertical="top" wrapText="1"/>
    </xf>
    <xf numFmtId="0" fontId="7" fillId="0" borderId="9" xfId="0" applyFont="1" applyBorder="1" applyAlignment="1">
      <alignment horizontal="center" vertical="top" wrapText="1"/>
    </xf>
    <xf numFmtId="1" fontId="7" fillId="0" borderId="10" xfId="0" applyNumberFormat="1" applyFont="1" applyBorder="1" applyAlignment="1">
      <alignment horizontal="center" vertical="top" wrapText="1"/>
    </xf>
    <xf numFmtId="1" fontId="9" fillId="0" borderId="1" xfId="0" applyNumberFormat="1" applyFont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1" fontId="9" fillId="0" borderId="7" xfId="0" applyNumberFormat="1" applyFont="1" applyFill="1" applyBorder="1" applyAlignment="1">
      <alignment horizontal="center" vertical="top" wrapText="1"/>
    </xf>
    <xf numFmtId="1" fontId="7" fillId="0" borderId="10" xfId="0" applyNumberFormat="1" applyFont="1" applyFill="1" applyBorder="1" applyAlignment="1">
      <alignment horizontal="center" vertical="top" wrapText="1"/>
    </xf>
    <xf numFmtId="0" fontId="8" fillId="0" borderId="7" xfId="0" applyFont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left" vertical="center"/>
    </xf>
    <xf numFmtId="0" fontId="9" fillId="0" borderId="13" xfId="0" applyFont="1" applyBorder="1" applyAlignment="1">
      <alignment horizontal="center" vertical="top" wrapText="1"/>
    </xf>
    <xf numFmtId="1" fontId="9" fillId="8" borderId="1" xfId="0" applyNumberFormat="1" applyFont="1" applyFill="1" applyBorder="1" applyAlignment="1">
      <alignment horizontal="center" vertical="top" wrapText="1"/>
    </xf>
    <xf numFmtId="1" fontId="9" fillId="8" borderId="7" xfId="0" applyNumberFormat="1" applyFont="1" applyFill="1" applyBorder="1" applyAlignment="1">
      <alignment horizontal="center" vertical="top" wrapText="1"/>
    </xf>
    <xf numFmtId="0" fontId="7" fillId="8" borderId="9" xfId="0" applyFont="1" applyFill="1" applyBorder="1" applyAlignment="1">
      <alignment horizontal="center" vertical="top" wrapText="1"/>
    </xf>
    <xf numFmtId="0" fontId="8" fillId="0" borderId="7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top" wrapText="1"/>
    </xf>
    <xf numFmtId="0" fontId="15" fillId="0" borderId="0" xfId="0" applyFont="1" applyBorder="1" applyAlignment="1">
      <alignment horizontal="centerContinuous" vertical="top" wrapText="1"/>
    </xf>
    <xf numFmtId="0" fontId="8" fillId="0" borderId="6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Continuous" vertical="top" wrapText="1"/>
    </xf>
    <xf numFmtId="1" fontId="9" fillId="0" borderId="1" xfId="0" applyNumberFormat="1" applyFont="1" applyBorder="1" applyAlignment="1">
      <alignment horizontal="center" wrapText="1"/>
    </xf>
    <xf numFmtId="1" fontId="9" fillId="0" borderId="1" xfId="0" applyNumberFormat="1" applyFont="1" applyFill="1" applyBorder="1" applyAlignment="1">
      <alignment horizontal="center" wrapText="1"/>
    </xf>
    <xf numFmtId="0" fontId="9" fillId="0" borderId="3" xfId="0" applyFont="1" applyBorder="1" applyAlignment="1">
      <alignment horizontal="center" vertical="top" wrapText="1"/>
    </xf>
    <xf numFmtId="1" fontId="7" fillId="0" borderId="9" xfId="0" applyNumberFormat="1" applyFont="1" applyBorder="1" applyAlignment="1">
      <alignment horizontal="center" wrapText="1"/>
    </xf>
    <xf numFmtId="1" fontId="7" fillId="0" borderId="9" xfId="0" applyNumberFormat="1" applyFont="1" applyBorder="1" applyAlignment="1">
      <alignment horizontal="center" vertical="top" wrapText="1"/>
    </xf>
    <xf numFmtId="0" fontId="7" fillId="0" borderId="15" xfId="0" applyFont="1" applyBorder="1" applyAlignment="1">
      <alignment horizontal="center" vertical="top" wrapText="1"/>
    </xf>
    <xf numFmtId="1" fontId="17" fillId="0" borderId="16" xfId="0" applyNumberFormat="1" applyFont="1" applyBorder="1" applyAlignment="1">
      <alignment horizontal="center" wrapText="1"/>
    </xf>
    <xf numFmtId="1" fontId="7" fillId="0" borderId="16" xfId="0" applyNumberFormat="1" applyFont="1" applyBorder="1" applyAlignment="1">
      <alignment horizontal="center" wrapText="1"/>
    </xf>
    <xf numFmtId="1" fontId="7" fillId="0" borderId="16" xfId="0" applyNumberFormat="1" applyFont="1" applyBorder="1" applyAlignment="1">
      <alignment horizontal="center" vertical="top" wrapText="1"/>
    </xf>
    <xf numFmtId="1" fontId="7" fillId="0" borderId="17" xfId="0" applyNumberFormat="1" applyFont="1" applyBorder="1" applyAlignment="1">
      <alignment horizontal="center" vertical="top" wrapText="1"/>
    </xf>
    <xf numFmtId="0" fontId="4" fillId="0" borderId="8" xfId="0" applyFont="1" applyBorder="1"/>
    <xf numFmtId="1" fontId="4" fillId="0" borderId="9" xfId="0" applyNumberFormat="1" applyFont="1" applyBorder="1" applyAlignment="1">
      <alignment horizontal="center"/>
    </xf>
    <xf numFmtId="1" fontId="6" fillId="3" borderId="10" xfId="0" applyNumberFormat="1" applyFont="1" applyFill="1" applyBorder="1" applyAlignment="1">
      <alignment horizontal="center" vertical="top" wrapText="1"/>
    </xf>
    <xf numFmtId="0" fontId="4" fillId="0" borderId="0" xfId="0" applyFont="1" applyBorder="1"/>
    <xf numFmtId="0" fontId="8" fillId="0" borderId="1" xfId="0" applyFont="1" applyFill="1" applyBorder="1" applyAlignment="1">
      <alignment horizontal="center" wrapText="1"/>
    </xf>
    <xf numFmtId="1" fontId="6" fillId="0" borderId="9" xfId="0" applyNumberFormat="1" applyFont="1" applyBorder="1" applyAlignment="1">
      <alignment horizontal="center" vertical="top" wrapText="1"/>
    </xf>
    <xf numFmtId="1" fontId="6" fillId="0" borderId="10" xfId="0" applyNumberFormat="1" applyFont="1" applyFill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11" fillId="5" borderId="7" xfId="0" applyFont="1" applyFill="1" applyBorder="1" applyAlignment="1">
      <alignment horizontal="center" wrapText="1"/>
    </xf>
    <xf numFmtId="0" fontId="8" fillId="0" borderId="13" xfId="0" applyFont="1" applyFill="1" applyBorder="1" applyAlignment="1">
      <alignment horizontal="center" vertical="center" wrapText="1"/>
    </xf>
    <xf numFmtId="0" fontId="4" fillId="0" borderId="15" xfId="0" applyFont="1" applyBorder="1"/>
    <xf numFmtId="1" fontId="4" fillId="0" borderId="16" xfId="0" applyNumberFormat="1" applyFont="1" applyBorder="1" applyAlignment="1">
      <alignment horizontal="center"/>
    </xf>
    <xf numFmtId="0" fontId="11" fillId="0" borderId="1" xfId="0" applyFont="1" applyFill="1" applyBorder="1" applyAlignment="1">
      <alignment horizontal="center" wrapText="1"/>
    </xf>
    <xf numFmtId="1" fontId="6" fillId="0" borderId="17" xfId="0" applyNumberFormat="1" applyFont="1" applyFill="1" applyBorder="1" applyAlignment="1">
      <alignment horizontal="center" vertical="top" wrapText="1"/>
    </xf>
    <xf numFmtId="0" fontId="0" fillId="0" borderId="7" xfId="0" applyBorder="1"/>
    <xf numFmtId="0" fontId="0" fillId="0" borderId="7" xfId="0" applyFill="1" applyBorder="1"/>
    <xf numFmtId="0" fontId="11" fillId="5" borderId="1" xfId="0" applyFont="1" applyFill="1" applyBorder="1" applyAlignment="1">
      <alignment horizontal="center" vertical="center" wrapText="1"/>
    </xf>
    <xf numFmtId="1" fontId="9" fillId="0" borderId="18" xfId="0" applyNumberFormat="1" applyFont="1" applyBorder="1" applyAlignment="1">
      <alignment horizontal="center" vertical="top" wrapText="1"/>
    </xf>
    <xf numFmtId="1" fontId="7" fillId="0" borderId="9" xfId="0" applyNumberFormat="1" applyFont="1" applyFill="1" applyBorder="1" applyAlignment="1">
      <alignment horizontal="center" vertical="top" wrapText="1"/>
    </xf>
    <xf numFmtId="164" fontId="2" fillId="3" borderId="1" xfId="0" applyNumberFormat="1" applyFont="1" applyFill="1" applyBorder="1"/>
    <xf numFmtId="0" fontId="0" fillId="0" borderId="2" xfId="0" applyFill="1" applyBorder="1"/>
    <xf numFmtId="0" fontId="2" fillId="0" borderId="0" xfId="0" applyFont="1" applyFill="1"/>
    <xf numFmtId="1" fontId="9" fillId="0" borderId="18" xfId="0" applyNumberFormat="1" applyFont="1" applyFill="1" applyBorder="1" applyAlignment="1">
      <alignment horizontal="center" wrapText="1"/>
    </xf>
    <xf numFmtId="0" fontId="6" fillId="0" borderId="0" xfId="0" applyFont="1" applyFill="1"/>
    <xf numFmtId="0" fontId="9" fillId="0" borderId="0" xfId="0" applyFont="1" applyFill="1" applyBorder="1" applyAlignment="1">
      <alignment horizontal="center" vertical="top" wrapText="1"/>
    </xf>
    <xf numFmtId="0" fontId="4" fillId="0" borderId="0" xfId="0" applyFont="1" applyFill="1"/>
    <xf numFmtId="43" fontId="2" fillId="0" borderId="0" xfId="1" applyFont="1" applyFill="1"/>
    <xf numFmtId="0" fontId="0" fillId="10" borderId="0" xfId="0" applyFill="1"/>
    <xf numFmtId="0" fontId="0" fillId="11" borderId="0" xfId="0" applyFill="1"/>
    <xf numFmtId="0" fontId="0" fillId="5" borderId="0" xfId="0" applyFill="1"/>
    <xf numFmtId="0" fontId="0" fillId="7" borderId="0" xfId="0" applyFill="1"/>
    <xf numFmtId="0" fontId="0" fillId="9" borderId="0" xfId="0" applyFill="1"/>
    <xf numFmtId="0" fontId="0" fillId="12" borderId="0" xfId="0" applyFill="1"/>
    <xf numFmtId="0" fontId="0" fillId="13" borderId="0" xfId="0" applyFill="1"/>
    <xf numFmtId="0" fontId="0" fillId="6" borderId="0" xfId="0" applyFill="1"/>
    <xf numFmtId="0" fontId="0" fillId="14" borderId="0" xfId="0" applyFill="1"/>
    <xf numFmtId="0" fontId="7" fillId="10" borderId="4" xfId="0" applyFont="1" applyFill="1" applyBorder="1" applyAlignment="1">
      <alignment horizontal="center" vertical="center" wrapText="1"/>
    </xf>
    <xf numFmtId="0" fontId="7" fillId="10" borderId="5" xfId="0" applyFont="1" applyFill="1" applyBorder="1" applyAlignment="1">
      <alignment horizontal="center" vertical="center" wrapText="1"/>
    </xf>
    <xf numFmtId="0" fontId="19" fillId="9" borderId="4" xfId="0" applyFont="1" applyFill="1" applyBorder="1" applyAlignment="1">
      <alignment horizontal="center" vertical="center" wrapText="1"/>
    </xf>
    <xf numFmtId="0" fontId="19" fillId="9" borderId="5" xfId="0" applyFont="1" applyFill="1" applyBorder="1" applyAlignment="1">
      <alignment horizontal="center" vertical="center" wrapText="1"/>
    </xf>
    <xf numFmtId="0" fontId="19" fillId="9" borderId="12" xfId="0" applyFont="1" applyFill="1" applyBorder="1" applyAlignment="1">
      <alignment horizontal="center" vertical="center" wrapText="1"/>
    </xf>
    <xf numFmtId="0" fontId="14" fillId="13" borderId="4" xfId="0" applyFont="1" applyFill="1" applyBorder="1" applyAlignment="1">
      <alignment horizontal="center" vertical="top" wrapText="1"/>
    </xf>
    <xf numFmtId="0" fontId="14" fillId="13" borderId="5" xfId="0" applyFont="1" applyFill="1" applyBorder="1" applyAlignment="1">
      <alignment horizontal="center" vertical="top" wrapText="1"/>
    </xf>
    <xf numFmtId="0" fontId="14" fillId="13" borderId="14" xfId="0" applyFont="1" applyFill="1" applyBorder="1" applyAlignment="1">
      <alignment horizontal="center" vertical="top" wrapText="1"/>
    </xf>
    <xf numFmtId="0" fontId="14" fillId="6" borderId="4" xfId="0" applyFont="1" applyFill="1" applyBorder="1" applyAlignment="1">
      <alignment horizontal="center" vertical="top" wrapText="1"/>
    </xf>
    <xf numFmtId="0" fontId="14" fillId="6" borderId="5" xfId="0" applyFont="1" applyFill="1" applyBorder="1" applyAlignment="1">
      <alignment horizontal="center" vertical="top" wrapText="1"/>
    </xf>
    <xf numFmtId="0" fontId="14" fillId="6" borderId="12" xfId="0" applyFont="1" applyFill="1" applyBorder="1" applyAlignment="1">
      <alignment horizontal="center" vertical="top" wrapText="1"/>
    </xf>
    <xf numFmtId="0" fontId="14" fillId="7" borderId="4" xfId="0" applyFont="1" applyFill="1" applyBorder="1" applyAlignment="1">
      <alignment horizontal="center" vertical="top" wrapText="1"/>
    </xf>
    <xf numFmtId="0" fontId="14" fillId="7" borderId="5" xfId="0" applyFont="1" applyFill="1" applyBorder="1" applyAlignment="1">
      <alignment horizontal="center" vertical="top" wrapText="1"/>
    </xf>
    <xf numFmtId="0" fontId="22" fillId="9" borderId="4" xfId="0" applyFont="1" applyFill="1" applyBorder="1" applyAlignment="1">
      <alignment horizontal="center" vertical="top" wrapText="1"/>
    </xf>
    <xf numFmtId="0" fontId="22" fillId="9" borderId="5" xfId="0" applyFont="1" applyFill="1" applyBorder="1" applyAlignment="1">
      <alignment horizontal="center" vertical="top" wrapText="1"/>
    </xf>
    <xf numFmtId="0" fontId="22" fillId="9" borderId="14" xfId="0" applyFont="1" applyFill="1" applyBorder="1" applyAlignment="1">
      <alignment horizontal="center" vertical="top" wrapText="1"/>
    </xf>
    <xf numFmtId="0" fontId="14" fillId="11" borderId="4" xfId="0" applyFont="1" applyFill="1" applyBorder="1" applyAlignment="1">
      <alignment horizontal="center" vertical="top" wrapText="1"/>
    </xf>
    <xf numFmtId="0" fontId="14" fillId="11" borderId="5" xfId="0" applyFont="1" applyFill="1" applyBorder="1" applyAlignment="1">
      <alignment horizontal="center" vertical="top" wrapText="1"/>
    </xf>
    <xf numFmtId="0" fontId="18" fillId="0" borderId="0" xfId="0" applyFont="1"/>
    <xf numFmtId="0" fontId="14" fillId="14" borderId="5" xfId="0" applyFont="1" applyFill="1" applyBorder="1" applyAlignment="1">
      <alignment horizontal="center" vertical="top" wrapText="1"/>
    </xf>
    <xf numFmtId="0" fontId="14" fillId="14" borderId="4" xfId="0" applyFont="1" applyFill="1" applyBorder="1" applyAlignment="1">
      <alignment horizontal="center" vertical="top" wrapText="1"/>
    </xf>
    <xf numFmtId="0" fontId="14" fillId="5" borderId="4" xfId="0" applyFont="1" applyFill="1" applyBorder="1" applyAlignment="1">
      <alignment horizontal="center" vertical="top" wrapText="1"/>
    </xf>
    <xf numFmtId="0" fontId="14" fillId="5" borderId="5" xfId="0" applyFont="1" applyFill="1" applyBorder="1" applyAlignment="1">
      <alignment horizontal="center" vertical="top" wrapText="1"/>
    </xf>
    <xf numFmtId="0" fontId="7" fillId="12" borderId="4" xfId="0" applyFont="1" applyFill="1" applyBorder="1" applyAlignment="1">
      <alignment horizontal="center" vertical="top" wrapText="1"/>
    </xf>
    <xf numFmtId="0" fontId="0" fillId="15" borderId="0" xfId="0" applyFill="1"/>
    <xf numFmtId="0" fontId="7" fillId="15" borderId="4" xfId="0" applyFont="1" applyFill="1" applyBorder="1" applyAlignment="1">
      <alignment horizontal="center" vertical="top" wrapText="1"/>
    </xf>
    <xf numFmtId="0" fontId="14" fillId="4" borderId="4" xfId="0" applyFont="1" applyFill="1" applyBorder="1" applyAlignment="1">
      <alignment horizontal="center" vertical="center" wrapText="1"/>
    </xf>
    <xf numFmtId="0" fontId="14" fillId="4" borderId="5" xfId="0" applyFont="1" applyFill="1" applyBorder="1" applyAlignment="1">
      <alignment horizontal="center" vertical="center" wrapText="1"/>
    </xf>
    <xf numFmtId="0" fontId="0" fillId="0" borderId="0" xfId="0" applyFont="1"/>
    <xf numFmtId="0" fontId="2" fillId="0" borderId="0" xfId="0" applyFont="1" applyBorder="1"/>
    <xf numFmtId="164" fontId="0" fillId="0" borderId="0" xfId="0" applyNumberFormat="1" applyBorder="1"/>
    <xf numFmtId="1" fontId="23" fillId="0" borderId="1" xfId="0" applyNumberFormat="1" applyFont="1" applyBorder="1" applyAlignment="1">
      <alignment horizontal="center" vertical="top" wrapText="1"/>
    </xf>
    <xf numFmtId="0" fontId="1" fillId="5" borderId="1" xfId="0" applyFont="1" applyFill="1" applyBorder="1" applyAlignment="1">
      <alignment horizontal="center"/>
    </xf>
    <xf numFmtId="0" fontId="11" fillId="5" borderId="7" xfId="0" applyFont="1" applyFill="1" applyBorder="1" applyAlignment="1">
      <alignment horizontal="center" vertical="center" wrapText="1"/>
    </xf>
    <xf numFmtId="0" fontId="11" fillId="5" borderId="0" xfId="0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top" wrapText="1"/>
    </xf>
    <xf numFmtId="0" fontId="11" fillId="5" borderId="1" xfId="0" applyFont="1" applyFill="1" applyBorder="1" applyAlignment="1">
      <alignment horizont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11" fillId="5" borderId="6" xfId="0" applyFont="1" applyFill="1" applyBorder="1" applyAlignment="1">
      <alignment horizontal="center" vertical="center" wrapText="1"/>
    </xf>
    <xf numFmtId="1" fontId="9" fillId="16" borderId="1" xfId="0" applyNumberFormat="1" applyFont="1" applyFill="1" applyBorder="1" applyAlignment="1">
      <alignment horizontal="center" vertical="top" wrapText="1"/>
    </xf>
    <xf numFmtId="1" fontId="9" fillId="3" borderId="1" xfId="0" applyNumberFormat="1" applyFont="1" applyFill="1" applyBorder="1" applyAlignment="1">
      <alignment horizontal="center" vertical="top" wrapText="1"/>
    </xf>
    <xf numFmtId="1" fontId="9" fillId="17" borderId="1" xfId="0" applyNumberFormat="1" applyFont="1" applyFill="1" applyBorder="1" applyAlignment="1">
      <alignment horizontal="center" vertical="top" wrapText="1"/>
    </xf>
    <xf numFmtId="0" fontId="0" fillId="3" borderId="1" xfId="0" applyFill="1" applyBorder="1"/>
    <xf numFmtId="164" fontId="2" fillId="16" borderId="1" xfId="0" applyNumberFormat="1" applyFont="1" applyFill="1" applyBorder="1"/>
    <xf numFmtId="164" fontId="2" fillId="17" borderId="1" xfId="0" applyNumberFormat="1" applyFont="1" applyFill="1" applyBorder="1"/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1" fontId="4" fillId="0" borderId="1" xfId="0" applyNumberFormat="1" applyFont="1" applyBorder="1" applyAlignment="1">
      <alignment horizontal="center"/>
    </xf>
    <xf numFmtId="1" fontId="6" fillId="3" borderId="1" xfId="0" applyNumberFormat="1" applyFont="1" applyFill="1" applyBorder="1" applyAlignment="1">
      <alignment horizontal="center" vertical="top" wrapText="1"/>
    </xf>
    <xf numFmtId="0" fontId="2" fillId="3" borderId="21" xfId="0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7" xfId="0" applyFont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0" fillId="0" borderId="22" xfId="0" applyBorder="1"/>
    <xf numFmtId="0" fontId="0" fillId="0" borderId="1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6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0" borderId="28" xfId="0" applyBorder="1"/>
    <xf numFmtId="0" fontId="0" fillId="0" borderId="23" xfId="0" applyBorder="1"/>
    <xf numFmtId="0" fontId="0" fillId="0" borderId="29" xfId="0" applyBorder="1"/>
    <xf numFmtId="0" fontId="0" fillId="0" borderId="3" xfId="0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0" fillId="0" borderId="23" xfId="0" applyFill="1" applyBorder="1"/>
    <xf numFmtId="0" fontId="0" fillId="0" borderId="7" xfId="0" applyBorder="1" applyAlignment="1">
      <alignment horizontal="center"/>
    </xf>
    <xf numFmtId="0" fontId="8" fillId="0" borderId="7" xfId="0" applyFont="1" applyFill="1" applyBorder="1" applyAlignment="1">
      <alignment horizontal="center" wrapText="1"/>
    </xf>
    <xf numFmtId="0" fontId="8" fillId="0" borderId="0" xfId="0" applyFont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20" fillId="0" borderId="11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21" fillId="0" borderId="11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24" fillId="0" borderId="6" xfId="0" applyFont="1" applyBorder="1" applyAlignment="1">
      <alignment horizontal="center" vertical="top" wrapText="1"/>
    </xf>
    <xf numFmtId="0" fontId="11" fillId="5" borderId="13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0000FF"/>
      <color rgb="FFCCCC00"/>
      <color rgb="FF990000"/>
      <color rgb="FF7030A0"/>
      <color rgb="FF000099"/>
      <color rgb="FFFFFFFF"/>
      <color rgb="FF411BE5"/>
      <color rgb="FF99CCFF"/>
      <color rgb="FF660066"/>
      <color rgb="FF6F659B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4.xml"/><Relationship Id="rId18" Type="http://schemas.openxmlformats.org/officeDocument/2006/relationships/externalLink" Target="externalLinks/externalLink9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openxmlformats.org/officeDocument/2006/relationships/externalLink" Target="externalLinks/externalLink8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7.xml"/><Relationship Id="rId20" Type="http://schemas.openxmlformats.org/officeDocument/2006/relationships/externalLink" Target="externalLinks/externalLink1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6.xml"/><Relationship Id="rId23" Type="http://schemas.openxmlformats.org/officeDocument/2006/relationships/sharedStrings" Target="sharedStrings.xml"/><Relationship Id="rId10" Type="http://schemas.openxmlformats.org/officeDocument/2006/relationships/externalLink" Target="externalLinks/externalLink1.xml"/><Relationship Id="rId19" Type="http://schemas.openxmlformats.org/officeDocument/2006/relationships/externalLink" Target="externalLinks/externalLink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5.xml"/><Relationship Id="rId22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5%20Datailed%20Stats%20-%20Playoffs/2025%20Playoffs%20Art's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2025%20Datailed%20Stats%20-%20Playoffs/2025%20Playoffs%20Family%20Realty%20Investments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2025%20Datailed%20Stats%20-%20Playoffs/2025%20Playoffs%20Unassigned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025%20Datailed%20Stats%20-%20Playoffs/2025%20Playoffs%20Dr%20Dionne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2025%20Datailed%20Stats%20-%20Playoffs/2025%20Playoffs%20Coleman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2025%20Datailed%20Stats%20-%20Playoffs/2025%20Playoffs%20IMEC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2025%20Datailed%20Stats%20-%20Playoffs/2025%20Playoffs%20Jok's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2025%20Datailed%20Stats%20-%20Playoffs/2025%20Playoffs%20Kittle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2025%20Datailed%20Stats%20-%20Playoffs/2025%20Playoffs%20M&amp;N%20Sports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2025%20Datailed%20Stats%20-%20Playoffs/2025%20Playoffs%20Pine%20Street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2025%20Datailed%20Stats%20-%20Playoffs/2025%20Playoffs%20Visionwork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warzenberg"/>
      <sheetName val="Cockroft"/>
      <sheetName val="Norton"/>
      <sheetName val="Vye"/>
      <sheetName val="Smith"/>
      <sheetName val="Riley"/>
      <sheetName val="Hess"/>
      <sheetName val="Richards"/>
      <sheetName val="Ferullo"/>
      <sheetName val="Lara"/>
      <sheetName val="Edwards"/>
      <sheetName val="Barnhart"/>
      <sheetName val="Sheet2"/>
      <sheetName val="Sheet3"/>
    </sheetNames>
    <sheetDataSet>
      <sheetData sheetId="0">
        <row r="50">
          <cell r="B50">
            <v>8</v>
          </cell>
          <cell r="C50">
            <v>3</v>
          </cell>
          <cell r="D50">
            <v>5</v>
          </cell>
          <cell r="E50">
            <v>2</v>
          </cell>
          <cell r="F50">
            <v>1</v>
          </cell>
          <cell r="G50">
            <v>1</v>
          </cell>
          <cell r="H50">
            <v>0</v>
          </cell>
          <cell r="I50">
            <v>12</v>
          </cell>
        </row>
        <row r="51">
          <cell r="B51">
            <v>2</v>
          </cell>
        </row>
      </sheetData>
      <sheetData sheetId="1">
        <row r="66">
          <cell r="B66">
            <v>16</v>
          </cell>
          <cell r="C66">
            <v>4</v>
          </cell>
          <cell r="D66">
            <v>7</v>
          </cell>
          <cell r="E66">
            <v>3</v>
          </cell>
          <cell r="F66">
            <v>0</v>
          </cell>
          <cell r="G66">
            <v>0</v>
          </cell>
          <cell r="H66">
            <v>1</v>
          </cell>
          <cell r="I66">
            <v>10</v>
          </cell>
        </row>
        <row r="67">
          <cell r="B67">
            <v>4</v>
          </cell>
        </row>
      </sheetData>
      <sheetData sheetId="2">
        <row r="51">
          <cell r="B51">
            <v>7</v>
          </cell>
          <cell r="C51">
            <v>1</v>
          </cell>
          <cell r="D51">
            <v>4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4</v>
          </cell>
        </row>
        <row r="52">
          <cell r="B52">
            <v>2</v>
          </cell>
        </row>
      </sheetData>
      <sheetData sheetId="3">
        <row r="57">
          <cell r="B57">
            <v>13</v>
          </cell>
          <cell r="C57">
            <v>2</v>
          </cell>
          <cell r="D57">
            <v>3</v>
          </cell>
          <cell r="E57">
            <v>1</v>
          </cell>
          <cell r="F57">
            <v>0</v>
          </cell>
          <cell r="G57">
            <v>0</v>
          </cell>
          <cell r="H57">
            <v>0</v>
          </cell>
          <cell r="I57">
            <v>4</v>
          </cell>
        </row>
        <row r="58">
          <cell r="B58">
            <v>3</v>
          </cell>
        </row>
      </sheetData>
      <sheetData sheetId="4">
        <row r="52">
          <cell r="B52">
            <v>7</v>
          </cell>
          <cell r="C52">
            <v>1</v>
          </cell>
          <cell r="D52">
            <v>4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4</v>
          </cell>
        </row>
        <row r="53">
          <cell r="B53">
            <v>2</v>
          </cell>
        </row>
      </sheetData>
      <sheetData sheetId="5">
        <row r="50">
          <cell r="B50">
            <v>7</v>
          </cell>
          <cell r="C50">
            <v>0</v>
          </cell>
          <cell r="D50">
            <v>4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4</v>
          </cell>
        </row>
        <row r="51">
          <cell r="B51">
            <v>2</v>
          </cell>
        </row>
      </sheetData>
      <sheetData sheetId="6">
        <row r="49">
          <cell r="B49">
            <v>7</v>
          </cell>
          <cell r="C49">
            <v>1</v>
          </cell>
          <cell r="D49">
            <v>3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3</v>
          </cell>
        </row>
        <row r="50">
          <cell r="B50">
            <v>2</v>
          </cell>
        </row>
      </sheetData>
      <sheetData sheetId="7">
        <row r="53">
          <cell r="B53">
            <v>8</v>
          </cell>
          <cell r="C53">
            <v>2</v>
          </cell>
          <cell r="D53">
            <v>4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4</v>
          </cell>
        </row>
        <row r="54">
          <cell r="B54">
            <v>2</v>
          </cell>
        </row>
      </sheetData>
      <sheetData sheetId="8">
        <row r="51">
          <cell r="B51">
            <v>13</v>
          </cell>
          <cell r="C51">
            <v>0</v>
          </cell>
          <cell r="D51">
            <v>5</v>
          </cell>
          <cell r="E51">
            <v>0</v>
          </cell>
          <cell r="F51">
            <v>0</v>
          </cell>
          <cell r="G51">
            <v>0</v>
          </cell>
          <cell r="H51">
            <v>1</v>
          </cell>
          <cell r="I51">
            <v>5</v>
          </cell>
        </row>
        <row r="52">
          <cell r="B52">
            <v>3</v>
          </cell>
        </row>
      </sheetData>
      <sheetData sheetId="9">
        <row r="57">
          <cell r="B57">
            <v>12</v>
          </cell>
          <cell r="C57">
            <v>2</v>
          </cell>
          <cell r="D57">
            <v>6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6</v>
          </cell>
        </row>
        <row r="58">
          <cell r="B58">
            <v>3</v>
          </cell>
        </row>
      </sheetData>
      <sheetData sheetId="10">
        <row r="52">
          <cell r="B52">
            <v>7</v>
          </cell>
          <cell r="C52">
            <v>1</v>
          </cell>
          <cell r="D52">
            <v>1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1</v>
          </cell>
        </row>
        <row r="53">
          <cell r="B53">
            <v>2</v>
          </cell>
        </row>
      </sheetData>
      <sheetData sheetId="11">
        <row r="58">
          <cell r="B58">
            <v>10</v>
          </cell>
          <cell r="C58">
            <v>3</v>
          </cell>
          <cell r="D58">
            <v>2</v>
          </cell>
          <cell r="E58">
            <v>0</v>
          </cell>
          <cell r="F58">
            <v>0</v>
          </cell>
          <cell r="G58">
            <v>0</v>
          </cell>
          <cell r="H58">
            <v>1</v>
          </cell>
          <cell r="I58">
            <v>2</v>
          </cell>
        </row>
        <row r="59">
          <cell r="B59">
            <v>3</v>
          </cell>
        </row>
      </sheetData>
      <sheetData sheetId="12"/>
      <sheetData sheetId="13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y"/>
      <sheetName val="Ciampa"/>
      <sheetName val="Smith"/>
      <sheetName val="Rosen"/>
      <sheetName val="Patton"/>
      <sheetName val="Hendrick"/>
      <sheetName val="Campbell"/>
      <sheetName val="Tessier"/>
      <sheetName val="Hedlund"/>
      <sheetName val="Consigli"/>
      <sheetName val="Jones"/>
      <sheetName val="Cutelis"/>
      <sheetName val="Open"/>
      <sheetName val="Sheet2"/>
      <sheetName val="Sheet3"/>
    </sheetNames>
    <sheetDataSet>
      <sheetData sheetId="0">
        <row r="42">
          <cell r="B42">
            <v>10</v>
          </cell>
          <cell r="C42">
            <v>4</v>
          </cell>
          <cell r="D42">
            <v>8</v>
          </cell>
          <cell r="E42">
            <v>1</v>
          </cell>
          <cell r="F42">
            <v>0</v>
          </cell>
          <cell r="G42">
            <v>0</v>
          </cell>
          <cell r="H42">
            <v>1</v>
          </cell>
          <cell r="I42">
            <v>9</v>
          </cell>
        </row>
        <row r="43">
          <cell r="B43">
            <v>2</v>
          </cell>
        </row>
      </sheetData>
      <sheetData sheetId="1">
        <row r="59">
          <cell r="B59">
            <v>4</v>
          </cell>
          <cell r="C59">
            <v>0</v>
          </cell>
          <cell r="D59">
            <v>3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3</v>
          </cell>
        </row>
        <row r="60">
          <cell r="B60">
            <v>1</v>
          </cell>
        </row>
      </sheetData>
      <sheetData sheetId="2">
        <row r="43">
          <cell r="B43">
            <v>9</v>
          </cell>
          <cell r="C43">
            <v>2</v>
          </cell>
          <cell r="D43">
            <v>5</v>
          </cell>
          <cell r="E43">
            <v>1</v>
          </cell>
          <cell r="F43">
            <v>0</v>
          </cell>
          <cell r="G43">
            <v>0</v>
          </cell>
          <cell r="H43">
            <v>0</v>
          </cell>
          <cell r="I43">
            <v>6</v>
          </cell>
        </row>
        <row r="44">
          <cell r="B44">
            <v>2</v>
          </cell>
        </row>
      </sheetData>
      <sheetData sheetId="3">
        <row r="39">
          <cell r="B39">
            <v>9</v>
          </cell>
          <cell r="C39">
            <v>1</v>
          </cell>
          <cell r="D39">
            <v>2</v>
          </cell>
          <cell r="E39">
            <v>0</v>
          </cell>
          <cell r="F39">
            <v>0</v>
          </cell>
          <cell r="G39">
            <v>0</v>
          </cell>
          <cell r="H39">
            <v>2</v>
          </cell>
          <cell r="I39">
            <v>2</v>
          </cell>
        </row>
        <row r="40">
          <cell r="B40">
            <v>2</v>
          </cell>
        </row>
      </sheetData>
      <sheetData sheetId="4">
        <row r="49">
          <cell r="B49">
            <v>9</v>
          </cell>
          <cell r="C49">
            <v>0</v>
          </cell>
          <cell r="D49">
            <v>4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4</v>
          </cell>
        </row>
        <row r="50">
          <cell r="B50">
            <v>2</v>
          </cell>
        </row>
      </sheetData>
      <sheetData sheetId="5">
        <row r="49">
          <cell r="B49">
            <v>9</v>
          </cell>
          <cell r="C49">
            <v>1</v>
          </cell>
          <cell r="D49">
            <v>3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3</v>
          </cell>
        </row>
        <row r="50">
          <cell r="B50">
            <v>2</v>
          </cell>
        </row>
      </sheetData>
      <sheetData sheetId="6">
        <row r="50">
          <cell r="B50">
            <v>9</v>
          </cell>
          <cell r="C50">
            <v>0</v>
          </cell>
          <cell r="D50">
            <v>5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5</v>
          </cell>
        </row>
        <row r="51">
          <cell r="B51">
            <v>2</v>
          </cell>
        </row>
      </sheetData>
      <sheetData sheetId="7">
        <row r="46">
          <cell r="B46">
            <v>8</v>
          </cell>
          <cell r="C46">
            <v>2</v>
          </cell>
          <cell r="D46">
            <v>1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1</v>
          </cell>
        </row>
        <row r="47">
          <cell r="B47">
            <v>2</v>
          </cell>
        </row>
      </sheetData>
      <sheetData sheetId="8">
        <row r="39">
          <cell r="B39">
            <v>9</v>
          </cell>
          <cell r="C39">
            <v>3</v>
          </cell>
          <cell r="D39">
            <v>6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6</v>
          </cell>
        </row>
        <row r="40">
          <cell r="B40">
            <v>2</v>
          </cell>
        </row>
      </sheetData>
      <sheetData sheetId="9">
        <row r="39"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</row>
        <row r="40">
          <cell r="B40">
            <v>0</v>
          </cell>
        </row>
      </sheetData>
      <sheetData sheetId="10">
        <row r="48">
          <cell r="B48">
            <v>4</v>
          </cell>
          <cell r="C48">
            <v>1</v>
          </cell>
          <cell r="D48">
            <v>2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2</v>
          </cell>
        </row>
        <row r="49">
          <cell r="B49">
            <v>1</v>
          </cell>
        </row>
      </sheetData>
      <sheetData sheetId="11">
        <row r="49">
          <cell r="B49">
            <v>0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</row>
        <row r="50">
          <cell r="B50">
            <v>0</v>
          </cell>
        </row>
      </sheetData>
      <sheetData sheetId="12"/>
      <sheetData sheetId="13"/>
      <sheetData sheetId="14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rberian"/>
      <sheetName val="Cox"/>
      <sheetName val="Dolan"/>
      <sheetName val="Esposito"/>
      <sheetName val="Huckins"/>
      <sheetName val="None"/>
      <sheetName val="Other (1)"/>
      <sheetName val="Other (2)"/>
      <sheetName val="Other (3)"/>
      <sheetName val="Other (4)"/>
      <sheetName val="Sheet2"/>
      <sheetName val="Sheet3"/>
    </sheetNames>
    <sheetDataSet>
      <sheetData sheetId="0"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</row>
        <row r="33">
          <cell r="B33">
            <v>0</v>
          </cell>
        </row>
      </sheetData>
      <sheetData sheetId="1">
        <row r="34"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</row>
        <row r="35">
          <cell r="B35">
            <v>0</v>
          </cell>
        </row>
      </sheetData>
      <sheetData sheetId="2"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</row>
        <row r="30">
          <cell r="B30">
            <v>0</v>
          </cell>
        </row>
      </sheetData>
      <sheetData sheetId="3">
        <row r="35"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</row>
        <row r="36">
          <cell r="B36">
            <v>0</v>
          </cell>
        </row>
      </sheetData>
      <sheetData sheetId="4">
        <row r="34"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</row>
        <row r="35">
          <cell r="B35">
            <v>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moneau"/>
      <sheetName val="Nalette"/>
      <sheetName val="Doherty"/>
      <sheetName val="Clark"/>
      <sheetName val="Roy"/>
      <sheetName val="Gillespie"/>
      <sheetName val="Gougian"/>
      <sheetName val="Berard"/>
      <sheetName val="Martinoli"/>
      <sheetName val="Higgins"/>
      <sheetName val="Cortez"/>
      <sheetName val="Mooradian"/>
      <sheetName val="Sheet2"/>
      <sheetName val="Sheet3"/>
    </sheetNames>
    <sheetDataSet>
      <sheetData sheetId="0">
        <row r="51">
          <cell r="B51">
            <v>7</v>
          </cell>
          <cell r="C51">
            <v>2</v>
          </cell>
          <cell r="D51">
            <v>3</v>
          </cell>
          <cell r="E51">
            <v>0</v>
          </cell>
          <cell r="F51">
            <v>1</v>
          </cell>
          <cell r="G51">
            <v>0</v>
          </cell>
          <cell r="H51">
            <v>2</v>
          </cell>
          <cell r="I51">
            <v>5</v>
          </cell>
        </row>
        <row r="52">
          <cell r="B52">
            <v>2</v>
          </cell>
        </row>
      </sheetData>
      <sheetData sheetId="1">
        <row r="60">
          <cell r="B60">
            <v>6</v>
          </cell>
          <cell r="C60">
            <v>1</v>
          </cell>
          <cell r="D60">
            <v>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1</v>
          </cell>
        </row>
        <row r="61">
          <cell r="B61">
            <v>2</v>
          </cell>
        </row>
      </sheetData>
      <sheetData sheetId="2">
        <row r="56">
          <cell r="B56">
            <v>6</v>
          </cell>
          <cell r="C56">
            <v>0</v>
          </cell>
          <cell r="D56">
            <v>3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3</v>
          </cell>
        </row>
        <row r="57">
          <cell r="B57">
            <v>2</v>
          </cell>
        </row>
      </sheetData>
      <sheetData sheetId="3">
        <row r="54">
          <cell r="B54">
            <v>7</v>
          </cell>
          <cell r="C54">
            <v>1</v>
          </cell>
          <cell r="D54">
            <v>3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3</v>
          </cell>
        </row>
        <row r="55">
          <cell r="B55">
            <v>2</v>
          </cell>
        </row>
      </sheetData>
      <sheetData sheetId="4">
        <row r="41"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</row>
        <row r="42">
          <cell r="B42">
            <v>0</v>
          </cell>
        </row>
      </sheetData>
      <sheetData sheetId="5">
        <row r="51">
          <cell r="B51">
            <v>7</v>
          </cell>
          <cell r="C51">
            <v>0</v>
          </cell>
          <cell r="D51">
            <v>3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3</v>
          </cell>
        </row>
        <row r="52">
          <cell r="B52">
            <v>2</v>
          </cell>
        </row>
      </sheetData>
      <sheetData sheetId="6">
        <row r="59">
          <cell r="B59">
            <v>4</v>
          </cell>
          <cell r="C59">
            <v>1</v>
          </cell>
          <cell r="D59">
            <v>3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3</v>
          </cell>
        </row>
        <row r="60">
          <cell r="B60">
            <v>1</v>
          </cell>
        </row>
      </sheetData>
      <sheetData sheetId="7">
        <row r="52">
          <cell r="B52">
            <v>6</v>
          </cell>
          <cell r="C52">
            <v>1</v>
          </cell>
          <cell r="D52">
            <v>4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4</v>
          </cell>
        </row>
        <row r="53">
          <cell r="B53">
            <v>2</v>
          </cell>
        </row>
      </sheetData>
      <sheetData sheetId="8">
        <row r="54">
          <cell r="B54">
            <v>7</v>
          </cell>
          <cell r="C54">
            <v>0</v>
          </cell>
          <cell r="D54">
            <v>1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1</v>
          </cell>
        </row>
        <row r="55">
          <cell r="B55">
            <v>2</v>
          </cell>
        </row>
      </sheetData>
      <sheetData sheetId="9">
        <row r="56">
          <cell r="B56">
            <v>7</v>
          </cell>
          <cell r="C56">
            <v>0</v>
          </cell>
          <cell r="D56">
            <v>1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1</v>
          </cell>
        </row>
        <row r="57">
          <cell r="B57">
            <v>2</v>
          </cell>
        </row>
      </sheetData>
      <sheetData sheetId="10">
        <row r="59">
          <cell r="B59">
            <v>9</v>
          </cell>
          <cell r="C59">
            <v>1</v>
          </cell>
          <cell r="D59">
            <v>1</v>
          </cell>
          <cell r="E59">
            <v>0</v>
          </cell>
          <cell r="F59">
            <v>0</v>
          </cell>
          <cell r="G59">
            <v>0</v>
          </cell>
          <cell r="H59">
            <v>2</v>
          </cell>
          <cell r="I59">
            <v>1</v>
          </cell>
        </row>
        <row r="60">
          <cell r="B60">
            <v>3</v>
          </cell>
        </row>
      </sheetData>
      <sheetData sheetId="11">
        <row r="50">
          <cell r="B50">
            <v>6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</row>
        <row r="51">
          <cell r="B51">
            <v>2</v>
          </cell>
        </row>
      </sheetData>
      <sheetData sheetId="12"/>
      <sheetData sheetId="1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elliher"/>
      <sheetName val="Patterson"/>
      <sheetName val="Morgan"/>
      <sheetName val="Barnard"/>
      <sheetName val="Atkinson"/>
      <sheetName val="Longo"/>
      <sheetName val="Abood"/>
      <sheetName val="Wood"/>
      <sheetName val="Couture"/>
      <sheetName val="Cahoon"/>
      <sheetName val="Trembley"/>
      <sheetName val="Margulis"/>
      <sheetName val="Other"/>
      <sheetName val="Sheet2"/>
      <sheetName val="Sheet3"/>
    </sheetNames>
    <sheetDataSet>
      <sheetData sheetId="0">
        <row r="47">
          <cell r="B47">
            <v>32</v>
          </cell>
          <cell r="C47">
            <v>13</v>
          </cell>
          <cell r="D47">
            <v>18</v>
          </cell>
          <cell r="E47">
            <v>5</v>
          </cell>
          <cell r="F47">
            <v>0</v>
          </cell>
          <cell r="G47">
            <v>0</v>
          </cell>
          <cell r="H47">
            <v>2</v>
          </cell>
          <cell r="I47">
            <v>23</v>
          </cell>
        </row>
        <row r="48">
          <cell r="B48">
            <v>7</v>
          </cell>
        </row>
      </sheetData>
      <sheetData sheetId="1">
        <row r="54">
          <cell r="B54">
            <v>23</v>
          </cell>
          <cell r="C54">
            <v>12</v>
          </cell>
          <cell r="D54">
            <v>15</v>
          </cell>
          <cell r="E54">
            <v>2</v>
          </cell>
          <cell r="F54">
            <v>0</v>
          </cell>
          <cell r="G54">
            <v>0</v>
          </cell>
          <cell r="H54">
            <v>2</v>
          </cell>
          <cell r="I54">
            <v>17</v>
          </cell>
        </row>
        <row r="55">
          <cell r="B55">
            <v>5</v>
          </cell>
        </row>
      </sheetData>
      <sheetData sheetId="2">
        <row r="49">
          <cell r="B49">
            <v>35</v>
          </cell>
          <cell r="C49">
            <v>12</v>
          </cell>
          <cell r="D49">
            <v>21</v>
          </cell>
          <cell r="E49">
            <v>4</v>
          </cell>
          <cell r="F49">
            <v>2</v>
          </cell>
          <cell r="G49">
            <v>0</v>
          </cell>
          <cell r="H49">
            <v>3</v>
          </cell>
          <cell r="I49">
            <v>29</v>
          </cell>
        </row>
        <row r="50">
          <cell r="B50">
            <v>8</v>
          </cell>
        </row>
      </sheetData>
      <sheetData sheetId="3">
        <row r="50">
          <cell r="B50">
            <v>31</v>
          </cell>
          <cell r="C50">
            <v>9</v>
          </cell>
          <cell r="D50">
            <v>20</v>
          </cell>
          <cell r="E50">
            <v>3</v>
          </cell>
          <cell r="F50">
            <v>1</v>
          </cell>
          <cell r="G50">
            <v>0</v>
          </cell>
          <cell r="H50">
            <v>4</v>
          </cell>
          <cell r="I50">
            <v>25</v>
          </cell>
        </row>
        <row r="51">
          <cell r="B51">
            <v>7</v>
          </cell>
        </row>
      </sheetData>
      <sheetData sheetId="4">
        <row r="50">
          <cell r="B50">
            <v>33</v>
          </cell>
          <cell r="C50">
            <v>4</v>
          </cell>
          <cell r="D50">
            <v>12</v>
          </cell>
          <cell r="E50">
            <v>3</v>
          </cell>
          <cell r="F50">
            <v>2</v>
          </cell>
          <cell r="G50">
            <v>0</v>
          </cell>
          <cell r="H50">
            <v>0</v>
          </cell>
          <cell r="I50">
            <v>19</v>
          </cell>
        </row>
        <row r="51">
          <cell r="B51">
            <v>9</v>
          </cell>
        </row>
      </sheetData>
      <sheetData sheetId="5">
        <row r="52">
          <cell r="B52">
            <v>25</v>
          </cell>
          <cell r="C52">
            <v>5</v>
          </cell>
          <cell r="D52">
            <v>10</v>
          </cell>
          <cell r="E52">
            <v>1</v>
          </cell>
          <cell r="F52">
            <v>0</v>
          </cell>
          <cell r="G52">
            <v>0</v>
          </cell>
          <cell r="H52">
            <v>0</v>
          </cell>
          <cell r="I52">
            <v>11</v>
          </cell>
        </row>
        <row r="53">
          <cell r="B53">
            <v>7</v>
          </cell>
        </row>
      </sheetData>
      <sheetData sheetId="6">
        <row r="58">
          <cell r="B58">
            <v>30</v>
          </cell>
          <cell r="C58">
            <v>2</v>
          </cell>
          <cell r="D58">
            <v>14</v>
          </cell>
          <cell r="E58">
            <v>0</v>
          </cell>
          <cell r="F58">
            <v>0</v>
          </cell>
          <cell r="G58">
            <v>0</v>
          </cell>
          <cell r="H58">
            <v>3</v>
          </cell>
          <cell r="I58">
            <v>14</v>
          </cell>
        </row>
        <row r="59">
          <cell r="B59">
            <v>7</v>
          </cell>
        </row>
      </sheetData>
      <sheetData sheetId="7">
        <row r="47">
          <cell r="B47">
            <v>25</v>
          </cell>
          <cell r="C47">
            <v>3</v>
          </cell>
          <cell r="D47">
            <v>11</v>
          </cell>
          <cell r="E47">
            <v>4</v>
          </cell>
          <cell r="F47">
            <v>1</v>
          </cell>
          <cell r="G47">
            <v>0</v>
          </cell>
          <cell r="H47">
            <v>0</v>
          </cell>
          <cell r="I47">
            <v>17</v>
          </cell>
        </row>
        <row r="48">
          <cell r="B48">
            <v>7</v>
          </cell>
        </row>
      </sheetData>
      <sheetData sheetId="8">
        <row r="57">
          <cell r="B57">
            <v>30</v>
          </cell>
          <cell r="C57">
            <v>5</v>
          </cell>
          <cell r="D57">
            <v>19</v>
          </cell>
          <cell r="E57">
            <v>3</v>
          </cell>
          <cell r="F57">
            <v>0</v>
          </cell>
          <cell r="G57">
            <v>0</v>
          </cell>
          <cell r="H57">
            <v>0</v>
          </cell>
          <cell r="I57">
            <v>22</v>
          </cell>
        </row>
        <row r="58">
          <cell r="B58">
            <v>7</v>
          </cell>
        </row>
      </sheetData>
      <sheetData sheetId="9">
        <row r="52">
          <cell r="B52">
            <v>28</v>
          </cell>
          <cell r="C52">
            <v>0</v>
          </cell>
          <cell r="D52">
            <v>8</v>
          </cell>
          <cell r="E52">
            <v>1</v>
          </cell>
          <cell r="F52">
            <v>0</v>
          </cell>
          <cell r="G52">
            <v>0</v>
          </cell>
          <cell r="H52">
            <v>0</v>
          </cell>
          <cell r="I52">
            <v>9</v>
          </cell>
        </row>
        <row r="53">
          <cell r="B53">
            <v>7</v>
          </cell>
        </row>
      </sheetData>
      <sheetData sheetId="10">
        <row r="52">
          <cell r="B52">
            <v>28</v>
          </cell>
          <cell r="C52">
            <v>6</v>
          </cell>
          <cell r="D52">
            <v>9</v>
          </cell>
          <cell r="E52">
            <v>2</v>
          </cell>
          <cell r="F52">
            <v>0</v>
          </cell>
          <cell r="G52">
            <v>0</v>
          </cell>
          <cell r="H52">
            <v>1</v>
          </cell>
          <cell r="I52">
            <v>11</v>
          </cell>
        </row>
        <row r="53">
          <cell r="B53">
            <v>8</v>
          </cell>
        </row>
      </sheetData>
      <sheetData sheetId="11">
        <row r="48">
          <cell r="B48">
            <v>25</v>
          </cell>
          <cell r="C48">
            <v>2</v>
          </cell>
          <cell r="D48">
            <v>10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10</v>
          </cell>
        </row>
        <row r="49">
          <cell r="B49">
            <v>7</v>
          </cell>
        </row>
      </sheetData>
      <sheetData sheetId="12"/>
      <sheetData sheetId="13"/>
      <sheetData sheetId="1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ilhooly"/>
      <sheetName val="Bertewell"/>
      <sheetName val="Bourque"/>
      <sheetName val="Remillard"/>
      <sheetName val="Feldmann"/>
      <sheetName val="Spinella"/>
      <sheetName val="Peterman"/>
      <sheetName val="Boland"/>
      <sheetName val="Dionne"/>
      <sheetName val="Ferguson"/>
      <sheetName val="Muller"/>
      <sheetName val="Hastings"/>
      <sheetName val="Other"/>
      <sheetName val="Sheet2"/>
      <sheetName val="Sheet3"/>
    </sheetNames>
    <sheetDataSet>
      <sheetData sheetId="0">
        <row r="62">
          <cell r="B62">
            <v>26</v>
          </cell>
          <cell r="C62">
            <v>14</v>
          </cell>
          <cell r="D62">
            <v>23</v>
          </cell>
          <cell r="E62">
            <v>9</v>
          </cell>
          <cell r="F62">
            <v>4</v>
          </cell>
          <cell r="G62">
            <v>0</v>
          </cell>
          <cell r="H62">
            <v>1</v>
          </cell>
          <cell r="I62">
            <v>40</v>
          </cell>
        </row>
        <row r="63">
          <cell r="B63">
            <v>6</v>
          </cell>
        </row>
      </sheetData>
      <sheetData sheetId="1">
        <row r="50">
          <cell r="B50">
            <v>23</v>
          </cell>
          <cell r="C50">
            <v>13</v>
          </cell>
          <cell r="D50">
            <v>11</v>
          </cell>
          <cell r="E50">
            <v>4</v>
          </cell>
          <cell r="F50">
            <v>1</v>
          </cell>
          <cell r="G50">
            <v>0</v>
          </cell>
          <cell r="H50">
            <v>0</v>
          </cell>
          <cell r="I50">
            <v>17</v>
          </cell>
        </row>
        <row r="51">
          <cell r="B51">
            <v>6</v>
          </cell>
        </row>
      </sheetData>
      <sheetData sheetId="2">
        <row r="52">
          <cell r="B52">
            <v>23</v>
          </cell>
          <cell r="C52">
            <v>8</v>
          </cell>
          <cell r="D52">
            <v>15</v>
          </cell>
          <cell r="E52">
            <v>6</v>
          </cell>
          <cell r="F52">
            <v>2</v>
          </cell>
          <cell r="G52">
            <v>0</v>
          </cell>
          <cell r="H52">
            <v>2</v>
          </cell>
          <cell r="I52">
            <v>25</v>
          </cell>
        </row>
        <row r="53">
          <cell r="B53">
            <v>6</v>
          </cell>
        </row>
      </sheetData>
      <sheetData sheetId="3">
        <row r="49">
          <cell r="B49">
            <v>27</v>
          </cell>
          <cell r="C49">
            <v>16</v>
          </cell>
          <cell r="D49">
            <v>17</v>
          </cell>
          <cell r="E49">
            <v>4</v>
          </cell>
          <cell r="F49">
            <v>1</v>
          </cell>
          <cell r="G49">
            <v>0</v>
          </cell>
          <cell r="H49">
            <v>1</v>
          </cell>
          <cell r="I49">
            <v>23</v>
          </cell>
        </row>
        <row r="50">
          <cell r="B50">
            <v>6</v>
          </cell>
        </row>
      </sheetData>
      <sheetData sheetId="4">
        <row r="63">
          <cell r="B63">
            <v>25</v>
          </cell>
          <cell r="C63">
            <v>6</v>
          </cell>
          <cell r="D63">
            <v>15</v>
          </cell>
          <cell r="E63">
            <v>1</v>
          </cell>
          <cell r="F63">
            <v>0</v>
          </cell>
          <cell r="G63">
            <v>0</v>
          </cell>
          <cell r="H63">
            <v>0</v>
          </cell>
          <cell r="I63">
            <v>16</v>
          </cell>
        </row>
        <row r="64">
          <cell r="B64">
            <v>6</v>
          </cell>
        </row>
      </sheetData>
      <sheetData sheetId="5">
        <row r="51">
          <cell r="B51">
            <v>25</v>
          </cell>
          <cell r="C51">
            <v>6</v>
          </cell>
          <cell r="D51">
            <v>17</v>
          </cell>
          <cell r="E51">
            <v>1</v>
          </cell>
          <cell r="F51">
            <v>1</v>
          </cell>
          <cell r="G51">
            <v>0</v>
          </cell>
          <cell r="H51">
            <v>0</v>
          </cell>
          <cell r="I51">
            <v>20</v>
          </cell>
        </row>
        <row r="52">
          <cell r="B52">
            <v>6</v>
          </cell>
        </row>
      </sheetData>
      <sheetData sheetId="6">
        <row r="61">
          <cell r="B61">
            <v>25</v>
          </cell>
          <cell r="C61">
            <v>5</v>
          </cell>
          <cell r="D61">
            <v>11</v>
          </cell>
          <cell r="E61">
            <v>2</v>
          </cell>
          <cell r="F61">
            <v>0</v>
          </cell>
          <cell r="G61">
            <v>0</v>
          </cell>
          <cell r="H61">
            <v>1</v>
          </cell>
          <cell r="I61">
            <v>13</v>
          </cell>
        </row>
        <row r="62">
          <cell r="B62">
            <v>5</v>
          </cell>
        </row>
      </sheetData>
      <sheetData sheetId="7">
        <row r="50">
          <cell r="B50">
            <v>24</v>
          </cell>
          <cell r="C50">
            <v>6</v>
          </cell>
          <cell r="D50">
            <v>11</v>
          </cell>
          <cell r="E50">
            <v>2</v>
          </cell>
          <cell r="F50">
            <v>0</v>
          </cell>
          <cell r="G50">
            <v>0</v>
          </cell>
          <cell r="H50">
            <v>0</v>
          </cell>
          <cell r="I50">
            <v>13</v>
          </cell>
        </row>
        <row r="51">
          <cell r="B51">
            <v>6</v>
          </cell>
        </row>
      </sheetData>
      <sheetData sheetId="8">
        <row r="51">
          <cell r="B51">
            <v>11</v>
          </cell>
          <cell r="C51">
            <v>2</v>
          </cell>
          <cell r="D51">
            <v>5</v>
          </cell>
          <cell r="E51">
            <v>1</v>
          </cell>
          <cell r="F51">
            <v>0</v>
          </cell>
          <cell r="G51">
            <v>0</v>
          </cell>
          <cell r="H51">
            <v>0</v>
          </cell>
          <cell r="I51">
            <v>6</v>
          </cell>
        </row>
        <row r="52">
          <cell r="B52">
            <v>3</v>
          </cell>
        </row>
      </sheetData>
      <sheetData sheetId="9">
        <row r="53">
          <cell r="B53">
            <v>24</v>
          </cell>
          <cell r="C53">
            <v>6</v>
          </cell>
          <cell r="D53">
            <v>13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13</v>
          </cell>
        </row>
        <row r="54">
          <cell r="B54">
            <v>6</v>
          </cell>
        </row>
      </sheetData>
      <sheetData sheetId="10">
        <row r="56">
          <cell r="B56">
            <v>24</v>
          </cell>
          <cell r="C56">
            <v>3</v>
          </cell>
          <cell r="D56">
            <v>5</v>
          </cell>
          <cell r="E56">
            <v>0</v>
          </cell>
          <cell r="F56">
            <v>0</v>
          </cell>
          <cell r="G56">
            <v>0</v>
          </cell>
          <cell r="H56">
            <v>2</v>
          </cell>
          <cell r="I56">
            <v>5</v>
          </cell>
        </row>
        <row r="57">
          <cell r="B57">
            <v>5</v>
          </cell>
        </row>
      </sheetData>
      <sheetData sheetId="11">
        <row r="50">
          <cell r="B50">
            <v>20</v>
          </cell>
          <cell r="C50">
            <v>3</v>
          </cell>
          <cell r="D50">
            <v>6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6</v>
          </cell>
        </row>
        <row r="51">
          <cell r="B51">
            <v>5</v>
          </cell>
        </row>
      </sheetData>
      <sheetData sheetId="12"/>
      <sheetData sheetId="13"/>
      <sheetData sheetId="1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lisle"/>
      <sheetName val="Goodey"/>
      <sheetName val="Sullivan"/>
      <sheetName val="Pelletier"/>
      <sheetName val="Chase"/>
      <sheetName val="Trubacz"/>
      <sheetName val="Royce"/>
      <sheetName val="Macias"/>
      <sheetName val="Doolan"/>
      <sheetName val="Zocco"/>
      <sheetName val="Kasper"/>
      <sheetName val="Melanson"/>
      <sheetName val="Other"/>
      <sheetName val="Sheet2"/>
      <sheetName val="Sheet3"/>
    </sheetNames>
    <sheetDataSet>
      <sheetData sheetId="0">
        <row r="57">
          <cell r="B57">
            <v>27</v>
          </cell>
          <cell r="C57">
            <v>16</v>
          </cell>
          <cell r="D57">
            <v>18</v>
          </cell>
          <cell r="E57">
            <v>0</v>
          </cell>
          <cell r="F57">
            <v>2</v>
          </cell>
          <cell r="G57">
            <v>0</v>
          </cell>
          <cell r="H57">
            <v>3</v>
          </cell>
          <cell r="I57">
            <v>22</v>
          </cell>
        </row>
        <row r="58">
          <cell r="B58">
            <v>6</v>
          </cell>
        </row>
      </sheetData>
      <sheetData sheetId="1">
        <row r="45">
          <cell r="B45">
            <v>27</v>
          </cell>
          <cell r="C45">
            <v>11</v>
          </cell>
          <cell r="D45">
            <v>15</v>
          </cell>
          <cell r="E45">
            <v>1</v>
          </cell>
          <cell r="F45">
            <v>3</v>
          </cell>
          <cell r="G45">
            <v>0</v>
          </cell>
          <cell r="H45">
            <v>0</v>
          </cell>
          <cell r="I45">
            <v>22</v>
          </cell>
        </row>
        <row r="46">
          <cell r="B46">
            <v>6</v>
          </cell>
        </row>
      </sheetData>
      <sheetData sheetId="2">
        <row r="62">
          <cell r="B62">
            <v>26</v>
          </cell>
          <cell r="C62">
            <v>13</v>
          </cell>
          <cell r="D62">
            <v>13</v>
          </cell>
          <cell r="E62">
            <v>4</v>
          </cell>
          <cell r="F62">
            <v>2</v>
          </cell>
          <cell r="G62">
            <v>0</v>
          </cell>
          <cell r="H62">
            <v>2</v>
          </cell>
          <cell r="I62">
            <v>21</v>
          </cell>
        </row>
        <row r="63">
          <cell r="B63">
            <v>6</v>
          </cell>
        </row>
      </sheetData>
      <sheetData sheetId="3">
        <row r="56">
          <cell r="B56">
            <v>27</v>
          </cell>
          <cell r="C56">
            <v>7</v>
          </cell>
          <cell r="D56">
            <v>17</v>
          </cell>
          <cell r="E56">
            <v>3</v>
          </cell>
          <cell r="F56">
            <v>0</v>
          </cell>
          <cell r="G56">
            <v>0</v>
          </cell>
          <cell r="H56">
            <v>0</v>
          </cell>
          <cell r="I56">
            <v>20</v>
          </cell>
        </row>
        <row r="57">
          <cell r="B57">
            <v>6</v>
          </cell>
        </row>
      </sheetData>
      <sheetData sheetId="4">
        <row r="42">
          <cell r="B42">
            <v>10</v>
          </cell>
          <cell r="C42">
            <v>4</v>
          </cell>
          <cell r="D42">
            <v>4</v>
          </cell>
          <cell r="E42">
            <v>1</v>
          </cell>
          <cell r="F42">
            <v>0</v>
          </cell>
          <cell r="G42">
            <v>0</v>
          </cell>
          <cell r="H42">
            <v>1</v>
          </cell>
          <cell r="I42">
            <v>5</v>
          </cell>
        </row>
        <row r="43">
          <cell r="B43">
            <v>2</v>
          </cell>
        </row>
      </sheetData>
      <sheetData sheetId="5">
        <row r="48">
          <cell r="B48">
            <v>23</v>
          </cell>
          <cell r="C48">
            <v>2</v>
          </cell>
          <cell r="D48">
            <v>11</v>
          </cell>
          <cell r="E48">
            <v>1</v>
          </cell>
          <cell r="F48">
            <v>0</v>
          </cell>
          <cell r="G48">
            <v>0</v>
          </cell>
          <cell r="H48">
            <v>1</v>
          </cell>
          <cell r="I48">
            <v>12</v>
          </cell>
        </row>
        <row r="49">
          <cell r="B49">
            <v>6</v>
          </cell>
        </row>
      </sheetData>
      <sheetData sheetId="6">
        <row r="54">
          <cell r="B54">
            <v>27</v>
          </cell>
          <cell r="C54">
            <v>6</v>
          </cell>
          <cell r="D54">
            <v>15</v>
          </cell>
          <cell r="E54">
            <v>2</v>
          </cell>
          <cell r="F54">
            <v>0</v>
          </cell>
          <cell r="G54">
            <v>0</v>
          </cell>
          <cell r="H54">
            <v>2</v>
          </cell>
          <cell r="I54">
            <v>17</v>
          </cell>
        </row>
        <row r="55">
          <cell r="B55">
            <v>6</v>
          </cell>
        </row>
      </sheetData>
      <sheetData sheetId="7">
        <row r="51">
          <cell r="B51">
            <v>14</v>
          </cell>
          <cell r="C51">
            <v>3</v>
          </cell>
          <cell r="D51">
            <v>4</v>
          </cell>
          <cell r="E51">
            <v>1</v>
          </cell>
          <cell r="F51">
            <v>0</v>
          </cell>
          <cell r="G51">
            <v>0</v>
          </cell>
          <cell r="H51">
            <v>0</v>
          </cell>
          <cell r="I51">
            <v>5</v>
          </cell>
        </row>
        <row r="52">
          <cell r="B52">
            <v>4</v>
          </cell>
        </row>
      </sheetData>
      <sheetData sheetId="8">
        <row r="64">
          <cell r="B64">
            <v>27</v>
          </cell>
          <cell r="C64">
            <v>3</v>
          </cell>
          <cell r="D64">
            <v>16</v>
          </cell>
          <cell r="E64">
            <v>0</v>
          </cell>
          <cell r="F64">
            <v>0</v>
          </cell>
          <cell r="G64">
            <v>0</v>
          </cell>
          <cell r="H64">
            <v>1</v>
          </cell>
          <cell r="I64">
            <v>16</v>
          </cell>
        </row>
        <row r="65">
          <cell r="B65">
            <v>7</v>
          </cell>
        </row>
      </sheetData>
      <sheetData sheetId="9">
        <row r="54">
          <cell r="B54">
            <v>23</v>
          </cell>
          <cell r="C54">
            <v>5</v>
          </cell>
          <cell r="D54">
            <v>8</v>
          </cell>
          <cell r="E54">
            <v>3</v>
          </cell>
          <cell r="F54">
            <v>0</v>
          </cell>
          <cell r="G54">
            <v>0</v>
          </cell>
          <cell r="H54">
            <v>3</v>
          </cell>
          <cell r="I54">
            <v>11</v>
          </cell>
        </row>
        <row r="55">
          <cell r="B55">
            <v>6</v>
          </cell>
        </row>
      </sheetData>
      <sheetData sheetId="10">
        <row r="51">
          <cell r="B51">
            <v>15</v>
          </cell>
          <cell r="C51">
            <v>0</v>
          </cell>
          <cell r="D51">
            <v>1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1</v>
          </cell>
        </row>
        <row r="52">
          <cell r="B52">
            <v>4</v>
          </cell>
        </row>
      </sheetData>
      <sheetData sheetId="11">
        <row r="52">
          <cell r="B52">
            <v>22</v>
          </cell>
          <cell r="C52">
            <v>8</v>
          </cell>
          <cell r="D52">
            <v>10</v>
          </cell>
          <cell r="E52">
            <v>1</v>
          </cell>
          <cell r="F52">
            <v>0</v>
          </cell>
          <cell r="G52">
            <v>0</v>
          </cell>
          <cell r="H52">
            <v>0</v>
          </cell>
          <cell r="I52">
            <v>11</v>
          </cell>
        </row>
        <row r="53">
          <cell r="B53">
            <v>6</v>
          </cell>
        </row>
      </sheetData>
      <sheetData sheetId="12"/>
      <sheetData sheetId="13"/>
      <sheetData sheetId="1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rrone"/>
      <sheetName val="McDevitt"/>
      <sheetName val="Nagle"/>
      <sheetName val="Lamontagne"/>
      <sheetName val="Brun"/>
      <sheetName val="Albano"/>
      <sheetName val="Birmbas"/>
      <sheetName val="McConnell"/>
      <sheetName val="Papa"/>
      <sheetName val="Walter"/>
      <sheetName val="DeLue"/>
      <sheetName val="Ford"/>
      <sheetName val="Other"/>
      <sheetName val="Sheet3"/>
    </sheetNames>
    <sheetDataSet>
      <sheetData sheetId="0">
        <row r="42">
          <cell r="B42">
            <v>31</v>
          </cell>
          <cell r="C42">
            <v>19</v>
          </cell>
          <cell r="D42">
            <v>21</v>
          </cell>
          <cell r="E42">
            <v>5</v>
          </cell>
          <cell r="F42">
            <v>2</v>
          </cell>
          <cell r="G42">
            <v>1</v>
          </cell>
          <cell r="H42">
            <v>0</v>
          </cell>
          <cell r="I42">
            <v>33</v>
          </cell>
        </row>
        <row r="43">
          <cell r="B43">
            <v>7</v>
          </cell>
        </row>
      </sheetData>
      <sheetData sheetId="1">
        <row r="50">
          <cell r="B50">
            <v>34</v>
          </cell>
          <cell r="C50">
            <v>15</v>
          </cell>
          <cell r="D50">
            <v>23</v>
          </cell>
          <cell r="E50">
            <v>9</v>
          </cell>
          <cell r="F50">
            <v>0</v>
          </cell>
          <cell r="G50">
            <v>1</v>
          </cell>
          <cell r="H50">
            <v>2</v>
          </cell>
          <cell r="I50">
            <v>35</v>
          </cell>
        </row>
        <row r="51">
          <cell r="B51">
            <v>8</v>
          </cell>
        </row>
      </sheetData>
      <sheetData sheetId="2">
        <row r="58">
          <cell r="B58">
            <v>35</v>
          </cell>
          <cell r="C58">
            <v>13</v>
          </cell>
          <cell r="D58">
            <v>17</v>
          </cell>
          <cell r="E58">
            <v>1</v>
          </cell>
          <cell r="F58">
            <v>1</v>
          </cell>
          <cell r="G58">
            <v>0</v>
          </cell>
          <cell r="H58">
            <v>0</v>
          </cell>
          <cell r="I58">
            <v>20</v>
          </cell>
        </row>
        <row r="59">
          <cell r="B59">
            <v>8</v>
          </cell>
        </row>
      </sheetData>
      <sheetData sheetId="3">
        <row r="46">
          <cell r="B46">
            <v>35</v>
          </cell>
          <cell r="C46">
            <v>14</v>
          </cell>
          <cell r="D46">
            <v>21</v>
          </cell>
          <cell r="E46">
            <v>1</v>
          </cell>
          <cell r="F46">
            <v>3</v>
          </cell>
          <cell r="G46">
            <v>1</v>
          </cell>
          <cell r="H46">
            <v>2</v>
          </cell>
          <cell r="I46">
            <v>31</v>
          </cell>
        </row>
        <row r="47">
          <cell r="B47">
            <v>8</v>
          </cell>
        </row>
      </sheetData>
      <sheetData sheetId="4">
        <row r="50">
          <cell r="B50">
            <v>29</v>
          </cell>
          <cell r="C50">
            <v>12</v>
          </cell>
          <cell r="D50">
            <v>20</v>
          </cell>
          <cell r="E50">
            <v>5</v>
          </cell>
          <cell r="F50">
            <v>1</v>
          </cell>
          <cell r="G50">
            <v>0</v>
          </cell>
          <cell r="H50">
            <v>1</v>
          </cell>
          <cell r="I50">
            <v>27</v>
          </cell>
        </row>
        <row r="51">
          <cell r="B51">
            <v>7</v>
          </cell>
        </row>
      </sheetData>
      <sheetData sheetId="5">
        <row r="53">
          <cell r="B53">
            <v>29</v>
          </cell>
          <cell r="C53">
            <v>5</v>
          </cell>
          <cell r="D53">
            <v>9</v>
          </cell>
          <cell r="E53">
            <v>1</v>
          </cell>
          <cell r="F53">
            <v>1</v>
          </cell>
          <cell r="G53">
            <v>0</v>
          </cell>
          <cell r="H53">
            <v>0</v>
          </cell>
          <cell r="I53">
            <v>12</v>
          </cell>
        </row>
        <row r="54">
          <cell r="B54">
            <v>7</v>
          </cell>
        </row>
      </sheetData>
      <sheetData sheetId="6">
        <row r="51">
          <cell r="B51">
            <v>28</v>
          </cell>
          <cell r="C51">
            <v>7</v>
          </cell>
          <cell r="D51">
            <v>16</v>
          </cell>
          <cell r="E51">
            <v>1</v>
          </cell>
          <cell r="F51">
            <v>2</v>
          </cell>
          <cell r="G51">
            <v>1</v>
          </cell>
          <cell r="H51">
            <v>0</v>
          </cell>
          <cell r="I51">
            <v>24</v>
          </cell>
        </row>
        <row r="52">
          <cell r="B52">
            <v>7</v>
          </cell>
        </row>
      </sheetData>
      <sheetData sheetId="7">
        <row r="50">
          <cell r="B50">
            <v>31</v>
          </cell>
          <cell r="C50">
            <v>5</v>
          </cell>
          <cell r="D50">
            <v>15</v>
          </cell>
          <cell r="E50">
            <v>2</v>
          </cell>
          <cell r="F50">
            <v>1</v>
          </cell>
          <cell r="G50">
            <v>0</v>
          </cell>
          <cell r="H50">
            <v>1</v>
          </cell>
          <cell r="I50">
            <v>19</v>
          </cell>
        </row>
        <row r="51">
          <cell r="B51">
            <v>7</v>
          </cell>
        </row>
      </sheetData>
      <sheetData sheetId="8">
        <row r="54">
          <cell r="B54">
            <v>23</v>
          </cell>
          <cell r="C54">
            <v>3</v>
          </cell>
          <cell r="D54">
            <v>13</v>
          </cell>
          <cell r="E54">
            <v>2</v>
          </cell>
          <cell r="F54">
            <v>0</v>
          </cell>
          <cell r="G54">
            <v>0</v>
          </cell>
          <cell r="H54">
            <v>0</v>
          </cell>
          <cell r="I54">
            <v>15</v>
          </cell>
        </row>
        <row r="55">
          <cell r="B55">
            <v>6</v>
          </cell>
        </row>
      </sheetData>
      <sheetData sheetId="9">
        <row r="59">
          <cell r="B59">
            <v>30</v>
          </cell>
          <cell r="C59">
            <v>8</v>
          </cell>
          <cell r="D59">
            <v>16</v>
          </cell>
          <cell r="E59">
            <v>2</v>
          </cell>
          <cell r="F59">
            <v>0</v>
          </cell>
          <cell r="G59">
            <v>0</v>
          </cell>
          <cell r="H59">
            <v>0</v>
          </cell>
          <cell r="I59">
            <v>18</v>
          </cell>
        </row>
        <row r="60">
          <cell r="B60">
            <v>7</v>
          </cell>
        </row>
      </sheetData>
      <sheetData sheetId="10">
        <row r="49">
          <cell r="B49">
            <v>27</v>
          </cell>
          <cell r="C49">
            <v>2</v>
          </cell>
          <cell r="D49">
            <v>9</v>
          </cell>
          <cell r="E49">
            <v>1</v>
          </cell>
          <cell r="F49">
            <v>0</v>
          </cell>
          <cell r="G49">
            <v>0</v>
          </cell>
          <cell r="H49">
            <v>0</v>
          </cell>
          <cell r="I49">
            <v>10</v>
          </cell>
        </row>
        <row r="50">
          <cell r="B50">
            <v>7</v>
          </cell>
        </row>
      </sheetData>
      <sheetData sheetId="11">
        <row r="50">
          <cell r="B50">
            <v>27</v>
          </cell>
          <cell r="C50">
            <v>2</v>
          </cell>
          <cell r="D50">
            <v>11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11</v>
          </cell>
        </row>
        <row r="51">
          <cell r="B51">
            <v>7</v>
          </cell>
        </row>
      </sheetData>
      <sheetData sheetId="12"/>
      <sheetData sheetId="1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ittle"/>
      <sheetName val="Wogan"/>
      <sheetName val="Lazaris"/>
      <sheetName val="Bahia"/>
      <sheetName val="Lamy"/>
      <sheetName val="Johnson"/>
      <sheetName val="Waters"/>
      <sheetName val="Moccia"/>
      <sheetName val="Boyd"/>
      <sheetName val="Archer"/>
      <sheetName val="Leitch"/>
      <sheetName val="Mooradian"/>
      <sheetName val="Other"/>
      <sheetName val="Sheet2"/>
      <sheetName val="Sheet3"/>
    </sheetNames>
    <sheetDataSet>
      <sheetData sheetId="0">
        <row r="52">
          <cell r="B52">
            <v>10</v>
          </cell>
          <cell r="C52">
            <v>1</v>
          </cell>
          <cell r="D52">
            <v>7</v>
          </cell>
          <cell r="E52">
            <v>0</v>
          </cell>
          <cell r="F52">
            <v>0</v>
          </cell>
          <cell r="G52">
            <v>0</v>
          </cell>
          <cell r="H52">
            <v>1</v>
          </cell>
          <cell r="I52">
            <v>7</v>
          </cell>
        </row>
        <row r="53">
          <cell r="B53">
            <v>2</v>
          </cell>
        </row>
      </sheetData>
      <sheetData sheetId="1">
        <row r="55">
          <cell r="B55">
            <v>15</v>
          </cell>
          <cell r="C55">
            <v>7</v>
          </cell>
          <cell r="D55">
            <v>10</v>
          </cell>
          <cell r="E55">
            <v>3</v>
          </cell>
          <cell r="F55">
            <v>0</v>
          </cell>
          <cell r="G55">
            <v>0</v>
          </cell>
          <cell r="H55">
            <v>0</v>
          </cell>
          <cell r="I55">
            <v>13</v>
          </cell>
        </row>
        <row r="56">
          <cell r="B56">
            <v>3</v>
          </cell>
        </row>
      </sheetData>
      <sheetData sheetId="2">
        <row r="60">
          <cell r="B60">
            <v>10</v>
          </cell>
          <cell r="C60">
            <v>3</v>
          </cell>
          <cell r="D60">
            <v>5</v>
          </cell>
          <cell r="E60">
            <v>2</v>
          </cell>
          <cell r="F60">
            <v>1</v>
          </cell>
          <cell r="G60">
            <v>0</v>
          </cell>
          <cell r="H60">
            <v>0</v>
          </cell>
          <cell r="I60">
            <v>9</v>
          </cell>
        </row>
        <row r="61">
          <cell r="B61">
            <v>2</v>
          </cell>
        </row>
      </sheetData>
      <sheetData sheetId="3">
        <row r="53">
          <cell r="B53">
            <v>14</v>
          </cell>
          <cell r="C53">
            <v>3</v>
          </cell>
          <cell r="D53">
            <v>7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7</v>
          </cell>
        </row>
        <row r="54">
          <cell r="B54">
            <v>3</v>
          </cell>
        </row>
      </sheetData>
      <sheetData sheetId="4">
        <row r="58">
          <cell r="B58">
            <v>8</v>
          </cell>
          <cell r="C58">
            <v>3</v>
          </cell>
          <cell r="D58">
            <v>5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5</v>
          </cell>
        </row>
        <row r="59">
          <cell r="B59">
            <v>2</v>
          </cell>
        </row>
      </sheetData>
      <sheetData sheetId="5">
        <row r="50">
          <cell r="B50">
            <v>8</v>
          </cell>
          <cell r="C50">
            <v>1</v>
          </cell>
          <cell r="D50">
            <v>3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3</v>
          </cell>
        </row>
        <row r="51">
          <cell r="B51">
            <v>2</v>
          </cell>
        </row>
      </sheetData>
      <sheetData sheetId="6">
        <row r="68">
          <cell r="B68">
            <v>14</v>
          </cell>
          <cell r="C68">
            <v>6</v>
          </cell>
          <cell r="D68">
            <v>7</v>
          </cell>
          <cell r="E68">
            <v>1</v>
          </cell>
          <cell r="F68">
            <v>0</v>
          </cell>
          <cell r="G68">
            <v>0</v>
          </cell>
          <cell r="H68">
            <v>1</v>
          </cell>
          <cell r="I68">
            <v>8</v>
          </cell>
        </row>
        <row r="69">
          <cell r="B69">
            <v>3</v>
          </cell>
        </row>
      </sheetData>
      <sheetData sheetId="7">
        <row r="47">
          <cell r="B47">
            <v>8</v>
          </cell>
          <cell r="C47">
            <v>1</v>
          </cell>
          <cell r="D47">
            <v>5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5</v>
          </cell>
        </row>
        <row r="48">
          <cell r="B48">
            <v>2</v>
          </cell>
        </row>
      </sheetData>
      <sheetData sheetId="8">
        <row r="54">
          <cell r="B54">
            <v>17</v>
          </cell>
          <cell r="C54">
            <v>3</v>
          </cell>
          <cell r="D54">
            <v>6</v>
          </cell>
          <cell r="E54">
            <v>1</v>
          </cell>
          <cell r="F54">
            <v>1</v>
          </cell>
          <cell r="G54">
            <v>0</v>
          </cell>
          <cell r="H54">
            <v>1</v>
          </cell>
          <cell r="I54">
            <v>9</v>
          </cell>
        </row>
        <row r="55">
          <cell r="B55">
            <v>5</v>
          </cell>
        </row>
      </sheetData>
      <sheetData sheetId="9">
        <row r="59">
          <cell r="B59">
            <v>8</v>
          </cell>
          <cell r="C59">
            <v>1</v>
          </cell>
          <cell r="D59">
            <v>1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1</v>
          </cell>
        </row>
        <row r="60">
          <cell r="B60">
            <v>2</v>
          </cell>
        </row>
      </sheetData>
      <sheetData sheetId="10">
        <row r="46">
          <cell r="B46">
            <v>12</v>
          </cell>
          <cell r="C46">
            <v>3</v>
          </cell>
          <cell r="D46">
            <v>8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8</v>
          </cell>
        </row>
        <row r="47">
          <cell r="B47">
            <v>3</v>
          </cell>
        </row>
      </sheetData>
      <sheetData sheetId="11">
        <row r="48">
          <cell r="B48">
            <v>8</v>
          </cell>
          <cell r="C48">
            <v>1</v>
          </cell>
          <cell r="D48">
            <v>4</v>
          </cell>
          <cell r="E48">
            <v>1</v>
          </cell>
          <cell r="F48">
            <v>0</v>
          </cell>
          <cell r="G48">
            <v>0</v>
          </cell>
          <cell r="H48">
            <v>0</v>
          </cell>
          <cell r="I48">
            <v>5</v>
          </cell>
        </row>
        <row r="49">
          <cell r="B49">
            <v>2</v>
          </cell>
        </row>
      </sheetData>
      <sheetData sheetId="12"/>
      <sheetData sheetId="13"/>
      <sheetData sheetId="14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cDonald"/>
      <sheetName val="Hall"/>
      <sheetName val="Dunham"/>
      <sheetName val="Royal"/>
      <sheetName val="Birck"/>
      <sheetName val="St Germain"/>
      <sheetName val="Stys"/>
      <sheetName val="Willey"/>
      <sheetName val="Czernicki"/>
      <sheetName val="Bininger"/>
      <sheetName val="Archer"/>
      <sheetName val="Lavoie"/>
      <sheetName val="Other"/>
      <sheetName val="Sheet2"/>
      <sheetName val="Sheet3"/>
    </sheetNames>
    <sheetDataSet>
      <sheetData sheetId="0">
        <row r="53">
          <cell r="B53">
            <v>9</v>
          </cell>
          <cell r="C53">
            <v>3</v>
          </cell>
          <cell r="D53">
            <v>5</v>
          </cell>
          <cell r="E53">
            <v>2</v>
          </cell>
          <cell r="F53">
            <v>1</v>
          </cell>
          <cell r="G53">
            <v>0</v>
          </cell>
          <cell r="H53">
            <v>1</v>
          </cell>
          <cell r="I53">
            <v>9</v>
          </cell>
        </row>
        <row r="54">
          <cell r="B54">
            <v>2</v>
          </cell>
        </row>
      </sheetData>
      <sheetData sheetId="1">
        <row r="54">
          <cell r="B54">
            <v>0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</row>
        <row r="55">
          <cell r="B55">
            <v>0</v>
          </cell>
        </row>
      </sheetData>
      <sheetData sheetId="2">
        <row r="53">
          <cell r="B53">
            <v>9</v>
          </cell>
          <cell r="C53">
            <v>3</v>
          </cell>
          <cell r="D53">
            <v>6</v>
          </cell>
          <cell r="E53">
            <v>1</v>
          </cell>
          <cell r="F53">
            <v>1</v>
          </cell>
          <cell r="G53">
            <v>0</v>
          </cell>
          <cell r="H53">
            <v>0</v>
          </cell>
          <cell r="I53">
            <v>9</v>
          </cell>
        </row>
        <row r="54">
          <cell r="B54">
            <v>2</v>
          </cell>
        </row>
      </sheetData>
      <sheetData sheetId="3">
        <row r="48">
          <cell r="B48">
            <v>7</v>
          </cell>
          <cell r="C48">
            <v>2</v>
          </cell>
          <cell r="D48">
            <v>2</v>
          </cell>
          <cell r="E48">
            <v>0</v>
          </cell>
          <cell r="F48">
            <v>0</v>
          </cell>
          <cell r="G48">
            <v>0</v>
          </cell>
          <cell r="H48">
            <v>2</v>
          </cell>
          <cell r="I48">
            <v>2</v>
          </cell>
        </row>
        <row r="49">
          <cell r="B49">
            <v>2</v>
          </cell>
        </row>
      </sheetData>
      <sheetData sheetId="4">
        <row r="56">
          <cell r="B56">
            <v>10</v>
          </cell>
          <cell r="C56">
            <v>0</v>
          </cell>
          <cell r="D56">
            <v>3</v>
          </cell>
          <cell r="E56">
            <v>1</v>
          </cell>
          <cell r="F56">
            <v>0</v>
          </cell>
          <cell r="G56">
            <v>0</v>
          </cell>
          <cell r="H56">
            <v>1</v>
          </cell>
          <cell r="I56">
            <v>4</v>
          </cell>
        </row>
        <row r="57">
          <cell r="B57">
            <v>3</v>
          </cell>
        </row>
      </sheetData>
      <sheetData sheetId="5">
        <row r="52">
          <cell r="B52">
            <v>9</v>
          </cell>
          <cell r="C52">
            <v>2</v>
          </cell>
          <cell r="D52">
            <v>4</v>
          </cell>
          <cell r="E52">
            <v>0</v>
          </cell>
          <cell r="F52">
            <v>1</v>
          </cell>
          <cell r="G52">
            <v>0</v>
          </cell>
          <cell r="H52">
            <v>0</v>
          </cell>
          <cell r="I52">
            <v>6</v>
          </cell>
        </row>
        <row r="53">
          <cell r="B53">
            <v>2</v>
          </cell>
        </row>
      </sheetData>
      <sheetData sheetId="6">
        <row r="49">
          <cell r="B49">
            <v>12</v>
          </cell>
          <cell r="C49">
            <v>2</v>
          </cell>
          <cell r="D49">
            <v>4</v>
          </cell>
          <cell r="E49">
            <v>0</v>
          </cell>
          <cell r="F49">
            <v>1</v>
          </cell>
          <cell r="G49">
            <v>0</v>
          </cell>
          <cell r="H49">
            <v>0</v>
          </cell>
          <cell r="I49">
            <v>6</v>
          </cell>
        </row>
        <row r="50">
          <cell r="B50">
            <v>3</v>
          </cell>
        </row>
      </sheetData>
      <sheetData sheetId="7">
        <row r="48">
          <cell r="B48">
            <v>7</v>
          </cell>
          <cell r="C48">
            <v>2</v>
          </cell>
          <cell r="D48">
            <v>6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6</v>
          </cell>
        </row>
        <row r="49">
          <cell r="B49">
            <v>2</v>
          </cell>
        </row>
      </sheetData>
      <sheetData sheetId="8">
        <row r="51">
          <cell r="B51">
            <v>7</v>
          </cell>
          <cell r="C51">
            <v>0</v>
          </cell>
          <cell r="D51">
            <v>2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2</v>
          </cell>
        </row>
        <row r="52">
          <cell r="B52">
            <v>2</v>
          </cell>
        </row>
      </sheetData>
      <sheetData sheetId="9">
        <row r="58">
          <cell r="B58">
            <v>11</v>
          </cell>
          <cell r="C58">
            <v>0</v>
          </cell>
          <cell r="D58">
            <v>3</v>
          </cell>
          <cell r="E58">
            <v>0</v>
          </cell>
          <cell r="F58">
            <v>0</v>
          </cell>
          <cell r="G58">
            <v>0</v>
          </cell>
          <cell r="H58">
            <v>1</v>
          </cell>
          <cell r="I58">
            <v>3</v>
          </cell>
        </row>
        <row r="59">
          <cell r="B59">
            <v>3</v>
          </cell>
        </row>
      </sheetData>
      <sheetData sheetId="10">
        <row r="48">
          <cell r="B48">
            <v>8</v>
          </cell>
          <cell r="C48">
            <v>3</v>
          </cell>
          <cell r="D48">
            <v>4</v>
          </cell>
          <cell r="E48">
            <v>1</v>
          </cell>
          <cell r="F48">
            <v>0</v>
          </cell>
          <cell r="G48">
            <v>0</v>
          </cell>
          <cell r="H48">
            <v>0</v>
          </cell>
          <cell r="I48">
            <v>5</v>
          </cell>
        </row>
        <row r="49">
          <cell r="B49">
            <v>2</v>
          </cell>
        </row>
      </sheetData>
      <sheetData sheetId="11">
        <row r="59">
          <cell r="B59">
            <v>12</v>
          </cell>
          <cell r="C59">
            <v>1</v>
          </cell>
          <cell r="D59">
            <v>5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5</v>
          </cell>
        </row>
        <row r="60">
          <cell r="B60">
            <v>3</v>
          </cell>
        </row>
      </sheetData>
      <sheetData sheetId="12"/>
      <sheetData sheetId="13"/>
      <sheetData sheetId="14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kanel"/>
      <sheetName val="Brennan"/>
      <sheetName val="Botelho"/>
      <sheetName val="Bisson"/>
      <sheetName val="Cook"/>
      <sheetName val="Provencher"/>
      <sheetName val="Arzeno"/>
      <sheetName val="Howe"/>
      <sheetName val="Simmons"/>
      <sheetName val="St Laurent"/>
      <sheetName val="Schoolcraft"/>
      <sheetName val="Liscio"/>
      <sheetName val="Other"/>
      <sheetName val="Sheet2"/>
      <sheetName val="Sheet3"/>
    </sheetNames>
    <sheetDataSet>
      <sheetData sheetId="0">
        <row r="49">
          <cell r="B49">
            <v>9</v>
          </cell>
          <cell r="C49">
            <v>5</v>
          </cell>
          <cell r="D49">
            <v>7</v>
          </cell>
          <cell r="E49">
            <v>2</v>
          </cell>
          <cell r="F49">
            <v>1</v>
          </cell>
          <cell r="G49">
            <v>0</v>
          </cell>
          <cell r="H49">
            <v>0</v>
          </cell>
          <cell r="I49">
            <v>11</v>
          </cell>
        </row>
        <row r="50">
          <cell r="B50">
            <v>2</v>
          </cell>
        </row>
      </sheetData>
      <sheetData sheetId="1">
        <row r="47"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</row>
        <row r="48">
          <cell r="B48">
            <v>0</v>
          </cell>
        </row>
      </sheetData>
      <sheetData sheetId="2">
        <row r="56">
          <cell r="B56">
            <v>9</v>
          </cell>
          <cell r="C56">
            <v>5</v>
          </cell>
          <cell r="D56">
            <v>6</v>
          </cell>
          <cell r="E56">
            <v>0</v>
          </cell>
          <cell r="F56">
            <v>0</v>
          </cell>
          <cell r="G56">
            <v>0</v>
          </cell>
          <cell r="H56">
            <v>1</v>
          </cell>
          <cell r="I56">
            <v>6</v>
          </cell>
        </row>
        <row r="57">
          <cell r="B57">
            <v>2</v>
          </cell>
        </row>
      </sheetData>
      <sheetData sheetId="3">
        <row r="59"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</row>
        <row r="60">
          <cell r="B60">
            <v>0</v>
          </cell>
        </row>
      </sheetData>
      <sheetData sheetId="4">
        <row r="49">
          <cell r="B49">
            <v>9</v>
          </cell>
          <cell r="C49">
            <v>1</v>
          </cell>
          <cell r="D49">
            <v>1</v>
          </cell>
          <cell r="E49">
            <v>0</v>
          </cell>
          <cell r="F49">
            <v>0</v>
          </cell>
          <cell r="G49">
            <v>0</v>
          </cell>
          <cell r="H49">
            <v>1</v>
          </cell>
          <cell r="I49">
            <v>1</v>
          </cell>
        </row>
        <row r="50">
          <cell r="B50">
            <v>2</v>
          </cell>
        </row>
      </sheetData>
      <sheetData sheetId="5">
        <row r="45">
          <cell r="B45">
            <v>9</v>
          </cell>
          <cell r="C45">
            <v>3</v>
          </cell>
          <cell r="D45">
            <v>2</v>
          </cell>
          <cell r="E45">
            <v>1</v>
          </cell>
          <cell r="F45">
            <v>0</v>
          </cell>
          <cell r="G45">
            <v>0</v>
          </cell>
          <cell r="H45">
            <v>1</v>
          </cell>
          <cell r="I45">
            <v>3</v>
          </cell>
        </row>
        <row r="46">
          <cell r="B46">
            <v>2</v>
          </cell>
        </row>
      </sheetData>
      <sheetData sheetId="6">
        <row r="48">
          <cell r="B48">
            <v>13</v>
          </cell>
          <cell r="C48">
            <v>5</v>
          </cell>
          <cell r="D48">
            <v>8</v>
          </cell>
          <cell r="E48">
            <v>1</v>
          </cell>
          <cell r="F48">
            <v>2</v>
          </cell>
          <cell r="G48">
            <v>0</v>
          </cell>
          <cell r="H48">
            <v>1</v>
          </cell>
          <cell r="I48">
            <v>13</v>
          </cell>
        </row>
        <row r="49">
          <cell r="B49">
            <v>3</v>
          </cell>
        </row>
      </sheetData>
      <sheetData sheetId="7">
        <row r="52">
          <cell r="B52">
            <v>9</v>
          </cell>
          <cell r="C52">
            <v>1</v>
          </cell>
          <cell r="D52">
            <v>5</v>
          </cell>
          <cell r="E52">
            <v>0</v>
          </cell>
          <cell r="F52">
            <v>0</v>
          </cell>
          <cell r="G52">
            <v>0</v>
          </cell>
          <cell r="H52">
            <v>2</v>
          </cell>
          <cell r="I52">
            <v>5</v>
          </cell>
        </row>
        <row r="53">
          <cell r="B53">
            <v>2</v>
          </cell>
        </row>
      </sheetData>
      <sheetData sheetId="8">
        <row r="66">
          <cell r="B66">
            <v>8</v>
          </cell>
          <cell r="C66">
            <v>2</v>
          </cell>
          <cell r="D66">
            <v>3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3</v>
          </cell>
        </row>
        <row r="67">
          <cell r="B67">
            <v>2</v>
          </cell>
        </row>
      </sheetData>
      <sheetData sheetId="9">
        <row r="52"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</row>
        <row r="53">
          <cell r="B53">
            <v>0</v>
          </cell>
        </row>
      </sheetData>
      <sheetData sheetId="10">
        <row r="52">
          <cell r="B52">
            <v>12</v>
          </cell>
          <cell r="C52">
            <v>1</v>
          </cell>
          <cell r="D52">
            <v>8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8</v>
          </cell>
        </row>
        <row r="53">
          <cell r="B53">
            <v>3</v>
          </cell>
        </row>
      </sheetData>
      <sheetData sheetId="11">
        <row r="60">
          <cell r="B60">
            <v>8</v>
          </cell>
          <cell r="C60">
            <v>0</v>
          </cell>
          <cell r="D60">
            <v>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1</v>
          </cell>
        </row>
        <row r="61">
          <cell r="B61">
            <v>2</v>
          </cell>
        </row>
      </sheetData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5"/>
  <sheetViews>
    <sheetView tabSelected="1" zoomScaleNormal="100" workbookViewId="0">
      <selection activeCell="K30" sqref="K30"/>
    </sheetView>
  </sheetViews>
  <sheetFormatPr defaultRowHeight="15" x14ac:dyDescent="0.25"/>
  <cols>
    <col min="1" max="1" width="28.85546875" style="1" customWidth="1"/>
    <col min="2" max="2" width="13.85546875" style="1" customWidth="1"/>
    <col min="3" max="3" width="13.140625" style="1" customWidth="1"/>
    <col min="4" max="4" width="14.140625" style="1" customWidth="1"/>
    <col min="5" max="5" width="20" style="1" customWidth="1"/>
    <col min="6" max="6" width="10.28515625" style="16" customWidth="1"/>
    <col min="7" max="7" width="12.85546875" style="1" customWidth="1"/>
    <col min="8" max="8" width="0.85546875" style="1" customWidth="1"/>
    <col min="9" max="9" width="22.85546875" style="1" customWidth="1"/>
    <col min="10" max="10" width="11.7109375" style="1" customWidth="1"/>
    <col min="11" max="11" width="10.7109375" style="1" customWidth="1"/>
    <col min="12" max="12" width="12.5703125" style="1" customWidth="1"/>
    <col min="13" max="13" width="9.140625" style="1"/>
    <col min="14" max="14" width="33" style="1" customWidth="1"/>
    <col min="15" max="16384" width="9.140625" style="1"/>
  </cols>
  <sheetData>
    <row r="1" spans="1:12" ht="18" customHeight="1" thickBot="1" x14ac:dyDescent="0.35">
      <c r="A1" s="174" t="s">
        <v>188</v>
      </c>
      <c r="B1" s="174"/>
      <c r="C1" s="174"/>
      <c r="D1" s="174"/>
      <c r="E1" s="174"/>
      <c r="F1" s="83"/>
      <c r="G1" s="21"/>
      <c r="H1" s="21"/>
      <c r="I1" s="21"/>
    </row>
    <row r="2" spans="1:12" ht="15.75" customHeight="1" x14ac:dyDescent="0.25">
      <c r="A2" s="96" t="s">
        <v>76</v>
      </c>
      <c r="B2" s="97" t="s">
        <v>77</v>
      </c>
      <c r="C2" s="97" t="s">
        <v>78</v>
      </c>
      <c r="D2" s="97" t="s">
        <v>6</v>
      </c>
      <c r="E2" s="97" t="s">
        <v>79</v>
      </c>
    </row>
    <row r="3" spans="1:12" ht="15.75" x14ac:dyDescent="0.25">
      <c r="A3" s="67" t="s">
        <v>16</v>
      </c>
      <c r="B3" s="23">
        <f>'2025 Players By Team'!E16</f>
        <v>6</v>
      </c>
      <c r="C3" s="23">
        <f>'2025 Players By Team'!G16</f>
        <v>4</v>
      </c>
      <c r="D3" s="23">
        <f>'2025 Players By Team'!K16</f>
        <v>0</v>
      </c>
      <c r="E3" s="23">
        <f t="shared" ref="E3:E16" si="0">SUM(C3+D3)/B3*1000</f>
        <v>666.66666666666663</v>
      </c>
      <c r="L3" s="25"/>
    </row>
    <row r="4" spans="1:12" ht="15.75" x14ac:dyDescent="0.25">
      <c r="A4" s="22" t="s">
        <v>31</v>
      </c>
      <c r="B4" s="23">
        <f>'2025 Players By Team'!E17</f>
        <v>7</v>
      </c>
      <c r="C4" s="23">
        <f>'2025 Players By Team'!G17</f>
        <v>3</v>
      </c>
      <c r="D4" s="23">
        <f>'2025 Players By Team'!K17</f>
        <v>0</v>
      </c>
      <c r="E4" s="24">
        <f t="shared" si="0"/>
        <v>428.57142857142856</v>
      </c>
      <c r="F4" s="81"/>
      <c r="G4" s="2"/>
      <c r="L4" s="25"/>
    </row>
    <row r="5" spans="1:12" ht="15.75" x14ac:dyDescent="0.25">
      <c r="A5" s="22" t="s">
        <v>52</v>
      </c>
      <c r="B5" s="23">
        <f>'2025 Players By Team'!E18</f>
        <v>9</v>
      </c>
      <c r="C5" s="23">
        <f>'2025 Players By Team'!G18</f>
        <v>1</v>
      </c>
      <c r="D5" s="23">
        <f>'2025 Players By Team'!K18</f>
        <v>2</v>
      </c>
      <c r="E5" s="23">
        <f t="shared" si="0"/>
        <v>333.33333333333331</v>
      </c>
      <c r="F5" s="81"/>
      <c r="L5" s="25"/>
    </row>
    <row r="6" spans="1:12" ht="15.75" x14ac:dyDescent="0.25">
      <c r="A6" s="76" t="s">
        <v>33</v>
      </c>
      <c r="B6" s="23">
        <f>'2025 Players By Team'!E19</f>
        <v>6</v>
      </c>
      <c r="C6" s="23">
        <f>'2025 Players By Team'!G19</f>
        <v>3</v>
      </c>
      <c r="D6" s="23">
        <f>'2025 Players By Team'!K19</f>
        <v>0</v>
      </c>
      <c r="E6" s="23">
        <f t="shared" si="0"/>
        <v>500</v>
      </c>
      <c r="G6" s="1" t="s">
        <v>60</v>
      </c>
      <c r="I6" s="1" t="s">
        <v>124</v>
      </c>
      <c r="J6" s="87"/>
      <c r="L6" s="25"/>
    </row>
    <row r="7" spans="1:12" ht="15.75" x14ac:dyDescent="0.25">
      <c r="A7" s="22" t="s">
        <v>22</v>
      </c>
      <c r="B7" s="23">
        <f>'2025 Players By Team'!E20</f>
        <v>7</v>
      </c>
      <c r="C7" s="23">
        <f>'2025 Players By Team'!G20</f>
        <v>3</v>
      </c>
      <c r="D7" s="23">
        <f>'2025 Players By Team'!K20</f>
        <v>0</v>
      </c>
      <c r="E7" s="23">
        <f t="shared" si="0"/>
        <v>428.57142857142856</v>
      </c>
      <c r="G7" s="1" t="s">
        <v>30</v>
      </c>
      <c r="I7" s="1" t="s">
        <v>131</v>
      </c>
      <c r="J7" s="91"/>
      <c r="L7" s="25"/>
    </row>
    <row r="8" spans="1:12" ht="15.75" x14ac:dyDescent="0.25">
      <c r="A8" s="22" t="s">
        <v>15</v>
      </c>
      <c r="B8" s="23">
        <f>'2025 Players By Team'!E21</f>
        <v>4</v>
      </c>
      <c r="C8" s="23">
        <f>'2025 Players By Team'!G21</f>
        <v>3</v>
      </c>
      <c r="D8" s="23">
        <f>'2025 Players By Team'!K21</f>
        <v>0</v>
      </c>
      <c r="E8" s="23">
        <f t="shared" si="0"/>
        <v>750</v>
      </c>
      <c r="G8" s="1" t="s">
        <v>120</v>
      </c>
      <c r="I8" s="1" t="s">
        <v>126</v>
      </c>
      <c r="J8" s="94"/>
      <c r="L8" s="25"/>
    </row>
    <row r="9" spans="1:12" ht="15.75" x14ac:dyDescent="0.25">
      <c r="A9" s="64" t="s">
        <v>36</v>
      </c>
      <c r="B9" s="23">
        <f>'2025 Players By Team'!E22</f>
        <v>7</v>
      </c>
      <c r="C9" s="23">
        <f>'2025 Players By Team'!G22</f>
        <v>1</v>
      </c>
      <c r="D9" s="23">
        <f>'2025 Players By Team'!K22</f>
        <v>0</v>
      </c>
      <c r="E9" s="23">
        <f t="shared" si="0"/>
        <v>142.85714285714286</v>
      </c>
      <c r="F9" s="81"/>
      <c r="G9" s="1" t="s">
        <v>46</v>
      </c>
      <c r="I9" s="1" t="s">
        <v>129</v>
      </c>
      <c r="J9" s="90"/>
      <c r="L9" s="25"/>
    </row>
    <row r="10" spans="1:12" ht="15.75" x14ac:dyDescent="0.25">
      <c r="A10" s="64" t="s">
        <v>24</v>
      </c>
      <c r="B10" s="23">
        <f>'2025 Players By Team'!E23</f>
        <v>7</v>
      </c>
      <c r="C10" s="23">
        <f>'2025 Players By Team'!G23</f>
        <v>1</v>
      </c>
      <c r="D10" s="23">
        <f>'2025 Players By Team'!K23</f>
        <v>0</v>
      </c>
      <c r="E10" s="23">
        <f t="shared" si="0"/>
        <v>142.85714285714286</v>
      </c>
      <c r="G10" s="1" t="s">
        <v>55</v>
      </c>
      <c r="I10" s="1" t="s">
        <v>128</v>
      </c>
      <c r="J10" s="93"/>
      <c r="L10" s="25"/>
    </row>
    <row r="11" spans="1:12" ht="15.75" x14ac:dyDescent="0.25">
      <c r="A11" s="22" t="s">
        <v>90</v>
      </c>
      <c r="B11" s="23">
        <f>'2025 Players By Team'!E24</f>
        <v>6</v>
      </c>
      <c r="C11" s="23">
        <f>'2025 Players By Team'!G24</f>
        <v>0</v>
      </c>
      <c r="D11" s="23">
        <f>'2025 Players By Team'!K24</f>
        <v>0</v>
      </c>
      <c r="E11" s="23">
        <f t="shared" si="0"/>
        <v>0</v>
      </c>
      <c r="G11" s="1" t="s">
        <v>118</v>
      </c>
      <c r="I11" s="1" t="s">
        <v>122</v>
      </c>
      <c r="J11" s="91"/>
      <c r="L11" s="25"/>
    </row>
    <row r="12" spans="1:12" ht="15.75" x14ac:dyDescent="0.25">
      <c r="A12" s="26" t="s">
        <v>49</v>
      </c>
      <c r="B12" s="23">
        <f>'2025 Players By Team'!E25</f>
        <v>6</v>
      </c>
      <c r="C12" s="23">
        <f>'2025 Players By Team'!G25</f>
        <v>1</v>
      </c>
      <c r="D12" s="23">
        <f>'2025 Players By Team'!K25</f>
        <v>0</v>
      </c>
      <c r="E12" s="23">
        <f t="shared" si="0"/>
        <v>166.66666666666666</v>
      </c>
      <c r="F12" s="81"/>
      <c r="G12" s="1" t="s">
        <v>119</v>
      </c>
      <c r="I12" s="1" t="s">
        <v>123</v>
      </c>
      <c r="J12" s="92"/>
      <c r="L12" s="25"/>
    </row>
    <row r="13" spans="1:12" ht="15.75" x14ac:dyDescent="0.25">
      <c r="A13" s="48" t="s">
        <v>23</v>
      </c>
      <c r="B13" s="23">
        <f>'2025 Players By Team'!E26</f>
        <v>0</v>
      </c>
      <c r="C13" s="23">
        <f>'2025 Players By Team'!G26</f>
        <v>0</v>
      </c>
      <c r="D13" s="23">
        <f>'2025 Players By Team'!K26</f>
        <v>0</v>
      </c>
      <c r="E13" s="23" t="e">
        <f t="shared" si="0"/>
        <v>#DIV/0!</v>
      </c>
      <c r="G13" s="1" t="s">
        <v>39</v>
      </c>
      <c r="I13" s="1" t="s">
        <v>130</v>
      </c>
      <c r="J13" s="88"/>
      <c r="L13" s="25"/>
    </row>
    <row r="14" spans="1:12" ht="15.75" x14ac:dyDescent="0.25">
      <c r="A14" s="39" t="s">
        <v>27</v>
      </c>
      <c r="B14" s="23">
        <f>'2025 Players By Team'!E27</f>
        <v>7</v>
      </c>
      <c r="C14" s="23">
        <f>'2025 Players By Team'!G27</f>
        <v>3</v>
      </c>
      <c r="D14" s="23">
        <f>'2025 Players By Team'!K27</f>
        <v>2</v>
      </c>
      <c r="E14" s="28">
        <f t="shared" si="0"/>
        <v>714.28571428571433</v>
      </c>
      <c r="G14" s="1" t="s">
        <v>121</v>
      </c>
      <c r="I14" s="1" t="s">
        <v>127</v>
      </c>
      <c r="J14" s="95"/>
      <c r="L14" s="29"/>
    </row>
    <row r="15" spans="1:12" ht="16.5" thickBot="1" x14ac:dyDescent="0.3">
      <c r="A15" s="26" t="s">
        <v>80</v>
      </c>
      <c r="B15" s="23"/>
      <c r="C15" s="23"/>
      <c r="D15" s="23"/>
      <c r="E15" s="24" t="e">
        <f>SUM(C15+D15)/B15*1000</f>
        <v>#DIV/0!</v>
      </c>
      <c r="F15" s="81"/>
      <c r="G15" s="1" t="s">
        <v>18</v>
      </c>
      <c r="I15" s="1" t="s">
        <v>125</v>
      </c>
      <c r="J15" s="89"/>
      <c r="L15" s="25"/>
    </row>
    <row r="16" spans="1:12" ht="16.5" thickBot="1" x14ac:dyDescent="0.3">
      <c r="A16" s="30" t="s">
        <v>81</v>
      </c>
      <c r="B16" s="54">
        <f>SUM(B3:B15)</f>
        <v>72</v>
      </c>
      <c r="C16" s="54">
        <f>SUM(C3:C15)</f>
        <v>23</v>
      </c>
      <c r="D16" s="54">
        <f t="shared" ref="D16" si="1">SUM(D3:D15)</f>
        <v>4</v>
      </c>
      <c r="E16" s="32">
        <f t="shared" si="0"/>
        <v>375</v>
      </c>
      <c r="F16" s="81"/>
      <c r="G16" s="1" t="s">
        <v>94</v>
      </c>
      <c r="J16" s="120"/>
    </row>
    <row r="17" spans="1:7" ht="16.5" customHeight="1" thickBot="1" x14ac:dyDescent="0.35">
      <c r="A17" s="175" t="s">
        <v>82</v>
      </c>
      <c r="B17" s="175"/>
      <c r="C17" s="175"/>
      <c r="D17" s="175"/>
      <c r="E17" s="175"/>
    </row>
    <row r="18" spans="1:7" ht="15.75" x14ac:dyDescent="0.25">
      <c r="A18" s="98" t="s">
        <v>76</v>
      </c>
      <c r="B18" s="99" t="s">
        <v>77</v>
      </c>
      <c r="C18" s="99" t="s">
        <v>78</v>
      </c>
      <c r="D18" s="99" t="s">
        <v>6</v>
      </c>
      <c r="E18" s="100" t="s">
        <v>79</v>
      </c>
    </row>
    <row r="19" spans="1:7" ht="15.75" x14ac:dyDescent="0.25">
      <c r="A19" s="22" t="s">
        <v>42</v>
      </c>
      <c r="B19" s="23">
        <f>'2025 Players By Team'!E64</f>
        <v>29</v>
      </c>
      <c r="C19" s="23">
        <f>'2025 Players By Team'!G64</f>
        <v>9</v>
      </c>
      <c r="D19" s="23">
        <f>'2025 Players By Team'!K64</f>
        <v>0</v>
      </c>
      <c r="E19" s="23">
        <f t="shared" ref="E19:E30" si="2">SUM(C19+D19)/B19*1000</f>
        <v>310.34482758620692</v>
      </c>
      <c r="F19" s="34"/>
    </row>
    <row r="20" spans="1:7" ht="15.75" x14ac:dyDescent="0.25">
      <c r="A20" s="26" t="s">
        <v>104</v>
      </c>
      <c r="B20" s="23">
        <f>'2025 Players By Team'!E65</f>
        <v>28</v>
      </c>
      <c r="C20" s="23">
        <f>'2025 Players By Team'!G65</f>
        <v>16</v>
      </c>
      <c r="D20" s="23">
        <f>'2025 Players By Team'!K65</f>
        <v>0</v>
      </c>
      <c r="E20" s="23">
        <f t="shared" si="2"/>
        <v>571.42857142857144</v>
      </c>
      <c r="F20" s="34"/>
    </row>
    <row r="21" spans="1:7" ht="15.75" x14ac:dyDescent="0.25">
      <c r="A21" s="26" t="s">
        <v>66</v>
      </c>
      <c r="B21" s="23">
        <f>'2025 Players By Team'!E66</f>
        <v>23</v>
      </c>
      <c r="C21" s="23">
        <f>'2025 Players By Team'!G66</f>
        <v>13</v>
      </c>
      <c r="D21" s="23">
        <f>'2025 Players By Team'!K66</f>
        <v>0</v>
      </c>
      <c r="E21" s="23">
        <f t="shared" si="2"/>
        <v>565.21739130434776</v>
      </c>
      <c r="F21" s="34"/>
    </row>
    <row r="22" spans="1:7" ht="15.75" x14ac:dyDescent="0.25">
      <c r="A22" s="76" t="s">
        <v>102</v>
      </c>
      <c r="B22" s="23">
        <f>'2025 Players By Team'!E67</f>
        <v>29</v>
      </c>
      <c r="C22" s="23">
        <f>'2025 Players By Team'!G67</f>
        <v>20</v>
      </c>
      <c r="D22" s="23">
        <f>'2025 Players By Team'!K67</f>
        <v>1</v>
      </c>
      <c r="E22" s="24">
        <f t="shared" si="2"/>
        <v>724.13793103448279</v>
      </c>
      <c r="F22" s="34"/>
    </row>
    <row r="23" spans="1:7" ht="15.75" x14ac:dyDescent="0.25">
      <c r="A23" s="26" t="s">
        <v>185</v>
      </c>
      <c r="B23" s="23">
        <f>'2025 Players By Team'!E68</f>
        <v>27</v>
      </c>
      <c r="C23" s="23">
        <f>'2025 Players By Team'!G68</f>
        <v>9</v>
      </c>
      <c r="D23" s="23">
        <f>'2025 Players By Team'!K68</f>
        <v>0</v>
      </c>
      <c r="E23" s="23">
        <f t="shared" si="2"/>
        <v>333.33333333333331</v>
      </c>
      <c r="F23" s="34"/>
    </row>
    <row r="24" spans="1:7" ht="15.75" x14ac:dyDescent="0.25">
      <c r="A24" s="26" t="s">
        <v>133</v>
      </c>
      <c r="B24" s="23">
        <f>'2025 Players By Team'!E69</f>
        <v>27</v>
      </c>
      <c r="C24" s="23">
        <f>'2025 Players By Team'!G69</f>
        <v>11</v>
      </c>
      <c r="D24" s="23">
        <f>'2025 Players By Team'!K69</f>
        <v>0</v>
      </c>
      <c r="E24" s="23">
        <f t="shared" si="2"/>
        <v>407.40740740740739</v>
      </c>
      <c r="F24" s="34"/>
    </row>
    <row r="25" spans="1:7" ht="15.75" x14ac:dyDescent="0.25">
      <c r="A25" s="22" t="s">
        <v>56</v>
      </c>
      <c r="B25" s="23">
        <f>'2025 Players By Team'!E70</f>
        <v>35</v>
      </c>
      <c r="C25" s="23">
        <f>'2025 Players By Team'!G70</f>
        <v>21</v>
      </c>
      <c r="D25" s="23">
        <f>'2025 Players By Team'!K70</f>
        <v>2</v>
      </c>
      <c r="E25" s="23">
        <f t="shared" si="2"/>
        <v>657.14285714285711</v>
      </c>
      <c r="F25" s="35"/>
    </row>
    <row r="26" spans="1:7" ht="15.75" x14ac:dyDescent="0.25">
      <c r="A26" s="64" t="s">
        <v>103</v>
      </c>
      <c r="B26" s="23">
        <f>'2025 Players By Team'!E71</f>
        <v>31</v>
      </c>
      <c r="C26" s="23">
        <f>'2025 Players By Team'!G71</f>
        <v>15</v>
      </c>
      <c r="D26" s="23">
        <f>'2025 Players By Team'!K71</f>
        <v>1</v>
      </c>
      <c r="E26" s="33">
        <f t="shared" si="2"/>
        <v>516.12903225806451</v>
      </c>
      <c r="F26" s="34"/>
    </row>
    <row r="27" spans="1:7" ht="15.75" x14ac:dyDescent="0.25">
      <c r="A27" s="26" t="s">
        <v>62</v>
      </c>
      <c r="B27" s="23">
        <f>'2025 Players By Team'!E72</f>
        <v>34</v>
      </c>
      <c r="C27" s="23">
        <f>'2025 Players By Team'!G72</f>
        <v>23</v>
      </c>
      <c r="D27" s="23">
        <f>'2025 Players By Team'!K72</f>
        <v>2</v>
      </c>
      <c r="E27" s="23">
        <f t="shared" si="2"/>
        <v>735.2941176470589</v>
      </c>
      <c r="F27" s="34"/>
    </row>
    <row r="28" spans="1:7" ht="15.75" x14ac:dyDescent="0.25">
      <c r="A28" s="36" t="s">
        <v>98</v>
      </c>
      <c r="B28" s="23">
        <f>'2025 Players By Team'!E73</f>
        <v>35</v>
      </c>
      <c r="C28" s="23">
        <f>'2025 Players By Team'!G73</f>
        <v>17</v>
      </c>
      <c r="D28" s="23">
        <f>'2025 Players By Team'!K73</f>
        <v>0</v>
      </c>
      <c r="E28" s="23">
        <f t="shared" si="2"/>
        <v>485.71428571428572</v>
      </c>
      <c r="F28" s="34"/>
    </row>
    <row r="29" spans="1:7" ht="15.75" x14ac:dyDescent="0.25">
      <c r="A29" s="22" t="s">
        <v>134</v>
      </c>
      <c r="B29" s="23">
        <f>'2025 Players By Team'!E74</f>
        <v>31</v>
      </c>
      <c r="C29" s="23">
        <f>'2025 Players By Team'!G74</f>
        <v>21</v>
      </c>
      <c r="D29" s="23">
        <f>'2025 Players By Team'!K74</f>
        <v>0</v>
      </c>
      <c r="E29" s="23">
        <f t="shared" si="2"/>
        <v>677.41935483870964</v>
      </c>
      <c r="F29" s="81"/>
    </row>
    <row r="30" spans="1:7" ht="15.75" x14ac:dyDescent="0.25">
      <c r="A30" s="26" t="s">
        <v>65</v>
      </c>
      <c r="B30" s="23">
        <f>'2025 Players By Team'!E75</f>
        <v>30</v>
      </c>
      <c r="C30" s="23">
        <f>'2025 Players By Team'!G75</f>
        <v>16</v>
      </c>
      <c r="D30" s="23">
        <f>'2025 Players By Team'!K75</f>
        <v>0</v>
      </c>
      <c r="E30" s="23">
        <f t="shared" si="2"/>
        <v>533.33333333333337</v>
      </c>
      <c r="F30" s="81"/>
    </row>
    <row r="31" spans="1:7" ht="16.5" thickBot="1" x14ac:dyDescent="0.3">
      <c r="A31" s="27" t="s">
        <v>80</v>
      </c>
      <c r="B31" s="28"/>
      <c r="C31" s="28"/>
      <c r="D31" s="28"/>
      <c r="E31" s="37" t="e">
        <f t="shared" ref="E31:E32" si="3">SUM(C31+D31)/B31*1000</f>
        <v>#DIV/0!</v>
      </c>
      <c r="F31" s="84"/>
    </row>
    <row r="32" spans="1:7" ht="16.5" thickBot="1" x14ac:dyDescent="0.3">
      <c r="A32" s="30" t="s">
        <v>81</v>
      </c>
      <c r="B32" s="31">
        <f>SUM(B19:B31)</f>
        <v>359</v>
      </c>
      <c r="C32" s="31">
        <f>SUM(C19:C31)</f>
        <v>191</v>
      </c>
      <c r="D32" s="31">
        <f>SUM(D19:D31)</f>
        <v>6</v>
      </c>
      <c r="E32" s="38">
        <f t="shared" si="3"/>
        <v>548.74651810584965</v>
      </c>
      <c r="F32" s="81"/>
      <c r="G32" s="2"/>
    </row>
    <row r="33" spans="1:6" ht="16.5" customHeight="1" thickBot="1" x14ac:dyDescent="0.35">
      <c r="A33" s="176" t="s">
        <v>83</v>
      </c>
      <c r="B33" s="176"/>
      <c r="C33" s="176"/>
      <c r="D33" s="176"/>
      <c r="E33" s="176"/>
    </row>
    <row r="34" spans="1:6" ht="15.75" customHeight="1" x14ac:dyDescent="0.25">
      <c r="A34" s="104" t="s">
        <v>76</v>
      </c>
      <c r="B34" s="105" t="s">
        <v>77</v>
      </c>
      <c r="C34" s="105" t="s">
        <v>78</v>
      </c>
      <c r="D34" s="105" t="s">
        <v>6</v>
      </c>
      <c r="E34" s="106" t="s">
        <v>79</v>
      </c>
    </row>
    <row r="35" spans="1:6" ht="15.75" x14ac:dyDescent="0.25">
      <c r="A35" s="26" t="s">
        <v>61</v>
      </c>
      <c r="B35" s="23">
        <f>'2025 Players By Team'!E52</f>
        <v>10</v>
      </c>
      <c r="C35" s="23">
        <f>'2025 Players By Team'!G52</f>
        <v>4</v>
      </c>
      <c r="D35" s="23">
        <f>'2025 Players By Team'!K52</f>
        <v>1</v>
      </c>
      <c r="E35" s="24">
        <f t="shared" ref="E35:E48" si="4">SUM(C35+D35)/B35*1000</f>
        <v>500</v>
      </c>
      <c r="F35" s="34"/>
    </row>
    <row r="36" spans="1:6" ht="15.75" x14ac:dyDescent="0.25">
      <c r="A36" s="76" t="s">
        <v>160</v>
      </c>
      <c r="B36" s="23">
        <f>'2025 Players By Team'!E53</f>
        <v>27</v>
      </c>
      <c r="C36" s="23">
        <f>'2025 Players By Team'!G53</f>
        <v>18</v>
      </c>
      <c r="D36" s="23">
        <f>'2025 Players By Team'!K53</f>
        <v>3</v>
      </c>
      <c r="E36" s="23">
        <f t="shared" si="4"/>
        <v>777.77777777777783</v>
      </c>
      <c r="F36" s="34"/>
    </row>
    <row r="37" spans="1:6" ht="15.75" x14ac:dyDescent="0.25">
      <c r="A37" s="26" t="s">
        <v>87</v>
      </c>
      <c r="B37" s="23">
        <f>'2025 Players By Team'!E54</f>
        <v>27</v>
      </c>
      <c r="C37" s="23">
        <f>'2025 Players By Team'!G54</f>
        <v>16</v>
      </c>
      <c r="D37" s="23">
        <f>'2025 Players By Team'!K54</f>
        <v>1</v>
      </c>
      <c r="E37" s="23">
        <f t="shared" si="4"/>
        <v>629.62962962962968</v>
      </c>
      <c r="F37" s="34"/>
    </row>
    <row r="38" spans="1:6" ht="15.75" x14ac:dyDescent="0.25">
      <c r="A38" s="22" t="s">
        <v>161</v>
      </c>
      <c r="B38" s="23">
        <f>'2025 Players By Team'!E55</f>
        <v>27</v>
      </c>
      <c r="C38" s="23">
        <f>'2025 Players By Team'!G55</f>
        <v>15</v>
      </c>
      <c r="D38" s="23">
        <f>'2025 Players By Team'!K55</f>
        <v>0</v>
      </c>
      <c r="E38" s="23">
        <f t="shared" si="4"/>
        <v>555.55555555555554</v>
      </c>
      <c r="F38" s="81"/>
    </row>
    <row r="39" spans="1:6" ht="15.75" x14ac:dyDescent="0.25">
      <c r="A39" s="39" t="s">
        <v>45</v>
      </c>
      <c r="B39" s="23">
        <f>'2025 Players By Team'!E56</f>
        <v>15</v>
      </c>
      <c r="C39" s="23">
        <f>'2025 Players By Team'!G56</f>
        <v>1</v>
      </c>
      <c r="D39" s="23">
        <f>'2025 Players By Team'!K56</f>
        <v>0</v>
      </c>
      <c r="E39" s="24">
        <f t="shared" si="4"/>
        <v>66.666666666666671</v>
      </c>
      <c r="F39" s="34"/>
    </row>
    <row r="40" spans="1:6" ht="15.75" x14ac:dyDescent="0.25">
      <c r="A40" s="22" t="s">
        <v>164</v>
      </c>
      <c r="B40" s="23">
        <f>'2025 Players By Team'!E57</f>
        <v>14</v>
      </c>
      <c r="C40" s="23">
        <f>'2025 Players By Team'!G57</f>
        <v>4</v>
      </c>
      <c r="D40" s="23">
        <f>'2025 Players By Team'!K57</f>
        <v>0</v>
      </c>
      <c r="E40" s="24">
        <f t="shared" si="4"/>
        <v>285.71428571428572</v>
      </c>
      <c r="F40" s="34"/>
    </row>
    <row r="41" spans="1:6" ht="15.75" x14ac:dyDescent="0.25">
      <c r="A41" s="22" t="s">
        <v>163</v>
      </c>
      <c r="B41" s="23">
        <f>'2025 Players By Team'!E58</f>
        <v>22</v>
      </c>
      <c r="C41" s="23">
        <f>'2025 Players By Team'!G58</f>
        <v>10</v>
      </c>
      <c r="D41" s="23">
        <f>'2025 Players By Team'!K58</f>
        <v>0</v>
      </c>
      <c r="E41" s="24">
        <f t="shared" si="4"/>
        <v>454.5454545454545</v>
      </c>
      <c r="F41" s="34"/>
    </row>
    <row r="42" spans="1:6" ht="15.75" x14ac:dyDescent="0.25">
      <c r="A42" s="26" t="s">
        <v>21</v>
      </c>
      <c r="B42" s="23">
        <f>'2025 Players By Team'!E59</f>
        <v>27</v>
      </c>
      <c r="C42" s="23">
        <f>'2025 Players By Team'!G59</f>
        <v>17</v>
      </c>
      <c r="D42" s="23">
        <f>'2025 Players By Team'!K59</f>
        <v>0</v>
      </c>
      <c r="E42" s="24">
        <f t="shared" si="4"/>
        <v>629.62962962962968</v>
      </c>
      <c r="F42" s="81"/>
    </row>
    <row r="43" spans="1:6" ht="15.75" x14ac:dyDescent="0.25">
      <c r="A43" s="26" t="s">
        <v>162</v>
      </c>
      <c r="B43" s="23">
        <f>'2025 Players By Team'!E60</f>
        <v>27</v>
      </c>
      <c r="C43" s="23">
        <f>'2025 Players By Team'!G60</f>
        <v>15</v>
      </c>
      <c r="D43" s="23">
        <f>'2025 Players By Team'!K60</f>
        <v>2</v>
      </c>
      <c r="E43" s="24">
        <f t="shared" si="4"/>
        <v>629.62962962962968</v>
      </c>
      <c r="F43" s="40"/>
    </row>
    <row r="44" spans="1:6" ht="15.75" x14ac:dyDescent="0.25">
      <c r="A44" s="64" t="s">
        <v>101</v>
      </c>
      <c r="B44" s="23">
        <f>'2025 Players By Team'!E61</f>
        <v>26</v>
      </c>
      <c r="C44" s="23">
        <f>'2025 Players By Team'!G61</f>
        <v>13</v>
      </c>
      <c r="D44" s="23">
        <f>'2025 Players By Team'!K61</f>
        <v>2</v>
      </c>
      <c r="E44" s="24">
        <f t="shared" si="4"/>
        <v>576.92307692307691</v>
      </c>
      <c r="F44" s="34"/>
    </row>
    <row r="45" spans="1:6" ht="15.75" x14ac:dyDescent="0.25">
      <c r="A45" s="26" t="s">
        <v>165</v>
      </c>
      <c r="B45" s="23">
        <f>'2025 Players By Team'!E62</f>
        <v>23</v>
      </c>
      <c r="C45" s="23">
        <f>'2025 Players By Team'!G62</f>
        <v>11</v>
      </c>
      <c r="D45" s="23">
        <f>'2025 Players By Team'!K62</f>
        <v>1</v>
      </c>
      <c r="E45" s="24">
        <f t="shared" si="4"/>
        <v>521.73913043478262</v>
      </c>
      <c r="F45" s="81"/>
    </row>
    <row r="46" spans="1:6" ht="15.75" x14ac:dyDescent="0.25">
      <c r="A46" s="22" t="s">
        <v>43</v>
      </c>
      <c r="B46" s="23">
        <f>'2025 Players By Team'!E63</f>
        <v>23</v>
      </c>
      <c r="C46" s="23">
        <f>'2025 Players By Team'!G63</f>
        <v>8</v>
      </c>
      <c r="D46" s="23">
        <f>'2025 Players By Team'!K63</f>
        <v>3</v>
      </c>
      <c r="E46" s="24">
        <f t="shared" si="4"/>
        <v>478.26086956521743</v>
      </c>
      <c r="F46" s="81"/>
    </row>
    <row r="47" spans="1:6" ht="16.5" thickBot="1" x14ac:dyDescent="0.3">
      <c r="A47" s="41" t="s">
        <v>80</v>
      </c>
      <c r="B47" s="28"/>
      <c r="C47" s="28"/>
      <c r="D47" s="28"/>
      <c r="E47" s="28" t="e">
        <f t="shared" si="4"/>
        <v>#DIV/0!</v>
      </c>
      <c r="F47" s="34"/>
    </row>
    <row r="48" spans="1:6" ht="16.5" thickBot="1" x14ac:dyDescent="0.3">
      <c r="A48" s="30" t="s">
        <v>81</v>
      </c>
      <c r="B48" s="54">
        <f>SUM(B35:B47)</f>
        <v>268</v>
      </c>
      <c r="C48" s="31">
        <f>SUM(C35:C47)</f>
        <v>132</v>
      </c>
      <c r="D48" s="31">
        <f>SUM(D35:D47)</f>
        <v>13</v>
      </c>
      <c r="E48" s="32">
        <f t="shared" si="4"/>
        <v>541.04477611940297</v>
      </c>
    </row>
    <row r="49" spans="1:6" ht="17.25" customHeight="1" thickBot="1" x14ac:dyDescent="0.35">
      <c r="A49" s="176" t="s">
        <v>84</v>
      </c>
      <c r="B49" s="176"/>
      <c r="C49" s="176"/>
      <c r="D49" s="176"/>
      <c r="E49" s="176"/>
    </row>
    <row r="50" spans="1:6" ht="15.75" x14ac:dyDescent="0.25">
      <c r="A50" s="107" t="s">
        <v>76</v>
      </c>
      <c r="B50" s="108" t="s">
        <v>77</v>
      </c>
      <c r="C50" s="108" t="s">
        <v>78</v>
      </c>
      <c r="D50" s="108" t="s">
        <v>6</v>
      </c>
      <c r="E50" s="108" t="s">
        <v>79</v>
      </c>
    </row>
    <row r="51" spans="1:6" ht="15.75" x14ac:dyDescent="0.25">
      <c r="A51" s="26" t="s">
        <v>92</v>
      </c>
      <c r="B51" s="42">
        <f>'2025 Players By Team'!E88</f>
        <v>8</v>
      </c>
      <c r="C51" s="24">
        <f>'2025 Players By Team'!G88</f>
        <v>4</v>
      </c>
      <c r="D51" s="24">
        <f>'2025 Players By Team'!K88</f>
        <v>0</v>
      </c>
      <c r="E51" s="24">
        <f t="shared" ref="E51:E62" si="5">SUM(C51+D51)/B51*1000</f>
        <v>500</v>
      </c>
    </row>
    <row r="52" spans="1:6" ht="15.75" x14ac:dyDescent="0.25">
      <c r="A52" s="64" t="s">
        <v>93</v>
      </c>
      <c r="B52" s="42">
        <f>'2025 Players By Team'!E89</f>
        <v>11</v>
      </c>
      <c r="C52" s="24">
        <f>'2025 Players By Team'!G89</f>
        <v>3</v>
      </c>
      <c r="D52" s="24">
        <f>'2025 Players By Team'!K89</f>
        <v>1</v>
      </c>
      <c r="E52" s="24">
        <f t="shared" si="5"/>
        <v>363.63636363636363</v>
      </c>
    </row>
    <row r="53" spans="1:6" ht="15.75" x14ac:dyDescent="0.25">
      <c r="A53" s="26" t="s">
        <v>173</v>
      </c>
      <c r="B53" s="42">
        <f>'2025 Players By Team'!E90</f>
        <v>10</v>
      </c>
      <c r="C53" s="24">
        <f>'2025 Players By Team'!G90</f>
        <v>3</v>
      </c>
      <c r="D53" s="24">
        <f>'2025 Players By Team'!K90</f>
        <v>1</v>
      </c>
      <c r="E53" s="24">
        <f t="shared" si="5"/>
        <v>400</v>
      </c>
    </row>
    <row r="54" spans="1:6" ht="15.75" x14ac:dyDescent="0.25">
      <c r="A54" s="26" t="s">
        <v>171</v>
      </c>
      <c r="B54" s="42">
        <f>'2025 Players By Team'!E91</f>
        <v>7</v>
      </c>
      <c r="C54" s="24">
        <f>'2025 Players By Team'!G91</f>
        <v>2</v>
      </c>
      <c r="D54" s="24">
        <f>'2025 Players By Team'!K91</f>
        <v>0</v>
      </c>
      <c r="E54" s="24">
        <f t="shared" si="5"/>
        <v>285.71428571428572</v>
      </c>
    </row>
    <row r="55" spans="1:6" ht="15.75" x14ac:dyDescent="0.25">
      <c r="A55" s="22" t="s">
        <v>172</v>
      </c>
      <c r="B55" s="42">
        <f>'2025 Players By Team'!E92</f>
        <v>9</v>
      </c>
      <c r="C55" s="24">
        <f>'2025 Players By Team'!G92</f>
        <v>6</v>
      </c>
      <c r="D55" s="24">
        <f>'2025 Players By Team'!K92</f>
        <v>0</v>
      </c>
      <c r="E55" s="24">
        <f t="shared" si="5"/>
        <v>666.66666666666663</v>
      </c>
    </row>
    <row r="56" spans="1:6" ht="15.75" x14ac:dyDescent="0.25">
      <c r="A56" s="26" t="s">
        <v>41</v>
      </c>
      <c r="B56" s="42">
        <f>'2025 Players By Team'!E93</f>
        <v>0</v>
      </c>
      <c r="C56" s="24">
        <f>'2025 Players By Team'!G93</f>
        <v>0</v>
      </c>
      <c r="D56" s="24">
        <f>'2025 Players By Team'!K93</f>
        <v>0</v>
      </c>
      <c r="E56" s="24" t="e">
        <f t="shared" si="5"/>
        <v>#DIV/0!</v>
      </c>
      <c r="F56" s="81"/>
    </row>
    <row r="57" spans="1:6" ht="15.75" x14ac:dyDescent="0.25">
      <c r="A57" s="76" t="s">
        <v>38</v>
      </c>
      <c r="B57" s="42">
        <f>'2025 Players By Team'!E94</f>
        <v>12</v>
      </c>
      <c r="C57" s="24">
        <f>'2025 Players By Team'!G94</f>
        <v>5</v>
      </c>
      <c r="D57" s="24">
        <f>'2025 Players By Team'!K94</f>
        <v>0</v>
      </c>
      <c r="E57" s="24">
        <f t="shared" si="5"/>
        <v>416.66666666666669</v>
      </c>
    </row>
    <row r="58" spans="1:6" ht="15.75" x14ac:dyDescent="0.25">
      <c r="A58" s="26" t="s">
        <v>174</v>
      </c>
      <c r="B58" s="42">
        <f>'2025 Players By Team'!E95</f>
        <v>9</v>
      </c>
      <c r="C58" s="24">
        <f>'2025 Players By Team'!G95</f>
        <v>5</v>
      </c>
      <c r="D58" s="24">
        <f>'2025 Players By Team'!K95</f>
        <v>1</v>
      </c>
      <c r="E58" s="24">
        <f t="shared" si="5"/>
        <v>666.66666666666663</v>
      </c>
      <c r="F58" s="81"/>
    </row>
    <row r="59" spans="1:6" ht="15.75" x14ac:dyDescent="0.25">
      <c r="A59" s="76" t="s">
        <v>110</v>
      </c>
      <c r="B59" s="42">
        <f>'2025 Players By Team'!E96</f>
        <v>7</v>
      </c>
      <c r="C59" s="24">
        <f>'2025 Players By Team'!G96</f>
        <v>2</v>
      </c>
      <c r="D59" s="24">
        <f>'2025 Players By Team'!K96</f>
        <v>2</v>
      </c>
      <c r="E59" s="24">
        <f t="shared" si="5"/>
        <v>571.42857142857144</v>
      </c>
    </row>
    <row r="60" spans="1:6" ht="15.75" x14ac:dyDescent="0.25">
      <c r="A60" s="22" t="s">
        <v>176</v>
      </c>
      <c r="B60" s="42">
        <f>'2025 Players By Team'!E97</f>
        <v>9</v>
      </c>
      <c r="C60" s="24">
        <f>'2025 Players By Team'!G97</f>
        <v>4</v>
      </c>
      <c r="D60" s="24">
        <f>'2025 Players By Team'!K97</f>
        <v>0</v>
      </c>
      <c r="E60" s="24">
        <f t="shared" si="5"/>
        <v>444.4444444444444</v>
      </c>
      <c r="F60" s="81"/>
    </row>
    <row r="61" spans="1:6" ht="15.75" x14ac:dyDescent="0.25">
      <c r="A61" s="22" t="s">
        <v>177</v>
      </c>
      <c r="B61" s="42">
        <f>'2025 Players By Team'!E98</f>
        <v>12</v>
      </c>
      <c r="C61" s="24">
        <f>'2025 Players By Team'!G98</f>
        <v>4</v>
      </c>
      <c r="D61" s="24">
        <f>'2025 Players By Team'!K98</f>
        <v>0</v>
      </c>
      <c r="E61" s="24">
        <f t="shared" si="5"/>
        <v>333.33333333333331</v>
      </c>
    </row>
    <row r="62" spans="1:6" ht="15.75" x14ac:dyDescent="0.25">
      <c r="A62" s="26" t="s">
        <v>175</v>
      </c>
      <c r="B62" s="42">
        <f>'2025 Players By Team'!E99</f>
        <v>7</v>
      </c>
      <c r="C62" s="24">
        <f>'2025 Players By Team'!G99</f>
        <v>6</v>
      </c>
      <c r="D62" s="24">
        <f>'2025 Players By Team'!K99</f>
        <v>0</v>
      </c>
      <c r="E62" s="24">
        <f t="shared" si="5"/>
        <v>857.14285714285711</v>
      </c>
    </row>
    <row r="63" spans="1:6" ht="16.5" thickBot="1" x14ac:dyDescent="0.3">
      <c r="A63" s="41" t="s">
        <v>80</v>
      </c>
      <c r="B63" s="42"/>
      <c r="C63" s="24"/>
      <c r="D63" s="24"/>
      <c r="E63" s="37" t="e">
        <f t="shared" ref="E63:E64" si="6">SUM(C63+D63)/B63*1000</f>
        <v>#DIV/0!</v>
      </c>
    </row>
    <row r="64" spans="1:6" ht="16.5" thickBot="1" x14ac:dyDescent="0.3">
      <c r="A64" s="30" t="s">
        <v>81</v>
      </c>
      <c r="B64" s="44">
        <f>SUM(B51:B63)</f>
        <v>101</v>
      </c>
      <c r="C64" s="44">
        <f>SUM(C51:C63)</f>
        <v>44</v>
      </c>
      <c r="D64" s="44">
        <f>SUM(D51:D63)</f>
        <v>5</v>
      </c>
      <c r="E64" s="38">
        <f t="shared" si="6"/>
        <v>485.14851485148512</v>
      </c>
      <c r="F64" s="81"/>
    </row>
    <row r="65" spans="1:9" ht="18.75" customHeight="1" thickBot="1" x14ac:dyDescent="0.35">
      <c r="A65" s="176" t="s">
        <v>85</v>
      </c>
      <c r="B65" s="176"/>
      <c r="C65" s="176"/>
      <c r="D65" s="176"/>
      <c r="E65" s="176"/>
    </row>
    <row r="66" spans="1:9" ht="15.75" x14ac:dyDescent="0.25">
      <c r="A66" s="101" t="s">
        <v>76</v>
      </c>
      <c r="B66" s="102" t="s">
        <v>77</v>
      </c>
      <c r="C66" s="102" t="s">
        <v>78</v>
      </c>
      <c r="D66" s="102" t="s">
        <v>6</v>
      </c>
      <c r="E66" s="103" t="s">
        <v>79</v>
      </c>
    </row>
    <row r="67" spans="1:9" ht="15.75" x14ac:dyDescent="0.25">
      <c r="A67" s="26" t="s">
        <v>25</v>
      </c>
      <c r="B67" s="23">
        <f>'2025 Players By Team'!E76</f>
        <v>8</v>
      </c>
      <c r="C67" s="23">
        <f>'2025 Players By Team'!G76</f>
        <v>1</v>
      </c>
      <c r="D67" s="24">
        <f>'2025 Players By Team'!K76</f>
        <v>0</v>
      </c>
      <c r="E67" s="42">
        <f t="shared" ref="E67:E78" si="7">SUM(C67+D67)/B67*1000</f>
        <v>125</v>
      </c>
      <c r="F67" s="81"/>
      <c r="I67" s="2"/>
    </row>
    <row r="68" spans="1:9" ht="15.75" x14ac:dyDescent="0.25">
      <c r="A68" s="22" t="s">
        <v>170</v>
      </c>
      <c r="B68" s="23">
        <f>'2025 Players By Team'!E77</f>
        <v>14</v>
      </c>
      <c r="C68" s="23">
        <f>'2025 Players By Team'!G77</f>
        <v>7</v>
      </c>
      <c r="D68" s="24">
        <f>'2025 Players By Team'!K77</f>
        <v>0</v>
      </c>
      <c r="E68" s="42">
        <f t="shared" si="7"/>
        <v>500</v>
      </c>
      <c r="F68" s="35"/>
    </row>
    <row r="69" spans="1:9" ht="15.75" x14ac:dyDescent="0.25">
      <c r="A69" s="22" t="s">
        <v>168</v>
      </c>
      <c r="B69" s="23">
        <f>'2025 Players By Team'!E78</f>
        <v>17</v>
      </c>
      <c r="C69" s="23">
        <f>'2025 Players By Team'!G78</f>
        <v>6</v>
      </c>
      <c r="D69" s="24">
        <f>'2025 Players By Team'!K78</f>
        <v>1</v>
      </c>
      <c r="E69" s="42">
        <f t="shared" si="7"/>
        <v>411.76470588235293</v>
      </c>
      <c r="F69" s="34"/>
    </row>
    <row r="70" spans="1:9" ht="15.75" x14ac:dyDescent="0.25">
      <c r="A70" s="22" t="s">
        <v>64</v>
      </c>
      <c r="B70" s="23">
        <f>'2025 Players By Team'!E79</f>
        <v>8</v>
      </c>
      <c r="C70" s="23">
        <f>'2025 Players By Team'!G79</f>
        <v>3</v>
      </c>
      <c r="D70" s="24">
        <f>'2025 Players By Team'!K79</f>
        <v>0</v>
      </c>
      <c r="E70" s="42">
        <f t="shared" si="7"/>
        <v>375</v>
      </c>
      <c r="F70" s="34"/>
    </row>
    <row r="71" spans="1:9" ht="15.75" x14ac:dyDescent="0.25">
      <c r="A71" s="22" t="s">
        <v>169</v>
      </c>
      <c r="B71" s="23">
        <f>'2025 Players By Team'!E80</f>
        <v>10</v>
      </c>
      <c r="C71" s="23">
        <f>'2025 Players By Team'!G80</f>
        <v>7</v>
      </c>
      <c r="D71" s="24">
        <f>'2025 Players By Team'!K80</f>
        <v>1</v>
      </c>
      <c r="E71" s="42">
        <f t="shared" si="7"/>
        <v>800</v>
      </c>
      <c r="F71" s="81"/>
    </row>
    <row r="72" spans="1:9" ht="15.75" x14ac:dyDescent="0.25">
      <c r="A72" s="129" t="s">
        <v>57</v>
      </c>
      <c r="B72" s="23">
        <f>'2025 Players By Team'!E81</f>
        <v>8</v>
      </c>
      <c r="C72" s="23">
        <f>'2025 Players By Team'!G81</f>
        <v>5</v>
      </c>
      <c r="D72" s="24">
        <f>'2025 Players By Team'!K81</f>
        <v>0</v>
      </c>
      <c r="E72" s="42">
        <f t="shared" si="7"/>
        <v>625</v>
      </c>
      <c r="F72" s="34"/>
    </row>
    <row r="73" spans="1:9" ht="15.75" x14ac:dyDescent="0.25">
      <c r="A73" s="22" t="s">
        <v>97</v>
      </c>
      <c r="B73" s="23">
        <f>'2025 Players By Team'!E82</f>
        <v>10</v>
      </c>
      <c r="C73" s="23">
        <f>'2025 Players By Team'!G82</f>
        <v>5</v>
      </c>
      <c r="D73" s="24">
        <f>'2025 Players By Team'!K82</f>
        <v>0</v>
      </c>
      <c r="E73" s="42">
        <f t="shared" si="7"/>
        <v>500</v>
      </c>
      <c r="F73" s="34"/>
    </row>
    <row r="74" spans="1:9" ht="15.75" x14ac:dyDescent="0.25">
      <c r="A74" s="26" t="s">
        <v>34</v>
      </c>
      <c r="B74" s="23">
        <f>'2025 Players By Team'!E83</f>
        <v>12</v>
      </c>
      <c r="C74" s="23">
        <f>'2025 Players By Team'!G83</f>
        <v>8</v>
      </c>
      <c r="D74" s="24">
        <f>'2025 Players By Team'!K83</f>
        <v>0</v>
      </c>
      <c r="E74" s="42">
        <f t="shared" si="7"/>
        <v>666.66666666666663</v>
      </c>
      <c r="F74" s="81"/>
    </row>
    <row r="75" spans="1:9" ht="15.75" x14ac:dyDescent="0.25">
      <c r="A75" s="26" t="s">
        <v>166</v>
      </c>
      <c r="B75" s="23">
        <f>'2025 Players By Team'!E84</f>
        <v>8</v>
      </c>
      <c r="C75" s="23">
        <f>'2025 Players By Team'!G84</f>
        <v>5</v>
      </c>
      <c r="D75" s="24">
        <f>'2025 Players By Team'!K84</f>
        <v>0</v>
      </c>
      <c r="E75" s="42">
        <f t="shared" si="7"/>
        <v>625</v>
      </c>
      <c r="F75" s="34"/>
    </row>
    <row r="76" spans="1:9" ht="15.75" x14ac:dyDescent="0.25">
      <c r="A76" s="22" t="s">
        <v>47</v>
      </c>
      <c r="B76" s="23">
        <f>'2025 Players By Team'!E85</f>
        <v>8</v>
      </c>
      <c r="C76" s="23">
        <f>'2025 Players By Team'!G85</f>
        <v>4</v>
      </c>
      <c r="D76" s="24">
        <f>'2025 Players By Team'!K85</f>
        <v>0</v>
      </c>
      <c r="E76" s="42">
        <f t="shared" si="7"/>
        <v>500</v>
      </c>
      <c r="F76" s="34"/>
    </row>
    <row r="77" spans="1:9" ht="15.75" x14ac:dyDescent="0.25">
      <c r="A77" s="26" t="s">
        <v>167</v>
      </c>
      <c r="B77" s="23">
        <f>'2025 Players By Team'!E86</f>
        <v>14</v>
      </c>
      <c r="C77" s="23">
        <f>'2025 Players By Team'!G86</f>
        <v>7</v>
      </c>
      <c r="D77" s="24">
        <f>'2025 Players By Team'!K86</f>
        <v>1</v>
      </c>
      <c r="E77" s="42">
        <f t="shared" si="7"/>
        <v>571.42857142857144</v>
      </c>
      <c r="F77" s="34"/>
    </row>
    <row r="78" spans="1:9" ht="15.75" x14ac:dyDescent="0.25">
      <c r="A78" s="64" t="s">
        <v>111</v>
      </c>
      <c r="B78" s="23">
        <f>'2025 Players By Team'!E87</f>
        <v>15</v>
      </c>
      <c r="C78" s="23">
        <f>'2025 Players By Team'!G87</f>
        <v>10</v>
      </c>
      <c r="D78" s="24">
        <f>'2025 Players By Team'!K87</f>
        <v>0</v>
      </c>
      <c r="E78" s="42">
        <f t="shared" si="7"/>
        <v>666.66666666666663</v>
      </c>
      <c r="F78" s="81"/>
    </row>
    <row r="79" spans="1:9" ht="16.5" thickBot="1" x14ac:dyDescent="0.3">
      <c r="A79" s="41" t="s">
        <v>80</v>
      </c>
      <c r="B79" s="23"/>
      <c r="C79" s="23"/>
      <c r="D79" s="24"/>
      <c r="E79" s="42" t="e">
        <f t="shared" ref="E79" si="8">SUM(C79+D79)/B79*1000</f>
        <v>#DIV/0!</v>
      </c>
      <c r="F79" s="84"/>
    </row>
    <row r="80" spans="1:9" ht="16.5" thickBot="1" x14ac:dyDescent="0.3">
      <c r="A80" s="30" t="s">
        <v>81</v>
      </c>
      <c r="B80" s="31">
        <f>SUM(B67:B79)</f>
        <v>132</v>
      </c>
      <c r="C80" s="31">
        <f>SUM(C67:C79)</f>
        <v>68</v>
      </c>
      <c r="D80" s="46">
        <f>SUM(D67:D79)</f>
        <v>3</v>
      </c>
      <c r="E80" s="38">
        <f>SUM(C80+D80)/B80*1000</f>
        <v>537.87878787878788</v>
      </c>
      <c r="F80" s="81"/>
    </row>
    <row r="81" spans="1:6" ht="19.5" thickBot="1" x14ac:dyDescent="0.35">
      <c r="A81" s="177" t="s">
        <v>113</v>
      </c>
      <c r="B81" s="177"/>
      <c r="C81" s="177"/>
      <c r="D81" s="177"/>
      <c r="E81" s="177"/>
    </row>
    <row r="82" spans="1:6" ht="15.75" x14ac:dyDescent="0.25">
      <c r="A82" s="109" t="s">
        <v>76</v>
      </c>
      <c r="B82" s="110" t="s">
        <v>77</v>
      </c>
      <c r="C82" s="110" t="s">
        <v>78</v>
      </c>
      <c r="D82" s="110" t="s">
        <v>6</v>
      </c>
      <c r="E82" s="111" t="s">
        <v>79</v>
      </c>
    </row>
    <row r="83" spans="1:6" ht="15.75" x14ac:dyDescent="0.25">
      <c r="A83" s="64" t="s">
        <v>105</v>
      </c>
      <c r="B83" s="24">
        <f>'2025 Players By Team'!E28</f>
        <v>33</v>
      </c>
      <c r="C83" s="24">
        <f>'2025 Players By Team'!G28</f>
        <v>12</v>
      </c>
      <c r="D83" s="24">
        <f>'2025 Players By Team'!K28</f>
        <v>0</v>
      </c>
      <c r="E83" s="24">
        <f t="shared" ref="E83:E96" si="9">SUM(C83+D83)/B83*1000</f>
        <v>363.63636363636363</v>
      </c>
      <c r="F83" s="34"/>
    </row>
    <row r="84" spans="1:6" ht="15.75" x14ac:dyDescent="0.25">
      <c r="A84" s="22" t="s">
        <v>141</v>
      </c>
      <c r="B84" s="24">
        <f>'2025 Players By Team'!E29</f>
        <v>30</v>
      </c>
      <c r="C84" s="24">
        <f>'2025 Players By Team'!G29</f>
        <v>14</v>
      </c>
      <c r="D84" s="24">
        <f>'2025 Players By Team'!K29</f>
        <v>3</v>
      </c>
      <c r="E84" s="23">
        <f t="shared" si="9"/>
        <v>566.66666666666663</v>
      </c>
      <c r="F84" s="34"/>
    </row>
    <row r="85" spans="1:6" ht="15.75" x14ac:dyDescent="0.25">
      <c r="A85" s="22" t="s">
        <v>138</v>
      </c>
      <c r="B85" s="24">
        <f>'2025 Players By Team'!E30</f>
        <v>31</v>
      </c>
      <c r="C85" s="24">
        <f>'2025 Players By Team'!G30</f>
        <v>20</v>
      </c>
      <c r="D85" s="24">
        <f>'2025 Players By Team'!K30</f>
        <v>4</v>
      </c>
      <c r="E85" s="24">
        <f t="shared" si="9"/>
        <v>774.19354838709671</v>
      </c>
      <c r="F85" s="34"/>
    </row>
    <row r="86" spans="1:6" ht="15.75" x14ac:dyDescent="0.25">
      <c r="A86" s="39" t="s">
        <v>139</v>
      </c>
      <c r="B86" s="24">
        <f>'2025 Players By Team'!E31</f>
        <v>28</v>
      </c>
      <c r="C86" s="24">
        <f>'2025 Players By Team'!G31</f>
        <v>8</v>
      </c>
      <c r="D86" s="24">
        <f>'2025 Players By Team'!K31</f>
        <v>0</v>
      </c>
      <c r="E86" s="24">
        <f t="shared" si="9"/>
        <v>285.71428571428572</v>
      </c>
      <c r="F86" s="35"/>
    </row>
    <row r="87" spans="1:6" ht="15.75" x14ac:dyDescent="0.25">
      <c r="A87" s="26" t="s">
        <v>140</v>
      </c>
      <c r="B87" s="24">
        <f>'2025 Players By Team'!E32</f>
        <v>30</v>
      </c>
      <c r="C87" s="24">
        <f>'2025 Players By Team'!G32</f>
        <v>19</v>
      </c>
      <c r="D87" s="24">
        <f>'2025 Players By Team'!K32</f>
        <v>0</v>
      </c>
      <c r="E87" s="24">
        <f t="shared" si="9"/>
        <v>633.33333333333326</v>
      </c>
      <c r="F87" s="81"/>
    </row>
    <row r="88" spans="1:6" ht="15.75" x14ac:dyDescent="0.25">
      <c r="A88" s="22" t="s">
        <v>144</v>
      </c>
      <c r="B88" s="24">
        <f>'2025 Players By Team'!E33</f>
        <v>32</v>
      </c>
      <c r="C88" s="24">
        <f>'2025 Players By Team'!G33</f>
        <v>18</v>
      </c>
      <c r="D88" s="24">
        <f>'2025 Players By Team'!K33</f>
        <v>2</v>
      </c>
      <c r="E88" s="23">
        <f t="shared" si="9"/>
        <v>625</v>
      </c>
      <c r="F88" s="34"/>
    </row>
    <row r="89" spans="1:6" ht="15.75" x14ac:dyDescent="0.25">
      <c r="A89" s="26" t="s">
        <v>35</v>
      </c>
      <c r="B89" s="24">
        <f>'2025 Players By Team'!E34</f>
        <v>25</v>
      </c>
      <c r="C89" s="24">
        <f>'2025 Players By Team'!G34</f>
        <v>10</v>
      </c>
      <c r="D89" s="24">
        <f>'2025 Players By Team'!K34</f>
        <v>0</v>
      </c>
      <c r="E89" s="24">
        <f t="shared" si="9"/>
        <v>400</v>
      </c>
      <c r="F89" s="34"/>
    </row>
    <row r="90" spans="1:6" ht="15.75" x14ac:dyDescent="0.25">
      <c r="A90" s="26" t="s">
        <v>142</v>
      </c>
      <c r="B90" s="24">
        <f>'2025 Players By Team'!E35</f>
        <v>25</v>
      </c>
      <c r="C90" s="24">
        <f>'2025 Players By Team'!G35</f>
        <v>10</v>
      </c>
      <c r="D90" s="24">
        <f>'2025 Players By Team'!K35</f>
        <v>0</v>
      </c>
      <c r="E90" s="23">
        <f t="shared" si="9"/>
        <v>400</v>
      </c>
      <c r="F90" s="34"/>
    </row>
    <row r="91" spans="1:6" ht="15.75" x14ac:dyDescent="0.25">
      <c r="A91" s="26" t="s">
        <v>143</v>
      </c>
      <c r="B91" s="24">
        <f>'2025 Players By Team'!E36</f>
        <v>35</v>
      </c>
      <c r="C91" s="24">
        <f>'2025 Players By Team'!G36</f>
        <v>21</v>
      </c>
      <c r="D91" s="24">
        <f>'2025 Players By Team'!K36</f>
        <v>3</v>
      </c>
      <c r="E91" s="24">
        <f t="shared" si="9"/>
        <v>685.71428571428567</v>
      </c>
      <c r="F91" s="35"/>
    </row>
    <row r="92" spans="1:6" ht="15.75" x14ac:dyDescent="0.25">
      <c r="A92" s="76" t="s">
        <v>91</v>
      </c>
      <c r="B92" s="24">
        <f>'2025 Players By Team'!E37</f>
        <v>23</v>
      </c>
      <c r="C92" s="24">
        <f>'2025 Players By Team'!G37</f>
        <v>15</v>
      </c>
      <c r="D92" s="24">
        <f>'2025 Players By Team'!K37</f>
        <v>2</v>
      </c>
      <c r="E92" s="24">
        <f t="shared" si="9"/>
        <v>739.13043478260863</v>
      </c>
      <c r="F92" s="34"/>
    </row>
    <row r="93" spans="1:6" ht="15.75" x14ac:dyDescent="0.25">
      <c r="A93" s="22" t="s">
        <v>29</v>
      </c>
      <c r="B93" s="24">
        <f>'2025 Players By Team'!E38</f>
        <v>28</v>
      </c>
      <c r="C93" s="24">
        <f>'2025 Players By Team'!G38</f>
        <v>9</v>
      </c>
      <c r="D93" s="24">
        <f>'2025 Players By Team'!K38</f>
        <v>1</v>
      </c>
      <c r="E93" s="24">
        <f t="shared" si="9"/>
        <v>357.14285714285717</v>
      </c>
      <c r="F93" s="81"/>
    </row>
    <row r="94" spans="1:6" ht="15.75" x14ac:dyDescent="0.25">
      <c r="A94" s="22" t="s">
        <v>58</v>
      </c>
      <c r="B94" s="24">
        <f>'2025 Players By Team'!E39</f>
        <v>25</v>
      </c>
      <c r="C94" s="24">
        <f>'2025 Players By Team'!G39</f>
        <v>11</v>
      </c>
      <c r="D94" s="24">
        <f>'2025 Players By Team'!K39</f>
        <v>0</v>
      </c>
      <c r="E94" s="23">
        <f t="shared" si="9"/>
        <v>440</v>
      </c>
    </row>
    <row r="95" spans="1:6" ht="16.5" thickBot="1" x14ac:dyDescent="0.3">
      <c r="A95" s="41" t="s">
        <v>80</v>
      </c>
      <c r="B95" s="23"/>
      <c r="C95" s="23"/>
      <c r="D95" s="23"/>
      <c r="E95" s="28" t="e">
        <f t="shared" si="9"/>
        <v>#DIV/0!</v>
      </c>
      <c r="F95" s="34"/>
    </row>
    <row r="96" spans="1:6" ht="16.5" thickBot="1" x14ac:dyDescent="0.3">
      <c r="A96" s="30" t="s">
        <v>81</v>
      </c>
      <c r="B96" s="31">
        <f>SUM(B83:B95)</f>
        <v>345</v>
      </c>
      <c r="C96" s="31">
        <f>SUM(C83:C95)</f>
        <v>167</v>
      </c>
      <c r="D96" s="31">
        <f>SUM(D83:D95)</f>
        <v>15</v>
      </c>
      <c r="E96" s="38">
        <f t="shared" si="9"/>
        <v>527.536231884058</v>
      </c>
      <c r="F96" s="81"/>
    </row>
    <row r="97" spans="1:11" ht="19.5" thickBot="1" x14ac:dyDescent="0.35">
      <c r="A97" s="176" t="s">
        <v>86</v>
      </c>
      <c r="B97" s="176"/>
      <c r="C97" s="176"/>
      <c r="D97" s="176"/>
      <c r="E97" s="176"/>
    </row>
    <row r="98" spans="1:11" ht="15" customHeight="1" x14ac:dyDescent="0.25">
      <c r="A98" s="112" t="s">
        <v>76</v>
      </c>
      <c r="B98" s="113" t="s">
        <v>77</v>
      </c>
      <c r="C98" s="113" t="s">
        <v>78</v>
      </c>
      <c r="D98" s="113" t="s">
        <v>6</v>
      </c>
      <c r="E98" s="113" t="s">
        <v>79</v>
      </c>
    </row>
    <row r="99" spans="1:11" ht="15.75" x14ac:dyDescent="0.25">
      <c r="A99" s="64" t="s">
        <v>108</v>
      </c>
      <c r="B99" s="23">
        <f>'2025 Players By Team'!E100</f>
        <v>13</v>
      </c>
      <c r="C99" s="23">
        <f>'2025 Players By Team'!G100</f>
        <v>8</v>
      </c>
      <c r="D99" s="23">
        <f>'2025 Players By Team'!K100</f>
        <v>1</v>
      </c>
      <c r="E99" s="23">
        <f t="shared" ref="E99:E110" si="10">SUM(C99+D99)/B99*1000</f>
        <v>692.30769230769226</v>
      </c>
      <c r="K99" s="47"/>
    </row>
    <row r="100" spans="1:11" ht="15.75" x14ac:dyDescent="0.25">
      <c r="A100" s="22" t="s">
        <v>95</v>
      </c>
      <c r="B100" s="23">
        <f>'2025 Players By Team'!E101</f>
        <v>0</v>
      </c>
      <c r="C100" s="23">
        <f>'2025 Players By Team'!G101</f>
        <v>0</v>
      </c>
      <c r="D100" s="23">
        <f>'2025 Players By Team'!K101</f>
        <v>0</v>
      </c>
      <c r="E100" s="23" t="e">
        <f t="shared" si="10"/>
        <v>#DIV/0!</v>
      </c>
      <c r="F100" s="81"/>
      <c r="K100" s="47"/>
    </row>
    <row r="101" spans="1:11" ht="15.75" x14ac:dyDescent="0.25">
      <c r="A101" s="22" t="s">
        <v>179</v>
      </c>
      <c r="B101" s="23">
        <f>'2025 Players By Team'!E102</f>
        <v>9</v>
      </c>
      <c r="C101" s="23">
        <f>'2025 Players By Team'!G102</f>
        <v>6</v>
      </c>
      <c r="D101" s="23">
        <f>'2025 Players By Team'!K102</f>
        <v>1</v>
      </c>
      <c r="E101" s="23">
        <f t="shared" si="10"/>
        <v>777.77777777777783</v>
      </c>
      <c r="K101" s="47"/>
    </row>
    <row r="102" spans="1:11" ht="15.75" x14ac:dyDescent="0.25">
      <c r="A102" s="26" t="s">
        <v>109</v>
      </c>
      <c r="B102" s="23">
        <f>'2025 Players By Team'!E103</f>
        <v>0</v>
      </c>
      <c r="C102" s="23">
        <f>'2025 Players By Team'!G103</f>
        <v>0</v>
      </c>
      <c r="D102" s="23">
        <f>'2025 Players By Team'!K103</f>
        <v>0</v>
      </c>
      <c r="E102" s="23" t="e">
        <f t="shared" si="10"/>
        <v>#DIV/0!</v>
      </c>
      <c r="K102" s="47"/>
    </row>
    <row r="103" spans="1:11" ht="15.75" x14ac:dyDescent="0.25">
      <c r="A103" s="22" t="s">
        <v>100</v>
      </c>
      <c r="B103" s="23">
        <f>'2025 Players By Team'!E104</f>
        <v>9</v>
      </c>
      <c r="C103" s="23">
        <f>'2025 Players By Team'!G104</f>
        <v>1</v>
      </c>
      <c r="D103" s="23">
        <f>'2025 Players By Team'!K104</f>
        <v>1</v>
      </c>
      <c r="E103" s="24">
        <f t="shared" si="10"/>
        <v>222.2222222222222</v>
      </c>
      <c r="K103" s="47"/>
    </row>
    <row r="104" spans="1:11" ht="15.75" x14ac:dyDescent="0.25">
      <c r="A104" s="36" t="s">
        <v>180</v>
      </c>
      <c r="B104" s="23">
        <f>'2025 Players By Team'!E105</f>
        <v>9</v>
      </c>
      <c r="C104" s="23">
        <f>'2025 Players By Team'!G105</f>
        <v>5</v>
      </c>
      <c r="D104" s="23">
        <f>'2025 Players By Team'!K105</f>
        <v>2</v>
      </c>
      <c r="E104" s="23">
        <f t="shared" si="10"/>
        <v>777.77777777777783</v>
      </c>
      <c r="K104" s="47"/>
    </row>
    <row r="105" spans="1:11" ht="15.75" x14ac:dyDescent="0.25">
      <c r="A105" s="22" t="s">
        <v>178</v>
      </c>
      <c r="B105" s="23">
        <f>'2025 Players By Team'!E106</f>
        <v>8</v>
      </c>
      <c r="C105" s="23">
        <f>'2025 Players By Team'!G106</f>
        <v>1</v>
      </c>
      <c r="D105" s="23">
        <f>'2025 Players By Team'!K106</f>
        <v>0</v>
      </c>
      <c r="E105" s="23">
        <f t="shared" si="10"/>
        <v>125</v>
      </c>
      <c r="F105" s="81"/>
      <c r="K105" s="47"/>
    </row>
    <row r="106" spans="1:11" ht="15.75" x14ac:dyDescent="0.25">
      <c r="A106" s="67" t="s">
        <v>184</v>
      </c>
      <c r="B106" s="23">
        <f>'2025 Players By Team'!E107</f>
        <v>9</v>
      </c>
      <c r="C106" s="127">
        <f>'2025 Players By Team'!G107</f>
        <v>2</v>
      </c>
      <c r="D106" s="23">
        <f>'2025 Players By Team'!K107</f>
        <v>1</v>
      </c>
      <c r="E106" s="23">
        <f t="shared" si="10"/>
        <v>333.33333333333331</v>
      </c>
      <c r="F106" s="81"/>
      <c r="K106" s="47"/>
    </row>
    <row r="107" spans="1:11" ht="15.75" x14ac:dyDescent="0.25">
      <c r="A107" s="22" t="s">
        <v>183</v>
      </c>
      <c r="B107" s="23">
        <f>'2025 Players By Team'!E108</f>
        <v>12</v>
      </c>
      <c r="C107" s="23">
        <f>'2025 Players By Team'!G108</f>
        <v>8</v>
      </c>
      <c r="D107" s="23">
        <f>'2025 Players By Team'!K108</f>
        <v>0</v>
      </c>
      <c r="E107" s="23">
        <f t="shared" si="10"/>
        <v>666.66666666666663</v>
      </c>
      <c r="K107" s="47"/>
    </row>
    <row r="108" spans="1:11" ht="15.75" x14ac:dyDescent="0.25">
      <c r="A108" s="76" t="s">
        <v>44</v>
      </c>
      <c r="B108" s="23">
        <f>'2025 Players By Team'!E109</f>
        <v>8</v>
      </c>
      <c r="C108" s="23">
        <f>'2025 Players By Team'!G109</f>
        <v>3</v>
      </c>
      <c r="D108" s="23">
        <f>'2025 Players By Team'!K109</f>
        <v>0</v>
      </c>
      <c r="E108" s="23">
        <f t="shared" si="10"/>
        <v>375</v>
      </c>
      <c r="F108" s="81"/>
      <c r="G108" s="2"/>
      <c r="K108" s="47"/>
    </row>
    <row r="109" spans="1:11" ht="15.75" x14ac:dyDescent="0.25">
      <c r="A109" s="22" t="s">
        <v>181</v>
      </c>
      <c r="B109" s="23">
        <f>'2025 Players By Team'!E110</f>
        <v>0</v>
      </c>
      <c r="C109" s="23">
        <f>'2025 Players By Team'!G110</f>
        <v>0</v>
      </c>
      <c r="D109" s="23">
        <f>'2025 Players By Team'!K110</f>
        <v>0</v>
      </c>
      <c r="E109" s="23" t="e">
        <f t="shared" si="10"/>
        <v>#DIV/0!</v>
      </c>
      <c r="F109" s="81"/>
      <c r="K109" s="47"/>
    </row>
    <row r="110" spans="1:11" ht="15.75" x14ac:dyDescent="0.25">
      <c r="A110" s="22" t="s">
        <v>182</v>
      </c>
      <c r="B110" s="77">
        <f>'2025 Players By Team'!E111</f>
        <v>9</v>
      </c>
      <c r="C110" s="23">
        <f>'2025 Players By Team'!G111</f>
        <v>7</v>
      </c>
      <c r="D110" s="23">
        <f>'2025 Players By Team'!K111</f>
        <v>0</v>
      </c>
      <c r="E110" s="23">
        <f t="shared" si="10"/>
        <v>777.77777777777783</v>
      </c>
      <c r="K110" s="47"/>
    </row>
    <row r="111" spans="1:11" ht="16.5" thickBot="1" x14ac:dyDescent="0.3">
      <c r="A111" s="41" t="s">
        <v>80</v>
      </c>
      <c r="B111" s="28"/>
      <c r="C111" s="28"/>
      <c r="D111" s="28"/>
      <c r="E111" s="23" t="e">
        <f t="shared" ref="E111" si="11">SUM(C111+D111)/B111*1000</f>
        <v>#DIV/0!</v>
      </c>
      <c r="K111" s="49"/>
    </row>
    <row r="112" spans="1:11" ht="16.5" thickBot="1" x14ac:dyDescent="0.3">
      <c r="A112" s="30" t="s">
        <v>81</v>
      </c>
      <c r="B112" s="31">
        <f>SUM(B99:B111)</f>
        <v>86</v>
      </c>
      <c r="C112" s="31">
        <f>SUM(C99:C111)</f>
        <v>41</v>
      </c>
      <c r="D112" s="31">
        <f>SUM(D99:D111)</f>
        <v>6</v>
      </c>
      <c r="E112" s="38">
        <f>SUM(C112+D112)/B112*1000</f>
        <v>546.51162790697674</v>
      </c>
      <c r="G112" s="114"/>
    </row>
    <row r="113" spans="1:6" ht="19.5" thickBot="1" x14ac:dyDescent="0.35">
      <c r="A113" s="176" t="s">
        <v>88</v>
      </c>
      <c r="B113" s="176"/>
      <c r="C113" s="176"/>
      <c r="D113" s="176"/>
      <c r="E113" s="176"/>
    </row>
    <row r="114" spans="1:6" ht="15.75" x14ac:dyDescent="0.25">
      <c r="A114" s="116" t="s">
        <v>76</v>
      </c>
      <c r="B114" s="115" t="s">
        <v>77</v>
      </c>
      <c r="C114" s="115" t="s">
        <v>78</v>
      </c>
      <c r="D114" s="115" t="s">
        <v>6</v>
      </c>
      <c r="E114" s="115" t="s">
        <v>79</v>
      </c>
    </row>
    <row r="115" spans="1:6" ht="15.75" x14ac:dyDescent="0.25">
      <c r="A115" s="26" t="s">
        <v>54</v>
      </c>
      <c r="B115" s="23">
        <f>'2025 Players By Team'!E4</f>
        <v>10</v>
      </c>
      <c r="C115" s="23">
        <f>'2025 Players By Team'!G4</f>
        <v>2</v>
      </c>
      <c r="D115" s="23">
        <f>'2025 Players By Team'!K4</f>
        <v>1</v>
      </c>
      <c r="E115" s="23">
        <f t="shared" ref="E115:E128" si="12">SUM(C115+D115)/B115*1000</f>
        <v>300</v>
      </c>
      <c r="F115" s="81"/>
    </row>
    <row r="116" spans="1:6" ht="15.75" x14ac:dyDescent="0.25">
      <c r="A116" s="22" t="s">
        <v>19</v>
      </c>
      <c r="B116" s="23">
        <f>'2025 Players By Team'!E5</f>
        <v>16</v>
      </c>
      <c r="C116" s="23">
        <f>'2025 Players By Team'!G5</f>
        <v>7</v>
      </c>
      <c r="D116" s="23">
        <f>'2025 Players By Team'!K5</f>
        <v>1</v>
      </c>
      <c r="E116" s="23">
        <f t="shared" si="12"/>
        <v>500</v>
      </c>
      <c r="F116" s="81"/>
    </row>
    <row r="117" spans="1:6" ht="15.75" x14ac:dyDescent="0.25">
      <c r="A117" s="22" t="s">
        <v>37</v>
      </c>
      <c r="B117" s="23">
        <f>'2025 Players By Team'!E6</f>
        <v>7</v>
      </c>
      <c r="C117" s="23">
        <f>'2025 Players By Team'!G6</f>
        <v>1</v>
      </c>
      <c r="D117" s="23">
        <f>'2025 Players By Team'!K6</f>
        <v>0</v>
      </c>
      <c r="E117" s="23">
        <f t="shared" si="12"/>
        <v>142.85714285714286</v>
      </c>
    </row>
    <row r="118" spans="1:6" ht="15.75" x14ac:dyDescent="0.25">
      <c r="A118" s="130" t="s">
        <v>51</v>
      </c>
      <c r="B118" s="23">
        <f>'2025 Players By Team'!E7</f>
        <v>13</v>
      </c>
      <c r="C118" s="23">
        <f>'2025 Players By Team'!G7</f>
        <v>5</v>
      </c>
      <c r="D118" s="23">
        <f>'2025 Players By Team'!K7</f>
        <v>1</v>
      </c>
      <c r="E118" s="23">
        <f t="shared" si="12"/>
        <v>461.53846153846155</v>
      </c>
    </row>
    <row r="119" spans="1:6" ht="15.75" x14ac:dyDescent="0.25">
      <c r="A119" s="26" t="s">
        <v>50</v>
      </c>
      <c r="B119" s="23">
        <f>'2025 Players By Team'!E8</f>
        <v>7</v>
      </c>
      <c r="C119" s="23">
        <f>'2025 Players By Team'!G8</f>
        <v>3</v>
      </c>
      <c r="D119" s="23">
        <f>'2025 Players By Team'!K8</f>
        <v>0</v>
      </c>
      <c r="E119" s="23">
        <f t="shared" si="12"/>
        <v>428.57142857142856</v>
      </c>
    </row>
    <row r="120" spans="1:6" ht="15.75" x14ac:dyDescent="0.25">
      <c r="A120" s="26" t="s">
        <v>28</v>
      </c>
      <c r="B120" s="23">
        <f>'2025 Players By Team'!E9</f>
        <v>12</v>
      </c>
      <c r="C120" s="23">
        <f>'2025 Players By Team'!G9</f>
        <v>6</v>
      </c>
      <c r="D120" s="23">
        <f>'2025 Players By Team'!K9</f>
        <v>0</v>
      </c>
      <c r="E120" s="23">
        <f t="shared" si="12"/>
        <v>500</v>
      </c>
    </row>
    <row r="121" spans="1:6" ht="15.75" x14ac:dyDescent="0.25">
      <c r="A121" s="128" t="s">
        <v>107</v>
      </c>
      <c r="B121" s="23">
        <f>'2025 Players By Team'!E10</f>
        <v>7</v>
      </c>
      <c r="C121" s="23">
        <f>'2025 Players By Team'!G10</f>
        <v>4</v>
      </c>
      <c r="D121" s="23">
        <f>'2025 Players By Team'!K10</f>
        <v>0</v>
      </c>
      <c r="E121" s="23">
        <f t="shared" si="12"/>
        <v>571.42857142857144</v>
      </c>
    </row>
    <row r="122" spans="1:6" ht="15.75" x14ac:dyDescent="0.25">
      <c r="A122" s="64" t="s">
        <v>135</v>
      </c>
      <c r="B122" s="23">
        <f>'2025 Players By Team'!E11</f>
        <v>8</v>
      </c>
      <c r="C122" s="23">
        <f>'2025 Players By Team'!G11</f>
        <v>4</v>
      </c>
      <c r="D122" s="23">
        <f>'2025 Players By Team'!K11</f>
        <v>0</v>
      </c>
      <c r="E122" s="23">
        <f t="shared" si="12"/>
        <v>500</v>
      </c>
      <c r="F122" s="81"/>
    </row>
    <row r="123" spans="1:6" ht="15.75" x14ac:dyDescent="0.25">
      <c r="A123" s="26" t="s">
        <v>59</v>
      </c>
      <c r="B123" s="23">
        <f>'2025 Players By Team'!E12</f>
        <v>7</v>
      </c>
      <c r="C123" s="23">
        <f>'2025 Players By Team'!G12</f>
        <v>4</v>
      </c>
      <c r="D123" s="23">
        <f>'2025 Players By Team'!K12</f>
        <v>0</v>
      </c>
      <c r="E123" s="24">
        <f t="shared" si="12"/>
        <v>571.42857142857144</v>
      </c>
    </row>
    <row r="124" spans="1:6" ht="15.75" x14ac:dyDescent="0.25">
      <c r="A124" s="22" t="s">
        <v>137</v>
      </c>
      <c r="B124" s="23">
        <f>'2025 Players By Team'!E13</f>
        <v>8</v>
      </c>
      <c r="C124" s="23">
        <f>'2025 Players By Team'!G13</f>
        <v>5</v>
      </c>
      <c r="D124" s="23">
        <f>'2025 Players By Team'!K13</f>
        <v>0</v>
      </c>
      <c r="E124" s="23">
        <f t="shared" si="12"/>
        <v>625</v>
      </c>
      <c r="F124" s="81"/>
    </row>
    <row r="125" spans="1:6" ht="15.75" x14ac:dyDescent="0.25">
      <c r="A125" s="26" t="s">
        <v>136</v>
      </c>
      <c r="B125" s="23">
        <f>'2025 Players By Team'!E14</f>
        <v>7</v>
      </c>
      <c r="C125" s="23">
        <f>'2025 Players By Team'!G14</f>
        <v>4</v>
      </c>
      <c r="D125" s="23">
        <f>'2025 Players By Team'!K14</f>
        <v>0</v>
      </c>
      <c r="E125" s="24">
        <f t="shared" si="12"/>
        <v>571.42857142857144</v>
      </c>
    </row>
    <row r="126" spans="1:6" ht="15.75" x14ac:dyDescent="0.25">
      <c r="A126" s="22" t="s">
        <v>14</v>
      </c>
      <c r="B126" s="23">
        <f>'2025 Players By Team'!E15</f>
        <v>13</v>
      </c>
      <c r="C126" s="23">
        <f>'2025 Players By Team'!G15</f>
        <v>3</v>
      </c>
      <c r="D126" s="23">
        <f>'2025 Players By Team'!K15</f>
        <v>0</v>
      </c>
      <c r="E126" s="23">
        <f t="shared" si="12"/>
        <v>230.76923076923077</v>
      </c>
      <c r="F126" s="81"/>
    </row>
    <row r="127" spans="1:6" ht="16.5" thickBot="1" x14ac:dyDescent="0.3">
      <c r="A127" s="41" t="s">
        <v>80</v>
      </c>
      <c r="B127" s="28"/>
      <c r="C127" s="28"/>
      <c r="D127" s="28"/>
      <c r="E127" s="28" t="e">
        <f t="shared" si="12"/>
        <v>#DIV/0!</v>
      </c>
    </row>
    <row r="128" spans="1:6" ht="16.5" thickBot="1" x14ac:dyDescent="0.3">
      <c r="A128" s="30" t="s">
        <v>81</v>
      </c>
      <c r="B128" s="31">
        <f>SUM(B115:B127)</f>
        <v>115</v>
      </c>
      <c r="C128" s="31">
        <f>SUM(C115:C127)</f>
        <v>48</v>
      </c>
      <c r="D128" s="31">
        <f>SUM(D115:D127)</f>
        <v>3</v>
      </c>
      <c r="E128" s="38">
        <f t="shared" si="12"/>
        <v>443.47826086956519</v>
      </c>
      <c r="F128" s="81"/>
    </row>
    <row r="129" spans="1:9" ht="19.5" thickBot="1" x14ac:dyDescent="0.35">
      <c r="A129" s="176" t="s">
        <v>18</v>
      </c>
      <c r="B129" s="176"/>
      <c r="C129" s="176"/>
      <c r="D129" s="176"/>
      <c r="E129" s="176"/>
    </row>
    <row r="130" spans="1:9" ht="15.75" x14ac:dyDescent="0.25">
      <c r="A130" s="117" t="s">
        <v>76</v>
      </c>
      <c r="B130" s="118" t="s">
        <v>77</v>
      </c>
      <c r="C130" s="118" t="s">
        <v>78</v>
      </c>
      <c r="D130" s="118" t="s">
        <v>6</v>
      </c>
      <c r="E130" s="118" t="s">
        <v>79</v>
      </c>
    </row>
    <row r="131" spans="1:9" ht="15.75" x14ac:dyDescent="0.25">
      <c r="A131" s="26" t="s">
        <v>186</v>
      </c>
      <c r="B131" s="51">
        <f>'2025 Players By Team'!E40</f>
        <v>23</v>
      </c>
      <c r="C131" s="51">
        <f>'2025 Players By Team'!G40</f>
        <v>11</v>
      </c>
      <c r="D131" s="24">
        <f>'2025 Players By Team'!K40</f>
        <v>0</v>
      </c>
      <c r="E131" s="24">
        <f t="shared" ref="E131:E144" si="13">SUM(C131+D131)/B131*1000</f>
        <v>478.26086956521743</v>
      </c>
    </row>
    <row r="132" spans="1:9" ht="15.75" x14ac:dyDescent="0.25">
      <c r="A132" s="26" t="s">
        <v>159</v>
      </c>
      <c r="B132" s="51">
        <f>'2025 Players By Team'!E41</f>
        <v>24</v>
      </c>
      <c r="C132" s="51">
        <f>'2025 Players By Team'!G41</f>
        <v>11</v>
      </c>
      <c r="D132" s="24">
        <f>'2025 Players By Team'!K41</f>
        <v>0</v>
      </c>
      <c r="E132" s="24">
        <f t="shared" si="13"/>
        <v>458.33333333333331</v>
      </c>
    </row>
    <row r="133" spans="1:9" ht="15.75" x14ac:dyDescent="0.25">
      <c r="A133" s="26" t="s">
        <v>157</v>
      </c>
      <c r="B133" s="51">
        <f>'2025 Players By Team'!E42</f>
        <v>23</v>
      </c>
      <c r="C133" s="51">
        <f>'2025 Players By Team'!G42</f>
        <v>15</v>
      </c>
      <c r="D133" s="24">
        <f>'2025 Players By Team'!K42</f>
        <v>2</v>
      </c>
      <c r="E133" s="24">
        <f t="shared" si="13"/>
        <v>739.13043478260863</v>
      </c>
    </row>
    <row r="134" spans="1:9" ht="15.75" x14ac:dyDescent="0.25">
      <c r="A134" s="64" t="s">
        <v>112</v>
      </c>
      <c r="B134" s="51">
        <f>'2025 Players By Team'!E43</f>
        <v>11</v>
      </c>
      <c r="C134" s="51">
        <f>'2025 Players By Team'!G43</f>
        <v>5</v>
      </c>
      <c r="D134" s="24">
        <f>'2025 Players By Team'!K43</f>
        <v>0</v>
      </c>
      <c r="E134" s="23">
        <f t="shared" si="13"/>
        <v>454.5454545454545</v>
      </c>
    </row>
    <row r="135" spans="1:9" ht="15.75" x14ac:dyDescent="0.25">
      <c r="A135" s="22" t="s">
        <v>154</v>
      </c>
      <c r="B135" s="51">
        <f>'2025 Players By Team'!E44</f>
        <v>25</v>
      </c>
      <c r="C135" s="51">
        <f>'2025 Players By Team'!G44</f>
        <v>15</v>
      </c>
      <c r="D135" s="24">
        <f>'2025 Players By Team'!K44</f>
        <v>0</v>
      </c>
      <c r="E135" s="24">
        <f t="shared" si="13"/>
        <v>600</v>
      </c>
      <c r="F135" s="81"/>
    </row>
    <row r="136" spans="1:9" ht="15.75" x14ac:dyDescent="0.25">
      <c r="A136" s="39" t="s">
        <v>158</v>
      </c>
      <c r="B136" s="51">
        <f>'2025 Players By Team'!E45</f>
        <v>24</v>
      </c>
      <c r="C136" s="51">
        <f>'2025 Players By Team'!G45</f>
        <v>13</v>
      </c>
      <c r="D136" s="24">
        <f>'2025 Players By Team'!K45</f>
        <v>0</v>
      </c>
      <c r="E136" s="24">
        <f t="shared" si="13"/>
        <v>541.66666666666663</v>
      </c>
      <c r="F136" s="81"/>
    </row>
    <row r="137" spans="1:9" ht="15.75" x14ac:dyDescent="0.25">
      <c r="A137" s="68" t="s">
        <v>96</v>
      </c>
      <c r="B137" s="51">
        <f>'2025 Players By Team'!E46</f>
        <v>26</v>
      </c>
      <c r="C137" s="51">
        <f>'2025 Players By Team'!G46</f>
        <v>23</v>
      </c>
      <c r="D137" s="24">
        <f>'2025 Players By Team'!K46</f>
        <v>1</v>
      </c>
      <c r="E137" s="24">
        <f t="shared" si="13"/>
        <v>923.07692307692309</v>
      </c>
    </row>
    <row r="138" spans="1:9" ht="15.75" x14ac:dyDescent="0.25">
      <c r="A138" s="26" t="s">
        <v>17</v>
      </c>
      <c r="B138" s="51">
        <f>'2025 Players By Team'!E47</f>
        <v>20</v>
      </c>
      <c r="C138" s="51">
        <f>'2025 Players By Team'!G47</f>
        <v>6</v>
      </c>
      <c r="D138" s="24">
        <f>'2025 Players By Team'!K47</f>
        <v>0</v>
      </c>
      <c r="E138" s="24">
        <f t="shared" si="13"/>
        <v>300</v>
      </c>
    </row>
    <row r="139" spans="1:9" ht="15.75" x14ac:dyDescent="0.25">
      <c r="A139" s="22" t="s">
        <v>155</v>
      </c>
      <c r="B139" s="51">
        <f>'2025 Players By Team'!E48</f>
        <v>24</v>
      </c>
      <c r="C139" s="51">
        <f>'2025 Players By Team'!G48</f>
        <v>5</v>
      </c>
      <c r="D139" s="24">
        <f>'2025 Players By Team'!K48</f>
        <v>2</v>
      </c>
      <c r="E139" s="24">
        <f t="shared" si="13"/>
        <v>291.66666666666669</v>
      </c>
    </row>
    <row r="140" spans="1:9" ht="15.75" x14ac:dyDescent="0.25">
      <c r="A140" s="26" t="s">
        <v>156</v>
      </c>
      <c r="B140" s="51">
        <f>'2025 Players By Team'!E49</f>
        <v>25</v>
      </c>
      <c r="C140" s="51">
        <f>'2025 Players By Team'!G49</f>
        <v>11</v>
      </c>
      <c r="D140" s="24">
        <f>'2025 Players By Team'!K49</f>
        <v>1</v>
      </c>
      <c r="E140" s="23">
        <f t="shared" si="13"/>
        <v>480</v>
      </c>
    </row>
    <row r="141" spans="1:9" ht="15.75" x14ac:dyDescent="0.25">
      <c r="A141" s="22" t="s">
        <v>20</v>
      </c>
      <c r="B141" s="51">
        <f>'2025 Players By Team'!E50</f>
        <v>27</v>
      </c>
      <c r="C141" s="51">
        <f>'2025 Players By Team'!G50</f>
        <v>17</v>
      </c>
      <c r="D141" s="24">
        <f>'2025 Players By Team'!K50</f>
        <v>1</v>
      </c>
      <c r="E141" s="23">
        <f t="shared" si="13"/>
        <v>666.66666666666663</v>
      </c>
      <c r="F141" s="81"/>
      <c r="I141" s="16"/>
    </row>
    <row r="142" spans="1:9" ht="15.75" x14ac:dyDescent="0.25">
      <c r="A142" s="69" t="s">
        <v>153</v>
      </c>
      <c r="B142" s="51">
        <f>'2025 Players By Team'!E51</f>
        <v>25</v>
      </c>
      <c r="C142" s="51">
        <f>'2025 Players By Team'!G51</f>
        <v>17</v>
      </c>
      <c r="D142" s="24">
        <f>'2025 Players By Team'!K51</f>
        <v>0</v>
      </c>
      <c r="E142" s="28">
        <f t="shared" si="13"/>
        <v>680</v>
      </c>
    </row>
    <row r="143" spans="1:9" ht="16.5" thickBot="1" x14ac:dyDescent="0.3">
      <c r="A143" s="67" t="s">
        <v>80</v>
      </c>
      <c r="B143" s="51"/>
      <c r="C143" s="51"/>
      <c r="D143" s="24"/>
      <c r="E143" s="24" t="e">
        <f>SUM(C143+D143)/B143*1000</f>
        <v>#DIV/0!</v>
      </c>
    </row>
    <row r="144" spans="1:9" ht="16.5" thickBot="1" x14ac:dyDescent="0.3">
      <c r="A144" s="30" t="s">
        <v>81</v>
      </c>
      <c r="B144" s="78">
        <f>SUM(B131:B143)</f>
        <v>277</v>
      </c>
      <c r="C144" s="78">
        <f t="shared" ref="C144:D144" si="14">SUM(C131:C143)</f>
        <v>149</v>
      </c>
      <c r="D144" s="78">
        <f t="shared" si="14"/>
        <v>7</v>
      </c>
      <c r="E144" s="38">
        <f t="shared" si="13"/>
        <v>563.17689530685925</v>
      </c>
      <c r="F144" s="81"/>
    </row>
    <row r="145" spans="1:6" ht="19.5" thickBot="1" x14ac:dyDescent="0.35">
      <c r="A145" s="176" t="s">
        <v>114</v>
      </c>
      <c r="B145" s="176"/>
      <c r="C145" s="176"/>
      <c r="D145" s="176"/>
      <c r="E145" s="176"/>
    </row>
    <row r="146" spans="1:6" ht="15.75" x14ac:dyDescent="0.25">
      <c r="A146" s="119" t="s">
        <v>76</v>
      </c>
      <c r="B146" s="119" t="s">
        <v>77</v>
      </c>
      <c r="C146" s="119" t="s">
        <v>78</v>
      </c>
      <c r="D146" s="119" t="s">
        <v>6</v>
      </c>
      <c r="E146" s="119" t="s">
        <v>79</v>
      </c>
    </row>
    <row r="147" spans="1:6" ht="15.75" x14ac:dyDescent="0.25">
      <c r="A147" s="22" t="s">
        <v>145</v>
      </c>
      <c r="B147" s="50">
        <f>'2025 Players By Team'!E112</f>
        <v>9</v>
      </c>
      <c r="C147" s="50">
        <f>'2025 Players By Team'!G112</f>
        <v>5</v>
      </c>
      <c r="D147" s="23">
        <f>'2025 Players By Team'!K112</f>
        <v>0</v>
      </c>
      <c r="E147" s="23">
        <f>SUM(C147+D147)/B147*1000</f>
        <v>555.55555555555554</v>
      </c>
    </row>
    <row r="148" spans="1:6" ht="15.75" x14ac:dyDescent="0.25">
      <c r="A148" s="76" t="s">
        <v>150</v>
      </c>
      <c r="B148" s="50">
        <f>'2025 Players By Team'!E113</f>
        <v>4</v>
      </c>
      <c r="C148" s="50">
        <f>'2025 Players By Team'!G113</f>
        <v>3</v>
      </c>
      <c r="D148" s="23">
        <f>'2025 Players By Team'!K113</f>
        <v>0</v>
      </c>
      <c r="E148" s="23">
        <f t="shared" ref="E148:E149" si="15">SUM(C148+D148)/B148*1000</f>
        <v>750</v>
      </c>
    </row>
    <row r="149" spans="1:6" ht="15.75" x14ac:dyDescent="0.25">
      <c r="A149" s="26" t="s">
        <v>151</v>
      </c>
      <c r="B149" s="50">
        <f>'2025 Players By Team'!E114</f>
        <v>0</v>
      </c>
      <c r="C149" s="50">
        <f>'2025 Players By Team'!G114</f>
        <v>0</v>
      </c>
      <c r="D149" s="23">
        <f>'2025 Players By Team'!K114</f>
        <v>0</v>
      </c>
      <c r="E149" s="23" t="e">
        <f t="shared" si="15"/>
        <v>#DIV/0!</v>
      </c>
      <c r="F149" s="81"/>
    </row>
    <row r="150" spans="1:6" ht="15.75" x14ac:dyDescent="0.25">
      <c r="A150" s="22" t="s">
        <v>148</v>
      </c>
      <c r="B150" s="50">
        <f>'2025 Players By Team'!E115</f>
        <v>0</v>
      </c>
      <c r="C150" s="50">
        <f>'2025 Players By Team'!G115</f>
        <v>0</v>
      </c>
      <c r="D150" s="23">
        <f>'2025 Players By Team'!K115</f>
        <v>0</v>
      </c>
      <c r="E150" s="23" t="e">
        <f>SUM(C150+D150)/B150*1000</f>
        <v>#DIV/0!</v>
      </c>
    </row>
    <row r="151" spans="1:6" ht="15.75" x14ac:dyDescent="0.25">
      <c r="A151" s="45" t="s">
        <v>53</v>
      </c>
      <c r="B151" s="50">
        <f>'2025 Players By Team'!E116</f>
        <v>9</v>
      </c>
      <c r="C151" s="50">
        <f>'2025 Players By Team'!G116</f>
        <v>6</v>
      </c>
      <c r="D151" s="23">
        <f>'2025 Players By Team'!K116</f>
        <v>0</v>
      </c>
      <c r="E151" s="23">
        <f t="shared" ref="E151:E155" si="16">SUM(C151+D151)/B151*1000</f>
        <v>666.66666666666663</v>
      </c>
    </row>
    <row r="152" spans="1:6" ht="15.75" x14ac:dyDescent="0.25">
      <c r="A152" s="26" t="s">
        <v>149</v>
      </c>
      <c r="B152" s="50">
        <f>'2025 Players By Team'!E117</f>
        <v>9</v>
      </c>
      <c r="C152" s="50">
        <f>'2025 Players By Team'!G117</f>
        <v>3</v>
      </c>
      <c r="D152" s="23">
        <f>'2025 Players By Team'!K117</f>
        <v>0</v>
      </c>
      <c r="E152" s="23">
        <f t="shared" si="16"/>
        <v>333.33333333333331</v>
      </c>
    </row>
    <row r="153" spans="1:6" ht="15.75" x14ac:dyDescent="0.25">
      <c r="A153" s="22" t="s">
        <v>146</v>
      </c>
      <c r="B153" s="50">
        <f>'2025 Players By Team'!E118</f>
        <v>4</v>
      </c>
      <c r="C153" s="50">
        <f>'2025 Players By Team'!G118</f>
        <v>2</v>
      </c>
      <c r="D153" s="23">
        <f>'2025 Players By Team'!K118</f>
        <v>0</v>
      </c>
      <c r="E153" s="23">
        <f t="shared" si="16"/>
        <v>500</v>
      </c>
    </row>
    <row r="154" spans="1:6" ht="15.75" x14ac:dyDescent="0.25">
      <c r="A154" s="22" t="s">
        <v>32</v>
      </c>
      <c r="B154" s="50">
        <f>'2025 Players By Team'!E119</f>
        <v>9</v>
      </c>
      <c r="C154" s="50">
        <f>'2025 Players By Team'!G119</f>
        <v>4</v>
      </c>
      <c r="D154" s="23">
        <f>'2025 Players By Team'!K119</f>
        <v>0</v>
      </c>
      <c r="E154" s="23">
        <f t="shared" si="16"/>
        <v>444.4444444444444</v>
      </c>
    </row>
    <row r="155" spans="1:6" ht="15.75" x14ac:dyDescent="0.25">
      <c r="A155" s="26" t="s">
        <v>63</v>
      </c>
      <c r="B155" s="50">
        <f>'2025 Players By Team'!E120</f>
        <v>9</v>
      </c>
      <c r="C155" s="50">
        <f>'2025 Players By Team'!G120</f>
        <v>2</v>
      </c>
      <c r="D155" s="23">
        <f>'2025 Players By Team'!K120</f>
        <v>2</v>
      </c>
      <c r="E155" s="23">
        <f t="shared" si="16"/>
        <v>444.4444444444444</v>
      </c>
    </row>
    <row r="156" spans="1:6" ht="15.75" x14ac:dyDescent="0.25">
      <c r="A156" s="26" t="s">
        <v>147</v>
      </c>
      <c r="B156" s="50">
        <f>'2025 Players By Team'!E121</f>
        <v>10</v>
      </c>
      <c r="C156" s="50">
        <f>'2025 Players By Team'!G121</f>
        <v>8</v>
      </c>
      <c r="D156" s="23">
        <f>'2025 Players By Team'!K121</f>
        <v>1</v>
      </c>
      <c r="E156" s="23">
        <f>SUM(C156+D156)/B156*1000</f>
        <v>900</v>
      </c>
    </row>
    <row r="157" spans="1:6" ht="15.75" x14ac:dyDescent="0.25">
      <c r="A157" s="26" t="s">
        <v>40</v>
      </c>
      <c r="B157" s="50">
        <f>'2025 Players By Team'!E122</f>
        <v>9</v>
      </c>
      <c r="C157" s="50">
        <f>'2025 Players By Team'!G122</f>
        <v>5</v>
      </c>
      <c r="D157" s="23">
        <f>'2025 Players By Team'!K122</f>
        <v>0</v>
      </c>
      <c r="E157" s="23">
        <f>SUM(C157+D157)/B157*1000</f>
        <v>555.55555555555554</v>
      </c>
    </row>
    <row r="158" spans="1:6" ht="15.75" x14ac:dyDescent="0.25">
      <c r="A158" s="26" t="s">
        <v>152</v>
      </c>
      <c r="B158" s="50">
        <f>'2025 Players By Team'!E123</f>
        <v>8</v>
      </c>
      <c r="C158" s="50">
        <f>'2025 Players By Team'!G123</f>
        <v>1</v>
      </c>
      <c r="D158" s="23">
        <f>'2025 Players By Team'!K123</f>
        <v>0</v>
      </c>
      <c r="E158" s="28">
        <f>SUM(C158+D158)/B158*1000</f>
        <v>125</v>
      </c>
    </row>
    <row r="159" spans="1:6" ht="16.5" thickBot="1" x14ac:dyDescent="0.3">
      <c r="A159" s="52" t="s">
        <v>80</v>
      </c>
      <c r="B159" s="50"/>
      <c r="C159" s="50"/>
      <c r="D159" s="23"/>
      <c r="E159" s="23" t="e">
        <f>SUM(C159+D159)/B159*1000</f>
        <v>#DIV/0!</v>
      </c>
      <c r="F159" s="81"/>
    </row>
    <row r="160" spans="1:6" ht="16.5" thickBot="1" x14ac:dyDescent="0.3">
      <c r="A160" s="30" t="s">
        <v>81</v>
      </c>
      <c r="B160" s="53">
        <f>SUM(B147:B159)</f>
        <v>80</v>
      </c>
      <c r="C160" s="53">
        <f t="shared" ref="C160:D160" si="17">SUM(C147:C159)</f>
        <v>39</v>
      </c>
      <c r="D160" s="53">
        <f t="shared" si="17"/>
        <v>3</v>
      </c>
      <c r="E160" s="32">
        <f>SUM(C160+D160)/B160*1000</f>
        <v>525</v>
      </c>
    </row>
    <row r="161" spans="1:6" ht="19.5" thickBot="1" x14ac:dyDescent="0.35">
      <c r="A161" s="176" t="s">
        <v>94</v>
      </c>
      <c r="B161" s="176"/>
      <c r="C161" s="176"/>
      <c r="D161" s="176"/>
      <c r="E161" s="176"/>
    </row>
    <row r="162" spans="1:6" ht="15.75" x14ac:dyDescent="0.25">
      <c r="A162" s="121" t="s">
        <v>76</v>
      </c>
      <c r="B162" s="121" t="s">
        <v>77</v>
      </c>
      <c r="C162" s="121" t="s">
        <v>78</v>
      </c>
      <c r="D162" s="121" t="s">
        <v>6</v>
      </c>
      <c r="E162" s="121" t="s">
        <v>79</v>
      </c>
    </row>
    <row r="163" spans="1:6" ht="15.75" x14ac:dyDescent="0.25">
      <c r="A163" s="22" t="s">
        <v>115</v>
      </c>
      <c r="B163" s="50">
        <f>'2025 Players By Team'!E124</f>
        <v>0</v>
      </c>
      <c r="C163" s="50">
        <f>'2025 Players By Team'!G124</f>
        <v>0</v>
      </c>
      <c r="D163" s="23">
        <f>'2025 Players By Team'!K124</f>
        <v>0</v>
      </c>
      <c r="E163" s="23" t="e">
        <f>SUM(C163+D163)/B163*1000</f>
        <v>#DIV/0!</v>
      </c>
    </row>
    <row r="164" spans="1:6" ht="15.75" x14ac:dyDescent="0.25">
      <c r="A164" s="22" t="s">
        <v>187</v>
      </c>
      <c r="B164" s="50">
        <f>'2025 Players By Team'!E125</f>
        <v>0</v>
      </c>
      <c r="C164" s="50">
        <f>'2025 Players By Team'!G125</f>
        <v>0</v>
      </c>
      <c r="D164" s="23">
        <f>'2025 Players By Team'!K125</f>
        <v>0</v>
      </c>
      <c r="E164" s="23" t="e">
        <f t="shared" ref="E164:E167" si="18">SUM(C164+D164)/B164*1000</f>
        <v>#DIV/0!</v>
      </c>
    </row>
    <row r="165" spans="1:6" ht="15.75" x14ac:dyDescent="0.25">
      <c r="A165" s="26" t="s">
        <v>116</v>
      </c>
      <c r="B165" s="50">
        <f>'2025 Players By Team'!E126</f>
        <v>0</v>
      </c>
      <c r="C165" s="50">
        <f>'2025 Players By Team'!G126</f>
        <v>0</v>
      </c>
      <c r="D165" s="23">
        <f>'2025 Players By Team'!K126</f>
        <v>0</v>
      </c>
      <c r="E165" s="23" t="e">
        <f t="shared" si="18"/>
        <v>#DIV/0!</v>
      </c>
      <c r="F165" s="81"/>
    </row>
    <row r="166" spans="1:6" ht="15.75" x14ac:dyDescent="0.25">
      <c r="A166" s="22" t="s">
        <v>117</v>
      </c>
      <c r="B166" s="50">
        <f>'2025 Players By Team'!E127</f>
        <v>0</v>
      </c>
      <c r="C166" s="50">
        <f>'2025 Players By Team'!G127</f>
        <v>0</v>
      </c>
      <c r="D166" s="23">
        <f>'2025 Players By Team'!K127</f>
        <v>0</v>
      </c>
      <c r="E166" s="23" t="e">
        <f t="shared" si="18"/>
        <v>#DIV/0!</v>
      </c>
    </row>
    <row r="167" spans="1:6" ht="15.75" x14ac:dyDescent="0.25">
      <c r="A167" s="39" t="s">
        <v>106</v>
      </c>
      <c r="B167" s="50">
        <f>'2025 Players By Team'!E128</f>
        <v>0</v>
      </c>
      <c r="C167" s="50">
        <f>'2025 Players By Team'!G128</f>
        <v>0</v>
      </c>
      <c r="D167" s="23">
        <f>'2025 Players By Team'!K128</f>
        <v>0</v>
      </c>
      <c r="E167" s="23" t="e">
        <f t="shared" si="18"/>
        <v>#DIV/0!</v>
      </c>
    </row>
    <row r="168" spans="1:6" ht="15.75" x14ac:dyDescent="0.25">
      <c r="A168" s="26"/>
      <c r="B168" s="50"/>
      <c r="C168" s="50"/>
      <c r="D168" s="23"/>
      <c r="E168" s="23"/>
    </row>
    <row r="169" spans="1:6" ht="15.75" x14ac:dyDescent="0.25">
      <c r="A169" s="26"/>
      <c r="B169" s="50"/>
      <c r="C169" s="50"/>
      <c r="D169" s="23"/>
      <c r="E169" s="23"/>
    </row>
    <row r="170" spans="1:6" ht="15.75" x14ac:dyDescent="0.25">
      <c r="A170" s="22"/>
      <c r="B170" s="50"/>
      <c r="C170" s="50"/>
      <c r="D170" s="23"/>
      <c r="E170" s="23"/>
    </row>
    <row r="171" spans="1:6" ht="15.75" x14ac:dyDescent="0.25">
      <c r="A171" s="26"/>
      <c r="B171" s="50"/>
      <c r="C171" s="50"/>
      <c r="D171" s="23"/>
      <c r="E171" s="23"/>
    </row>
    <row r="172" spans="1:6" ht="15.75" x14ac:dyDescent="0.25">
      <c r="A172" s="72"/>
      <c r="B172" s="50"/>
      <c r="C172" s="50"/>
      <c r="D172" s="23"/>
      <c r="E172" s="23"/>
    </row>
    <row r="173" spans="1:6" ht="15.75" x14ac:dyDescent="0.25">
      <c r="A173" s="26"/>
      <c r="B173" s="50"/>
      <c r="C173" s="50"/>
      <c r="D173" s="23"/>
      <c r="E173" s="23"/>
    </row>
    <row r="174" spans="1:6" ht="15.75" x14ac:dyDescent="0.25">
      <c r="A174" s="26"/>
      <c r="B174" s="50"/>
      <c r="C174" s="50"/>
      <c r="D174" s="23"/>
      <c r="E174" s="28"/>
    </row>
    <row r="175" spans="1:6" ht="16.5" thickBot="1" x14ac:dyDescent="0.3">
      <c r="A175" s="52" t="s">
        <v>80</v>
      </c>
      <c r="B175" s="50"/>
      <c r="C175" s="50"/>
      <c r="D175" s="23"/>
      <c r="E175" s="23"/>
      <c r="F175" s="81"/>
    </row>
    <row r="176" spans="1:6" ht="16.5" thickBot="1" x14ac:dyDescent="0.3">
      <c r="A176" s="30" t="s">
        <v>81</v>
      </c>
      <c r="B176" s="53">
        <f>SUM(B163:B175)</f>
        <v>0</v>
      </c>
      <c r="C176" s="53">
        <f>SUM(C163:C175)</f>
        <v>0</v>
      </c>
      <c r="D176" s="54">
        <f>SUM(D163:D175)</f>
        <v>0</v>
      </c>
      <c r="E176" s="32" t="e">
        <f>SUM(C176+D176)/B176*1000</f>
        <v>#DIV/0!</v>
      </c>
    </row>
    <row r="177" spans="1:7" ht="16.5" thickBot="1" x14ac:dyDescent="0.3">
      <c r="A177" s="55"/>
      <c r="B177" s="56"/>
      <c r="C177" s="57"/>
      <c r="D177" s="58"/>
      <c r="E177" s="59"/>
    </row>
    <row r="178" spans="1:7" ht="19.5" thickBot="1" x14ac:dyDescent="0.35">
      <c r="A178" s="60" t="s">
        <v>191</v>
      </c>
      <c r="B178" s="61">
        <f>B16+B32+B48+B64+B80+B96+B112+B128+B144+B160+B176</f>
        <v>1835</v>
      </c>
      <c r="C178" s="61">
        <f t="shared" ref="C178:D178" si="19">C16+C32+C48+C64+C80+C96+C112+C128+C144+C160+C176</f>
        <v>902</v>
      </c>
      <c r="D178" s="61">
        <f t="shared" si="19"/>
        <v>65</v>
      </c>
      <c r="E178" s="62">
        <f>SUM(C178+D178)/B178*1000</f>
        <v>526.9754768392371</v>
      </c>
      <c r="F178" s="85" t="s">
        <v>192</v>
      </c>
      <c r="G178" s="2"/>
    </row>
    <row r="179" spans="1:7" ht="18.75" x14ac:dyDescent="0.3">
      <c r="A179" s="70"/>
      <c r="B179" s="71"/>
      <c r="C179" s="71"/>
      <c r="D179" s="71"/>
      <c r="E179" s="73"/>
      <c r="F179" s="85"/>
      <c r="G179" s="2"/>
    </row>
    <row r="180" spans="1:7" ht="18.75" x14ac:dyDescent="0.3">
      <c r="A180" s="142" t="s">
        <v>193</v>
      </c>
      <c r="B180" s="143">
        <v>1784</v>
      </c>
      <c r="C180" s="143">
        <v>918</v>
      </c>
      <c r="D180" s="143">
        <v>74</v>
      </c>
      <c r="E180" s="144">
        <v>556.05381165919289</v>
      </c>
      <c r="F180" s="85" t="s">
        <v>194</v>
      </c>
    </row>
    <row r="181" spans="1:7" ht="18.75" x14ac:dyDescent="0.3">
      <c r="A181" s="142" t="s">
        <v>195</v>
      </c>
      <c r="B181" s="143">
        <v>1605</v>
      </c>
      <c r="C181" s="143">
        <v>827</v>
      </c>
      <c r="D181" s="143">
        <v>38</v>
      </c>
      <c r="E181" s="144">
        <v>538.94080996884725</v>
      </c>
      <c r="F181" s="85" t="s">
        <v>192</v>
      </c>
    </row>
    <row r="182" spans="1:7" ht="18.75" x14ac:dyDescent="0.3">
      <c r="A182" s="142" t="s">
        <v>196</v>
      </c>
      <c r="B182" s="143">
        <v>1423</v>
      </c>
      <c r="C182" s="143">
        <v>727</v>
      </c>
      <c r="D182" s="143">
        <v>43</v>
      </c>
      <c r="E182" s="144">
        <v>541.11033028812369</v>
      </c>
      <c r="F182" s="85" t="s">
        <v>197</v>
      </c>
    </row>
    <row r="183" spans="1:7" ht="18.75" x14ac:dyDescent="0.3">
      <c r="A183" s="142" t="s">
        <v>198</v>
      </c>
      <c r="B183" s="144">
        <v>1176</v>
      </c>
      <c r="C183" s="144">
        <v>578</v>
      </c>
      <c r="D183" s="144">
        <v>40</v>
      </c>
      <c r="E183" s="145">
        <v>525.51020408163265</v>
      </c>
      <c r="F183" s="17" t="s">
        <v>192</v>
      </c>
    </row>
    <row r="184" spans="1:7" ht="18.75" x14ac:dyDescent="0.3">
      <c r="A184" s="142" t="s">
        <v>202</v>
      </c>
      <c r="B184" s="171" t="s">
        <v>200</v>
      </c>
      <c r="C184" s="172"/>
      <c r="D184" s="172"/>
      <c r="E184" s="173"/>
      <c r="F184" s="85"/>
    </row>
    <row r="185" spans="1:7" ht="18.75" x14ac:dyDescent="0.3">
      <c r="A185" s="142" t="s">
        <v>201</v>
      </c>
      <c r="B185" s="143">
        <v>1375</v>
      </c>
      <c r="C185" s="143">
        <v>694</v>
      </c>
      <c r="D185" s="143">
        <v>38</v>
      </c>
      <c r="E185" s="144">
        <v>532.36363636363637</v>
      </c>
      <c r="F185" s="85" t="s">
        <v>199</v>
      </c>
    </row>
  </sheetData>
  <sortState ref="A19:E30">
    <sortCondition ref="A163"/>
  </sortState>
  <mergeCells count="12">
    <mergeCell ref="B184:E184"/>
    <mergeCell ref="A1:E1"/>
    <mergeCell ref="A17:E17"/>
    <mergeCell ref="A33:E33"/>
    <mergeCell ref="A49:E49"/>
    <mergeCell ref="A65:E65"/>
    <mergeCell ref="A81:E81"/>
    <mergeCell ref="A97:E97"/>
    <mergeCell ref="A113:E113"/>
    <mergeCell ref="A129:E129"/>
    <mergeCell ref="A161:E161"/>
    <mergeCell ref="A145:E145"/>
  </mergeCells>
  <printOptions horizontalCentered="1" verticalCentered="1"/>
  <pageMargins left="0" right="0" top="0" bottom="0" header="0" footer="0"/>
  <pageSetup orientation="portrait" r:id="rId1"/>
  <headerFooter>
    <oddFooter>&amp;R&amp;F     &amp;A</oddFooter>
  </headerFooter>
  <rowBreaks count="3" manualBreakCount="3">
    <brk id="48" max="5" man="1"/>
    <brk id="96" max="5" man="1"/>
    <brk id="144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8"/>
  <sheetViews>
    <sheetView zoomScaleNormal="100" workbookViewId="0">
      <selection activeCell="C132" sqref="C132"/>
    </sheetView>
  </sheetViews>
  <sheetFormatPr defaultRowHeight="15" x14ac:dyDescent="0.25"/>
  <cols>
    <col min="1" max="1" width="28.85546875" style="1" customWidth="1"/>
    <col min="2" max="2" width="13.85546875" style="1" customWidth="1"/>
    <col min="3" max="3" width="13.140625" style="1" customWidth="1"/>
    <col min="4" max="4" width="14.140625" style="1" customWidth="1"/>
    <col min="5" max="5" width="20" style="1" customWidth="1"/>
    <col min="6" max="6" width="9.5703125" style="16" customWidth="1"/>
    <col min="7" max="7" width="10.28515625" style="1" customWidth="1"/>
    <col min="8" max="8" width="9.140625" style="1" hidden="1" customWidth="1"/>
    <col min="9" max="9" width="10.140625" style="1" customWidth="1"/>
    <col min="10" max="10" width="11.7109375" style="1" customWidth="1"/>
    <col min="11" max="11" width="10.7109375" style="1" customWidth="1"/>
    <col min="12" max="12" width="12.5703125" style="1" customWidth="1"/>
    <col min="13" max="13" width="9.140625" style="1"/>
    <col min="14" max="14" width="33" style="1" customWidth="1"/>
    <col min="15" max="16384" width="9.140625" style="1"/>
  </cols>
  <sheetData>
    <row r="1" spans="1:12" ht="19.5" thickBot="1" x14ac:dyDescent="0.35">
      <c r="A1" s="178" t="s">
        <v>189</v>
      </c>
      <c r="B1" s="178"/>
      <c r="C1" s="178"/>
      <c r="D1" s="178"/>
      <c r="E1" s="178"/>
    </row>
    <row r="2" spans="1:12" ht="15.75" customHeight="1" x14ac:dyDescent="0.25">
      <c r="A2" s="122" t="s">
        <v>76</v>
      </c>
      <c r="B2" s="123" t="s">
        <v>77</v>
      </c>
      <c r="C2" s="123" t="s">
        <v>78</v>
      </c>
      <c r="D2" s="123" t="s">
        <v>6</v>
      </c>
      <c r="E2" s="123" t="s">
        <v>79</v>
      </c>
    </row>
    <row r="3" spans="1:12" ht="15.75" x14ac:dyDescent="0.25">
      <c r="A3" s="26" t="s">
        <v>151</v>
      </c>
      <c r="B3" s="23">
        <f>'2025 Stat Totals'!B149</f>
        <v>0</v>
      </c>
      <c r="C3" s="23">
        <f>'2025 Stat Totals'!C149</f>
        <v>0</v>
      </c>
      <c r="D3" s="23">
        <f>'2025 Stat Totals'!D149</f>
        <v>0</v>
      </c>
      <c r="E3" s="24" t="e">
        <f>SUM(C3+D3)/B3*1000</f>
        <v>#DIV/0!</v>
      </c>
      <c r="L3" s="25"/>
    </row>
    <row r="4" spans="1:12" ht="15.75" x14ac:dyDescent="0.25">
      <c r="A4" s="22" t="s">
        <v>115</v>
      </c>
      <c r="B4" s="23">
        <f>'2025 Stat Totals'!B163</f>
        <v>0</v>
      </c>
      <c r="C4" s="23">
        <f>'2025 Stat Totals'!C163</f>
        <v>0</v>
      </c>
      <c r="D4" s="23">
        <f>'2025 Stat Totals'!D163</f>
        <v>0</v>
      </c>
      <c r="E4" s="24" t="e">
        <f>SUM(C4+D4)/B4*1000</f>
        <v>#DIV/0!</v>
      </c>
      <c r="L4" s="25"/>
    </row>
    <row r="5" spans="1:12" ht="15.75" x14ac:dyDescent="0.25">
      <c r="A5" s="26" t="s">
        <v>109</v>
      </c>
      <c r="B5" s="51">
        <f>'2025 Stat Totals'!B102</f>
        <v>0</v>
      </c>
      <c r="C5" s="51">
        <f>'2025 Stat Totals'!C102</f>
        <v>0</v>
      </c>
      <c r="D5" s="51">
        <f>'2025 Stat Totals'!D102</f>
        <v>0</v>
      </c>
      <c r="E5" s="24" t="e">
        <f>SUM(C5+D5)/B5*1000</f>
        <v>#DIV/0!</v>
      </c>
      <c r="F5" s="81"/>
      <c r="G5" s="2"/>
      <c r="L5" s="25"/>
    </row>
    <row r="6" spans="1:12" ht="15.75" x14ac:dyDescent="0.25">
      <c r="A6" s="22" t="s">
        <v>117</v>
      </c>
      <c r="B6" s="23">
        <f>'2025 Stat Totals'!B166</f>
        <v>0</v>
      </c>
      <c r="C6" s="23">
        <f>'2025 Stat Totals'!C166</f>
        <v>0</v>
      </c>
      <c r="D6" s="23">
        <f>'2025 Stat Totals'!D166</f>
        <v>0</v>
      </c>
      <c r="E6" s="24" t="e">
        <f>SUM(C6+D6)/B6*1000</f>
        <v>#DIV/0!</v>
      </c>
      <c r="F6" s="81"/>
      <c r="L6" s="25"/>
    </row>
    <row r="7" spans="1:12" ht="15.75" x14ac:dyDescent="0.25">
      <c r="A7" s="26" t="s">
        <v>41</v>
      </c>
      <c r="B7" s="23">
        <f>'2025 Stat Totals'!B56</f>
        <v>0</v>
      </c>
      <c r="C7" s="23">
        <f>'2025 Stat Totals'!C56</f>
        <v>0</v>
      </c>
      <c r="D7" s="23">
        <f>'2025 Stat Totals'!D56</f>
        <v>0</v>
      </c>
      <c r="E7" s="24" t="e">
        <f>SUM(C7+D7)/B7*1000</f>
        <v>#DIV/0!</v>
      </c>
      <c r="L7" s="25"/>
    </row>
    <row r="8" spans="1:12" ht="15.75" x14ac:dyDescent="0.25">
      <c r="A8" s="22" t="s">
        <v>95</v>
      </c>
      <c r="B8" s="51">
        <f>'2025 Stat Totals'!B100</f>
        <v>0</v>
      </c>
      <c r="C8" s="51">
        <f>'2025 Stat Totals'!C100</f>
        <v>0</v>
      </c>
      <c r="D8" s="51">
        <f>'2025 Stat Totals'!D100</f>
        <v>0</v>
      </c>
      <c r="E8" s="24" t="e">
        <f>SUM(C8+D8)/B8*1000</f>
        <v>#DIV/0!</v>
      </c>
      <c r="L8" s="25"/>
    </row>
    <row r="9" spans="1:12" ht="15.75" x14ac:dyDescent="0.25">
      <c r="A9" s="26" t="s">
        <v>116</v>
      </c>
      <c r="B9" s="23">
        <f>'2025 Stat Totals'!B165</f>
        <v>0</v>
      </c>
      <c r="C9" s="23">
        <f>'2025 Stat Totals'!C165</f>
        <v>0</v>
      </c>
      <c r="D9" s="23">
        <f>'2025 Stat Totals'!D165</f>
        <v>0</v>
      </c>
      <c r="E9" s="24" t="e">
        <f>SUM(C9+D9)/B9*1000</f>
        <v>#DIV/0!</v>
      </c>
      <c r="L9" s="25"/>
    </row>
    <row r="10" spans="1:12" ht="15.75" x14ac:dyDescent="0.25">
      <c r="A10" s="22" t="s">
        <v>187</v>
      </c>
      <c r="B10" s="23">
        <f>'2025 Stat Totals'!B164</f>
        <v>0</v>
      </c>
      <c r="C10" s="23">
        <f>'2025 Stat Totals'!C164</f>
        <v>0</v>
      </c>
      <c r="D10" s="23">
        <f>'2025 Stat Totals'!D164</f>
        <v>0</v>
      </c>
      <c r="E10" s="24" t="e">
        <f>SUM(C10+D10)/B10*1000</f>
        <v>#DIV/0!</v>
      </c>
      <c r="L10" s="25"/>
    </row>
    <row r="11" spans="1:12" ht="15.75" x14ac:dyDescent="0.25">
      <c r="A11" s="22" t="s">
        <v>106</v>
      </c>
      <c r="B11" s="23">
        <f>'2025 Stat Totals'!B167</f>
        <v>0</v>
      </c>
      <c r="C11" s="23">
        <f>'2025 Stat Totals'!C167</f>
        <v>0</v>
      </c>
      <c r="D11" s="23">
        <f>'2025 Stat Totals'!D167</f>
        <v>0</v>
      </c>
      <c r="E11" s="24" t="e">
        <f>SUM(C11+D11)/B11*1000</f>
        <v>#DIV/0!</v>
      </c>
      <c r="L11" s="25"/>
    </row>
    <row r="12" spans="1:12" ht="15.75" x14ac:dyDescent="0.25">
      <c r="A12" s="22" t="s">
        <v>148</v>
      </c>
      <c r="B12" s="23">
        <f>'2025 Stat Totals'!B150</f>
        <v>0</v>
      </c>
      <c r="C12" s="23">
        <f>'2025 Stat Totals'!C150</f>
        <v>0</v>
      </c>
      <c r="D12" s="23">
        <f>'2025 Stat Totals'!D150</f>
        <v>0</v>
      </c>
      <c r="E12" s="24" t="e">
        <f>SUM(C12+D12)/B12*1000</f>
        <v>#DIV/0!</v>
      </c>
      <c r="L12" s="25"/>
    </row>
    <row r="13" spans="1:12" ht="15.75" x14ac:dyDescent="0.25">
      <c r="A13" s="48" t="s">
        <v>23</v>
      </c>
      <c r="B13" s="23">
        <f>'2025 Stat Totals'!B13</f>
        <v>0</v>
      </c>
      <c r="C13" s="23">
        <f>'2025 Stat Totals'!C13</f>
        <v>0</v>
      </c>
      <c r="D13" s="23">
        <f>'2025 Stat Totals'!D13</f>
        <v>0</v>
      </c>
      <c r="E13" s="24" t="e">
        <f>SUM(C13+D13)/B13*1000</f>
        <v>#DIV/0!</v>
      </c>
      <c r="L13" s="25"/>
    </row>
    <row r="14" spans="1:12" ht="15.75" x14ac:dyDescent="0.25">
      <c r="A14" s="39" t="s">
        <v>181</v>
      </c>
      <c r="B14" s="51">
        <f>'2025 Stat Totals'!B109</f>
        <v>0</v>
      </c>
      <c r="C14" s="51">
        <f>'2025 Stat Totals'!C109</f>
        <v>0</v>
      </c>
      <c r="D14" s="51">
        <f>'2025 Stat Totals'!D109</f>
        <v>0</v>
      </c>
      <c r="E14" s="24" t="e">
        <f>SUM(C14+D14)/B14*1000</f>
        <v>#DIV/0!</v>
      </c>
      <c r="F14" s="81"/>
      <c r="L14" s="25"/>
    </row>
    <row r="15" spans="1:12" ht="15.75" x14ac:dyDescent="0.25">
      <c r="A15" s="132" t="s">
        <v>96</v>
      </c>
      <c r="B15" s="23">
        <f>'2025 Stat Totals'!B137</f>
        <v>26</v>
      </c>
      <c r="C15" s="23">
        <f>'2025 Stat Totals'!C137</f>
        <v>23</v>
      </c>
      <c r="D15" s="23">
        <f>'2025 Stat Totals'!D137</f>
        <v>1</v>
      </c>
      <c r="E15" s="136">
        <f>SUM(C15+D15)/B15*1000</f>
        <v>923.07692307692309</v>
      </c>
      <c r="L15" s="25"/>
    </row>
    <row r="16" spans="1:12" ht="15.75" x14ac:dyDescent="0.25">
      <c r="A16" s="26" t="s">
        <v>147</v>
      </c>
      <c r="B16" s="23">
        <f>'2025 Stat Totals'!B156</f>
        <v>10</v>
      </c>
      <c r="C16" s="23">
        <f>'2025 Stat Totals'!C156</f>
        <v>8</v>
      </c>
      <c r="D16" s="23">
        <f>'2025 Stat Totals'!D156</f>
        <v>1</v>
      </c>
      <c r="E16" s="136">
        <f>SUM(C16+D16)/B16*1000</f>
        <v>900</v>
      </c>
      <c r="F16" s="34"/>
    </row>
    <row r="17" spans="1:6" ht="15.75" x14ac:dyDescent="0.25">
      <c r="A17" s="26" t="s">
        <v>175</v>
      </c>
      <c r="B17" s="23">
        <f>'2025 Stat Totals'!B62</f>
        <v>7</v>
      </c>
      <c r="C17" s="23">
        <f>'2025 Stat Totals'!C62</f>
        <v>6</v>
      </c>
      <c r="D17" s="23">
        <f>'2025 Stat Totals'!D62</f>
        <v>0</v>
      </c>
      <c r="E17" s="136">
        <f>SUM(C17+D17)/B17*1000</f>
        <v>857.14285714285711</v>
      </c>
      <c r="F17" s="34"/>
    </row>
    <row r="18" spans="1:6" ht="15.75" x14ac:dyDescent="0.25">
      <c r="A18" s="22" t="s">
        <v>169</v>
      </c>
      <c r="B18" s="23">
        <f>'2025 Stat Totals'!B71</f>
        <v>10</v>
      </c>
      <c r="C18" s="23">
        <f>'2025 Stat Totals'!C71</f>
        <v>7</v>
      </c>
      <c r="D18" s="23">
        <f>'2025 Stat Totals'!D71</f>
        <v>1</v>
      </c>
      <c r="E18" s="136">
        <f>SUM(C18+D18)/B18*1000</f>
        <v>800</v>
      </c>
      <c r="F18" s="34"/>
    </row>
    <row r="19" spans="1:6" ht="15.75" x14ac:dyDescent="0.25">
      <c r="A19" s="76" t="s">
        <v>160</v>
      </c>
      <c r="B19" s="23">
        <f>'2025 Stat Totals'!B36</f>
        <v>27</v>
      </c>
      <c r="C19" s="23">
        <f>'2025 Stat Totals'!C36</f>
        <v>18</v>
      </c>
      <c r="D19" s="23">
        <f>'2025 Stat Totals'!D36</f>
        <v>3</v>
      </c>
      <c r="E19" s="138">
        <f>SUM(C19+D19)/B19*1000</f>
        <v>777.77777777777783</v>
      </c>
      <c r="F19" s="34"/>
    </row>
    <row r="20" spans="1:6" ht="15.75" x14ac:dyDescent="0.25">
      <c r="A20" s="22" t="s">
        <v>182</v>
      </c>
      <c r="B20" s="51">
        <f>'2025 Stat Totals'!B110</f>
        <v>9</v>
      </c>
      <c r="C20" s="51">
        <f>'2025 Stat Totals'!C110</f>
        <v>7</v>
      </c>
      <c r="D20" s="51">
        <f>'2025 Stat Totals'!D110</f>
        <v>0</v>
      </c>
      <c r="E20" s="138">
        <f>SUM(C20+D20)/B20*1000</f>
        <v>777.77777777777783</v>
      </c>
      <c r="F20" s="34"/>
    </row>
    <row r="21" spans="1:6" ht="15.75" x14ac:dyDescent="0.25">
      <c r="A21" s="22" t="s">
        <v>179</v>
      </c>
      <c r="B21" s="51">
        <f>'2025 Stat Totals'!B101</f>
        <v>9</v>
      </c>
      <c r="C21" s="51">
        <f>'2025 Stat Totals'!C101</f>
        <v>6</v>
      </c>
      <c r="D21" s="51">
        <f>'2025 Stat Totals'!D101</f>
        <v>1</v>
      </c>
      <c r="E21" s="138">
        <f>SUM(C21+D21)/B21*1000</f>
        <v>777.77777777777783</v>
      </c>
      <c r="F21" s="34"/>
    </row>
    <row r="22" spans="1:6" ht="15.75" x14ac:dyDescent="0.25">
      <c r="A22" s="26" t="s">
        <v>180</v>
      </c>
      <c r="B22" s="51">
        <f>'2025 Stat Totals'!B104</f>
        <v>9</v>
      </c>
      <c r="C22" s="51">
        <f>'2025 Stat Totals'!C104</f>
        <v>5</v>
      </c>
      <c r="D22" s="51">
        <f>'2025 Stat Totals'!D104</f>
        <v>2</v>
      </c>
      <c r="E22" s="138">
        <f>SUM(C22+D22)/B22*1000</f>
        <v>777.77777777777783</v>
      </c>
      <c r="F22" s="35"/>
    </row>
    <row r="23" spans="1:6" ht="15.75" x14ac:dyDescent="0.25">
      <c r="A23" s="22" t="s">
        <v>138</v>
      </c>
      <c r="B23" s="42">
        <f>'2025 Stat Totals'!B85</f>
        <v>31</v>
      </c>
      <c r="C23" s="42">
        <f>'2025 Stat Totals'!C85</f>
        <v>20</v>
      </c>
      <c r="D23" s="42">
        <f>'2025 Stat Totals'!D85</f>
        <v>4</v>
      </c>
      <c r="E23" s="138">
        <f>SUM(C23+D23)/B23*1000</f>
        <v>774.19354838709671</v>
      </c>
      <c r="F23" s="34"/>
    </row>
    <row r="24" spans="1:6" ht="15.75" x14ac:dyDescent="0.25">
      <c r="A24" s="135" t="s">
        <v>150</v>
      </c>
      <c r="B24" s="23">
        <f>'2025 Stat Totals'!B148</f>
        <v>4</v>
      </c>
      <c r="C24" s="23">
        <f>'2025 Stat Totals'!C148</f>
        <v>3</v>
      </c>
      <c r="D24" s="23">
        <f>'2025 Stat Totals'!D148</f>
        <v>0</v>
      </c>
      <c r="E24" s="138">
        <f>SUM(C24+D24)/B24*1000</f>
        <v>750</v>
      </c>
      <c r="F24" s="34"/>
    </row>
    <row r="25" spans="1:6" ht="15.75" x14ac:dyDescent="0.25">
      <c r="A25" s="22" t="s">
        <v>15</v>
      </c>
      <c r="B25" s="23">
        <f>'2025 Stat Totals'!B8</f>
        <v>4</v>
      </c>
      <c r="C25" s="23">
        <f>'2025 Stat Totals'!C8</f>
        <v>3</v>
      </c>
      <c r="D25" s="23">
        <f>'2025 Stat Totals'!D8</f>
        <v>0</v>
      </c>
      <c r="E25" s="138">
        <f>SUM(C25+D25)/B25*1000</f>
        <v>750</v>
      </c>
      <c r="F25" s="34"/>
    </row>
    <row r="26" spans="1:6" ht="15.75" x14ac:dyDescent="0.25">
      <c r="A26" s="26" t="s">
        <v>157</v>
      </c>
      <c r="B26" s="23">
        <f>'2025 Stat Totals'!B133</f>
        <v>23</v>
      </c>
      <c r="C26" s="23">
        <f>'2025 Stat Totals'!C133</f>
        <v>15</v>
      </c>
      <c r="D26" s="23">
        <f>'2025 Stat Totals'!D133</f>
        <v>2</v>
      </c>
      <c r="E26" s="138">
        <f>SUM(C26+D26)/B26*1000</f>
        <v>739.13043478260863</v>
      </c>
      <c r="F26" s="81"/>
    </row>
    <row r="27" spans="1:6" ht="15.75" x14ac:dyDescent="0.25">
      <c r="A27" s="76" t="s">
        <v>91</v>
      </c>
      <c r="B27" s="42">
        <f>'2025 Stat Totals'!B92</f>
        <v>23</v>
      </c>
      <c r="C27" s="42">
        <f>'2025 Stat Totals'!C92</f>
        <v>15</v>
      </c>
      <c r="D27" s="42">
        <f>'2025 Stat Totals'!D92</f>
        <v>2</v>
      </c>
      <c r="E27" s="138">
        <f>SUM(C27+D27)/B27*1000</f>
        <v>739.13043478260863</v>
      </c>
      <c r="F27" s="81"/>
    </row>
    <row r="28" spans="1:6" ht="15.75" x14ac:dyDescent="0.25">
      <c r="A28" s="26" t="s">
        <v>62</v>
      </c>
      <c r="B28" s="23">
        <f>'2025 Stat Totals'!B27</f>
        <v>34</v>
      </c>
      <c r="C28" s="23">
        <f>'2025 Stat Totals'!C27</f>
        <v>23</v>
      </c>
      <c r="D28" s="23">
        <f>'2025 Stat Totals'!D27</f>
        <v>2</v>
      </c>
      <c r="E28" s="138">
        <f>SUM(C28+D28)/B28*1000</f>
        <v>735.2941176470589</v>
      </c>
      <c r="F28" s="34"/>
    </row>
    <row r="29" spans="1:6" ht="15.75" x14ac:dyDescent="0.25">
      <c r="A29" s="76" t="s">
        <v>102</v>
      </c>
      <c r="B29" s="23">
        <f>'2025 Stat Totals'!B22</f>
        <v>29</v>
      </c>
      <c r="C29" s="23">
        <f>'2025 Stat Totals'!C22</f>
        <v>20</v>
      </c>
      <c r="D29" s="23">
        <f>'2025 Stat Totals'!D22</f>
        <v>1</v>
      </c>
      <c r="E29" s="138">
        <f>SUM(C29+D29)/B29*1000</f>
        <v>724.13793103448279</v>
      </c>
      <c r="F29" s="34"/>
    </row>
    <row r="30" spans="1:6" ht="15.75" x14ac:dyDescent="0.25">
      <c r="A30" s="22" t="s">
        <v>27</v>
      </c>
      <c r="B30" s="23">
        <f>'2025 Stat Totals'!B14</f>
        <v>7</v>
      </c>
      <c r="C30" s="23">
        <f>'2025 Stat Totals'!C14</f>
        <v>3</v>
      </c>
      <c r="D30" s="23">
        <f>'2025 Stat Totals'!D14</f>
        <v>2</v>
      </c>
      <c r="E30" s="138">
        <f>SUM(C30+D30)/B30*1000</f>
        <v>714.28571428571433</v>
      </c>
      <c r="F30" s="34"/>
    </row>
    <row r="31" spans="1:6" ht="15.75" x14ac:dyDescent="0.25">
      <c r="A31" s="168" t="s">
        <v>108</v>
      </c>
      <c r="B31" s="51">
        <f>'2025 Stat Totals'!B99</f>
        <v>13</v>
      </c>
      <c r="C31" s="51">
        <f>'2025 Stat Totals'!C99</f>
        <v>8</v>
      </c>
      <c r="D31" s="51">
        <f>'2025 Stat Totals'!D99</f>
        <v>1</v>
      </c>
      <c r="E31" s="137">
        <f>SUM(C31+D31)/B31*1000</f>
        <v>692.30769230769226</v>
      </c>
      <c r="F31" s="81"/>
    </row>
    <row r="32" spans="1:6" ht="15.75" x14ac:dyDescent="0.25">
      <c r="A32" s="26" t="s">
        <v>143</v>
      </c>
      <c r="B32" s="42">
        <f>'2025 Stat Totals'!B91</f>
        <v>35</v>
      </c>
      <c r="C32" s="42">
        <f>'2025 Stat Totals'!C91</f>
        <v>21</v>
      </c>
      <c r="D32" s="42">
        <f>'2025 Stat Totals'!D91</f>
        <v>3</v>
      </c>
      <c r="E32" s="137">
        <f>SUM(C32+D32)/B32*1000</f>
        <v>685.71428571428567</v>
      </c>
      <c r="F32" s="34"/>
    </row>
    <row r="33" spans="1:6" ht="15.75" x14ac:dyDescent="0.25">
      <c r="A33" s="26" t="s">
        <v>153</v>
      </c>
      <c r="B33" s="23">
        <f>'2025 Stat Totals'!B142</f>
        <v>25</v>
      </c>
      <c r="C33" s="23">
        <f>'2025 Stat Totals'!C142</f>
        <v>17</v>
      </c>
      <c r="D33" s="23">
        <f>'2025 Stat Totals'!D142</f>
        <v>0</v>
      </c>
      <c r="E33" s="137">
        <f>SUM(C33+D33)/B33*1000</f>
        <v>680</v>
      </c>
      <c r="F33" s="34"/>
    </row>
    <row r="34" spans="1:6" ht="15.75" x14ac:dyDescent="0.25">
      <c r="A34" s="22" t="s">
        <v>134</v>
      </c>
      <c r="B34" s="23">
        <f>'2025 Stat Totals'!B29</f>
        <v>31</v>
      </c>
      <c r="C34" s="23">
        <f>'2025 Stat Totals'!C29</f>
        <v>21</v>
      </c>
      <c r="D34" s="23">
        <f>'2025 Stat Totals'!D29</f>
        <v>0</v>
      </c>
      <c r="E34" s="137">
        <f>SUM(C34+D34)/B34*1000</f>
        <v>677.41935483870964</v>
      </c>
      <c r="F34" s="34"/>
    </row>
    <row r="35" spans="1:6" ht="15.75" x14ac:dyDescent="0.25">
      <c r="A35" s="26" t="s">
        <v>174</v>
      </c>
      <c r="B35" s="23">
        <f>'2025 Stat Totals'!B58</f>
        <v>9</v>
      </c>
      <c r="C35" s="23">
        <f>'2025 Stat Totals'!C58</f>
        <v>5</v>
      </c>
      <c r="D35" s="23">
        <f>'2025 Stat Totals'!D58</f>
        <v>1</v>
      </c>
      <c r="E35" s="137">
        <f>SUM(C35+D35)/B35*1000</f>
        <v>666.66666666666663</v>
      </c>
      <c r="F35" s="34"/>
    </row>
    <row r="36" spans="1:6" ht="15.75" x14ac:dyDescent="0.25">
      <c r="A36" s="22" t="s">
        <v>172</v>
      </c>
      <c r="B36" s="23">
        <f>'2025 Stat Totals'!B55</f>
        <v>9</v>
      </c>
      <c r="C36" s="23">
        <f>'2025 Stat Totals'!C55</f>
        <v>6</v>
      </c>
      <c r="D36" s="23">
        <f>'2025 Stat Totals'!D55</f>
        <v>0</v>
      </c>
      <c r="E36" s="137">
        <f>SUM(C36+D36)/B36*1000</f>
        <v>666.66666666666663</v>
      </c>
      <c r="F36" s="34"/>
    </row>
    <row r="37" spans="1:6" ht="15.75" x14ac:dyDescent="0.25">
      <c r="A37" s="64" t="s">
        <v>111</v>
      </c>
      <c r="B37" s="23">
        <f>'2025 Stat Totals'!B78</f>
        <v>15</v>
      </c>
      <c r="C37" s="23">
        <f>'2025 Stat Totals'!C78</f>
        <v>10</v>
      </c>
      <c r="D37" s="23">
        <f>'2025 Stat Totals'!D78</f>
        <v>0</v>
      </c>
      <c r="E37" s="137">
        <f>SUM(C37+D37)/B37*1000</f>
        <v>666.66666666666663</v>
      </c>
      <c r="F37" s="34"/>
    </row>
    <row r="38" spans="1:6" ht="15.75" x14ac:dyDescent="0.25">
      <c r="A38" s="22" t="s">
        <v>183</v>
      </c>
      <c r="B38" s="51">
        <f>'2025 Stat Totals'!B107</f>
        <v>12</v>
      </c>
      <c r="C38" s="51">
        <f>'2025 Stat Totals'!C107</f>
        <v>8</v>
      </c>
      <c r="D38" s="51">
        <f>'2025 Stat Totals'!D107</f>
        <v>0</v>
      </c>
      <c r="E38" s="137">
        <f>SUM(C38+D38)/B38*1000</f>
        <v>666.66666666666663</v>
      </c>
      <c r="F38" s="81"/>
    </row>
    <row r="39" spans="1:6" ht="15.75" x14ac:dyDescent="0.25">
      <c r="A39" s="26" t="s">
        <v>53</v>
      </c>
      <c r="B39" s="23">
        <f>'2025 Stat Totals'!B151</f>
        <v>9</v>
      </c>
      <c r="C39" s="23">
        <f>'2025 Stat Totals'!C151</f>
        <v>6</v>
      </c>
      <c r="D39" s="23">
        <f>'2025 Stat Totals'!D151</f>
        <v>0</v>
      </c>
      <c r="E39" s="137">
        <f>SUM(C39+D39)/B39*1000</f>
        <v>666.66666666666663</v>
      </c>
      <c r="F39" s="35"/>
    </row>
    <row r="40" spans="1:6" ht="15.75" x14ac:dyDescent="0.25">
      <c r="A40" s="26" t="s">
        <v>34</v>
      </c>
      <c r="B40" s="23">
        <f>'2025 Stat Totals'!B74</f>
        <v>12</v>
      </c>
      <c r="C40" s="23">
        <f>'2025 Stat Totals'!C74</f>
        <v>8</v>
      </c>
      <c r="D40" s="23">
        <f>'2025 Stat Totals'!D74</f>
        <v>0</v>
      </c>
      <c r="E40" s="137">
        <f>SUM(C40+D40)/B40*1000</f>
        <v>666.66666666666663</v>
      </c>
    </row>
    <row r="41" spans="1:6" ht="15.75" x14ac:dyDescent="0.25">
      <c r="A41" s="67" t="s">
        <v>16</v>
      </c>
      <c r="B41" s="23">
        <f>'2025 Stat Totals'!B3</f>
        <v>6</v>
      </c>
      <c r="C41" s="23">
        <f>'2025 Stat Totals'!C3</f>
        <v>4</v>
      </c>
      <c r="D41" s="23">
        <f>'2025 Stat Totals'!D3</f>
        <v>0</v>
      </c>
      <c r="E41" s="137">
        <f>SUM(C41+D41)/B41*1000</f>
        <v>666.66666666666663</v>
      </c>
    </row>
    <row r="42" spans="1:6" ht="15.75" x14ac:dyDescent="0.25">
      <c r="A42" s="22" t="s">
        <v>20</v>
      </c>
      <c r="B42" s="23">
        <f>'2025 Stat Totals'!B141</f>
        <v>27</v>
      </c>
      <c r="C42" s="23">
        <f>'2025 Stat Totals'!C141</f>
        <v>17</v>
      </c>
      <c r="D42" s="23">
        <f>'2025 Stat Totals'!D141</f>
        <v>1</v>
      </c>
      <c r="E42" s="137">
        <f>SUM(C42+D42)/B42*1000</f>
        <v>666.66666666666663</v>
      </c>
    </row>
    <row r="43" spans="1:6" ht="15.75" x14ac:dyDescent="0.25">
      <c r="A43" s="22" t="s">
        <v>56</v>
      </c>
      <c r="B43" s="23">
        <f>'2025 Stat Totals'!B25</f>
        <v>35</v>
      </c>
      <c r="C43" s="23">
        <f>'2025 Stat Totals'!C25</f>
        <v>21</v>
      </c>
      <c r="D43" s="23">
        <f>'2025 Stat Totals'!D25</f>
        <v>2</v>
      </c>
      <c r="E43" s="137">
        <f>SUM(C43+D43)/B43*1000</f>
        <v>657.14285714285711</v>
      </c>
    </row>
    <row r="44" spans="1:6" ht="15.75" x14ac:dyDescent="0.25">
      <c r="A44" s="26" t="s">
        <v>140</v>
      </c>
      <c r="B44" s="42">
        <f>'2025 Stat Totals'!B87</f>
        <v>30</v>
      </c>
      <c r="C44" s="42">
        <f>'2025 Stat Totals'!C87</f>
        <v>19</v>
      </c>
      <c r="D44" s="42">
        <f>'2025 Stat Totals'!D87</f>
        <v>0</v>
      </c>
      <c r="E44" s="24">
        <f>SUM(C44+D44)/B44*1000</f>
        <v>633.33333333333326</v>
      </c>
    </row>
    <row r="45" spans="1:6" ht="15.75" x14ac:dyDescent="0.25">
      <c r="A45" s="26" t="s">
        <v>162</v>
      </c>
      <c r="B45" s="23">
        <f>'2025 Stat Totals'!B43</f>
        <v>27</v>
      </c>
      <c r="C45" s="23">
        <f>'2025 Stat Totals'!C43</f>
        <v>15</v>
      </c>
      <c r="D45" s="23">
        <f>'2025 Stat Totals'!D43</f>
        <v>2</v>
      </c>
      <c r="E45" s="24">
        <f>SUM(C45+D45)/B45*1000</f>
        <v>629.62962962962968</v>
      </c>
    </row>
    <row r="46" spans="1:6" ht="15.75" x14ac:dyDescent="0.25">
      <c r="A46" s="26" t="s">
        <v>21</v>
      </c>
      <c r="B46" s="23">
        <f>'2025 Stat Totals'!B42</f>
        <v>27</v>
      </c>
      <c r="C46" s="23">
        <f>'2025 Stat Totals'!C42</f>
        <v>17</v>
      </c>
      <c r="D46" s="23">
        <f>'2025 Stat Totals'!D42</f>
        <v>0</v>
      </c>
      <c r="E46" s="24">
        <f>SUM(C46+D46)/B46*1000</f>
        <v>629.62962962962968</v>
      </c>
      <c r="F46" s="81"/>
    </row>
    <row r="47" spans="1:6" ht="15.75" x14ac:dyDescent="0.25">
      <c r="A47" s="26" t="s">
        <v>87</v>
      </c>
      <c r="B47" s="23">
        <f>'2025 Stat Totals'!B37</f>
        <v>27</v>
      </c>
      <c r="C47" s="23">
        <f>'2025 Stat Totals'!C37</f>
        <v>16</v>
      </c>
      <c r="D47" s="23">
        <f>'2025 Stat Totals'!D37</f>
        <v>1</v>
      </c>
      <c r="E47" s="24">
        <f>SUM(C47+D47)/B47*1000</f>
        <v>629.62962962962968</v>
      </c>
    </row>
    <row r="48" spans="1:6" ht="15.75" x14ac:dyDescent="0.25">
      <c r="A48" s="22" t="s">
        <v>137</v>
      </c>
      <c r="B48" s="51">
        <f>'2025 Stat Totals'!B124</f>
        <v>8</v>
      </c>
      <c r="C48" s="51">
        <f>'2025 Stat Totals'!C124</f>
        <v>5</v>
      </c>
      <c r="D48" s="51">
        <f>'2025 Stat Totals'!D124</f>
        <v>0</v>
      </c>
      <c r="E48" s="24">
        <f>SUM(C48+D48)/B48*1000</f>
        <v>625</v>
      </c>
      <c r="F48" s="86"/>
    </row>
    <row r="49" spans="1:9" ht="15.75" x14ac:dyDescent="0.25">
      <c r="A49" s="26" t="s">
        <v>166</v>
      </c>
      <c r="B49" s="23">
        <f>'2025 Stat Totals'!B75</f>
        <v>8</v>
      </c>
      <c r="C49" s="23">
        <f>'2025 Stat Totals'!C75</f>
        <v>5</v>
      </c>
      <c r="D49" s="23">
        <f>'2025 Stat Totals'!D75</f>
        <v>0</v>
      </c>
      <c r="E49" s="24">
        <f>SUM(C49+D49)/B49*1000</f>
        <v>625</v>
      </c>
    </row>
    <row r="50" spans="1:9" ht="15.75" x14ac:dyDescent="0.25">
      <c r="A50" s="76" t="s">
        <v>57</v>
      </c>
      <c r="B50" s="23">
        <f>'2025 Stat Totals'!B72</f>
        <v>8</v>
      </c>
      <c r="C50" s="23">
        <f>'2025 Stat Totals'!C72</f>
        <v>5</v>
      </c>
      <c r="D50" s="23">
        <f>'2025 Stat Totals'!D72</f>
        <v>0</v>
      </c>
      <c r="E50" s="24">
        <f>SUM(C50+D50)/B50*1000</f>
        <v>625</v>
      </c>
    </row>
    <row r="51" spans="1:9" ht="15.75" x14ac:dyDescent="0.25">
      <c r="A51" s="22" t="s">
        <v>144</v>
      </c>
      <c r="B51" s="42">
        <f>'2025 Stat Totals'!B88</f>
        <v>32</v>
      </c>
      <c r="C51" s="42">
        <f>'2025 Stat Totals'!C88</f>
        <v>18</v>
      </c>
      <c r="D51" s="42">
        <f>'2025 Stat Totals'!D88</f>
        <v>2</v>
      </c>
      <c r="E51" s="24">
        <f>SUM(C51+D51)/B51*1000</f>
        <v>625</v>
      </c>
    </row>
    <row r="52" spans="1:9" ht="15.75" x14ac:dyDescent="0.25">
      <c r="A52" s="22" t="s">
        <v>154</v>
      </c>
      <c r="B52" s="23">
        <f>'2025 Stat Totals'!B135</f>
        <v>25</v>
      </c>
      <c r="C52" s="23">
        <f>'2025 Stat Totals'!C135</f>
        <v>15</v>
      </c>
      <c r="D52" s="23">
        <f>'2025 Stat Totals'!D135</f>
        <v>0</v>
      </c>
      <c r="E52" s="24">
        <f>SUM(C52+D52)/B52*1000</f>
        <v>600</v>
      </c>
      <c r="F52" s="81"/>
      <c r="I52" s="2"/>
    </row>
    <row r="53" spans="1:9" ht="15.75" x14ac:dyDescent="0.25">
      <c r="A53" s="64" t="s">
        <v>101</v>
      </c>
      <c r="B53" s="23">
        <f>'2025 Stat Totals'!B44</f>
        <v>26</v>
      </c>
      <c r="C53" s="23">
        <f>'2025 Stat Totals'!C44</f>
        <v>13</v>
      </c>
      <c r="D53" s="23">
        <f>'2025 Stat Totals'!D44</f>
        <v>2</v>
      </c>
      <c r="E53" s="24">
        <f>SUM(C53+D53)/B53*1000</f>
        <v>576.92307692307691</v>
      </c>
      <c r="F53" s="35"/>
    </row>
    <row r="54" spans="1:9" ht="15.75" x14ac:dyDescent="0.25">
      <c r="A54" s="128" t="s">
        <v>107</v>
      </c>
      <c r="B54" s="51">
        <f>'2025 Stat Totals'!B121</f>
        <v>7</v>
      </c>
      <c r="C54" s="51">
        <f>'2025 Stat Totals'!C121</f>
        <v>4</v>
      </c>
      <c r="D54" s="51">
        <f>'2025 Stat Totals'!D121</f>
        <v>0</v>
      </c>
      <c r="E54" s="24">
        <f>SUM(C54+D54)/B54*1000</f>
        <v>571.42857142857144</v>
      </c>
      <c r="F54" s="34"/>
    </row>
    <row r="55" spans="1:9" ht="15.75" x14ac:dyDescent="0.25">
      <c r="A55" s="26" t="s">
        <v>167</v>
      </c>
      <c r="B55" s="23">
        <f>'2025 Stat Totals'!B77</f>
        <v>14</v>
      </c>
      <c r="C55" s="23">
        <f>'2025 Stat Totals'!C77</f>
        <v>7</v>
      </c>
      <c r="D55" s="23">
        <f>'2025 Stat Totals'!D77</f>
        <v>1</v>
      </c>
      <c r="E55" s="24">
        <f>SUM(C55+D55)/B55*1000</f>
        <v>571.42857142857144</v>
      </c>
      <c r="F55" s="34"/>
    </row>
    <row r="56" spans="1:9" ht="15.75" x14ac:dyDescent="0.25">
      <c r="A56" s="129" t="s">
        <v>110</v>
      </c>
      <c r="B56" s="23">
        <f>'2025 Stat Totals'!B59</f>
        <v>7</v>
      </c>
      <c r="C56" s="23">
        <f>'2025 Stat Totals'!C59</f>
        <v>2</v>
      </c>
      <c r="D56" s="23">
        <f>'2025 Stat Totals'!D59</f>
        <v>2</v>
      </c>
      <c r="E56" s="24">
        <f>SUM(C56+D56)/B56*1000</f>
        <v>571.42857142857144</v>
      </c>
      <c r="F56" s="81"/>
    </row>
    <row r="57" spans="1:9" ht="15.75" x14ac:dyDescent="0.25">
      <c r="A57" s="26" t="s">
        <v>136</v>
      </c>
      <c r="B57" s="51">
        <f>'2025 Stat Totals'!B125</f>
        <v>7</v>
      </c>
      <c r="C57" s="51">
        <f>'2025 Stat Totals'!C125</f>
        <v>4</v>
      </c>
      <c r="D57" s="51">
        <f>'2025 Stat Totals'!D125</f>
        <v>0</v>
      </c>
      <c r="E57" s="24">
        <f>SUM(C57+D57)/B57*1000</f>
        <v>571.42857142857144</v>
      </c>
      <c r="F57" s="34"/>
    </row>
    <row r="58" spans="1:9" ht="15.75" x14ac:dyDescent="0.25">
      <c r="A58" s="26" t="s">
        <v>59</v>
      </c>
      <c r="B58" s="51">
        <f>'2025 Stat Totals'!B123</f>
        <v>7</v>
      </c>
      <c r="C58" s="51">
        <f>'2025 Stat Totals'!C123</f>
        <v>4</v>
      </c>
      <c r="D58" s="51">
        <f>'2025 Stat Totals'!D123</f>
        <v>0</v>
      </c>
      <c r="E58" s="24">
        <f>SUM(C58+D58)/B58*1000</f>
        <v>571.42857142857144</v>
      </c>
      <c r="F58" s="34"/>
    </row>
    <row r="59" spans="1:9" ht="15.75" x14ac:dyDescent="0.25">
      <c r="A59" s="26" t="s">
        <v>104</v>
      </c>
      <c r="B59" s="23">
        <f>'2025 Stat Totals'!B20</f>
        <v>28</v>
      </c>
      <c r="C59" s="23">
        <f>'2025 Stat Totals'!C20</f>
        <v>16</v>
      </c>
      <c r="D59" s="23">
        <f>'2025 Stat Totals'!D20</f>
        <v>0</v>
      </c>
      <c r="E59" s="24">
        <f>SUM(C59+D59)/B59*1000</f>
        <v>571.42857142857144</v>
      </c>
      <c r="F59" s="34"/>
    </row>
    <row r="60" spans="1:9" ht="15.75" x14ac:dyDescent="0.25">
      <c r="A60" s="22" t="s">
        <v>141</v>
      </c>
      <c r="B60" s="42">
        <f>'2025 Stat Totals'!B84</f>
        <v>30</v>
      </c>
      <c r="C60" s="42">
        <f>'2025 Stat Totals'!C84</f>
        <v>14</v>
      </c>
      <c r="D60" s="42">
        <f>'2025 Stat Totals'!D84</f>
        <v>3</v>
      </c>
      <c r="E60" s="24">
        <f>SUM(C60+D60)/B60*1000</f>
        <v>566.66666666666663</v>
      </c>
      <c r="F60" s="34"/>
    </row>
    <row r="61" spans="1:9" ht="15.75" x14ac:dyDescent="0.25">
      <c r="A61" s="26" t="s">
        <v>66</v>
      </c>
      <c r="B61" s="23">
        <f>'2025 Stat Totals'!B21</f>
        <v>23</v>
      </c>
      <c r="C61" s="23">
        <f>'2025 Stat Totals'!C21</f>
        <v>13</v>
      </c>
      <c r="D61" s="23">
        <f>'2025 Stat Totals'!D21</f>
        <v>0</v>
      </c>
      <c r="E61" s="24">
        <f>SUM(C61+D61)/B61*1000</f>
        <v>565.21739130434776</v>
      </c>
      <c r="F61" s="34"/>
    </row>
    <row r="62" spans="1:9" ht="15.75" x14ac:dyDescent="0.25">
      <c r="A62" s="22" t="s">
        <v>161</v>
      </c>
      <c r="B62" s="23">
        <f>'2025 Stat Totals'!B38</f>
        <v>27</v>
      </c>
      <c r="C62" s="23">
        <f>'2025 Stat Totals'!C38</f>
        <v>15</v>
      </c>
      <c r="D62" s="23">
        <f>'2025 Stat Totals'!D38</f>
        <v>0</v>
      </c>
      <c r="E62" s="24">
        <f>SUM(C62+D62)/B62*1000</f>
        <v>555.55555555555554</v>
      </c>
      <c r="F62" s="34"/>
    </row>
    <row r="63" spans="1:9" ht="15.75" x14ac:dyDescent="0.25">
      <c r="A63" s="26" t="s">
        <v>40</v>
      </c>
      <c r="B63" s="23">
        <f>'2025 Stat Totals'!B157</f>
        <v>9</v>
      </c>
      <c r="C63" s="23">
        <f>'2025 Stat Totals'!C157</f>
        <v>5</v>
      </c>
      <c r="D63" s="23">
        <f>'2025 Stat Totals'!D157</f>
        <v>0</v>
      </c>
      <c r="E63" s="24">
        <f>SUM(C63+D63)/B63*1000</f>
        <v>555.55555555555554</v>
      </c>
      <c r="F63" s="34"/>
    </row>
    <row r="64" spans="1:9" ht="15.75" x14ac:dyDescent="0.25">
      <c r="A64" s="22" t="s">
        <v>145</v>
      </c>
      <c r="B64" s="23">
        <f>'2025 Stat Totals'!B147</f>
        <v>9</v>
      </c>
      <c r="C64" s="23">
        <f>'2025 Stat Totals'!C147</f>
        <v>5</v>
      </c>
      <c r="D64" s="23">
        <f>'2025 Stat Totals'!D147</f>
        <v>0</v>
      </c>
      <c r="E64" s="24">
        <f>SUM(C64+D64)/B64*1000</f>
        <v>555.55555555555554</v>
      </c>
      <c r="F64" s="34"/>
    </row>
    <row r="65" spans="1:11" ht="15.75" x14ac:dyDescent="0.25">
      <c r="A65" s="22" t="s">
        <v>158</v>
      </c>
      <c r="B65" s="23">
        <f>'2025 Stat Totals'!B136</f>
        <v>24</v>
      </c>
      <c r="C65" s="23">
        <f>'2025 Stat Totals'!C136</f>
        <v>13</v>
      </c>
      <c r="D65" s="23">
        <f>'2025 Stat Totals'!D136</f>
        <v>0</v>
      </c>
      <c r="E65" s="24">
        <f>SUM(C65+D65)/B65*1000</f>
        <v>541.66666666666663</v>
      </c>
      <c r="F65" s="34"/>
    </row>
    <row r="66" spans="1:11" ht="15.75" x14ac:dyDescent="0.25">
      <c r="A66" s="45" t="s">
        <v>65</v>
      </c>
      <c r="B66" s="23">
        <f>'2025 Stat Totals'!B30</f>
        <v>30</v>
      </c>
      <c r="C66" s="23">
        <f>'2025 Stat Totals'!C30</f>
        <v>16</v>
      </c>
      <c r="D66" s="23">
        <f>'2025 Stat Totals'!D30</f>
        <v>0</v>
      </c>
      <c r="E66" s="24">
        <f>SUM(C66+D66)/B66*1000</f>
        <v>533.33333333333337</v>
      </c>
      <c r="F66" s="34"/>
    </row>
    <row r="67" spans="1:11" ht="15.75" x14ac:dyDescent="0.25">
      <c r="A67" s="26" t="s">
        <v>165</v>
      </c>
      <c r="B67" s="23">
        <f>'2025 Stat Totals'!B45</f>
        <v>23</v>
      </c>
      <c r="C67" s="23">
        <f>'2025 Stat Totals'!C45</f>
        <v>11</v>
      </c>
      <c r="D67" s="23">
        <f>'2025 Stat Totals'!D45</f>
        <v>1</v>
      </c>
      <c r="E67" s="24">
        <f>SUM(C67+D67)/B67*1000</f>
        <v>521.73913043478262</v>
      </c>
      <c r="F67" s="35"/>
    </row>
    <row r="68" spans="1:11" ht="15.75" x14ac:dyDescent="0.25">
      <c r="A68" s="64" t="s">
        <v>103</v>
      </c>
      <c r="B68" s="23">
        <f>'2025 Stat Totals'!B26</f>
        <v>31</v>
      </c>
      <c r="C68" s="23">
        <f>'2025 Stat Totals'!C26</f>
        <v>15</v>
      </c>
      <c r="D68" s="23">
        <f>'2025 Stat Totals'!D26</f>
        <v>1</v>
      </c>
      <c r="E68" s="24">
        <f>SUM(C68+D68)/B68*1000</f>
        <v>516.12903225806451</v>
      </c>
      <c r="F68" s="34"/>
    </row>
    <row r="69" spans="1:11" ht="15.75" x14ac:dyDescent="0.25">
      <c r="A69" s="76" t="s">
        <v>33</v>
      </c>
      <c r="B69" s="23">
        <f>'2025 Stat Totals'!B6</f>
        <v>6</v>
      </c>
      <c r="C69" s="23">
        <f>'2025 Stat Totals'!C6</f>
        <v>3</v>
      </c>
      <c r="D69" s="23">
        <f>'2025 Stat Totals'!D6</f>
        <v>0</v>
      </c>
      <c r="E69" s="24">
        <f>SUM(C69+D69)/B69*1000</f>
        <v>500</v>
      </c>
      <c r="F69" s="34"/>
    </row>
    <row r="70" spans="1:11" ht="15.75" x14ac:dyDescent="0.25">
      <c r="A70" s="22" t="s">
        <v>19</v>
      </c>
      <c r="B70" s="51">
        <f>'2025 Stat Totals'!B116</f>
        <v>16</v>
      </c>
      <c r="C70" s="51">
        <f>'2025 Stat Totals'!C116</f>
        <v>7</v>
      </c>
      <c r="D70" s="51">
        <f>'2025 Stat Totals'!D116</f>
        <v>1</v>
      </c>
      <c r="E70" s="24">
        <f>SUM(C70+D70)/B70*1000</f>
        <v>500</v>
      </c>
      <c r="F70" s="34"/>
    </row>
    <row r="71" spans="1:11" ht="15.75" x14ac:dyDescent="0.25">
      <c r="A71" s="26" t="s">
        <v>61</v>
      </c>
      <c r="B71" s="23">
        <f>'2025 Stat Totals'!B35</f>
        <v>10</v>
      </c>
      <c r="C71" s="23">
        <f>'2025 Stat Totals'!C35</f>
        <v>4</v>
      </c>
      <c r="D71" s="23">
        <f>'2025 Stat Totals'!D35</f>
        <v>1</v>
      </c>
      <c r="E71" s="24">
        <f>SUM(C71+D71)/B71*1000</f>
        <v>500</v>
      </c>
      <c r="F71" s="34"/>
    </row>
    <row r="72" spans="1:11" ht="15.75" x14ac:dyDescent="0.25">
      <c r="A72" s="22" t="s">
        <v>97</v>
      </c>
      <c r="B72" s="23">
        <f>'2025 Stat Totals'!B73</f>
        <v>10</v>
      </c>
      <c r="C72" s="23">
        <f>'2025 Stat Totals'!C73</f>
        <v>5</v>
      </c>
      <c r="D72" s="23">
        <f>'2025 Stat Totals'!D73</f>
        <v>0</v>
      </c>
      <c r="E72" s="24">
        <f>SUM(C72+D72)/B72*1000</f>
        <v>500</v>
      </c>
      <c r="F72" s="34"/>
    </row>
    <row r="73" spans="1:11" ht="15.75" x14ac:dyDescent="0.25">
      <c r="A73" s="22" t="s">
        <v>170</v>
      </c>
      <c r="B73" s="23">
        <f>'2025 Stat Totals'!B68</f>
        <v>14</v>
      </c>
      <c r="C73" s="23">
        <f>'2025 Stat Totals'!C68</f>
        <v>7</v>
      </c>
      <c r="D73" s="23">
        <f>'2025 Stat Totals'!D68</f>
        <v>0</v>
      </c>
      <c r="E73" s="24">
        <f>SUM(C73+D73)/B73*1000</f>
        <v>500</v>
      </c>
      <c r="F73" s="34"/>
    </row>
    <row r="74" spans="1:11" ht="15.75" x14ac:dyDescent="0.25">
      <c r="A74" s="26" t="s">
        <v>28</v>
      </c>
      <c r="B74" s="51">
        <f>'2025 Stat Totals'!B120</f>
        <v>12</v>
      </c>
      <c r="C74" s="51">
        <f>'2025 Stat Totals'!C120</f>
        <v>6</v>
      </c>
      <c r="D74" s="51">
        <f>'2025 Stat Totals'!D120</f>
        <v>0</v>
      </c>
      <c r="E74" s="24">
        <f>SUM(C74+D74)/B74*1000</f>
        <v>500</v>
      </c>
      <c r="F74" s="81"/>
    </row>
    <row r="75" spans="1:11" ht="15.75" x14ac:dyDescent="0.25">
      <c r="A75" s="22" t="s">
        <v>47</v>
      </c>
      <c r="B75" s="23">
        <f>'2025 Stat Totals'!B76</f>
        <v>8</v>
      </c>
      <c r="C75" s="23">
        <f>'2025 Stat Totals'!C76</f>
        <v>4</v>
      </c>
      <c r="D75" s="23">
        <f>'2025 Stat Totals'!D76</f>
        <v>0</v>
      </c>
      <c r="E75" s="24">
        <f>SUM(C75+D75)/B75*1000</f>
        <v>500</v>
      </c>
      <c r="F75" s="34"/>
    </row>
    <row r="76" spans="1:11" ht="15.75" x14ac:dyDescent="0.25">
      <c r="A76" s="22" t="s">
        <v>146</v>
      </c>
      <c r="B76" s="23">
        <f>'2025 Stat Totals'!B153</f>
        <v>4</v>
      </c>
      <c r="C76" s="23">
        <f>'2025 Stat Totals'!C153</f>
        <v>2</v>
      </c>
      <c r="D76" s="23">
        <f>'2025 Stat Totals'!D153</f>
        <v>0</v>
      </c>
      <c r="E76" s="24">
        <f>SUM(C76+D76)/B76*1000</f>
        <v>500</v>
      </c>
      <c r="K76" s="47"/>
    </row>
    <row r="77" spans="1:11" ht="15.75" x14ac:dyDescent="0.25">
      <c r="A77" s="64" t="s">
        <v>135</v>
      </c>
      <c r="B77" s="51">
        <f>'2025 Stat Totals'!B122</f>
        <v>8</v>
      </c>
      <c r="C77" s="51">
        <f>'2025 Stat Totals'!C122</f>
        <v>4</v>
      </c>
      <c r="D77" s="51">
        <f>'2025 Stat Totals'!D122</f>
        <v>0</v>
      </c>
      <c r="E77" s="24">
        <f>SUM(C77+D77)/B77*1000</f>
        <v>500</v>
      </c>
      <c r="K77" s="47"/>
    </row>
    <row r="78" spans="1:11" ht="15.75" x14ac:dyDescent="0.25">
      <c r="A78" s="26" t="s">
        <v>92</v>
      </c>
      <c r="B78" s="23">
        <f>'2025 Stat Totals'!B51</f>
        <v>8</v>
      </c>
      <c r="C78" s="23">
        <f>'2025 Stat Totals'!C51</f>
        <v>4</v>
      </c>
      <c r="D78" s="23">
        <f>'2025 Stat Totals'!D51</f>
        <v>0</v>
      </c>
      <c r="E78" s="24">
        <f>SUM(C78+D78)/B78*1000</f>
        <v>500</v>
      </c>
      <c r="K78" s="47"/>
    </row>
    <row r="79" spans="1:11" ht="15.75" x14ac:dyDescent="0.25">
      <c r="A79" s="26" t="s">
        <v>98</v>
      </c>
      <c r="B79" s="23">
        <f>'2025 Stat Totals'!B28</f>
        <v>35</v>
      </c>
      <c r="C79" s="23">
        <f>'2025 Stat Totals'!C28</f>
        <v>17</v>
      </c>
      <c r="D79" s="23">
        <f>'2025 Stat Totals'!D28</f>
        <v>0</v>
      </c>
      <c r="E79" s="24">
        <f>SUM(C79+D79)/B79*1000</f>
        <v>485.71428571428572</v>
      </c>
      <c r="K79" s="47"/>
    </row>
    <row r="80" spans="1:11" ht="15.75" x14ac:dyDescent="0.25">
      <c r="A80" s="36" t="s">
        <v>156</v>
      </c>
      <c r="B80" s="23">
        <f>'2025 Stat Totals'!B140</f>
        <v>25</v>
      </c>
      <c r="C80" s="23">
        <f>'2025 Stat Totals'!C140</f>
        <v>11</v>
      </c>
      <c r="D80" s="23">
        <f>'2025 Stat Totals'!D140</f>
        <v>1</v>
      </c>
      <c r="E80" s="24">
        <f>SUM(C80+D80)/B80*1000</f>
        <v>480</v>
      </c>
      <c r="K80" s="47"/>
    </row>
    <row r="81" spans="1:11" ht="15.75" x14ac:dyDescent="0.25">
      <c r="A81" s="26" t="s">
        <v>186</v>
      </c>
      <c r="B81" s="23">
        <f>'2025 Stat Totals'!B131</f>
        <v>23</v>
      </c>
      <c r="C81" s="23">
        <f>'2025 Stat Totals'!C131</f>
        <v>11</v>
      </c>
      <c r="D81" s="23">
        <f>'2025 Stat Totals'!D131</f>
        <v>0</v>
      </c>
      <c r="E81" s="24">
        <f>SUM(C81+D81)/B81*1000</f>
        <v>478.26086956521743</v>
      </c>
      <c r="K81" s="47"/>
    </row>
    <row r="82" spans="1:11" ht="15.75" x14ac:dyDescent="0.25">
      <c r="A82" s="22" t="s">
        <v>43</v>
      </c>
      <c r="B82" s="23">
        <f>'2025 Stat Totals'!B46</f>
        <v>23</v>
      </c>
      <c r="C82" s="23">
        <f>'2025 Stat Totals'!C46</f>
        <v>8</v>
      </c>
      <c r="D82" s="23">
        <f>'2025 Stat Totals'!D46</f>
        <v>3</v>
      </c>
      <c r="E82" s="24">
        <f>SUM(C82+D82)/B82*1000</f>
        <v>478.26086956521743</v>
      </c>
      <c r="F82" s="81"/>
      <c r="K82" s="47"/>
    </row>
    <row r="83" spans="1:11" ht="15.75" x14ac:dyDescent="0.25">
      <c r="A83" s="76" t="s">
        <v>51</v>
      </c>
      <c r="B83" s="51">
        <f>'2025 Stat Totals'!B118</f>
        <v>13</v>
      </c>
      <c r="C83" s="51">
        <f>'2025 Stat Totals'!C118</f>
        <v>5</v>
      </c>
      <c r="D83" s="51">
        <f>'2025 Stat Totals'!D118</f>
        <v>1</v>
      </c>
      <c r="E83" s="24">
        <f>SUM(C83+D83)/B83*1000</f>
        <v>461.53846153846155</v>
      </c>
      <c r="F83" s="81"/>
      <c r="K83" s="47"/>
    </row>
    <row r="84" spans="1:11" ht="15.75" x14ac:dyDescent="0.25">
      <c r="A84" s="26" t="s">
        <v>159</v>
      </c>
      <c r="B84" s="23">
        <f>'2025 Stat Totals'!B132</f>
        <v>24</v>
      </c>
      <c r="C84" s="23">
        <f>'2025 Stat Totals'!C132</f>
        <v>11</v>
      </c>
      <c r="D84" s="23">
        <f>'2025 Stat Totals'!D132</f>
        <v>0</v>
      </c>
      <c r="E84" s="24">
        <f>SUM(C84+D84)/B84*1000</f>
        <v>458.33333333333331</v>
      </c>
      <c r="K84" s="47"/>
    </row>
    <row r="85" spans="1:11" ht="15.75" x14ac:dyDescent="0.25">
      <c r="A85" s="22" t="s">
        <v>163</v>
      </c>
      <c r="B85" s="23">
        <f>'2025 Stat Totals'!B41</f>
        <v>22</v>
      </c>
      <c r="C85" s="23">
        <f>'2025 Stat Totals'!C41</f>
        <v>10</v>
      </c>
      <c r="D85" s="23">
        <f>'2025 Stat Totals'!D41</f>
        <v>0</v>
      </c>
      <c r="E85" s="24">
        <f>SUM(C85+D85)/B85*1000</f>
        <v>454.5454545454545</v>
      </c>
      <c r="F85" s="81"/>
      <c r="G85" s="2"/>
      <c r="K85" s="47"/>
    </row>
    <row r="86" spans="1:11" ht="15.75" x14ac:dyDescent="0.25">
      <c r="A86" s="64" t="s">
        <v>112</v>
      </c>
      <c r="B86" s="23">
        <f>'2025 Stat Totals'!B134</f>
        <v>11</v>
      </c>
      <c r="C86" s="23">
        <f>'2025 Stat Totals'!C134</f>
        <v>5</v>
      </c>
      <c r="D86" s="23">
        <f>'2025 Stat Totals'!D134</f>
        <v>0</v>
      </c>
      <c r="E86" s="24">
        <f>SUM(C86+D86)/B86*1000</f>
        <v>454.5454545454545</v>
      </c>
      <c r="K86" s="47"/>
    </row>
    <row r="87" spans="1:11" ht="15.75" x14ac:dyDescent="0.25">
      <c r="A87" s="22" t="s">
        <v>176</v>
      </c>
      <c r="B87" s="23">
        <f>'2025 Stat Totals'!B60</f>
        <v>9</v>
      </c>
      <c r="C87" s="23">
        <f>'2025 Stat Totals'!C60</f>
        <v>4</v>
      </c>
      <c r="D87" s="23">
        <f>'2025 Stat Totals'!D60</f>
        <v>0</v>
      </c>
      <c r="E87" s="24">
        <f>SUM(C87+D87)/B87*1000</f>
        <v>444.4444444444444</v>
      </c>
      <c r="K87" s="47"/>
    </row>
    <row r="88" spans="1:11" ht="15.75" x14ac:dyDescent="0.25">
      <c r="A88" s="26" t="s">
        <v>63</v>
      </c>
      <c r="B88" s="23">
        <f>'2025 Stat Totals'!B155</f>
        <v>9</v>
      </c>
      <c r="C88" s="23">
        <f>'2025 Stat Totals'!C155</f>
        <v>2</v>
      </c>
      <c r="D88" s="23">
        <f>'2025 Stat Totals'!D155</f>
        <v>2</v>
      </c>
      <c r="E88" s="24">
        <f>SUM(C88+D88)/B88*1000</f>
        <v>444.4444444444444</v>
      </c>
      <c r="K88" s="47"/>
    </row>
    <row r="89" spans="1:11" ht="15.75" x14ac:dyDescent="0.25">
      <c r="A89" s="22" t="s">
        <v>32</v>
      </c>
      <c r="B89" s="23">
        <f>'2025 Stat Totals'!B154</f>
        <v>9</v>
      </c>
      <c r="C89" s="23">
        <f>'2025 Stat Totals'!C154</f>
        <v>4</v>
      </c>
      <c r="D89" s="23">
        <f>'2025 Stat Totals'!D154</f>
        <v>0</v>
      </c>
      <c r="E89" s="24">
        <f>SUM(C89+D89)/B89*1000</f>
        <v>444.4444444444444</v>
      </c>
      <c r="F89" s="81"/>
    </row>
    <row r="90" spans="1:11" ht="15.75" x14ac:dyDescent="0.25">
      <c r="A90" s="169" t="s">
        <v>58</v>
      </c>
      <c r="B90" s="42">
        <f>'2025 Stat Totals'!B94</f>
        <v>25</v>
      </c>
      <c r="C90" s="42">
        <f>'2025 Stat Totals'!C94</f>
        <v>11</v>
      </c>
      <c r="D90" s="42">
        <f>'2025 Stat Totals'!D94</f>
        <v>0</v>
      </c>
      <c r="E90" s="24">
        <f>SUM(C90+D90)/B90*1000</f>
        <v>440</v>
      </c>
      <c r="F90" s="81"/>
    </row>
    <row r="91" spans="1:11" ht="15.75" x14ac:dyDescent="0.25">
      <c r="A91" s="22" t="s">
        <v>31</v>
      </c>
      <c r="B91" s="23">
        <f>'2025 Stat Totals'!B4</f>
        <v>7</v>
      </c>
      <c r="C91" s="23">
        <f>'2025 Stat Totals'!C4</f>
        <v>3</v>
      </c>
      <c r="D91" s="23">
        <f>'2025 Stat Totals'!D4</f>
        <v>0</v>
      </c>
      <c r="E91" s="24">
        <f>SUM(C91+D91)/B91*1000</f>
        <v>428.57142857142856</v>
      </c>
    </row>
    <row r="92" spans="1:11" ht="15.75" x14ac:dyDescent="0.25">
      <c r="A92" s="22" t="s">
        <v>22</v>
      </c>
      <c r="B92" s="23">
        <f>'2025 Stat Totals'!B7</f>
        <v>7</v>
      </c>
      <c r="C92" s="23">
        <f>'2025 Stat Totals'!C7</f>
        <v>3</v>
      </c>
      <c r="D92" s="23">
        <f>'2025 Stat Totals'!D7</f>
        <v>0</v>
      </c>
      <c r="E92" s="24">
        <f>SUM(C92+D92)/B92*1000</f>
        <v>428.57142857142856</v>
      </c>
    </row>
    <row r="93" spans="1:11" ht="15.75" x14ac:dyDescent="0.25">
      <c r="A93" s="26" t="s">
        <v>50</v>
      </c>
      <c r="B93" s="51">
        <f>'2025 Stat Totals'!B119</f>
        <v>7</v>
      </c>
      <c r="C93" s="51">
        <f>'2025 Stat Totals'!C119</f>
        <v>3</v>
      </c>
      <c r="D93" s="51">
        <f>'2025 Stat Totals'!D119</f>
        <v>0</v>
      </c>
      <c r="E93" s="24">
        <f>SUM(C93+D93)/B93*1000</f>
        <v>428.57142857142856</v>
      </c>
    </row>
    <row r="94" spans="1:11" ht="15.75" x14ac:dyDescent="0.25">
      <c r="A94" s="76" t="s">
        <v>38</v>
      </c>
      <c r="B94" s="23">
        <f>'2025 Stat Totals'!B57</f>
        <v>12</v>
      </c>
      <c r="C94" s="23">
        <f>'2025 Stat Totals'!C57</f>
        <v>5</v>
      </c>
      <c r="D94" s="23">
        <f>'2025 Stat Totals'!D57</f>
        <v>0</v>
      </c>
      <c r="E94" s="24">
        <f>SUM(C94+D94)/B94*1000</f>
        <v>416.66666666666669</v>
      </c>
    </row>
    <row r="95" spans="1:11" ht="15.75" x14ac:dyDescent="0.25">
      <c r="A95" s="22" t="s">
        <v>168</v>
      </c>
      <c r="B95" s="23">
        <f>'2025 Stat Totals'!B69</f>
        <v>17</v>
      </c>
      <c r="C95" s="23">
        <f>'2025 Stat Totals'!C69</f>
        <v>6</v>
      </c>
      <c r="D95" s="23">
        <f>'2025 Stat Totals'!D69</f>
        <v>1</v>
      </c>
      <c r="E95" s="24">
        <f>SUM(C95+D95)/B95*1000</f>
        <v>411.76470588235293</v>
      </c>
    </row>
    <row r="96" spans="1:11" ht="15.75" x14ac:dyDescent="0.25">
      <c r="A96" s="26" t="s">
        <v>133</v>
      </c>
      <c r="B96" s="23">
        <f>'2025 Stat Totals'!B24</f>
        <v>27</v>
      </c>
      <c r="C96" s="23">
        <f>'2025 Stat Totals'!C24</f>
        <v>11</v>
      </c>
      <c r="D96" s="23">
        <f>'2025 Stat Totals'!D24</f>
        <v>0</v>
      </c>
      <c r="E96" s="24">
        <f>SUM(C96+D96)/B96*1000</f>
        <v>407.40740740740739</v>
      </c>
    </row>
    <row r="97" spans="1:6" ht="15.75" x14ac:dyDescent="0.25">
      <c r="A97" s="26" t="s">
        <v>142</v>
      </c>
      <c r="B97" s="42">
        <f>'2025 Stat Totals'!B90</f>
        <v>25</v>
      </c>
      <c r="C97" s="42">
        <f>'2025 Stat Totals'!C90</f>
        <v>10</v>
      </c>
      <c r="D97" s="42">
        <f>'2025 Stat Totals'!D90</f>
        <v>0</v>
      </c>
      <c r="E97" s="24">
        <f>SUM(C97+D97)/B97*1000</f>
        <v>400</v>
      </c>
    </row>
    <row r="98" spans="1:6" ht="15.75" x14ac:dyDescent="0.25">
      <c r="A98" s="26" t="s">
        <v>35</v>
      </c>
      <c r="B98" s="42">
        <f>'2025 Stat Totals'!B89</f>
        <v>25</v>
      </c>
      <c r="C98" s="42">
        <f>'2025 Stat Totals'!C89</f>
        <v>10</v>
      </c>
      <c r="D98" s="42">
        <f>'2025 Stat Totals'!D89</f>
        <v>0</v>
      </c>
      <c r="E98" s="24">
        <f>SUM(C98+D98)/B98*1000</f>
        <v>400</v>
      </c>
      <c r="F98" s="81"/>
    </row>
    <row r="99" spans="1:6" ht="15.75" x14ac:dyDescent="0.25">
      <c r="A99" s="26" t="s">
        <v>173</v>
      </c>
      <c r="B99" s="23">
        <f>'2025 Stat Totals'!B53</f>
        <v>10</v>
      </c>
      <c r="C99" s="23">
        <f>'2025 Stat Totals'!C53</f>
        <v>3</v>
      </c>
      <c r="D99" s="23">
        <f>'2025 Stat Totals'!D53</f>
        <v>1</v>
      </c>
      <c r="E99" s="24">
        <f>SUM(C99+D99)/B99*1000</f>
        <v>400</v>
      </c>
    </row>
    <row r="100" spans="1:6" ht="15.75" x14ac:dyDescent="0.25">
      <c r="A100" s="22" t="s">
        <v>64</v>
      </c>
      <c r="B100" s="23">
        <f>'2025 Stat Totals'!B70</f>
        <v>8</v>
      </c>
      <c r="C100" s="23">
        <f>'2025 Stat Totals'!C70</f>
        <v>3</v>
      </c>
      <c r="D100" s="23">
        <f>'2025 Stat Totals'!D70</f>
        <v>0</v>
      </c>
      <c r="E100" s="24">
        <f>SUM(C100+D100)/B100*1000</f>
        <v>375</v>
      </c>
    </row>
    <row r="101" spans="1:6" ht="15.75" x14ac:dyDescent="0.25">
      <c r="A101" s="76" t="s">
        <v>44</v>
      </c>
      <c r="B101" s="51">
        <f>'2025 Stat Totals'!B108</f>
        <v>8</v>
      </c>
      <c r="C101" s="51">
        <f>'2025 Stat Totals'!C108</f>
        <v>3</v>
      </c>
      <c r="D101" s="51">
        <f>'2025 Stat Totals'!D108</f>
        <v>0</v>
      </c>
      <c r="E101" s="24">
        <f>SUM(C101+D101)/B101*1000</f>
        <v>375</v>
      </c>
    </row>
    <row r="102" spans="1:6" ht="15.75" x14ac:dyDescent="0.25">
      <c r="A102" s="64" t="s">
        <v>105</v>
      </c>
      <c r="B102" s="42">
        <f>'2025 Stat Totals'!B83</f>
        <v>33</v>
      </c>
      <c r="C102" s="42">
        <f>'2025 Stat Totals'!C83</f>
        <v>12</v>
      </c>
      <c r="D102" s="42">
        <f>'2025 Stat Totals'!D83</f>
        <v>0</v>
      </c>
      <c r="E102" s="24">
        <f>SUM(C102+D102)/B102*1000</f>
        <v>363.63636363636363</v>
      </c>
    </row>
    <row r="103" spans="1:6" ht="15.75" x14ac:dyDescent="0.25">
      <c r="A103" s="64" t="s">
        <v>93</v>
      </c>
      <c r="B103" s="23">
        <f>'2025 Stat Totals'!B52</f>
        <v>11</v>
      </c>
      <c r="C103" s="23">
        <f>'2025 Stat Totals'!C52</f>
        <v>3</v>
      </c>
      <c r="D103" s="23">
        <f>'2025 Stat Totals'!D52</f>
        <v>1</v>
      </c>
      <c r="E103" s="24">
        <f>SUM(C103+D103)/B103*1000</f>
        <v>363.63636363636363</v>
      </c>
    </row>
    <row r="104" spans="1:6" ht="15.75" x14ac:dyDescent="0.25">
      <c r="A104" s="39" t="s">
        <v>29</v>
      </c>
      <c r="B104" s="42">
        <f>'2025 Stat Totals'!B93</f>
        <v>28</v>
      </c>
      <c r="C104" s="42">
        <f>'2025 Stat Totals'!C93</f>
        <v>9</v>
      </c>
      <c r="D104" s="42">
        <f>'2025 Stat Totals'!D93</f>
        <v>1</v>
      </c>
      <c r="E104" s="24">
        <f>SUM(C104+D104)/B104*1000</f>
        <v>357.14285714285717</v>
      </c>
    </row>
    <row r="105" spans="1:6" ht="15.75" x14ac:dyDescent="0.25">
      <c r="A105" s="45" t="s">
        <v>185</v>
      </c>
      <c r="B105" s="23">
        <f>'2025 Stat Totals'!B23</f>
        <v>27</v>
      </c>
      <c r="C105" s="23">
        <f>'2025 Stat Totals'!C23</f>
        <v>9</v>
      </c>
      <c r="D105" s="23">
        <f>'2025 Stat Totals'!D23</f>
        <v>0</v>
      </c>
      <c r="E105" s="24">
        <f>SUM(C105+D105)/B105*1000</f>
        <v>333.33333333333331</v>
      </c>
    </row>
    <row r="106" spans="1:6" ht="15.75" x14ac:dyDescent="0.25">
      <c r="A106" s="67" t="s">
        <v>184</v>
      </c>
      <c r="B106" s="51">
        <f>'2025 Stat Totals'!B106</f>
        <v>9</v>
      </c>
      <c r="C106" s="51">
        <f>'2025 Stat Totals'!C106</f>
        <v>2</v>
      </c>
      <c r="D106" s="51">
        <f>'2025 Stat Totals'!D106</f>
        <v>1</v>
      </c>
      <c r="E106" s="24">
        <f>SUM(C106+D106)/B106*1000</f>
        <v>333.33333333333331</v>
      </c>
    </row>
    <row r="107" spans="1:6" ht="15.75" x14ac:dyDescent="0.25">
      <c r="A107" s="26" t="s">
        <v>149</v>
      </c>
      <c r="B107" s="23">
        <f>'2025 Stat Totals'!B152</f>
        <v>9</v>
      </c>
      <c r="C107" s="23">
        <f>'2025 Stat Totals'!C152</f>
        <v>3</v>
      </c>
      <c r="D107" s="23">
        <f>'2025 Stat Totals'!D152</f>
        <v>0</v>
      </c>
      <c r="E107" s="24">
        <f>SUM(C107+D107)/B107*1000</f>
        <v>333.33333333333331</v>
      </c>
    </row>
    <row r="108" spans="1:6" ht="15.75" x14ac:dyDescent="0.25">
      <c r="A108" s="22" t="s">
        <v>177</v>
      </c>
      <c r="B108" s="23">
        <f>'2025 Stat Totals'!B61</f>
        <v>12</v>
      </c>
      <c r="C108" s="23">
        <f>'2025 Stat Totals'!C61</f>
        <v>4</v>
      </c>
      <c r="D108" s="23">
        <f>'2025 Stat Totals'!D61</f>
        <v>0</v>
      </c>
      <c r="E108" s="24">
        <f>SUM(C108+D108)/B108*1000</f>
        <v>333.33333333333331</v>
      </c>
    </row>
    <row r="109" spans="1:6" ht="15.75" x14ac:dyDescent="0.25">
      <c r="A109" s="22" t="s">
        <v>52</v>
      </c>
      <c r="B109" s="23">
        <f>'2025 Stat Totals'!B5</f>
        <v>9</v>
      </c>
      <c r="C109" s="23">
        <f>'2025 Stat Totals'!C5</f>
        <v>1</v>
      </c>
      <c r="D109" s="23">
        <f>'2025 Stat Totals'!D5</f>
        <v>2</v>
      </c>
      <c r="E109" s="24">
        <f>SUM(C109+D109)/B109*1000</f>
        <v>333.33333333333331</v>
      </c>
    </row>
    <row r="110" spans="1:6" ht="15.75" x14ac:dyDescent="0.25">
      <c r="A110" s="133" t="s">
        <v>42</v>
      </c>
      <c r="B110" s="23">
        <f>'2025 Stat Totals'!B19</f>
        <v>29</v>
      </c>
      <c r="C110" s="23">
        <f>'2025 Stat Totals'!C19</f>
        <v>9</v>
      </c>
      <c r="D110" s="23">
        <f>'2025 Stat Totals'!D19</f>
        <v>0</v>
      </c>
      <c r="E110" s="24">
        <f>SUM(C110+D110)/B110*1000</f>
        <v>310.34482758620692</v>
      </c>
    </row>
    <row r="111" spans="1:6" ht="15.75" x14ac:dyDescent="0.25">
      <c r="A111" s="26" t="s">
        <v>17</v>
      </c>
      <c r="B111" s="23">
        <f>'2025 Stat Totals'!B138</f>
        <v>20</v>
      </c>
      <c r="C111" s="23">
        <f>'2025 Stat Totals'!C138</f>
        <v>6</v>
      </c>
      <c r="D111" s="23">
        <f>'2025 Stat Totals'!D138</f>
        <v>0</v>
      </c>
      <c r="E111" s="24">
        <f>SUM(C111+D111)/B111*1000</f>
        <v>300</v>
      </c>
      <c r="F111" s="16" t="s">
        <v>89</v>
      </c>
    </row>
    <row r="112" spans="1:6" ht="15.75" x14ac:dyDescent="0.25">
      <c r="A112" s="26" t="s">
        <v>54</v>
      </c>
      <c r="B112" s="51">
        <f>'2025 Stat Totals'!B115</f>
        <v>10</v>
      </c>
      <c r="C112" s="51">
        <f>'2025 Stat Totals'!C115</f>
        <v>2</v>
      </c>
      <c r="D112" s="51">
        <f>'2025 Stat Totals'!D115</f>
        <v>1</v>
      </c>
      <c r="E112" s="24">
        <f>SUM(C112+D112)/B112*1000</f>
        <v>300</v>
      </c>
    </row>
    <row r="113" spans="1:5" ht="15.75" x14ac:dyDescent="0.25">
      <c r="A113" s="22" t="s">
        <v>155</v>
      </c>
      <c r="B113" s="23">
        <f>'2025 Stat Totals'!B139</f>
        <v>24</v>
      </c>
      <c r="C113" s="23">
        <f>'2025 Stat Totals'!C139</f>
        <v>5</v>
      </c>
      <c r="D113" s="23">
        <f>'2025 Stat Totals'!D139</f>
        <v>2</v>
      </c>
      <c r="E113" s="24">
        <f>SUM(C113+D113)/B113*1000</f>
        <v>291.66666666666669</v>
      </c>
    </row>
    <row r="114" spans="1:5" ht="15.75" x14ac:dyDescent="0.25">
      <c r="A114" s="22" t="s">
        <v>139</v>
      </c>
      <c r="B114" s="42">
        <f>'2025 Stat Totals'!B86</f>
        <v>28</v>
      </c>
      <c r="C114" s="42">
        <f>'2025 Stat Totals'!C86</f>
        <v>8</v>
      </c>
      <c r="D114" s="42">
        <f>'2025 Stat Totals'!D86</f>
        <v>0</v>
      </c>
      <c r="E114" s="24">
        <f>SUM(C114+D114)/B114*1000</f>
        <v>285.71428571428572</v>
      </c>
    </row>
    <row r="115" spans="1:5" ht="15.75" x14ac:dyDescent="0.25">
      <c r="A115" s="45" t="s">
        <v>171</v>
      </c>
      <c r="B115" s="23">
        <f>'2025 Stat Totals'!B54</f>
        <v>7</v>
      </c>
      <c r="C115" s="23">
        <f>'2025 Stat Totals'!C54</f>
        <v>2</v>
      </c>
      <c r="D115" s="23">
        <f>'2025 Stat Totals'!D54</f>
        <v>0</v>
      </c>
      <c r="E115" s="24">
        <f>SUM(C115+D115)/B115*1000</f>
        <v>285.71428571428572</v>
      </c>
    </row>
    <row r="116" spans="1:5" ht="15.75" x14ac:dyDescent="0.25">
      <c r="A116" s="22" t="s">
        <v>164</v>
      </c>
      <c r="B116" s="23">
        <f>'2025 Stat Totals'!B40</f>
        <v>14</v>
      </c>
      <c r="C116" s="23">
        <f>'2025 Stat Totals'!C40</f>
        <v>4</v>
      </c>
      <c r="D116" s="23">
        <f>'2025 Stat Totals'!D40</f>
        <v>0</v>
      </c>
      <c r="E116" s="24">
        <f>SUM(C116+D116)/B116*1000</f>
        <v>285.71428571428572</v>
      </c>
    </row>
    <row r="117" spans="1:5" ht="15.75" x14ac:dyDescent="0.25">
      <c r="A117" s="22" t="s">
        <v>14</v>
      </c>
      <c r="B117" s="51">
        <f>'2025 Stat Totals'!B126</f>
        <v>13</v>
      </c>
      <c r="C117" s="51">
        <f>'2025 Stat Totals'!C126</f>
        <v>3</v>
      </c>
      <c r="D117" s="51">
        <f>'2025 Stat Totals'!D126</f>
        <v>0</v>
      </c>
      <c r="E117" s="24">
        <f>SUM(C117+D117)/B117*1000</f>
        <v>230.76923076923077</v>
      </c>
    </row>
    <row r="118" spans="1:5" ht="15.75" x14ac:dyDescent="0.25">
      <c r="A118" s="22" t="s">
        <v>100</v>
      </c>
      <c r="B118" s="51">
        <f>'2025 Stat Totals'!B103</f>
        <v>9</v>
      </c>
      <c r="C118" s="51">
        <f>'2025 Stat Totals'!C103</f>
        <v>1</v>
      </c>
      <c r="D118" s="51">
        <f>'2025 Stat Totals'!D103</f>
        <v>1</v>
      </c>
      <c r="E118" s="24">
        <f>SUM(C118+D118)/B118*1000</f>
        <v>222.2222222222222</v>
      </c>
    </row>
    <row r="119" spans="1:5" ht="15.75" x14ac:dyDescent="0.25">
      <c r="A119" s="26" t="s">
        <v>49</v>
      </c>
      <c r="B119" s="23">
        <f>'2025 Stat Totals'!B12</f>
        <v>6</v>
      </c>
      <c r="C119" s="23">
        <f>'2025 Stat Totals'!C12</f>
        <v>1</v>
      </c>
      <c r="D119" s="23">
        <f>'2025 Stat Totals'!D12</f>
        <v>0</v>
      </c>
      <c r="E119" s="24">
        <f>SUM(C119+D119)/B119*1000</f>
        <v>166.66666666666666</v>
      </c>
    </row>
    <row r="120" spans="1:5" ht="15.75" x14ac:dyDescent="0.25">
      <c r="A120" s="64" t="s">
        <v>24</v>
      </c>
      <c r="B120" s="23">
        <f>'2025 Stat Totals'!B10</f>
        <v>7</v>
      </c>
      <c r="C120" s="23">
        <f>'2025 Stat Totals'!C10</f>
        <v>1</v>
      </c>
      <c r="D120" s="23">
        <f>'2025 Stat Totals'!D10</f>
        <v>0</v>
      </c>
      <c r="E120" s="24">
        <f>SUM(C120+D120)/B120*1000</f>
        <v>142.85714285714286</v>
      </c>
    </row>
    <row r="121" spans="1:5" ht="15.75" x14ac:dyDescent="0.25">
      <c r="A121" s="22" t="s">
        <v>37</v>
      </c>
      <c r="B121" s="51">
        <f>'2025 Stat Totals'!B117</f>
        <v>7</v>
      </c>
      <c r="C121" s="51">
        <f>'2025 Stat Totals'!C117</f>
        <v>1</v>
      </c>
      <c r="D121" s="51">
        <f>'2025 Stat Totals'!D117</f>
        <v>0</v>
      </c>
      <c r="E121" s="24">
        <f>SUM(C121+D121)/B121*1000</f>
        <v>142.85714285714286</v>
      </c>
    </row>
    <row r="122" spans="1:5" ht="15.75" x14ac:dyDescent="0.25">
      <c r="A122" s="64" t="s">
        <v>36</v>
      </c>
      <c r="B122" s="23">
        <f>'2025 Stat Totals'!B9</f>
        <v>7</v>
      </c>
      <c r="C122" s="23">
        <f>'2025 Stat Totals'!C9</f>
        <v>1</v>
      </c>
      <c r="D122" s="23">
        <f>'2025 Stat Totals'!D9</f>
        <v>0</v>
      </c>
      <c r="E122" s="24">
        <f>SUM(C122+D122)/B122*1000</f>
        <v>142.85714285714286</v>
      </c>
    </row>
    <row r="123" spans="1:5" ht="15.75" x14ac:dyDescent="0.25">
      <c r="A123" s="26" t="s">
        <v>152</v>
      </c>
      <c r="B123" s="23">
        <f>'2025 Stat Totals'!B158</f>
        <v>8</v>
      </c>
      <c r="C123" s="23">
        <f>'2025 Stat Totals'!C158</f>
        <v>1</v>
      </c>
      <c r="D123" s="23">
        <f>'2025 Stat Totals'!D158</f>
        <v>0</v>
      </c>
      <c r="E123" s="24">
        <f>SUM(C123+D123)/B123*1000</f>
        <v>125</v>
      </c>
    </row>
    <row r="124" spans="1:5" ht="15.75" x14ac:dyDescent="0.25">
      <c r="A124" s="26" t="s">
        <v>25</v>
      </c>
      <c r="B124" s="23">
        <f>'2025 Stat Totals'!B67</f>
        <v>8</v>
      </c>
      <c r="C124" s="23">
        <f>'2025 Stat Totals'!C67</f>
        <v>1</v>
      </c>
      <c r="D124" s="23">
        <f>'2025 Stat Totals'!D67</f>
        <v>0</v>
      </c>
      <c r="E124" s="24">
        <f>SUM(C124+D124)/B124*1000</f>
        <v>125</v>
      </c>
    </row>
    <row r="125" spans="1:5" ht="15.75" x14ac:dyDescent="0.25">
      <c r="A125" s="22" t="s">
        <v>178</v>
      </c>
      <c r="B125" s="51">
        <f>'2025 Stat Totals'!B105</f>
        <v>8</v>
      </c>
      <c r="C125" s="51">
        <f>'2025 Stat Totals'!C105</f>
        <v>1</v>
      </c>
      <c r="D125" s="51">
        <f>'2025 Stat Totals'!D105</f>
        <v>0</v>
      </c>
      <c r="E125" s="24">
        <f>SUM(C125+D125)/B125*1000</f>
        <v>125</v>
      </c>
    </row>
    <row r="126" spans="1:5" ht="15.75" x14ac:dyDescent="0.25">
      <c r="A126" s="22" t="s">
        <v>45</v>
      </c>
      <c r="B126" s="23">
        <f>'2025 Stat Totals'!B39</f>
        <v>15</v>
      </c>
      <c r="C126" s="23">
        <f>'2025 Stat Totals'!C39</f>
        <v>1</v>
      </c>
      <c r="D126" s="23">
        <f>'2025 Stat Totals'!D39</f>
        <v>0</v>
      </c>
      <c r="E126" s="24">
        <f>SUM(C126+D126)/B126*1000</f>
        <v>66.666666666666671</v>
      </c>
    </row>
    <row r="127" spans="1:5" ht="15.75" x14ac:dyDescent="0.25">
      <c r="A127" s="39" t="s">
        <v>90</v>
      </c>
      <c r="B127" s="23">
        <f>'2025 Stat Totals'!B11</f>
        <v>6</v>
      </c>
      <c r="C127" s="23">
        <f>'2025 Stat Totals'!C11</f>
        <v>0</v>
      </c>
      <c r="D127" s="23">
        <f>'2025 Stat Totals'!D11</f>
        <v>0</v>
      </c>
      <c r="E127" s="24">
        <f>SUM(C127+D127)/B127*1000</f>
        <v>0</v>
      </c>
    </row>
    <row r="128" spans="1:5" ht="15.75" x14ac:dyDescent="0.25">
      <c r="A128" s="26"/>
      <c r="B128" s="23"/>
      <c r="C128" s="23"/>
      <c r="D128" s="23"/>
      <c r="E128" s="24"/>
    </row>
    <row r="129" spans="1:7" ht="15.75" x14ac:dyDescent="0.25">
      <c r="A129" s="39"/>
      <c r="B129" s="82"/>
      <c r="C129" s="51"/>
      <c r="D129" s="51"/>
      <c r="E129" s="24"/>
    </row>
    <row r="130" spans="1:7" ht="16.5" thickBot="1" x14ac:dyDescent="0.3">
      <c r="A130" s="45"/>
      <c r="B130" s="43"/>
      <c r="C130" s="43"/>
      <c r="D130" s="43"/>
      <c r="E130" s="24"/>
    </row>
    <row r="131" spans="1:7" ht="19.5" thickBot="1" x14ac:dyDescent="0.35">
      <c r="A131" s="60" t="s">
        <v>191</v>
      </c>
      <c r="B131" s="65">
        <f>SUM(B3:B130)</f>
        <v>1835</v>
      </c>
      <c r="C131" s="65">
        <f t="shared" ref="C131:D131" si="0">SUM(C3:C130)</f>
        <v>902</v>
      </c>
      <c r="D131" s="65">
        <f t="shared" si="0"/>
        <v>65</v>
      </c>
      <c r="E131" s="62">
        <f>SUM(C131+D131)/B131*1000</f>
        <v>526.9754768392371</v>
      </c>
      <c r="F131" s="85" t="s">
        <v>192</v>
      </c>
      <c r="G131" s="2"/>
    </row>
    <row r="132" spans="1:7" ht="19.5" thickBot="1" x14ac:dyDescent="0.35">
      <c r="A132" s="60"/>
      <c r="B132" s="65"/>
      <c r="C132" s="65"/>
      <c r="D132" s="65"/>
      <c r="E132" s="66"/>
      <c r="F132" s="85"/>
      <c r="G132" s="2"/>
    </row>
    <row r="133" spans="1:7" ht="18.75" x14ac:dyDescent="0.3">
      <c r="A133" s="142" t="s">
        <v>193</v>
      </c>
      <c r="B133" s="143">
        <v>1784</v>
      </c>
      <c r="C133" s="143">
        <v>918</v>
      </c>
      <c r="D133" s="143">
        <v>74</v>
      </c>
      <c r="E133" s="144">
        <v>556.05381165919289</v>
      </c>
      <c r="F133" s="85" t="s">
        <v>194</v>
      </c>
    </row>
    <row r="134" spans="1:7" ht="18.75" x14ac:dyDescent="0.3">
      <c r="A134" s="142" t="s">
        <v>195</v>
      </c>
      <c r="B134" s="143">
        <v>1605</v>
      </c>
      <c r="C134" s="143">
        <v>827</v>
      </c>
      <c r="D134" s="143">
        <v>38</v>
      </c>
      <c r="E134" s="144">
        <v>538.94080996884725</v>
      </c>
      <c r="F134" s="85" t="s">
        <v>192</v>
      </c>
    </row>
    <row r="135" spans="1:7" ht="18.75" x14ac:dyDescent="0.3">
      <c r="A135" s="142" t="s">
        <v>196</v>
      </c>
      <c r="B135" s="143">
        <v>1423</v>
      </c>
      <c r="C135" s="143">
        <v>727</v>
      </c>
      <c r="D135" s="143">
        <v>43</v>
      </c>
      <c r="E135" s="144">
        <v>541.11033028812369</v>
      </c>
      <c r="F135" s="85" t="s">
        <v>197</v>
      </c>
    </row>
    <row r="136" spans="1:7" ht="18.75" x14ac:dyDescent="0.3">
      <c r="A136" s="142" t="s">
        <v>198</v>
      </c>
      <c r="B136" s="144">
        <v>1176</v>
      </c>
      <c r="C136" s="144">
        <v>578</v>
      </c>
      <c r="D136" s="144">
        <v>40</v>
      </c>
      <c r="E136" s="145">
        <v>525.51020408163265</v>
      </c>
      <c r="F136" s="17" t="s">
        <v>192</v>
      </c>
    </row>
    <row r="137" spans="1:7" ht="18.75" x14ac:dyDescent="0.3">
      <c r="A137" s="142" t="s">
        <v>202</v>
      </c>
      <c r="B137" s="171" t="s">
        <v>200</v>
      </c>
      <c r="C137" s="172"/>
      <c r="D137" s="172"/>
      <c r="E137" s="173"/>
      <c r="F137" s="85"/>
    </row>
    <row r="138" spans="1:7" ht="18.75" x14ac:dyDescent="0.3">
      <c r="A138" s="142" t="s">
        <v>201</v>
      </c>
      <c r="B138" s="143">
        <v>1375</v>
      </c>
      <c r="C138" s="143">
        <v>694</v>
      </c>
      <c r="D138" s="143">
        <v>38</v>
      </c>
      <c r="E138" s="144">
        <v>532.36363636363637</v>
      </c>
      <c r="F138" s="85" t="s">
        <v>199</v>
      </c>
    </row>
  </sheetData>
  <sortState ref="A3:E127">
    <sortCondition descending="1" ref="E3:E127"/>
  </sortState>
  <mergeCells count="2">
    <mergeCell ref="A1:E1"/>
    <mergeCell ref="B137:E137"/>
  </mergeCells>
  <printOptions horizontalCentered="1" verticalCentered="1"/>
  <pageMargins left="0" right="0" top="0.5" bottom="0.5" header="0" footer="0.25"/>
  <pageSetup orientation="portrait" r:id="rId1"/>
  <headerFooter>
    <oddFooter>&amp;R&amp;F     &amp;A</oddFooter>
  </headerFooter>
  <rowBreaks count="1" manualBreakCount="1">
    <brk id="132" max="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56"/>
  <sheetViews>
    <sheetView zoomScaleNormal="100" workbookViewId="0">
      <pane ySplit="3" topLeftCell="A4" activePane="bottomLeft" state="frozen"/>
      <selection pane="bottomLeft" activeCell="F3" sqref="F3"/>
    </sheetView>
  </sheetViews>
  <sheetFormatPr defaultRowHeight="15" x14ac:dyDescent="0.25"/>
  <cols>
    <col min="1" max="1" width="4.42578125" style="1" customWidth="1"/>
    <col min="2" max="2" width="9.28515625" style="1" customWidth="1"/>
    <col min="3" max="3" width="19.7109375" customWidth="1"/>
    <col min="4" max="4" width="9.140625" customWidth="1"/>
    <col min="5" max="11" width="7.28515625" customWidth="1"/>
    <col min="12" max="12" width="7.7109375" bestFit="1" customWidth="1"/>
    <col min="13" max="15" width="9.140625" style="4"/>
  </cols>
  <sheetData>
    <row r="1" spans="1:15" ht="18.75" x14ac:dyDescent="0.3">
      <c r="A1" s="63" t="s">
        <v>190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126"/>
      <c r="N1" s="126"/>
      <c r="O1" s="126"/>
    </row>
    <row r="2" spans="1:15" x14ac:dyDescent="0.25">
      <c r="A2" s="29"/>
      <c r="B2" s="125" t="s">
        <v>72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126"/>
      <c r="N2" s="126"/>
      <c r="O2" s="126"/>
    </row>
    <row r="3" spans="1:15" x14ac:dyDescent="0.25">
      <c r="A3" s="3"/>
      <c r="B3" s="3" t="s">
        <v>11</v>
      </c>
      <c r="C3" s="3" t="s">
        <v>13</v>
      </c>
      <c r="D3" s="3" t="s">
        <v>12</v>
      </c>
      <c r="E3" s="3" t="s">
        <v>0</v>
      </c>
      <c r="F3" s="3" t="s">
        <v>1</v>
      </c>
      <c r="G3" s="3" t="s">
        <v>2</v>
      </c>
      <c r="H3" s="3" t="s">
        <v>3</v>
      </c>
      <c r="I3" s="3" t="s">
        <v>4</v>
      </c>
      <c r="J3" s="3" t="s">
        <v>5</v>
      </c>
      <c r="K3" s="3" t="s">
        <v>6</v>
      </c>
      <c r="L3" s="3" t="s">
        <v>7</v>
      </c>
      <c r="M3" s="5" t="s">
        <v>8</v>
      </c>
      <c r="N3" s="5" t="s">
        <v>9</v>
      </c>
      <c r="O3" s="6" t="s">
        <v>10</v>
      </c>
    </row>
    <row r="4" spans="1:15" ht="15.75" x14ac:dyDescent="0.25">
      <c r="A4" s="7">
        <v>1</v>
      </c>
      <c r="B4" s="8" t="s">
        <v>48</v>
      </c>
      <c r="C4" s="26" t="s">
        <v>54</v>
      </c>
      <c r="D4" s="8">
        <f>[1]Barnhart!$B59</f>
        <v>3</v>
      </c>
      <c r="E4" s="8">
        <f>[1]Barnhart!B58</f>
        <v>10</v>
      </c>
      <c r="F4" s="8">
        <f>[1]Barnhart!C58</f>
        <v>3</v>
      </c>
      <c r="G4" s="8">
        <f>[1]Barnhart!D58</f>
        <v>2</v>
      </c>
      <c r="H4" s="8">
        <f>[1]Barnhart!E58</f>
        <v>0</v>
      </c>
      <c r="I4" s="8">
        <f>[1]Barnhart!F58</f>
        <v>0</v>
      </c>
      <c r="J4" s="8">
        <f>[1]Barnhart!G58</f>
        <v>0</v>
      </c>
      <c r="K4" s="8">
        <f>[1]Barnhart!H58</f>
        <v>1</v>
      </c>
      <c r="L4" s="8">
        <f>[1]Barnhart!I58</f>
        <v>2</v>
      </c>
      <c r="M4" s="20">
        <f>(G4+K4)/E4</f>
        <v>0.3</v>
      </c>
      <c r="N4" s="20">
        <f>L4/(E4-K4)</f>
        <v>0.22222222222222221</v>
      </c>
      <c r="O4" s="20">
        <f>M4+N4</f>
        <v>0.52222222222222214</v>
      </c>
    </row>
    <row r="5" spans="1:15" ht="15.75" x14ac:dyDescent="0.25">
      <c r="A5" s="7">
        <v>2</v>
      </c>
      <c r="B5" s="8" t="s">
        <v>48</v>
      </c>
      <c r="C5" s="22" t="s">
        <v>19</v>
      </c>
      <c r="D5" s="8">
        <f>[1]Cockroft!$B67</f>
        <v>4</v>
      </c>
      <c r="E5" s="8">
        <f>[1]Cockroft!B66</f>
        <v>16</v>
      </c>
      <c r="F5" s="8">
        <f>[1]Cockroft!C66</f>
        <v>4</v>
      </c>
      <c r="G5" s="8">
        <f>[1]Cockroft!D66</f>
        <v>7</v>
      </c>
      <c r="H5" s="8">
        <f>[1]Cockroft!E66</f>
        <v>3</v>
      </c>
      <c r="I5" s="8">
        <f>[1]Cockroft!F66</f>
        <v>0</v>
      </c>
      <c r="J5" s="8">
        <f>[1]Cockroft!G66</f>
        <v>0</v>
      </c>
      <c r="K5" s="8">
        <f>[1]Cockroft!H66</f>
        <v>1</v>
      </c>
      <c r="L5" s="8">
        <f>[1]Cockroft!I66</f>
        <v>10</v>
      </c>
      <c r="M5" s="20">
        <f>(G5+K5)/E5</f>
        <v>0.5</v>
      </c>
      <c r="N5" s="20">
        <f>L5/(E5-K5)</f>
        <v>0.66666666666666663</v>
      </c>
      <c r="O5" s="20">
        <f>M5+N5</f>
        <v>1.1666666666666665</v>
      </c>
    </row>
    <row r="6" spans="1:15" ht="15.75" x14ac:dyDescent="0.25">
      <c r="A6" s="7">
        <v>3</v>
      </c>
      <c r="B6" s="8" t="s">
        <v>48</v>
      </c>
      <c r="C6" s="22" t="s">
        <v>37</v>
      </c>
      <c r="D6" s="8">
        <f>[1]Edwards!$B53</f>
        <v>2</v>
      </c>
      <c r="E6" s="8">
        <f>[1]Edwards!B52</f>
        <v>7</v>
      </c>
      <c r="F6" s="8">
        <f>[1]Edwards!C52</f>
        <v>1</v>
      </c>
      <c r="G6" s="8">
        <f>[1]Edwards!D52</f>
        <v>1</v>
      </c>
      <c r="H6" s="8">
        <f>[1]Edwards!E52</f>
        <v>0</v>
      </c>
      <c r="I6" s="8">
        <f>[1]Edwards!F52</f>
        <v>0</v>
      </c>
      <c r="J6" s="8">
        <f>[1]Edwards!G52</f>
        <v>0</v>
      </c>
      <c r="K6" s="8">
        <f>[1]Edwards!H52</f>
        <v>0</v>
      </c>
      <c r="L6" s="8">
        <f>[1]Edwards!I52</f>
        <v>1</v>
      </c>
      <c r="M6" s="20">
        <f>(G6+K6)/E6</f>
        <v>0.14285714285714285</v>
      </c>
      <c r="N6" s="20">
        <f>L6/(E6-K6)</f>
        <v>0.14285714285714285</v>
      </c>
      <c r="O6" s="20">
        <f>M6+N6</f>
        <v>0.2857142857142857</v>
      </c>
    </row>
    <row r="7" spans="1:15" ht="15.75" x14ac:dyDescent="0.25">
      <c r="A7" s="7">
        <v>4</v>
      </c>
      <c r="B7" s="8" t="s">
        <v>48</v>
      </c>
      <c r="C7" s="130" t="s">
        <v>51</v>
      </c>
      <c r="D7" s="8">
        <f>[1]Ferullo!$B52</f>
        <v>3</v>
      </c>
      <c r="E7" s="8">
        <f>[1]Ferullo!B51</f>
        <v>13</v>
      </c>
      <c r="F7" s="8">
        <f>[1]Ferullo!C51</f>
        <v>0</v>
      </c>
      <c r="G7" s="8">
        <f>[1]Ferullo!D51</f>
        <v>5</v>
      </c>
      <c r="H7" s="8">
        <f>[1]Ferullo!E51</f>
        <v>0</v>
      </c>
      <c r="I7" s="8">
        <f>[1]Ferullo!F51</f>
        <v>0</v>
      </c>
      <c r="J7" s="8">
        <f>[1]Ferullo!G51</f>
        <v>0</v>
      </c>
      <c r="K7" s="8">
        <f>[1]Ferullo!H51</f>
        <v>1</v>
      </c>
      <c r="L7" s="8">
        <f>[1]Ferullo!I51</f>
        <v>5</v>
      </c>
      <c r="M7" s="20">
        <f>(G7+K7)/E7</f>
        <v>0.46153846153846156</v>
      </c>
      <c r="N7" s="20">
        <f>L7/(E7-K7)</f>
        <v>0.41666666666666669</v>
      </c>
      <c r="O7" s="20">
        <f>M7+N7</f>
        <v>0.87820512820512819</v>
      </c>
    </row>
    <row r="8" spans="1:15" ht="15.75" x14ac:dyDescent="0.25">
      <c r="A8" s="7">
        <v>5</v>
      </c>
      <c r="B8" s="8" t="s">
        <v>48</v>
      </c>
      <c r="C8" s="26" t="s">
        <v>50</v>
      </c>
      <c r="D8" s="8">
        <f>[1]Hess!$B50</f>
        <v>2</v>
      </c>
      <c r="E8" s="8">
        <f>[1]Hess!B49</f>
        <v>7</v>
      </c>
      <c r="F8" s="8">
        <f>[1]Hess!C49</f>
        <v>1</v>
      </c>
      <c r="G8" s="8">
        <f>[1]Hess!D49</f>
        <v>3</v>
      </c>
      <c r="H8" s="8">
        <f>[1]Hess!E49</f>
        <v>0</v>
      </c>
      <c r="I8" s="8">
        <f>[1]Hess!F49</f>
        <v>0</v>
      </c>
      <c r="J8" s="8">
        <f>[1]Hess!G49</f>
        <v>0</v>
      </c>
      <c r="K8" s="8">
        <f>[1]Hess!H49</f>
        <v>0</v>
      </c>
      <c r="L8" s="8">
        <f>[1]Hess!I49</f>
        <v>3</v>
      </c>
      <c r="M8" s="20">
        <f>(G8+K8)/E8</f>
        <v>0.42857142857142855</v>
      </c>
      <c r="N8" s="20">
        <f>L8/(E8-K8)</f>
        <v>0.42857142857142855</v>
      </c>
      <c r="O8" s="20">
        <f>M8+N8</f>
        <v>0.8571428571428571</v>
      </c>
    </row>
    <row r="9" spans="1:15" ht="15.75" x14ac:dyDescent="0.25">
      <c r="A9" s="7">
        <v>6</v>
      </c>
      <c r="B9" s="8" t="s">
        <v>48</v>
      </c>
      <c r="C9" s="26" t="s">
        <v>28</v>
      </c>
      <c r="D9" s="8">
        <f>[1]Lara!$B58</f>
        <v>3</v>
      </c>
      <c r="E9" s="8">
        <f>[1]Lara!B57</f>
        <v>12</v>
      </c>
      <c r="F9" s="8">
        <f>[1]Lara!C57</f>
        <v>2</v>
      </c>
      <c r="G9" s="8">
        <f>[1]Lara!D57</f>
        <v>6</v>
      </c>
      <c r="H9" s="8">
        <f>[1]Lara!E57</f>
        <v>0</v>
      </c>
      <c r="I9" s="8">
        <f>[1]Lara!F57</f>
        <v>0</v>
      </c>
      <c r="J9" s="8">
        <f>[1]Lara!G57</f>
        <v>0</v>
      </c>
      <c r="K9" s="8">
        <f>[1]Lara!H57</f>
        <v>0</v>
      </c>
      <c r="L9" s="8">
        <f>[1]Lara!I57</f>
        <v>6</v>
      </c>
      <c r="M9" s="20">
        <f>(G9+K9)/E9</f>
        <v>0.5</v>
      </c>
      <c r="N9" s="20">
        <f>L9/(E9-K9)</f>
        <v>0.5</v>
      </c>
      <c r="O9" s="20">
        <f>M9+N9</f>
        <v>1</v>
      </c>
    </row>
    <row r="10" spans="1:15" x14ac:dyDescent="0.25">
      <c r="A10" s="7">
        <v>7</v>
      </c>
      <c r="B10" s="8" t="s">
        <v>48</v>
      </c>
      <c r="C10" s="128" t="s">
        <v>107</v>
      </c>
      <c r="D10" s="8">
        <f>[1]Norton!$B52</f>
        <v>2</v>
      </c>
      <c r="E10" s="8">
        <f>[1]Norton!B51</f>
        <v>7</v>
      </c>
      <c r="F10" s="8">
        <f>[1]Norton!C51</f>
        <v>1</v>
      </c>
      <c r="G10" s="8">
        <f>[1]Norton!D51</f>
        <v>4</v>
      </c>
      <c r="H10" s="8">
        <f>[1]Norton!E51</f>
        <v>0</v>
      </c>
      <c r="I10" s="8">
        <f>[1]Norton!F51</f>
        <v>0</v>
      </c>
      <c r="J10" s="8">
        <f>[1]Norton!G51</f>
        <v>0</v>
      </c>
      <c r="K10" s="8">
        <f>[1]Norton!H51</f>
        <v>0</v>
      </c>
      <c r="L10" s="8">
        <f>[1]Norton!I51</f>
        <v>4</v>
      </c>
      <c r="M10" s="20">
        <f>(G10+K10)/E10</f>
        <v>0.5714285714285714</v>
      </c>
      <c r="N10" s="20">
        <f>L10/(E10-K10)</f>
        <v>0.5714285714285714</v>
      </c>
      <c r="O10" s="20">
        <f>M10+N10</f>
        <v>1.1428571428571428</v>
      </c>
    </row>
    <row r="11" spans="1:15" ht="15.75" x14ac:dyDescent="0.25">
      <c r="A11" s="7">
        <v>8</v>
      </c>
      <c r="B11" s="8" t="s">
        <v>48</v>
      </c>
      <c r="C11" s="64" t="s">
        <v>135</v>
      </c>
      <c r="D11" s="8">
        <f>[1]Richards!$B54</f>
        <v>2</v>
      </c>
      <c r="E11" s="8">
        <f>[1]Richards!B53</f>
        <v>8</v>
      </c>
      <c r="F11" s="8">
        <f>[1]Richards!C53</f>
        <v>2</v>
      </c>
      <c r="G11" s="8">
        <f>[1]Richards!D53</f>
        <v>4</v>
      </c>
      <c r="H11" s="8">
        <f>[1]Richards!E53</f>
        <v>0</v>
      </c>
      <c r="I11" s="8">
        <f>[1]Richards!F53</f>
        <v>0</v>
      </c>
      <c r="J11" s="8">
        <f>[1]Richards!G53</f>
        <v>0</v>
      </c>
      <c r="K11" s="8">
        <f>[1]Richards!H53</f>
        <v>0</v>
      </c>
      <c r="L11" s="8">
        <f>[1]Richards!I53</f>
        <v>4</v>
      </c>
      <c r="M11" s="20">
        <f>(G11+K11)/E11</f>
        <v>0.5</v>
      </c>
      <c r="N11" s="20">
        <f>L11/(E11-K11)</f>
        <v>0.5</v>
      </c>
      <c r="O11" s="20">
        <f>M11+N11</f>
        <v>1</v>
      </c>
    </row>
    <row r="12" spans="1:15" ht="15.75" x14ac:dyDescent="0.25">
      <c r="A12" s="7">
        <v>9</v>
      </c>
      <c r="B12" s="8" t="s">
        <v>48</v>
      </c>
      <c r="C12" s="26" t="s">
        <v>59</v>
      </c>
      <c r="D12" s="8">
        <f>[1]Riley!$B51</f>
        <v>2</v>
      </c>
      <c r="E12" s="8">
        <f>[1]Riley!B50</f>
        <v>7</v>
      </c>
      <c r="F12" s="8">
        <f>[1]Riley!C50</f>
        <v>0</v>
      </c>
      <c r="G12" s="8">
        <f>[1]Riley!D50</f>
        <v>4</v>
      </c>
      <c r="H12" s="8">
        <f>[1]Riley!E50</f>
        <v>0</v>
      </c>
      <c r="I12" s="8">
        <f>[1]Riley!F50</f>
        <v>0</v>
      </c>
      <c r="J12" s="8">
        <f>[1]Riley!G50</f>
        <v>0</v>
      </c>
      <c r="K12" s="8">
        <f>[1]Riley!H50</f>
        <v>0</v>
      </c>
      <c r="L12" s="8">
        <f>[1]Riley!I50</f>
        <v>4</v>
      </c>
      <c r="M12" s="20">
        <f>(G12+K12)/E12</f>
        <v>0.5714285714285714</v>
      </c>
      <c r="N12" s="20">
        <f>L12/(E12-K12)</f>
        <v>0.5714285714285714</v>
      </c>
      <c r="O12" s="20">
        <f>M12+N12</f>
        <v>1.1428571428571428</v>
      </c>
    </row>
    <row r="13" spans="1:15" ht="31.5" x14ac:dyDescent="0.25">
      <c r="A13" s="7">
        <v>10</v>
      </c>
      <c r="B13" s="8" t="s">
        <v>48</v>
      </c>
      <c r="C13" s="22" t="s">
        <v>137</v>
      </c>
      <c r="D13" s="8">
        <f>[1]Schwarzenberg!$B51</f>
        <v>2</v>
      </c>
      <c r="E13" s="8">
        <f>[1]Schwarzenberg!B50</f>
        <v>8</v>
      </c>
      <c r="F13" s="8">
        <f>[1]Schwarzenberg!C50</f>
        <v>3</v>
      </c>
      <c r="G13" s="8">
        <f>[1]Schwarzenberg!D50</f>
        <v>5</v>
      </c>
      <c r="H13" s="8">
        <f>[1]Schwarzenberg!E50</f>
        <v>2</v>
      </c>
      <c r="I13" s="8">
        <f>[1]Schwarzenberg!F50</f>
        <v>1</v>
      </c>
      <c r="J13" s="139">
        <f>[1]Schwarzenberg!G50</f>
        <v>1</v>
      </c>
      <c r="K13" s="8">
        <f>[1]Schwarzenberg!H50</f>
        <v>0</v>
      </c>
      <c r="L13" s="8">
        <f>[1]Schwarzenberg!I50</f>
        <v>12</v>
      </c>
      <c r="M13" s="20">
        <f>(G13+K13)/E13</f>
        <v>0.625</v>
      </c>
      <c r="N13" s="20">
        <f>L13/(E13-K13)</f>
        <v>1.5</v>
      </c>
      <c r="O13" s="20">
        <f>M13+N13</f>
        <v>2.125</v>
      </c>
    </row>
    <row r="14" spans="1:15" ht="15.75" x14ac:dyDescent="0.25">
      <c r="A14" s="7">
        <v>11</v>
      </c>
      <c r="B14" s="8" t="s">
        <v>48</v>
      </c>
      <c r="C14" s="26" t="s">
        <v>136</v>
      </c>
      <c r="D14" s="8">
        <f>[1]Smith!$B53</f>
        <v>2</v>
      </c>
      <c r="E14" s="8">
        <f>[1]Smith!B52</f>
        <v>7</v>
      </c>
      <c r="F14" s="8">
        <f>[1]Smith!C52</f>
        <v>1</v>
      </c>
      <c r="G14" s="8">
        <f>[1]Smith!D52</f>
        <v>4</v>
      </c>
      <c r="H14" s="8">
        <f>[1]Smith!E52</f>
        <v>0</v>
      </c>
      <c r="I14" s="8">
        <f>[1]Smith!F52</f>
        <v>0</v>
      </c>
      <c r="J14" s="8">
        <f>[1]Smith!G52</f>
        <v>0</v>
      </c>
      <c r="K14" s="8">
        <f>[1]Smith!H52</f>
        <v>0</v>
      </c>
      <c r="L14" s="8">
        <f>[1]Smith!I52</f>
        <v>4</v>
      </c>
      <c r="M14" s="20">
        <f>(G14+K14)/E14</f>
        <v>0.5714285714285714</v>
      </c>
      <c r="N14" s="20">
        <f>L14/(E14-K14)</f>
        <v>0.5714285714285714</v>
      </c>
      <c r="O14" s="20">
        <f>M14+N14</f>
        <v>1.1428571428571428</v>
      </c>
    </row>
    <row r="15" spans="1:15" ht="15.75" x14ac:dyDescent="0.25">
      <c r="A15" s="7">
        <v>12</v>
      </c>
      <c r="B15" s="8" t="s">
        <v>48</v>
      </c>
      <c r="C15" s="22" t="s">
        <v>14</v>
      </c>
      <c r="D15" s="8">
        <f>[1]Vye!$B58</f>
        <v>3</v>
      </c>
      <c r="E15" s="8">
        <f>[1]Vye!B57</f>
        <v>13</v>
      </c>
      <c r="F15" s="8">
        <f>[1]Vye!C57</f>
        <v>2</v>
      </c>
      <c r="G15" s="8">
        <f>[1]Vye!D57</f>
        <v>3</v>
      </c>
      <c r="H15" s="8">
        <f>[1]Vye!E57</f>
        <v>1</v>
      </c>
      <c r="I15" s="8">
        <f>[1]Vye!F57</f>
        <v>0</v>
      </c>
      <c r="J15" s="8">
        <f>[1]Vye!G57</f>
        <v>0</v>
      </c>
      <c r="K15" s="8">
        <f>[1]Vye!H57</f>
        <v>0</v>
      </c>
      <c r="L15" s="8">
        <f>[1]Vye!I57</f>
        <v>4</v>
      </c>
      <c r="M15" s="20">
        <f>(G15+K15)/E15</f>
        <v>0.23076923076923078</v>
      </c>
      <c r="N15" s="20">
        <f>L15/(E15-K15)</f>
        <v>0.30769230769230771</v>
      </c>
      <c r="O15" s="20">
        <f>M15+N15</f>
        <v>0.53846153846153855</v>
      </c>
    </row>
    <row r="16" spans="1:15" ht="15.75" x14ac:dyDescent="0.25">
      <c r="A16" s="7">
        <v>13</v>
      </c>
      <c r="B16" s="8" t="s">
        <v>60</v>
      </c>
      <c r="C16" s="67" t="s">
        <v>16</v>
      </c>
      <c r="D16" s="8">
        <f>[2]Berard!$B53</f>
        <v>2</v>
      </c>
      <c r="E16" s="8">
        <f>[2]Berard!B52</f>
        <v>6</v>
      </c>
      <c r="F16" s="8">
        <f>[2]Berard!C52</f>
        <v>1</v>
      </c>
      <c r="G16" s="8">
        <f>[2]Berard!D52</f>
        <v>4</v>
      </c>
      <c r="H16" s="8">
        <f>[2]Berard!E52</f>
        <v>0</v>
      </c>
      <c r="I16" s="8">
        <f>[2]Berard!F52</f>
        <v>0</v>
      </c>
      <c r="J16" s="8">
        <f>[2]Berard!G52</f>
        <v>0</v>
      </c>
      <c r="K16" s="8">
        <f>[2]Berard!H52</f>
        <v>0</v>
      </c>
      <c r="L16" s="8">
        <f>[2]Berard!I52</f>
        <v>4</v>
      </c>
      <c r="M16" s="20">
        <f>(G16+K16)/E16</f>
        <v>0.66666666666666663</v>
      </c>
      <c r="N16" s="20">
        <f>L16/(E16-K16)</f>
        <v>0.66666666666666663</v>
      </c>
      <c r="O16" s="20">
        <f>M16+N16</f>
        <v>1.3333333333333333</v>
      </c>
    </row>
    <row r="17" spans="1:15" ht="15.75" x14ac:dyDescent="0.25">
      <c r="A17" s="7">
        <v>14</v>
      </c>
      <c r="B17" s="8" t="s">
        <v>60</v>
      </c>
      <c r="C17" s="22" t="s">
        <v>31</v>
      </c>
      <c r="D17" s="8">
        <f>[2]Clark!$B55</f>
        <v>2</v>
      </c>
      <c r="E17" s="8">
        <f>[2]Clark!B54</f>
        <v>7</v>
      </c>
      <c r="F17" s="8">
        <f>[2]Clark!C54</f>
        <v>1</v>
      </c>
      <c r="G17" s="8">
        <f>[2]Clark!D54</f>
        <v>3</v>
      </c>
      <c r="H17" s="8">
        <f>[2]Clark!E54</f>
        <v>0</v>
      </c>
      <c r="I17" s="8">
        <f>[2]Clark!F54</f>
        <v>0</v>
      </c>
      <c r="J17" s="8">
        <f>[2]Clark!G54</f>
        <v>0</v>
      </c>
      <c r="K17" s="8">
        <f>[2]Clark!H54</f>
        <v>0</v>
      </c>
      <c r="L17" s="8">
        <f>[2]Clark!I54</f>
        <v>3</v>
      </c>
      <c r="M17" s="20">
        <f>(G17+K17)/E17</f>
        <v>0.42857142857142855</v>
      </c>
      <c r="N17" s="20">
        <f>L17/(E17-K17)</f>
        <v>0.42857142857142855</v>
      </c>
      <c r="O17" s="20">
        <f>M17+N17</f>
        <v>0.8571428571428571</v>
      </c>
    </row>
    <row r="18" spans="1:15" ht="15.75" x14ac:dyDescent="0.25">
      <c r="A18" s="7">
        <v>15</v>
      </c>
      <c r="B18" s="8" t="s">
        <v>60</v>
      </c>
      <c r="C18" s="22" t="s">
        <v>52</v>
      </c>
      <c r="D18" s="8">
        <f>[2]Cortez!$B60</f>
        <v>3</v>
      </c>
      <c r="E18" s="8">
        <f>[2]Cortez!B59</f>
        <v>9</v>
      </c>
      <c r="F18" s="8">
        <f>[2]Cortez!C59</f>
        <v>1</v>
      </c>
      <c r="G18" s="8">
        <f>[2]Cortez!D59</f>
        <v>1</v>
      </c>
      <c r="H18" s="8">
        <f>[2]Cortez!E59</f>
        <v>0</v>
      </c>
      <c r="I18" s="8">
        <f>[2]Cortez!F59</f>
        <v>0</v>
      </c>
      <c r="J18" s="8">
        <f>[2]Cortez!G59</f>
        <v>0</v>
      </c>
      <c r="K18" s="8">
        <f>[2]Cortez!H59</f>
        <v>2</v>
      </c>
      <c r="L18" s="8">
        <f>[2]Cortez!I59</f>
        <v>1</v>
      </c>
      <c r="M18" s="20">
        <f>(G18+K18)/E18</f>
        <v>0.33333333333333331</v>
      </c>
      <c r="N18" s="20">
        <f>L18/(E18-K18)</f>
        <v>0.14285714285714285</v>
      </c>
      <c r="O18" s="20">
        <f>M18+N18</f>
        <v>0.47619047619047616</v>
      </c>
    </row>
    <row r="19" spans="1:15" ht="15.75" x14ac:dyDescent="0.25">
      <c r="A19" s="7">
        <v>16</v>
      </c>
      <c r="B19" s="8" t="s">
        <v>60</v>
      </c>
      <c r="C19" s="76" t="s">
        <v>33</v>
      </c>
      <c r="D19" s="8">
        <f>[2]Doherty!$B57</f>
        <v>2</v>
      </c>
      <c r="E19" s="8">
        <f>[2]Doherty!B56</f>
        <v>6</v>
      </c>
      <c r="F19" s="8">
        <f>[2]Doherty!C56</f>
        <v>0</v>
      </c>
      <c r="G19" s="8">
        <f>[2]Doherty!D56</f>
        <v>3</v>
      </c>
      <c r="H19" s="8">
        <f>[2]Doherty!E56</f>
        <v>0</v>
      </c>
      <c r="I19" s="8">
        <f>[2]Doherty!F56</f>
        <v>0</v>
      </c>
      <c r="J19" s="8">
        <f>[2]Doherty!G56</f>
        <v>0</v>
      </c>
      <c r="K19" s="8">
        <f>[2]Doherty!H56</f>
        <v>0</v>
      </c>
      <c r="L19" s="8">
        <f>[2]Doherty!I56</f>
        <v>3</v>
      </c>
      <c r="M19" s="20">
        <f>(G19+K19)/E19</f>
        <v>0.5</v>
      </c>
      <c r="N19" s="20">
        <f>L19/(E19-K19)</f>
        <v>0.5</v>
      </c>
      <c r="O19" s="20">
        <f>M19+N19</f>
        <v>1</v>
      </c>
    </row>
    <row r="20" spans="1:15" ht="15.75" x14ac:dyDescent="0.25">
      <c r="A20" s="7">
        <v>17</v>
      </c>
      <c r="B20" s="8" t="s">
        <v>60</v>
      </c>
      <c r="C20" s="22" t="s">
        <v>22</v>
      </c>
      <c r="D20" s="8">
        <f>[2]Gillespie!$B52</f>
        <v>2</v>
      </c>
      <c r="E20" s="8">
        <f>[2]Gillespie!B51</f>
        <v>7</v>
      </c>
      <c r="F20" s="8">
        <f>[2]Gillespie!C51</f>
        <v>0</v>
      </c>
      <c r="G20" s="8">
        <f>[2]Gillespie!D51</f>
        <v>3</v>
      </c>
      <c r="H20" s="8">
        <f>[2]Gillespie!E51</f>
        <v>0</v>
      </c>
      <c r="I20" s="8">
        <f>[2]Gillespie!F51</f>
        <v>0</v>
      </c>
      <c r="J20" s="8">
        <f>[2]Gillespie!G51</f>
        <v>0</v>
      </c>
      <c r="K20" s="8">
        <f>[2]Gillespie!H51</f>
        <v>0</v>
      </c>
      <c r="L20" s="8">
        <f>[2]Gillespie!I51</f>
        <v>3</v>
      </c>
      <c r="M20" s="20">
        <f>(G20+K20)/E20</f>
        <v>0.42857142857142855</v>
      </c>
      <c r="N20" s="20">
        <f>L20/(E20-K20)</f>
        <v>0.42857142857142855</v>
      </c>
      <c r="O20" s="20">
        <f>M20+N20</f>
        <v>0.8571428571428571</v>
      </c>
    </row>
    <row r="21" spans="1:15" ht="15.75" x14ac:dyDescent="0.25">
      <c r="A21" s="7">
        <v>18</v>
      </c>
      <c r="B21" s="8" t="s">
        <v>60</v>
      </c>
      <c r="C21" s="22" t="s">
        <v>15</v>
      </c>
      <c r="D21" s="8">
        <f>[2]Gougian!$B60</f>
        <v>1</v>
      </c>
      <c r="E21" s="8">
        <f>[2]Gougian!B59</f>
        <v>4</v>
      </c>
      <c r="F21" s="8">
        <f>[2]Gougian!C59</f>
        <v>1</v>
      </c>
      <c r="G21" s="8">
        <f>[2]Gougian!D59</f>
        <v>3</v>
      </c>
      <c r="H21" s="8">
        <f>[2]Gougian!E59</f>
        <v>0</v>
      </c>
      <c r="I21" s="8">
        <f>[2]Gougian!F59</f>
        <v>0</v>
      </c>
      <c r="J21" s="8">
        <f>[2]Gougian!G59</f>
        <v>0</v>
      </c>
      <c r="K21" s="8">
        <f>[2]Gougian!H59</f>
        <v>0</v>
      </c>
      <c r="L21" s="8">
        <f>[2]Gougian!I59</f>
        <v>3</v>
      </c>
      <c r="M21" s="20">
        <f>(G21+K21)/E21</f>
        <v>0.75</v>
      </c>
      <c r="N21" s="20">
        <f>L21/(E21-K21)</f>
        <v>0.75</v>
      </c>
      <c r="O21" s="20">
        <f>M21+N21</f>
        <v>1.5</v>
      </c>
    </row>
    <row r="22" spans="1:15" ht="15.75" x14ac:dyDescent="0.25">
      <c r="A22" s="7">
        <v>19</v>
      </c>
      <c r="B22" s="8" t="s">
        <v>60</v>
      </c>
      <c r="C22" s="64" t="s">
        <v>36</v>
      </c>
      <c r="D22" s="8">
        <f>[2]Higgins!$B57</f>
        <v>2</v>
      </c>
      <c r="E22" s="8">
        <f>[2]Higgins!B56</f>
        <v>7</v>
      </c>
      <c r="F22" s="8">
        <f>[2]Higgins!C56</f>
        <v>0</v>
      </c>
      <c r="G22" s="8">
        <f>[2]Higgins!D56</f>
        <v>1</v>
      </c>
      <c r="H22" s="8">
        <f>[2]Higgins!E56</f>
        <v>0</v>
      </c>
      <c r="I22" s="8">
        <f>[2]Higgins!F56</f>
        <v>0</v>
      </c>
      <c r="J22" s="8">
        <f>[2]Higgins!G56</f>
        <v>0</v>
      </c>
      <c r="K22" s="8">
        <f>[2]Higgins!H56</f>
        <v>0</v>
      </c>
      <c r="L22" s="8">
        <f>[2]Higgins!I56</f>
        <v>1</v>
      </c>
      <c r="M22" s="20">
        <f>(G22+K22)/E22</f>
        <v>0.14285714285714285</v>
      </c>
      <c r="N22" s="20">
        <f>L22/(E22-K22)</f>
        <v>0.14285714285714285</v>
      </c>
      <c r="O22" s="20">
        <f>M22+N22</f>
        <v>0.2857142857142857</v>
      </c>
    </row>
    <row r="23" spans="1:15" ht="15.75" x14ac:dyDescent="0.25">
      <c r="A23" s="7">
        <v>20</v>
      </c>
      <c r="B23" s="8" t="s">
        <v>60</v>
      </c>
      <c r="C23" s="64" t="s">
        <v>24</v>
      </c>
      <c r="D23" s="8">
        <f>[2]Martinoli!$B55</f>
        <v>2</v>
      </c>
      <c r="E23" s="8">
        <f>[2]Martinoli!B54</f>
        <v>7</v>
      </c>
      <c r="F23" s="8">
        <f>[2]Martinoli!C54</f>
        <v>0</v>
      </c>
      <c r="G23" s="8">
        <f>[2]Martinoli!D54</f>
        <v>1</v>
      </c>
      <c r="H23" s="8">
        <f>[2]Martinoli!E54</f>
        <v>0</v>
      </c>
      <c r="I23" s="8">
        <f>[2]Martinoli!F54</f>
        <v>0</v>
      </c>
      <c r="J23" s="8">
        <f>[2]Martinoli!G54</f>
        <v>0</v>
      </c>
      <c r="K23" s="8">
        <f>[2]Martinoli!H54</f>
        <v>0</v>
      </c>
      <c r="L23" s="8">
        <f>[2]Martinoli!I54</f>
        <v>1</v>
      </c>
      <c r="M23" s="20">
        <f>(G23+K23)/E23</f>
        <v>0.14285714285714285</v>
      </c>
      <c r="N23" s="20">
        <f>L23/(E23-K23)</f>
        <v>0.14285714285714285</v>
      </c>
      <c r="O23" s="20">
        <f>M23+N23</f>
        <v>0.2857142857142857</v>
      </c>
    </row>
    <row r="24" spans="1:15" ht="15.75" x14ac:dyDescent="0.25">
      <c r="A24" s="7">
        <v>21</v>
      </c>
      <c r="B24" s="8" t="s">
        <v>60</v>
      </c>
      <c r="C24" s="22" t="s">
        <v>90</v>
      </c>
      <c r="D24" s="8">
        <f>[2]Mooradian!$B51</f>
        <v>2</v>
      </c>
      <c r="E24" s="8">
        <f>[2]Mooradian!B50</f>
        <v>6</v>
      </c>
      <c r="F24" s="8">
        <f>[2]Mooradian!C50</f>
        <v>0</v>
      </c>
      <c r="G24" s="8">
        <f>[2]Mooradian!D50</f>
        <v>0</v>
      </c>
      <c r="H24" s="8">
        <f>[2]Mooradian!E50</f>
        <v>0</v>
      </c>
      <c r="I24" s="8">
        <f>[2]Mooradian!F50</f>
        <v>0</v>
      </c>
      <c r="J24" s="8">
        <f>[2]Mooradian!G50</f>
        <v>0</v>
      </c>
      <c r="K24" s="8">
        <f>[2]Mooradian!H50</f>
        <v>0</v>
      </c>
      <c r="L24" s="8">
        <f>[2]Mooradian!I50</f>
        <v>0</v>
      </c>
      <c r="M24" s="20">
        <f>(G24+K24)/E24</f>
        <v>0</v>
      </c>
      <c r="N24" s="20">
        <f>L24/(E24-K24)</f>
        <v>0</v>
      </c>
      <c r="O24" s="20">
        <f>M24+N24</f>
        <v>0</v>
      </c>
    </row>
    <row r="25" spans="1:15" ht="15.75" x14ac:dyDescent="0.25">
      <c r="A25" s="7">
        <v>22</v>
      </c>
      <c r="B25" s="8" t="s">
        <v>60</v>
      </c>
      <c r="C25" s="26" t="s">
        <v>49</v>
      </c>
      <c r="D25" s="8">
        <f>[2]Nalette!$B61</f>
        <v>2</v>
      </c>
      <c r="E25" s="8">
        <f>[2]Nalette!B60</f>
        <v>6</v>
      </c>
      <c r="F25" s="8">
        <f>[2]Nalette!C60</f>
        <v>1</v>
      </c>
      <c r="G25" s="8">
        <f>[2]Nalette!D60</f>
        <v>1</v>
      </c>
      <c r="H25" s="8">
        <f>[2]Nalette!E60</f>
        <v>0</v>
      </c>
      <c r="I25" s="8">
        <f>[2]Nalette!F60</f>
        <v>0</v>
      </c>
      <c r="J25" s="8">
        <f>[2]Nalette!G60</f>
        <v>0</v>
      </c>
      <c r="K25" s="8">
        <f>[2]Nalette!H60</f>
        <v>0</v>
      </c>
      <c r="L25" s="8">
        <f>[2]Nalette!I60</f>
        <v>1</v>
      </c>
      <c r="M25" s="20">
        <f>(G25+K25)/E25</f>
        <v>0.16666666666666666</v>
      </c>
      <c r="N25" s="20">
        <f>L25/(E25-K25)</f>
        <v>0.16666666666666666</v>
      </c>
      <c r="O25" s="20">
        <f>M25+N25</f>
        <v>0.33333333333333331</v>
      </c>
    </row>
    <row r="26" spans="1:15" ht="15.75" x14ac:dyDescent="0.25">
      <c r="A26" s="7">
        <v>23</v>
      </c>
      <c r="B26" s="8" t="s">
        <v>60</v>
      </c>
      <c r="C26" s="48" t="s">
        <v>23</v>
      </c>
      <c r="D26" s="8">
        <f>[2]Roy!$B42</f>
        <v>0</v>
      </c>
      <c r="E26" s="8">
        <f>[2]Roy!B41</f>
        <v>0</v>
      </c>
      <c r="F26" s="8">
        <f>[2]Roy!C41</f>
        <v>0</v>
      </c>
      <c r="G26" s="8">
        <f>[2]Roy!D41</f>
        <v>0</v>
      </c>
      <c r="H26" s="8">
        <f>[2]Roy!E41</f>
        <v>0</v>
      </c>
      <c r="I26" s="8">
        <f>[2]Roy!F41</f>
        <v>0</v>
      </c>
      <c r="J26" s="8">
        <f>[2]Roy!G41</f>
        <v>0</v>
      </c>
      <c r="K26" s="8">
        <f>[2]Roy!H41</f>
        <v>0</v>
      </c>
      <c r="L26" s="8">
        <f>[2]Roy!I41</f>
        <v>0</v>
      </c>
      <c r="M26" s="20" t="e">
        <f>(G26+K26)/E26</f>
        <v>#DIV/0!</v>
      </c>
      <c r="N26" s="20" t="e">
        <f>L26/(E26-K26)</f>
        <v>#DIV/0!</v>
      </c>
      <c r="O26" s="20" t="e">
        <f>M26+N26</f>
        <v>#DIV/0!</v>
      </c>
    </row>
    <row r="27" spans="1:15" ht="15.75" x14ac:dyDescent="0.25">
      <c r="A27" s="7">
        <v>24</v>
      </c>
      <c r="B27" s="8" t="s">
        <v>60</v>
      </c>
      <c r="C27" s="39" t="s">
        <v>27</v>
      </c>
      <c r="D27" s="8">
        <f>[2]Simoneau!$B52</f>
        <v>2</v>
      </c>
      <c r="E27" s="8">
        <f>[2]Simoneau!B51</f>
        <v>7</v>
      </c>
      <c r="F27" s="8">
        <f>[2]Simoneau!C51</f>
        <v>2</v>
      </c>
      <c r="G27" s="8">
        <f>[2]Simoneau!D51</f>
        <v>3</v>
      </c>
      <c r="H27" s="8">
        <f>[2]Simoneau!E51</f>
        <v>0</v>
      </c>
      <c r="I27" s="8">
        <f>[2]Simoneau!F51</f>
        <v>1</v>
      </c>
      <c r="J27" s="8">
        <f>[2]Simoneau!G51</f>
        <v>0</v>
      </c>
      <c r="K27" s="8">
        <f>[2]Simoneau!H51</f>
        <v>2</v>
      </c>
      <c r="L27" s="8">
        <f>[2]Simoneau!I51</f>
        <v>5</v>
      </c>
      <c r="M27" s="20">
        <f>(G27+K27)/E27</f>
        <v>0.7142857142857143</v>
      </c>
      <c r="N27" s="20">
        <f>L27/(E27-K27)</f>
        <v>1</v>
      </c>
      <c r="O27" s="20">
        <f>M27+N27</f>
        <v>1.7142857142857144</v>
      </c>
    </row>
    <row r="28" spans="1:15" ht="15.75" x14ac:dyDescent="0.25">
      <c r="A28" s="7">
        <v>25</v>
      </c>
      <c r="B28" s="8" t="s">
        <v>118</v>
      </c>
      <c r="C28" s="64" t="s">
        <v>105</v>
      </c>
      <c r="D28" s="139">
        <f>[3]Atkinson!$B51</f>
        <v>9</v>
      </c>
      <c r="E28" s="8">
        <f>[3]Atkinson!B50</f>
        <v>33</v>
      </c>
      <c r="F28" s="8">
        <f>[3]Atkinson!C50</f>
        <v>4</v>
      </c>
      <c r="G28" s="8">
        <f>[3]Atkinson!D50</f>
        <v>12</v>
      </c>
      <c r="H28" s="8">
        <f>[3]Atkinson!E50</f>
        <v>3</v>
      </c>
      <c r="I28" s="8">
        <f>[3]Atkinson!F50</f>
        <v>2</v>
      </c>
      <c r="J28" s="8">
        <f>[3]Atkinson!G50</f>
        <v>0</v>
      </c>
      <c r="K28" s="8">
        <f>[3]Atkinson!H50</f>
        <v>0</v>
      </c>
      <c r="L28" s="8">
        <f>[3]Atkinson!I50</f>
        <v>19</v>
      </c>
      <c r="M28" s="20">
        <f>(G28+K28)/E28</f>
        <v>0.36363636363636365</v>
      </c>
      <c r="N28" s="20">
        <f>L28/(E28-K28)</f>
        <v>0.5757575757575758</v>
      </c>
      <c r="O28" s="20">
        <f>M28+N28</f>
        <v>0.93939393939393945</v>
      </c>
    </row>
    <row r="29" spans="1:15" ht="15.75" x14ac:dyDescent="0.25">
      <c r="A29" s="7">
        <v>26</v>
      </c>
      <c r="B29" s="8" t="s">
        <v>118</v>
      </c>
      <c r="C29" s="22" t="s">
        <v>141</v>
      </c>
      <c r="D29" s="8">
        <f>[3]Abood!$B59</f>
        <v>7</v>
      </c>
      <c r="E29" s="8">
        <f>[3]Abood!B58</f>
        <v>30</v>
      </c>
      <c r="F29" s="8">
        <f>[3]Abood!C58</f>
        <v>2</v>
      </c>
      <c r="G29" s="8">
        <f>[3]Abood!D58</f>
        <v>14</v>
      </c>
      <c r="H29" s="8">
        <f>[3]Abood!E58</f>
        <v>0</v>
      </c>
      <c r="I29" s="8">
        <f>[3]Abood!F58</f>
        <v>0</v>
      </c>
      <c r="J29" s="8">
        <f>[3]Abood!G58</f>
        <v>0</v>
      </c>
      <c r="K29" s="8">
        <f>[3]Abood!H58</f>
        <v>3</v>
      </c>
      <c r="L29" s="8">
        <f>[3]Abood!I58</f>
        <v>14</v>
      </c>
      <c r="M29" s="20">
        <f>(G29+K29)/E29</f>
        <v>0.56666666666666665</v>
      </c>
      <c r="N29" s="20">
        <f>L29/(E29-K29)</f>
        <v>0.51851851851851849</v>
      </c>
      <c r="O29" s="20">
        <f>M29+N29</f>
        <v>1.085185185185185</v>
      </c>
    </row>
    <row r="30" spans="1:15" ht="15.75" x14ac:dyDescent="0.25">
      <c r="A30" s="7">
        <v>27</v>
      </c>
      <c r="B30" s="8" t="s">
        <v>118</v>
      </c>
      <c r="C30" s="22" t="s">
        <v>138</v>
      </c>
      <c r="D30" s="8">
        <f>[3]Barnard!$B51</f>
        <v>7</v>
      </c>
      <c r="E30" s="8">
        <f>[3]Barnard!B50</f>
        <v>31</v>
      </c>
      <c r="F30" s="8">
        <f>[3]Barnard!C50</f>
        <v>9</v>
      </c>
      <c r="G30" s="8">
        <f>[3]Barnard!D50</f>
        <v>20</v>
      </c>
      <c r="H30" s="8">
        <f>[3]Barnard!E50</f>
        <v>3</v>
      </c>
      <c r="I30" s="8">
        <f>[3]Barnard!F50</f>
        <v>1</v>
      </c>
      <c r="J30" s="8">
        <f>[3]Barnard!G50</f>
        <v>0</v>
      </c>
      <c r="K30" s="139">
        <f>[3]Barnard!H50</f>
        <v>4</v>
      </c>
      <c r="L30" s="8">
        <f>[3]Barnard!I50</f>
        <v>25</v>
      </c>
      <c r="M30" s="20">
        <f>(G30+K30)/E30</f>
        <v>0.77419354838709675</v>
      </c>
      <c r="N30" s="20">
        <f>L30/(E30-K30)</f>
        <v>0.92592592592592593</v>
      </c>
      <c r="O30" s="20">
        <f>M30+N30</f>
        <v>1.7001194743130226</v>
      </c>
    </row>
    <row r="31" spans="1:15" ht="15.75" x14ac:dyDescent="0.25">
      <c r="A31" s="7">
        <v>28</v>
      </c>
      <c r="B31" s="8" t="s">
        <v>118</v>
      </c>
      <c r="C31" s="39" t="s">
        <v>139</v>
      </c>
      <c r="D31" s="8">
        <f>[3]Cahoon!$B53</f>
        <v>7</v>
      </c>
      <c r="E31" s="8">
        <f>[3]Cahoon!B52</f>
        <v>28</v>
      </c>
      <c r="F31" s="8">
        <f>[3]Cahoon!C52</f>
        <v>0</v>
      </c>
      <c r="G31" s="8">
        <f>[3]Cahoon!D52</f>
        <v>8</v>
      </c>
      <c r="H31" s="8">
        <f>[3]Cahoon!E52</f>
        <v>1</v>
      </c>
      <c r="I31" s="8">
        <f>[3]Cahoon!F52</f>
        <v>0</v>
      </c>
      <c r="J31" s="8">
        <f>[3]Cahoon!G52</f>
        <v>0</v>
      </c>
      <c r="K31" s="8">
        <f>[3]Cahoon!H52</f>
        <v>0</v>
      </c>
      <c r="L31" s="8">
        <f>[3]Cahoon!I52</f>
        <v>9</v>
      </c>
      <c r="M31" s="20">
        <f>(G31+K31)/E31</f>
        <v>0.2857142857142857</v>
      </c>
      <c r="N31" s="20">
        <f>L31/(E31-K31)</f>
        <v>0.32142857142857145</v>
      </c>
      <c r="O31" s="20">
        <f>M31+N31</f>
        <v>0.60714285714285721</v>
      </c>
    </row>
    <row r="32" spans="1:15" ht="15.75" x14ac:dyDescent="0.25">
      <c r="A32" s="7">
        <v>29</v>
      </c>
      <c r="B32" s="8" t="s">
        <v>118</v>
      </c>
      <c r="C32" s="26" t="s">
        <v>140</v>
      </c>
      <c r="D32" s="8">
        <f>[3]Couture!$B58</f>
        <v>7</v>
      </c>
      <c r="E32" s="8">
        <f>[3]Couture!B57</f>
        <v>30</v>
      </c>
      <c r="F32" s="8">
        <f>[3]Couture!C57</f>
        <v>5</v>
      </c>
      <c r="G32" s="8">
        <f>[3]Couture!D57</f>
        <v>19</v>
      </c>
      <c r="H32" s="8">
        <f>[3]Couture!E57</f>
        <v>3</v>
      </c>
      <c r="I32" s="8">
        <f>[3]Couture!F57</f>
        <v>0</v>
      </c>
      <c r="J32" s="8">
        <f>[3]Couture!G57</f>
        <v>0</v>
      </c>
      <c r="K32" s="8">
        <f>[3]Couture!H57</f>
        <v>0</v>
      </c>
      <c r="L32" s="8">
        <f>[3]Couture!I57</f>
        <v>22</v>
      </c>
      <c r="M32" s="20">
        <f>(G32+K32)/E32</f>
        <v>0.6333333333333333</v>
      </c>
      <c r="N32" s="20">
        <f>L32/(E32-K32)</f>
        <v>0.73333333333333328</v>
      </c>
      <c r="O32" s="20">
        <f>M32+N32</f>
        <v>1.3666666666666667</v>
      </c>
    </row>
    <row r="33" spans="1:15" ht="15.75" x14ac:dyDescent="0.25">
      <c r="A33" s="7">
        <v>30</v>
      </c>
      <c r="B33" s="8" t="s">
        <v>118</v>
      </c>
      <c r="C33" s="22" t="s">
        <v>144</v>
      </c>
      <c r="D33" s="8">
        <f>[3]Kelliher!$B48</f>
        <v>7</v>
      </c>
      <c r="E33" s="8">
        <f>[3]Kelliher!B47</f>
        <v>32</v>
      </c>
      <c r="F33" s="8">
        <f>[3]Kelliher!C47</f>
        <v>13</v>
      </c>
      <c r="G33" s="8">
        <f>[3]Kelliher!D47</f>
        <v>18</v>
      </c>
      <c r="H33" s="8">
        <f>[3]Kelliher!E47</f>
        <v>5</v>
      </c>
      <c r="I33" s="8">
        <f>[3]Kelliher!F47</f>
        <v>0</v>
      </c>
      <c r="J33" s="8">
        <f>[3]Kelliher!G47</f>
        <v>0</v>
      </c>
      <c r="K33" s="8">
        <f>[3]Kelliher!H47</f>
        <v>2</v>
      </c>
      <c r="L33" s="8">
        <f>[3]Kelliher!I47</f>
        <v>23</v>
      </c>
      <c r="M33" s="20">
        <f>(G33+K33)/E33</f>
        <v>0.625</v>
      </c>
      <c r="N33" s="20">
        <f>L33/(E33-K33)</f>
        <v>0.76666666666666672</v>
      </c>
      <c r="O33" s="20">
        <f>M33+N33</f>
        <v>1.3916666666666666</v>
      </c>
    </row>
    <row r="34" spans="1:15" ht="15.75" x14ac:dyDescent="0.25">
      <c r="A34" s="7">
        <v>31</v>
      </c>
      <c r="B34" s="8" t="s">
        <v>118</v>
      </c>
      <c r="C34" s="26" t="s">
        <v>35</v>
      </c>
      <c r="D34" s="8">
        <f>[3]Longo!$B53</f>
        <v>7</v>
      </c>
      <c r="E34" s="8">
        <f>[3]Longo!B52</f>
        <v>25</v>
      </c>
      <c r="F34" s="8">
        <f>[3]Longo!C52</f>
        <v>5</v>
      </c>
      <c r="G34" s="8">
        <f>[3]Longo!D52</f>
        <v>10</v>
      </c>
      <c r="H34" s="8">
        <f>[3]Longo!E52</f>
        <v>1</v>
      </c>
      <c r="I34" s="8">
        <f>[3]Longo!F52</f>
        <v>0</v>
      </c>
      <c r="J34" s="8">
        <f>[3]Longo!G52</f>
        <v>0</v>
      </c>
      <c r="K34" s="8">
        <f>[3]Longo!H52</f>
        <v>0</v>
      </c>
      <c r="L34" s="8">
        <f>[3]Longo!I52</f>
        <v>11</v>
      </c>
      <c r="M34" s="20">
        <f>(G34+K34)/E34</f>
        <v>0.4</v>
      </c>
      <c r="N34" s="20">
        <f>L34/(E34-K34)</f>
        <v>0.44</v>
      </c>
      <c r="O34" s="20">
        <f>M34+N34</f>
        <v>0.84000000000000008</v>
      </c>
    </row>
    <row r="35" spans="1:15" ht="15.75" x14ac:dyDescent="0.25">
      <c r="A35" s="7">
        <v>32</v>
      </c>
      <c r="B35" s="8" t="s">
        <v>118</v>
      </c>
      <c r="C35" s="26" t="s">
        <v>142</v>
      </c>
      <c r="D35" s="8">
        <f>[3]Margulis!$B49</f>
        <v>7</v>
      </c>
      <c r="E35" s="8">
        <f>[3]Margulis!B48</f>
        <v>25</v>
      </c>
      <c r="F35" s="8">
        <f>[3]Margulis!C48</f>
        <v>2</v>
      </c>
      <c r="G35" s="8">
        <f>[3]Margulis!D48</f>
        <v>10</v>
      </c>
      <c r="H35" s="8">
        <f>[3]Margulis!E48</f>
        <v>0</v>
      </c>
      <c r="I35" s="8">
        <f>[3]Margulis!F48</f>
        <v>0</v>
      </c>
      <c r="J35" s="8">
        <f>[3]Margulis!G48</f>
        <v>0</v>
      </c>
      <c r="K35" s="8">
        <f>[3]Margulis!H48</f>
        <v>0</v>
      </c>
      <c r="L35" s="8">
        <f>[3]Margulis!I48</f>
        <v>10</v>
      </c>
      <c r="M35" s="20">
        <f>(G35+K35)/E35</f>
        <v>0.4</v>
      </c>
      <c r="N35" s="20">
        <f>L35/(E35-K35)</f>
        <v>0.4</v>
      </c>
      <c r="O35" s="20">
        <f>M35+N35</f>
        <v>0.8</v>
      </c>
    </row>
    <row r="36" spans="1:15" ht="15.75" x14ac:dyDescent="0.25">
      <c r="A36" s="7">
        <v>33</v>
      </c>
      <c r="B36" s="8" t="s">
        <v>118</v>
      </c>
      <c r="C36" s="26" t="s">
        <v>143</v>
      </c>
      <c r="D36" s="8">
        <f>[3]Morgan!$B50</f>
        <v>8</v>
      </c>
      <c r="E36" s="139">
        <f>[3]Morgan!B49</f>
        <v>35</v>
      </c>
      <c r="F36" s="8">
        <f>[3]Morgan!C49</f>
        <v>12</v>
      </c>
      <c r="G36" s="8">
        <f>[3]Morgan!D49</f>
        <v>21</v>
      </c>
      <c r="H36" s="8">
        <f>[3]Morgan!E49</f>
        <v>4</v>
      </c>
      <c r="I36" s="8">
        <f>[3]Morgan!F49</f>
        <v>2</v>
      </c>
      <c r="J36" s="8">
        <f>[3]Morgan!G49</f>
        <v>0</v>
      </c>
      <c r="K36" s="8">
        <f>[3]Morgan!H49</f>
        <v>3</v>
      </c>
      <c r="L36" s="8">
        <f>[3]Morgan!I49</f>
        <v>29</v>
      </c>
      <c r="M36" s="20">
        <f>(G36+K36)/E36</f>
        <v>0.68571428571428572</v>
      </c>
      <c r="N36" s="20">
        <f>L36/(E36-K36)</f>
        <v>0.90625</v>
      </c>
      <c r="O36" s="20">
        <f>M36+N36</f>
        <v>1.5919642857142857</v>
      </c>
    </row>
    <row r="37" spans="1:15" ht="15.75" x14ac:dyDescent="0.25">
      <c r="A37" s="7">
        <v>34</v>
      </c>
      <c r="B37" s="8" t="s">
        <v>118</v>
      </c>
      <c r="C37" s="76" t="s">
        <v>91</v>
      </c>
      <c r="D37" s="8">
        <f>[3]Patterson!$B55</f>
        <v>5</v>
      </c>
      <c r="E37" s="8">
        <f>[3]Patterson!B54</f>
        <v>23</v>
      </c>
      <c r="F37" s="8">
        <f>[3]Patterson!C54</f>
        <v>12</v>
      </c>
      <c r="G37" s="8">
        <f>[3]Patterson!D54</f>
        <v>15</v>
      </c>
      <c r="H37" s="8">
        <f>[3]Patterson!E54</f>
        <v>2</v>
      </c>
      <c r="I37" s="8">
        <f>[3]Patterson!F54</f>
        <v>0</v>
      </c>
      <c r="J37" s="8">
        <f>[3]Patterson!G54</f>
        <v>0</v>
      </c>
      <c r="K37" s="8">
        <f>[3]Patterson!H54</f>
        <v>2</v>
      </c>
      <c r="L37" s="8">
        <f>[3]Patterson!I54</f>
        <v>17</v>
      </c>
      <c r="M37" s="20">
        <f>(G37+K37)/E37</f>
        <v>0.73913043478260865</v>
      </c>
      <c r="N37" s="20">
        <f>L37/(E37-K37)</f>
        <v>0.80952380952380953</v>
      </c>
      <c r="O37" s="20">
        <f>M37+N37</f>
        <v>1.5486542443064182</v>
      </c>
    </row>
    <row r="38" spans="1:15" ht="15.75" x14ac:dyDescent="0.25">
      <c r="A38" s="7">
        <v>35</v>
      </c>
      <c r="B38" s="8" t="s">
        <v>118</v>
      </c>
      <c r="C38" s="22" t="s">
        <v>29</v>
      </c>
      <c r="D38" s="8">
        <f>[3]Trembley!$B53</f>
        <v>8</v>
      </c>
      <c r="E38" s="8">
        <f>[3]Trembley!B52</f>
        <v>28</v>
      </c>
      <c r="F38" s="8">
        <f>[3]Trembley!C52</f>
        <v>6</v>
      </c>
      <c r="G38" s="8">
        <f>[3]Trembley!D52</f>
        <v>9</v>
      </c>
      <c r="H38" s="8">
        <f>[3]Trembley!E52</f>
        <v>2</v>
      </c>
      <c r="I38" s="8">
        <f>[3]Trembley!F52</f>
        <v>0</v>
      </c>
      <c r="J38" s="8">
        <f>[3]Trembley!G52</f>
        <v>0</v>
      </c>
      <c r="K38" s="8">
        <f>[3]Trembley!H52</f>
        <v>1</v>
      </c>
      <c r="L38" s="8">
        <f>[3]Trembley!I52</f>
        <v>11</v>
      </c>
      <c r="M38" s="20">
        <f>(G38+K38)/E38</f>
        <v>0.35714285714285715</v>
      </c>
      <c r="N38" s="20">
        <f>L38/(E38-K38)</f>
        <v>0.40740740740740738</v>
      </c>
      <c r="O38" s="20">
        <f>M38+N38</f>
        <v>0.76455026455026454</v>
      </c>
    </row>
    <row r="39" spans="1:15" ht="15.75" x14ac:dyDescent="0.25">
      <c r="A39" s="7">
        <v>36</v>
      </c>
      <c r="B39" s="8" t="s">
        <v>118</v>
      </c>
      <c r="C39" s="22" t="s">
        <v>58</v>
      </c>
      <c r="D39" s="8">
        <f>[3]Wood!$B48</f>
        <v>7</v>
      </c>
      <c r="E39" s="8">
        <f>[3]Wood!B47</f>
        <v>25</v>
      </c>
      <c r="F39" s="8">
        <f>[3]Wood!C47</f>
        <v>3</v>
      </c>
      <c r="G39" s="8">
        <f>[3]Wood!D47</f>
        <v>11</v>
      </c>
      <c r="H39" s="8">
        <f>[3]Wood!E47</f>
        <v>4</v>
      </c>
      <c r="I39" s="8">
        <f>[3]Wood!F47</f>
        <v>1</v>
      </c>
      <c r="J39" s="8">
        <f>[3]Wood!G47</f>
        <v>0</v>
      </c>
      <c r="K39" s="8">
        <f>[3]Wood!H47</f>
        <v>0</v>
      </c>
      <c r="L39" s="8">
        <f>[3]Wood!I47</f>
        <v>17</v>
      </c>
      <c r="M39" s="20">
        <f>(G39+K39)/E39</f>
        <v>0.44</v>
      </c>
      <c r="N39" s="20">
        <f>L39/(E39-K39)</f>
        <v>0.68</v>
      </c>
      <c r="O39" s="20">
        <f>M39+N39</f>
        <v>1.1200000000000001</v>
      </c>
    </row>
    <row r="40" spans="1:15" ht="15.75" x14ac:dyDescent="0.25">
      <c r="A40" s="7">
        <v>37</v>
      </c>
      <c r="B40" s="8" t="s">
        <v>18</v>
      </c>
      <c r="C40" s="26" t="s">
        <v>186</v>
      </c>
      <c r="D40" s="8">
        <f>[4]Bertewell!$B51</f>
        <v>6</v>
      </c>
      <c r="E40" s="8">
        <f>[4]Bertewell!B50</f>
        <v>23</v>
      </c>
      <c r="F40" s="8">
        <f>[4]Bertewell!C50</f>
        <v>13</v>
      </c>
      <c r="G40" s="8">
        <f>[4]Bertewell!D50</f>
        <v>11</v>
      </c>
      <c r="H40" s="8">
        <f>[4]Bertewell!E50</f>
        <v>4</v>
      </c>
      <c r="I40" s="8">
        <f>[4]Bertewell!F50</f>
        <v>1</v>
      </c>
      <c r="J40" s="8">
        <f>[4]Bertewell!G50</f>
        <v>0</v>
      </c>
      <c r="K40" s="8">
        <f>[4]Bertewell!H50</f>
        <v>0</v>
      </c>
      <c r="L40" s="8">
        <f>[4]Bertewell!I50</f>
        <v>17</v>
      </c>
      <c r="M40" s="20">
        <f>(G40+K40)/E40</f>
        <v>0.47826086956521741</v>
      </c>
      <c r="N40" s="20">
        <f>L40/(E40-K40)</f>
        <v>0.73913043478260865</v>
      </c>
      <c r="O40" s="20">
        <f>M40+N40</f>
        <v>1.2173913043478262</v>
      </c>
    </row>
    <row r="41" spans="1:15" ht="15.75" x14ac:dyDescent="0.25">
      <c r="A41" s="7">
        <v>38</v>
      </c>
      <c r="B41" s="8" t="s">
        <v>18</v>
      </c>
      <c r="C41" s="26" t="s">
        <v>159</v>
      </c>
      <c r="D41" s="8">
        <f>[4]Boland!$B51</f>
        <v>6</v>
      </c>
      <c r="E41" s="8">
        <f>[4]Boland!B50</f>
        <v>24</v>
      </c>
      <c r="F41" s="8">
        <f>[4]Boland!C50</f>
        <v>6</v>
      </c>
      <c r="G41" s="8">
        <f>[4]Boland!D50</f>
        <v>11</v>
      </c>
      <c r="H41" s="8">
        <f>[4]Boland!E50</f>
        <v>2</v>
      </c>
      <c r="I41" s="8">
        <f>[4]Boland!F50</f>
        <v>0</v>
      </c>
      <c r="J41" s="8">
        <f>[4]Boland!G50</f>
        <v>0</v>
      </c>
      <c r="K41" s="8">
        <f>[4]Boland!H50</f>
        <v>0</v>
      </c>
      <c r="L41" s="8">
        <f>[4]Boland!I50</f>
        <v>13</v>
      </c>
      <c r="M41" s="20">
        <f>(G41+K41)/E41</f>
        <v>0.45833333333333331</v>
      </c>
      <c r="N41" s="20">
        <f>L41/(E41-K41)</f>
        <v>0.54166666666666663</v>
      </c>
      <c r="O41" s="20">
        <f>M41+N41</f>
        <v>1</v>
      </c>
    </row>
    <row r="42" spans="1:15" ht="15.75" x14ac:dyDescent="0.25">
      <c r="A42" s="7">
        <v>39</v>
      </c>
      <c r="B42" s="8" t="s">
        <v>18</v>
      </c>
      <c r="C42" s="26" t="s">
        <v>157</v>
      </c>
      <c r="D42" s="8">
        <f>[4]Bourque!$B53</f>
        <v>6</v>
      </c>
      <c r="E42" s="8">
        <f>[4]Bourque!B52</f>
        <v>23</v>
      </c>
      <c r="F42" s="8">
        <f>[4]Bourque!C52</f>
        <v>8</v>
      </c>
      <c r="G42" s="8">
        <f>[4]Bourque!D52</f>
        <v>15</v>
      </c>
      <c r="H42" s="8">
        <f>[4]Bourque!E52</f>
        <v>6</v>
      </c>
      <c r="I42" s="8">
        <f>[4]Bourque!F52</f>
        <v>2</v>
      </c>
      <c r="J42" s="8">
        <f>[4]Bourque!G52</f>
        <v>0</v>
      </c>
      <c r="K42" s="8">
        <f>[4]Bourque!H52</f>
        <v>2</v>
      </c>
      <c r="L42" s="8">
        <f>[4]Bourque!I52</f>
        <v>25</v>
      </c>
      <c r="M42" s="20">
        <f>(G42+K42)/E42</f>
        <v>0.73913043478260865</v>
      </c>
      <c r="N42" s="20">
        <f>L42/(E42-K42)</f>
        <v>1.1904761904761905</v>
      </c>
      <c r="O42" s="20">
        <f>M42+N42</f>
        <v>1.9296066252587991</v>
      </c>
    </row>
    <row r="43" spans="1:15" ht="15.75" x14ac:dyDescent="0.25">
      <c r="A43" s="7">
        <v>40</v>
      </c>
      <c r="B43" s="8" t="s">
        <v>18</v>
      </c>
      <c r="C43" s="64" t="s">
        <v>112</v>
      </c>
      <c r="D43" s="8">
        <f>[4]Dionne!$B52</f>
        <v>3</v>
      </c>
      <c r="E43" s="8">
        <f>[4]Dionne!B51</f>
        <v>11</v>
      </c>
      <c r="F43" s="8">
        <f>[4]Dionne!C51</f>
        <v>2</v>
      </c>
      <c r="G43" s="8">
        <f>[4]Dionne!D51</f>
        <v>5</v>
      </c>
      <c r="H43" s="8">
        <f>[4]Dionne!E51</f>
        <v>1</v>
      </c>
      <c r="I43" s="8">
        <f>[4]Dionne!F51</f>
        <v>0</v>
      </c>
      <c r="J43" s="8">
        <f>[4]Dionne!G51</f>
        <v>0</v>
      </c>
      <c r="K43" s="8">
        <f>[4]Dionne!H51</f>
        <v>0</v>
      </c>
      <c r="L43" s="8">
        <f>[4]Dionne!I51</f>
        <v>6</v>
      </c>
      <c r="M43" s="20">
        <f>(G43+K43)/E43</f>
        <v>0.45454545454545453</v>
      </c>
      <c r="N43" s="20">
        <f>L43/(E43-K43)</f>
        <v>0.54545454545454541</v>
      </c>
      <c r="O43" s="20">
        <f>M43+N43</f>
        <v>1</v>
      </c>
    </row>
    <row r="44" spans="1:15" ht="15.75" x14ac:dyDescent="0.25">
      <c r="A44" s="7">
        <v>41</v>
      </c>
      <c r="B44" s="8" t="s">
        <v>18</v>
      </c>
      <c r="C44" s="22" t="s">
        <v>154</v>
      </c>
      <c r="D44" s="8">
        <f>[4]Feldmann!$B64</f>
        <v>6</v>
      </c>
      <c r="E44" s="8">
        <f>[4]Feldmann!B63</f>
        <v>25</v>
      </c>
      <c r="F44" s="8">
        <f>[4]Feldmann!C63</f>
        <v>6</v>
      </c>
      <c r="G44" s="8">
        <f>[4]Feldmann!D63</f>
        <v>15</v>
      </c>
      <c r="H44" s="8">
        <f>[4]Feldmann!E63</f>
        <v>1</v>
      </c>
      <c r="I44" s="8">
        <f>[4]Feldmann!F63</f>
        <v>0</v>
      </c>
      <c r="J44" s="8">
        <f>[4]Feldmann!G63</f>
        <v>0</v>
      </c>
      <c r="K44" s="8">
        <f>[4]Feldmann!H63</f>
        <v>0</v>
      </c>
      <c r="L44" s="8">
        <f>[4]Feldmann!I63</f>
        <v>16</v>
      </c>
      <c r="M44" s="20">
        <f>(G44+K44)/E44</f>
        <v>0.6</v>
      </c>
      <c r="N44" s="20">
        <f>L44/(E44-K44)</f>
        <v>0.64</v>
      </c>
      <c r="O44" s="20">
        <f>M44+N44</f>
        <v>1.24</v>
      </c>
    </row>
    <row r="45" spans="1:15" ht="15.75" x14ac:dyDescent="0.25">
      <c r="A45" s="7">
        <v>42</v>
      </c>
      <c r="B45" s="8" t="s">
        <v>18</v>
      </c>
      <c r="C45" s="39" t="s">
        <v>158</v>
      </c>
      <c r="D45" s="8">
        <f>[4]Ferguson!$B54</f>
        <v>6</v>
      </c>
      <c r="E45" s="8">
        <f>[4]Ferguson!B53</f>
        <v>24</v>
      </c>
      <c r="F45" s="8">
        <f>[4]Ferguson!C53</f>
        <v>6</v>
      </c>
      <c r="G45" s="8">
        <f>[4]Ferguson!D53</f>
        <v>13</v>
      </c>
      <c r="H45" s="8">
        <f>[4]Ferguson!E53</f>
        <v>0</v>
      </c>
      <c r="I45" s="8">
        <f>[4]Ferguson!F53</f>
        <v>0</v>
      </c>
      <c r="J45" s="8">
        <f>[4]Ferguson!G53</f>
        <v>0</v>
      </c>
      <c r="K45" s="8">
        <f>[4]Ferguson!H53</f>
        <v>0</v>
      </c>
      <c r="L45" s="8">
        <f>[4]Ferguson!I53</f>
        <v>13</v>
      </c>
      <c r="M45" s="20">
        <f>(G45+K45)/E45</f>
        <v>0.54166666666666663</v>
      </c>
      <c r="N45" s="20">
        <f>L45/(E45-K45)</f>
        <v>0.54166666666666663</v>
      </c>
      <c r="O45" s="20">
        <f>M45+N45</f>
        <v>1.0833333333333333</v>
      </c>
    </row>
    <row r="46" spans="1:15" ht="15.75" x14ac:dyDescent="0.25">
      <c r="A46" s="7">
        <v>43</v>
      </c>
      <c r="B46" s="8" t="s">
        <v>18</v>
      </c>
      <c r="C46" s="68" t="s">
        <v>96</v>
      </c>
      <c r="D46" s="8">
        <f>[4]Gilhooly!$B63</f>
        <v>6</v>
      </c>
      <c r="E46" s="8">
        <f>[4]Gilhooly!B62</f>
        <v>26</v>
      </c>
      <c r="F46" s="8">
        <f>[4]Gilhooly!C62</f>
        <v>14</v>
      </c>
      <c r="G46" s="139">
        <f>[4]Gilhooly!D62</f>
        <v>23</v>
      </c>
      <c r="H46" s="139">
        <f>[4]Gilhooly!E62</f>
        <v>9</v>
      </c>
      <c r="I46" s="139">
        <f>[4]Gilhooly!F62</f>
        <v>4</v>
      </c>
      <c r="J46" s="8">
        <f>[4]Gilhooly!G62</f>
        <v>0</v>
      </c>
      <c r="K46" s="8">
        <f>[4]Gilhooly!H62</f>
        <v>1</v>
      </c>
      <c r="L46" s="139">
        <f>[4]Gilhooly!I62</f>
        <v>40</v>
      </c>
      <c r="M46" s="79">
        <f>(G46+K46)/E46</f>
        <v>0.92307692307692313</v>
      </c>
      <c r="N46" s="79">
        <f>L46/(E46-K46)</f>
        <v>1.6</v>
      </c>
      <c r="O46" s="79">
        <f>M46+N46</f>
        <v>2.523076923076923</v>
      </c>
    </row>
    <row r="47" spans="1:15" ht="15.75" x14ac:dyDescent="0.25">
      <c r="A47" s="7">
        <v>44</v>
      </c>
      <c r="B47" s="8" t="s">
        <v>18</v>
      </c>
      <c r="C47" s="26" t="s">
        <v>17</v>
      </c>
      <c r="D47" s="8">
        <f>[4]Hastings!$B51</f>
        <v>5</v>
      </c>
      <c r="E47" s="8">
        <f>[4]Hastings!B50</f>
        <v>20</v>
      </c>
      <c r="F47" s="8">
        <f>[4]Hastings!C50</f>
        <v>3</v>
      </c>
      <c r="G47" s="8">
        <f>[4]Hastings!D50</f>
        <v>6</v>
      </c>
      <c r="H47" s="8">
        <f>[4]Hastings!E50</f>
        <v>0</v>
      </c>
      <c r="I47" s="8">
        <f>[4]Hastings!F50</f>
        <v>0</v>
      </c>
      <c r="J47" s="8">
        <f>[4]Hastings!G50</f>
        <v>0</v>
      </c>
      <c r="K47" s="8">
        <f>[4]Hastings!H50</f>
        <v>0</v>
      </c>
      <c r="L47" s="8">
        <f>[4]Hastings!I50</f>
        <v>6</v>
      </c>
      <c r="M47" s="20">
        <f>(G47+K47)/E47</f>
        <v>0.3</v>
      </c>
      <c r="N47" s="20">
        <f>L47/(E47-K47)</f>
        <v>0.3</v>
      </c>
      <c r="O47" s="20">
        <f>M47+N47</f>
        <v>0.6</v>
      </c>
    </row>
    <row r="48" spans="1:15" ht="15.75" x14ac:dyDescent="0.25">
      <c r="A48" s="7">
        <v>45</v>
      </c>
      <c r="B48" s="8" t="s">
        <v>18</v>
      </c>
      <c r="C48" s="22" t="s">
        <v>155</v>
      </c>
      <c r="D48" s="8">
        <f>[4]Muller!$B57</f>
        <v>5</v>
      </c>
      <c r="E48" s="8">
        <f>[4]Muller!B56</f>
        <v>24</v>
      </c>
      <c r="F48" s="8">
        <f>[4]Muller!C56</f>
        <v>3</v>
      </c>
      <c r="G48" s="8">
        <f>[4]Muller!D56</f>
        <v>5</v>
      </c>
      <c r="H48" s="8">
        <f>[4]Muller!E56</f>
        <v>0</v>
      </c>
      <c r="I48" s="8">
        <f>[4]Muller!F56</f>
        <v>0</v>
      </c>
      <c r="J48" s="8">
        <f>[4]Muller!G56</f>
        <v>0</v>
      </c>
      <c r="K48" s="8">
        <f>[4]Muller!H56</f>
        <v>2</v>
      </c>
      <c r="L48" s="8">
        <f>[4]Muller!I56</f>
        <v>5</v>
      </c>
      <c r="M48" s="20">
        <f>(G48+K48)/E48</f>
        <v>0.29166666666666669</v>
      </c>
      <c r="N48" s="20">
        <f>L48/(E48-K48)</f>
        <v>0.22727272727272727</v>
      </c>
      <c r="O48" s="20">
        <f>M48+N48</f>
        <v>0.51893939393939392</v>
      </c>
    </row>
    <row r="49" spans="1:15" ht="15.75" x14ac:dyDescent="0.25">
      <c r="A49" s="7">
        <v>46</v>
      </c>
      <c r="B49" s="8" t="s">
        <v>18</v>
      </c>
      <c r="C49" s="26" t="s">
        <v>156</v>
      </c>
      <c r="D49" s="8">
        <f>[4]Peterman!$B62</f>
        <v>5</v>
      </c>
      <c r="E49" s="8">
        <f>[4]Peterman!B61</f>
        <v>25</v>
      </c>
      <c r="F49" s="8">
        <f>[4]Peterman!C61</f>
        <v>5</v>
      </c>
      <c r="G49" s="8">
        <f>[4]Peterman!D61</f>
        <v>11</v>
      </c>
      <c r="H49" s="8">
        <f>[4]Peterman!E61</f>
        <v>2</v>
      </c>
      <c r="I49" s="8">
        <f>[4]Peterman!F61</f>
        <v>0</v>
      </c>
      <c r="J49" s="8">
        <f>[4]Peterman!G61</f>
        <v>0</v>
      </c>
      <c r="K49" s="8">
        <f>[4]Peterman!H61</f>
        <v>1</v>
      </c>
      <c r="L49" s="8">
        <f>[4]Peterman!I61</f>
        <v>13</v>
      </c>
      <c r="M49" s="20">
        <f>(G49+K49)/E49</f>
        <v>0.48</v>
      </c>
      <c r="N49" s="20">
        <f>L49/(E49-K49)</f>
        <v>0.54166666666666663</v>
      </c>
      <c r="O49" s="20">
        <f>M49+N49</f>
        <v>1.0216666666666665</v>
      </c>
    </row>
    <row r="50" spans="1:15" ht="15.75" x14ac:dyDescent="0.25">
      <c r="A50" s="7">
        <v>47</v>
      </c>
      <c r="B50" s="8" t="s">
        <v>18</v>
      </c>
      <c r="C50" s="22" t="s">
        <v>20</v>
      </c>
      <c r="D50" s="8">
        <f>[4]Remillard!$B50</f>
        <v>6</v>
      </c>
      <c r="E50" s="8">
        <f>[4]Remillard!B49</f>
        <v>27</v>
      </c>
      <c r="F50" s="8">
        <f>[4]Remillard!C49</f>
        <v>16</v>
      </c>
      <c r="G50" s="8">
        <f>[4]Remillard!D49</f>
        <v>17</v>
      </c>
      <c r="H50" s="8">
        <f>[4]Remillard!E49</f>
        <v>4</v>
      </c>
      <c r="I50" s="8">
        <f>[4]Remillard!F49</f>
        <v>1</v>
      </c>
      <c r="J50" s="8">
        <f>[4]Remillard!G49</f>
        <v>0</v>
      </c>
      <c r="K50" s="8">
        <f>[4]Remillard!H49</f>
        <v>1</v>
      </c>
      <c r="L50" s="8">
        <f>[4]Remillard!I49</f>
        <v>23</v>
      </c>
      <c r="M50" s="20">
        <f>(G50+K50)/E50</f>
        <v>0.66666666666666663</v>
      </c>
      <c r="N50" s="20">
        <f>L50/(E50-K50)</f>
        <v>0.88461538461538458</v>
      </c>
      <c r="O50" s="20">
        <f>M50+N50</f>
        <v>1.5512820512820511</v>
      </c>
    </row>
    <row r="51" spans="1:15" ht="15.75" x14ac:dyDescent="0.25">
      <c r="A51" s="7">
        <v>48</v>
      </c>
      <c r="B51" s="8" t="s">
        <v>18</v>
      </c>
      <c r="C51" s="69" t="s">
        <v>153</v>
      </c>
      <c r="D51" s="8">
        <f>[4]Spinella!$B52</f>
        <v>6</v>
      </c>
      <c r="E51" s="8">
        <f>[4]Spinella!B51</f>
        <v>25</v>
      </c>
      <c r="F51" s="8">
        <f>[4]Spinella!C51</f>
        <v>6</v>
      </c>
      <c r="G51" s="8">
        <f>[4]Spinella!D51</f>
        <v>17</v>
      </c>
      <c r="H51" s="8">
        <f>[4]Spinella!E51</f>
        <v>1</v>
      </c>
      <c r="I51" s="8">
        <f>[4]Spinella!F51</f>
        <v>1</v>
      </c>
      <c r="J51" s="8">
        <f>[4]Spinella!G51</f>
        <v>0</v>
      </c>
      <c r="K51" s="8">
        <f>[4]Spinella!H51</f>
        <v>0</v>
      </c>
      <c r="L51" s="8">
        <f>[4]Spinella!I51</f>
        <v>20</v>
      </c>
      <c r="M51" s="20">
        <f>(G51+K51)/E51</f>
        <v>0.68</v>
      </c>
      <c r="N51" s="20">
        <f>L51/(E51-K51)</f>
        <v>0.8</v>
      </c>
      <c r="O51" s="20">
        <f>M51+N51</f>
        <v>1.48</v>
      </c>
    </row>
    <row r="52" spans="1:15" ht="15.75" x14ac:dyDescent="0.25">
      <c r="A52" s="7">
        <v>49</v>
      </c>
      <c r="B52" s="8" t="s">
        <v>26</v>
      </c>
      <c r="C52" s="26" t="s">
        <v>61</v>
      </c>
      <c r="D52" s="8">
        <f>[5]Chase!$B43</f>
        <v>2</v>
      </c>
      <c r="E52" s="8">
        <f>[5]Chase!B42</f>
        <v>10</v>
      </c>
      <c r="F52" s="8">
        <f>[5]Chase!C42</f>
        <v>4</v>
      </c>
      <c r="G52" s="8">
        <f>[5]Chase!D42</f>
        <v>4</v>
      </c>
      <c r="H52" s="8">
        <f>[5]Chase!E42</f>
        <v>1</v>
      </c>
      <c r="I52" s="8">
        <f>[5]Chase!F42</f>
        <v>0</v>
      </c>
      <c r="J52" s="8">
        <f>[5]Chase!G42</f>
        <v>0</v>
      </c>
      <c r="K52" s="8">
        <f>[5]Chase!H42</f>
        <v>1</v>
      </c>
      <c r="L52" s="8">
        <f>[5]Chase!I42</f>
        <v>5</v>
      </c>
      <c r="M52" s="20">
        <f>(G52+K52)/E52</f>
        <v>0.5</v>
      </c>
      <c r="N52" s="20">
        <f>L52/(E52-K52)</f>
        <v>0.55555555555555558</v>
      </c>
      <c r="O52" s="20">
        <f>M52+N52</f>
        <v>1.0555555555555556</v>
      </c>
    </row>
    <row r="53" spans="1:15" ht="15.75" x14ac:dyDescent="0.25">
      <c r="A53" s="7">
        <v>50</v>
      </c>
      <c r="B53" s="8" t="s">
        <v>26</v>
      </c>
      <c r="C53" s="76" t="s">
        <v>160</v>
      </c>
      <c r="D53" s="8">
        <f>[5]Delisle!$B58</f>
        <v>6</v>
      </c>
      <c r="E53" s="8">
        <f>[5]Delisle!B57</f>
        <v>27</v>
      </c>
      <c r="F53" s="8">
        <f>[5]Delisle!C57</f>
        <v>16</v>
      </c>
      <c r="G53" s="8">
        <f>[5]Delisle!D57</f>
        <v>18</v>
      </c>
      <c r="H53" s="8">
        <f>[5]Delisle!E57</f>
        <v>0</v>
      </c>
      <c r="I53" s="8">
        <f>[5]Delisle!F57</f>
        <v>2</v>
      </c>
      <c r="J53" s="8">
        <f>[5]Delisle!G57</f>
        <v>0</v>
      </c>
      <c r="K53" s="8">
        <f>[5]Delisle!H57</f>
        <v>3</v>
      </c>
      <c r="L53" s="8">
        <f>[5]Delisle!I57</f>
        <v>22</v>
      </c>
      <c r="M53" s="20">
        <f>(G53+K53)/E53</f>
        <v>0.77777777777777779</v>
      </c>
      <c r="N53" s="20">
        <f>L53/(E53-K53)</f>
        <v>0.91666666666666663</v>
      </c>
      <c r="O53" s="20">
        <f>M53+N53</f>
        <v>1.6944444444444444</v>
      </c>
    </row>
    <row r="54" spans="1:15" ht="15.75" x14ac:dyDescent="0.25">
      <c r="A54" s="7">
        <v>51</v>
      </c>
      <c r="B54" s="8" t="s">
        <v>26</v>
      </c>
      <c r="C54" s="26" t="s">
        <v>87</v>
      </c>
      <c r="D54" s="8">
        <f>[5]Doolan!$B65</f>
        <v>7</v>
      </c>
      <c r="E54" s="8">
        <f>[5]Doolan!B64</f>
        <v>27</v>
      </c>
      <c r="F54" s="8">
        <f>[5]Doolan!C64</f>
        <v>3</v>
      </c>
      <c r="G54" s="8">
        <f>[5]Doolan!D64</f>
        <v>16</v>
      </c>
      <c r="H54" s="8">
        <f>[5]Doolan!E64</f>
        <v>0</v>
      </c>
      <c r="I54" s="8">
        <f>[5]Doolan!F64</f>
        <v>0</v>
      </c>
      <c r="J54" s="8">
        <f>[5]Doolan!G64</f>
        <v>0</v>
      </c>
      <c r="K54" s="8">
        <f>[5]Doolan!H64</f>
        <v>1</v>
      </c>
      <c r="L54" s="8">
        <f>[5]Doolan!I64</f>
        <v>16</v>
      </c>
      <c r="M54" s="20">
        <f>(G54+K54)/E54</f>
        <v>0.62962962962962965</v>
      </c>
      <c r="N54" s="20">
        <f>L54/(E54-K54)</f>
        <v>0.61538461538461542</v>
      </c>
      <c r="O54" s="20">
        <f>M54+N54</f>
        <v>1.2450142450142452</v>
      </c>
    </row>
    <row r="55" spans="1:15" ht="15.75" x14ac:dyDescent="0.25">
      <c r="A55" s="7">
        <v>52</v>
      </c>
      <c r="B55" s="8" t="s">
        <v>26</v>
      </c>
      <c r="C55" s="22" t="s">
        <v>161</v>
      </c>
      <c r="D55" s="8">
        <f>[5]Goodey!$B46</f>
        <v>6</v>
      </c>
      <c r="E55" s="8">
        <f>[5]Goodey!B45</f>
        <v>27</v>
      </c>
      <c r="F55" s="8">
        <f>[5]Goodey!C45</f>
        <v>11</v>
      </c>
      <c r="G55" s="8">
        <f>[5]Goodey!D45</f>
        <v>15</v>
      </c>
      <c r="H55" s="8">
        <f>[5]Goodey!E45</f>
        <v>1</v>
      </c>
      <c r="I55" s="8">
        <f>[5]Goodey!F45</f>
        <v>3</v>
      </c>
      <c r="J55" s="8">
        <f>[5]Goodey!G45</f>
        <v>0</v>
      </c>
      <c r="K55" s="8">
        <f>[5]Goodey!H45</f>
        <v>0</v>
      </c>
      <c r="L55" s="8">
        <f>[5]Goodey!I45</f>
        <v>22</v>
      </c>
      <c r="M55" s="20">
        <f>(G55+K55)/E55</f>
        <v>0.55555555555555558</v>
      </c>
      <c r="N55" s="20">
        <f>L55/(E55-K55)</f>
        <v>0.81481481481481477</v>
      </c>
      <c r="O55" s="20">
        <f>M55+N55</f>
        <v>1.3703703703703702</v>
      </c>
    </row>
    <row r="56" spans="1:15" ht="15.75" x14ac:dyDescent="0.25">
      <c r="A56" s="7">
        <v>53</v>
      </c>
      <c r="B56" s="8" t="s">
        <v>26</v>
      </c>
      <c r="C56" s="39" t="s">
        <v>45</v>
      </c>
      <c r="D56" s="8">
        <f>[5]Kasper!$B52</f>
        <v>4</v>
      </c>
      <c r="E56" s="8">
        <f>[5]Kasper!B51</f>
        <v>15</v>
      </c>
      <c r="F56" s="8">
        <f>[5]Kasper!C51</f>
        <v>0</v>
      </c>
      <c r="G56" s="8">
        <f>[5]Kasper!D51</f>
        <v>1</v>
      </c>
      <c r="H56" s="8">
        <f>[5]Kasper!E51</f>
        <v>0</v>
      </c>
      <c r="I56" s="8">
        <f>[5]Kasper!F51</f>
        <v>0</v>
      </c>
      <c r="J56" s="8">
        <f>[5]Kasper!G51</f>
        <v>0</v>
      </c>
      <c r="K56" s="8">
        <f>[5]Kasper!H51</f>
        <v>0</v>
      </c>
      <c r="L56" s="8">
        <f>[5]Kasper!I51</f>
        <v>1</v>
      </c>
      <c r="M56" s="20">
        <f>(G56+K56)/E56</f>
        <v>6.6666666666666666E-2</v>
      </c>
      <c r="N56" s="20">
        <f>L56/(E56-K56)</f>
        <v>6.6666666666666666E-2</v>
      </c>
      <c r="O56" s="20">
        <f>M56+N56</f>
        <v>0.13333333333333333</v>
      </c>
    </row>
    <row r="57" spans="1:15" ht="15.75" x14ac:dyDescent="0.25">
      <c r="A57" s="7">
        <v>54</v>
      </c>
      <c r="B57" s="8" t="s">
        <v>26</v>
      </c>
      <c r="C57" s="22" t="s">
        <v>164</v>
      </c>
      <c r="D57" s="8">
        <f>[5]Macias!$B52</f>
        <v>4</v>
      </c>
      <c r="E57" s="8">
        <f>[5]Macias!B51</f>
        <v>14</v>
      </c>
      <c r="F57" s="8">
        <f>[5]Macias!C51</f>
        <v>3</v>
      </c>
      <c r="G57" s="8">
        <f>[5]Macias!D51</f>
        <v>4</v>
      </c>
      <c r="H57" s="8">
        <f>[5]Macias!E51</f>
        <v>1</v>
      </c>
      <c r="I57" s="8">
        <f>[5]Macias!F51</f>
        <v>0</v>
      </c>
      <c r="J57" s="8">
        <f>[5]Macias!G51</f>
        <v>0</v>
      </c>
      <c r="K57" s="8">
        <f>[5]Macias!H51</f>
        <v>0</v>
      </c>
      <c r="L57" s="8">
        <f>[5]Macias!I51</f>
        <v>5</v>
      </c>
      <c r="M57" s="20">
        <f>(G57+K57)/E57</f>
        <v>0.2857142857142857</v>
      </c>
      <c r="N57" s="20">
        <f>L57/(E57-K57)</f>
        <v>0.35714285714285715</v>
      </c>
      <c r="O57" s="20">
        <f>M57+N57</f>
        <v>0.64285714285714279</v>
      </c>
    </row>
    <row r="58" spans="1:15" ht="15.75" x14ac:dyDescent="0.25">
      <c r="A58" s="7">
        <v>55</v>
      </c>
      <c r="B58" s="8" t="s">
        <v>26</v>
      </c>
      <c r="C58" s="22" t="s">
        <v>163</v>
      </c>
      <c r="D58" s="8">
        <f>[5]Melanson!$B53</f>
        <v>6</v>
      </c>
      <c r="E58" s="8">
        <f>[5]Melanson!B52</f>
        <v>22</v>
      </c>
      <c r="F58" s="8">
        <f>[5]Melanson!C52</f>
        <v>8</v>
      </c>
      <c r="G58" s="8">
        <f>[5]Melanson!D52</f>
        <v>10</v>
      </c>
      <c r="H58" s="8">
        <f>[5]Melanson!E52</f>
        <v>1</v>
      </c>
      <c r="I58" s="8">
        <f>[5]Melanson!F52</f>
        <v>0</v>
      </c>
      <c r="J58" s="8">
        <f>[5]Melanson!G52</f>
        <v>0</v>
      </c>
      <c r="K58" s="8">
        <f>[5]Melanson!H52</f>
        <v>0</v>
      </c>
      <c r="L58" s="8">
        <f>[5]Melanson!I52</f>
        <v>11</v>
      </c>
      <c r="M58" s="20">
        <f>(G58+K58)/E58</f>
        <v>0.45454545454545453</v>
      </c>
      <c r="N58" s="20">
        <f>L58/(E58-K58)</f>
        <v>0.5</v>
      </c>
      <c r="O58" s="20">
        <f>M58+N58</f>
        <v>0.95454545454545459</v>
      </c>
    </row>
    <row r="59" spans="1:15" ht="15.75" x14ac:dyDescent="0.25">
      <c r="A59" s="7">
        <v>56</v>
      </c>
      <c r="B59" s="8" t="s">
        <v>26</v>
      </c>
      <c r="C59" s="26" t="s">
        <v>21</v>
      </c>
      <c r="D59" s="8">
        <f>[5]Pelletier!$B57</f>
        <v>6</v>
      </c>
      <c r="E59" s="8">
        <f>[5]Pelletier!B56</f>
        <v>27</v>
      </c>
      <c r="F59" s="8">
        <f>[5]Pelletier!C56</f>
        <v>7</v>
      </c>
      <c r="G59" s="8">
        <f>[5]Pelletier!D56</f>
        <v>17</v>
      </c>
      <c r="H59" s="8">
        <f>[5]Pelletier!E56</f>
        <v>3</v>
      </c>
      <c r="I59" s="8">
        <f>[5]Pelletier!F56</f>
        <v>0</v>
      </c>
      <c r="J59" s="8">
        <f>[5]Pelletier!G56</f>
        <v>0</v>
      </c>
      <c r="K59" s="8">
        <f>[5]Pelletier!H56</f>
        <v>0</v>
      </c>
      <c r="L59" s="8">
        <f>[5]Pelletier!I56</f>
        <v>20</v>
      </c>
      <c r="M59" s="20">
        <f>(G59+K59)/E59</f>
        <v>0.62962962962962965</v>
      </c>
      <c r="N59" s="20">
        <f>L59/(E59-K59)</f>
        <v>0.7407407407407407</v>
      </c>
      <c r="O59" s="20">
        <f>M59+N59</f>
        <v>1.3703703703703702</v>
      </c>
    </row>
    <row r="60" spans="1:15" ht="15.75" x14ac:dyDescent="0.25">
      <c r="A60" s="7">
        <v>57</v>
      </c>
      <c r="B60" s="8" t="s">
        <v>26</v>
      </c>
      <c r="C60" s="26" t="s">
        <v>162</v>
      </c>
      <c r="D60" s="8">
        <f>[5]Royce!$B55</f>
        <v>6</v>
      </c>
      <c r="E60" s="8">
        <f>[5]Royce!B54</f>
        <v>27</v>
      </c>
      <c r="F60" s="8">
        <f>[5]Royce!C54</f>
        <v>6</v>
      </c>
      <c r="G60" s="8">
        <f>[5]Royce!D54</f>
        <v>15</v>
      </c>
      <c r="H60" s="8">
        <f>[5]Royce!E54</f>
        <v>2</v>
      </c>
      <c r="I60" s="8">
        <f>[5]Royce!F54</f>
        <v>0</v>
      </c>
      <c r="J60" s="8">
        <f>[5]Royce!G54</f>
        <v>0</v>
      </c>
      <c r="K60" s="8">
        <f>[5]Royce!H54</f>
        <v>2</v>
      </c>
      <c r="L60" s="8">
        <f>[5]Royce!I54</f>
        <v>17</v>
      </c>
      <c r="M60" s="20">
        <f>(G60+K60)/E60</f>
        <v>0.62962962962962965</v>
      </c>
      <c r="N60" s="20">
        <f>L60/(E60-K60)</f>
        <v>0.68</v>
      </c>
      <c r="O60" s="20">
        <f>M60+N60</f>
        <v>1.3096296296296297</v>
      </c>
    </row>
    <row r="61" spans="1:15" ht="15.75" x14ac:dyDescent="0.25">
      <c r="A61" s="7">
        <v>58</v>
      </c>
      <c r="B61" s="8" t="s">
        <v>26</v>
      </c>
      <c r="C61" s="64" t="s">
        <v>101</v>
      </c>
      <c r="D61" s="8">
        <f>[5]Sullivan!$B63</f>
        <v>6</v>
      </c>
      <c r="E61" s="8">
        <f>[5]Sullivan!B62</f>
        <v>26</v>
      </c>
      <c r="F61" s="8">
        <f>[5]Sullivan!C62</f>
        <v>13</v>
      </c>
      <c r="G61" s="8">
        <f>[5]Sullivan!D62</f>
        <v>13</v>
      </c>
      <c r="H61" s="8">
        <f>[5]Sullivan!E62</f>
        <v>4</v>
      </c>
      <c r="I61" s="8">
        <f>[5]Sullivan!F62</f>
        <v>2</v>
      </c>
      <c r="J61" s="8">
        <f>[5]Sullivan!G62</f>
        <v>0</v>
      </c>
      <c r="K61" s="8">
        <f>[5]Sullivan!H62</f>
        <v>2</v>
      </c>
      <c r="L61" s="8">
        <f>[5]Sullivan!I62</f>
        <v>21</v>
      </c>
      <c r="M61" s="20">
        <f>(G61+K61)/E61</f>
        <v>0.57692307692307687</v>
      </c>
      <c r="N61" s="20">
        <f>L61/(E61-K61)</f>
        <v>0.875</v>
      </c>
      <c r="O61" s="20">
        <f>M61+N61</f>
        <v>1.4519230769230769</v>
      </c>
    </row>
    <row r="62" spans="1:15" ht="15.75" x14ac:dyDescent="0.25">
      <c r="A62" s="7">
        <v>59</v>
      </c>
      <c r="B62" s="8" t="s">
        <v>26</v>
      </c>
      <c r="C62" s="26" t="s">
        <v>165</v>
      </c>
      <c r="D62" s="8">
        <f>[5]Trubacz!$B49</f>
        <v>6</v>
      </c>
      <c r="E62" s="8">
        <f>[5]Trubacz!B48</f>
        <v>23</v>
      </c>
      <c r="F62" s="8">
        <f>[5]Trubacz!C48</f>
        <v>2</v>
      </c>
      <c r="G62" s="8">
        <f>[5]Trubacz!D48</f>
        <v>11</v>
      </c>
      <c r="H62" s="8">
        <f>[5]Trubacz!E48</f>
        <v>1</v>
      </c>
      <c r="I62" s="8">
        <f>[5]Trubacz!F48</f>
        <v>0</v>
      </c>
      <c r="J62" s="8">
        <f>[5]Trubacz!G48</f>
        <v>0</v>
      </c>
      <c r="K62" s="8">
        <f>[5]Trubacz!H48</f>
        <v>1</v>
      </c>
      <c r="L62" s="8">
        <f>[5]Trubacz!I48</f>
        <v>12</v>
      </c>
      <c r="M62" s="20">
        <f>(G62+K62)/E62</f>
        <v>0.52173913043478259</v>
      </c>
      <c r="N62" s="20">
        <f>L62/(E62-K62)</f>
        <v>0.54545454545454541</v>
      </c>
      <c r="O62" s="20">
        <f>M62+N62</f>
        <v>1.0671936758893281</v>
      </c>
    </row>
    <row r="63" spans="1:15" ht="15.75" x14ac:dyDescent="0.25">
      <c r="A63" s="7">
        <v>60</v>
      </c>
      <c r="B63" s="8" t="s">
        <v>26</v>
      </c>
      <c r="C63" s="22" t="s">
        <v>43</v>
      </c>
      <c r="D63" s="8">
        <f>[5]Zocco!$B55</f>
        <v>6</v>
      </c>
      <c r="E63" s="8">
        <f>[5]Zocco!B54</f>
        <v>23</v>
      </c>
      <c r="F63" s="8">
        <f>[5]Zocco!C54</f>
        <v>5</v>
      </c>
      <c r="G63" s="8">
        <f>[5]Zocco!D54</f>
        <v>8</v>
      </c>
      <c r="H63" s="8">
        <f>[5]Zocco!E54</f>
        <v>3</v>
      </c>
      <c r="I63" s="8">
        <f>[5]Zocco!F54</f>
        <v>0</v>
      </c>
      <c r="J63" s="8">
        <f>[5]Zocco!G54</f>
        <v>0</v>
      </c>
      <c r="K63" s="8">
        <f>[5]Zocco!H54</f>
        <v>3</v>
      </c>
      <c r="L63" s="8">
        <f>[5]Zocco!I54</f>
        <v>11</v>
      </c>
      <c r="M63" s="20">
        <f>(G63+K63)/E63</f>
        <v>0.47826086956521741</v>
      </c>
      <c r="N63" s="20">
        <f>L63/(E63-K63)</f>
        <v>0.55000000000000004</v>
      </c>
      <c r="O63" s="20">
        <f>M63+N63</f>
        <v>1.0282608695652176</v>
      </c>
    </row>
    <row r="64" spans="1:15" ht="15.75" x14ac:dyDescent="0.25">
      <c r="A64" s="7">
        <v>61</v>
      </c>
      <c r="B64" s="8" t="s">
        <v>30</v>
      </c>
      <c r="C64" s="22" t="s">
        <v>42</v>
      </c>
      <c r="D64" s="8">
        <f>[6]Albano!$B54</f>
        <v>7</v>
      </c>
      <c r="E64" s="8">
        <f>[6]Albano!B53</f>
        <v>29</v>
      </c>
      <c r="F64" s="8">
        <f>[6]Albano!C53</f>
        <v>5</v>
      </c>
      <c r="G64" s="8">
        <f>[6]Albano!D53</f>
        <v>9</v>
      </c>
      <c r="H64" s="8">
        <f>[6]Albano!E53</f>
        <v>1</v>
      </c>
      <c r="I64" s="8">
        <f>[6]Albano!F53</f>
        <v>1</v>
      </c>
      <c r="J64" s="8">
        <f>[6]Albano!G53</f>
        <v>0</v>
      </c>
      <c r="K64" s="8">
        <f>[6]Albano!H53</f>
        <v>0</v>
      </c>
      <c r="L64" s="8">
        <f>[6]Albano!I53</f>
        <v>12</v>
      </c>
      <c r="M64" s="20">
        <f>(G64+K64)/E64</f>
        <v>0.31034482758620691</v>
      </c>
      <c r="N64" s="20">
        <f>L64/(E64-K64)</f>
        <v>0.41379310344827586</v>
      </c>
      <c r="O64" s="20">
        <f>M64+N64</f>
        <v>0.72413793103448276</v>
      </c>
    </row>
    <row r="65" spans="1:19" ht="15.75" x14ac:dyDescent="0.25">
      <c r="A65" s="7">
        <v>62</v>
      </c>
      <c r="B65" s="8" t="s">
        <v>30</v>
      </c>
      <c r="C65" s="26" t="s">
        <v>104</v>
      </c>
      <c r="D65" s="8">
        <f>[6]Birmbas!$B52</f>
        <v>7</v>
      </c>
      <c r="E65" s="8">
        <f>[6]Birmbas!B51</f>
        <v>28</v>
      </c>
      <c r="F65" s="8">
        <f>[6]Birmbas!C51</f>
        <v>7</v>
      </c>
      <c r="G65" s="8">
        <f>[6]Birmbas!D51</f>
        <v>16</v>
      </c>
      <c r="H65" s="8">
        <f>[6]Birmbas!E51</f>
        <v>1</v>
      </c>
      <c r="I65" s="8">
        <f>[6]Birmbas!F51</f>
        <v>2</v>
      </c>
      <c r="J65" s="139">
        <f>[6]Birmbas!G51</f>
        <v>1</v>
      </c>
      <c r="K65" s="8">
        <f>[6]Birmbas!H51</f>
        <v>0</v>
      </c>
      <c r="L65" s="8">
        <f>[6]Birmbas!I51</f>
        <v>24</v>
      </c>
      <c r="M65" s="20">
        <f>(G65+K65)/E65</f>
        <v>0.5714285714285714</v>
      </c>
      <c r="N65" s="20">
        <f>L65/(E65-K65)</f>
        <v>0.8571428571428571</v>
      </c>
      <c r="O65" s="20">
        <f>M65+N65</f>
        <v>1.4285714285714284</v>
      </c>
    </row>
    <row r="66" spans="1:19" ht="15.75" x14ac:dyDescent="0.25">
      <c r="A66" s="7">
        <v>63</v>
      </c>
      <c r="B66" s="8" t="s">
        <v>30</v>
      </c>
      <c r="C66" s="26" t="s">
        <v>66</v>
      </c>
      <c r="D66" s="8">
        <f>[6]Papa!$B55</f>
        <v>6</v>
      </c>
      <c r="E66" s="8">
        <f>[6]Papa!B54</f>
        <v>23</v>
      </c>
      <c r="F66" s="8">
        <f>[6]Papa!C54</f>
        <v>3</v>
      </c>
      <c r="G66" s="8">
        <f>[6]Papa!D54</f>
        <v>13</v>
      </c>
      <c r="H66" s="8">
        <f>[6]Papa!E54</f>
        <v>2</v>
      </c>
      <c r="I66" s="8">
        <f>[6]Papa!F54</f>
        <v>0</v>
      </c>
      <c r="J66" s="8">
        <f>[6]Papa!G54</f>
        <v>0</v>
      </c>
      <c r="K66" s="8">
        <f>[6]Papa!H54</f>
        <v>0</v>
      </c>
      <c r="L66" s="8">
        <f>[6]Papa!I54</f>
        <v>15</v>
      </c>
      <c r="M66" s="20">
        <f>(G66+K66)/E66</f>
        <v>0.56521739130434778</v>
      </c>
      <c r="N66" s="20">
        <f>L66/(E66-K66)</f>
        <v>0.65217391304347827</v>
      </c>
      <c r="O66" s="20">
        <f>M66+N66</f>
        <v>1.2173913043478262</v>
      </c>
    </row>
    <row r="67" spans="1:19" ht="15.75" x14ac:dyDescent="0.25">
      <c r="A67" s="7">
        <v>64</v>
      </c>
      <c r="B67" s="8" t="s">
        <v>30</v>
      </c>
      <c r="C67" s="76" t="s">
        <v>102</v>
      </c>
      <c r="D67" s="8">
        <f>[6]Brun!$B51</f>
        <v>7</v>
      </c>
      <c r="E67" s="8">
        <f>[6]Brun!B50</f>
        <v>29</v>
      </c>
      <c r="F67" s="8">
        <f>[6]Brun!C50</f>
        <v>12</v>
      </c>
      <c r="G67" s="8">
        <f>[6]Brun!D50</f>
        <v>20</v>
      </c>
      <c r="H67" s="8">
        <f>[6]Brun!E50</f>
        <v>5</v>
      </c>
      <c r="I67" s="8">
        <f>[6]Brun!F50</f>
        <v>1</v>
      </c>
      <c r="J67" s="8">
        <f>[6]Brun!G50</f>
        <v>0</v>
      </c>
      <c r="K67" s="8">
        <f>[6]Brun!H50</f>
        <v>1</v>
      </c>
      <c r="L67" s="8">
        <f>[6]Brun!I50</f>
        <v>27</v>
      </c>
      <c r="M67" s="20">
        <f>(G67+K67)/E67</f>
        <v>0.72413793103448276</v>
      </c>
      <c r="N67" s="20">
        <f>L67/(E67-K67)</f>
        <v>0.9642857142857143</v>
      </c>
      <c r="O67" s="20">
        <f>M67+N67</f>
        <v>1.6884236453201971</v>
      </c>
    </row>
    <row r="68" spans="1:19" ht="15.75" x14ac:dyDescent="0.25">
      <c r="A68" s="7">
        <v>65</v>
      </c>
      <c r="B68" s="8" t="s">
        <v>30</v>
      </c>
      <c r="C68" s="26" t="s">
        <v>185</v>
      </c>
      <c r="D68" s="8">
        <f>[6]DeLue!$B50</f>
        <v>7</v>
      </c>
      <c r="E68" s="8">
        <f>[6]DeLue!B49</f>
        <v>27</v>
      </c>
      <c r="F68" s="8">
        <f>[6]DeLue!C49</f>
        <v>2</v>
      </c>
      <c r="G68" s="8">
        <f>[6]DeLue!D49</f>
        <v>9</v>
      </c>
      <c r="H68" s="8">
        <f>[6]DeLue!E49</f>
        <v>1</v>
      </c>
      <c r="I68" s="8">
        <f>[6]DeLue!F49</f>
        <v>0</v>
      </c>
      <c r="J68" s="8">
        <f>[6]DeLue!G49</f>
        <v>0</v>
      </c>
      <c r="K68" s="8">
        <f>[6]DeLue!H49</f>
        <v>0</v>
      </c>
      <c r="L68" s="8">
        <f>[6]DeLue!I49</f>
        <v>10</v>
      </c>
      <c r="M68" s="20">
        <f>(G68+K68)/E68</f>
        <v>0.33333333333333331</v>
      </c>
      <c r="N68" s="20">
        <f>L68/(E68-K68)</f>
        <v>0.37037037037037035</v>
      </c>
      <c r="O68" s="20">
        <f>M68+N68</f>
        <v>0.70370370370370372</v>
      </c>
    </row>
    <row r="69" spans="1:19" ht="15.75" x14ac:dyDescent="0.25">
      <c r="A69" s="7">
        <v>66</v>
      </c>
      <c r="B69" s="8" t="s">
        <v>30</v>
      </c>
      <c r="C69" s="26" t="s">
        <v>133</v>
      </c>
      <c r="D69" s="8">
        <f>[6]Ford!$B51</f>
        <v>7</v>
      </c>
      <c r="E69" s="8">
        <f>[6]Ford!B50</f>
        <v>27</v>
      </c>
      <c r="F69" s="8">
        <f>[6]Ford!C50</f>
        <v>2</v>
      </c>
      <c r="G69" s="8">
        <f>[6]Ford!D50</f>
        <v>11</v>
      </c>
      <c r="H69" s="8">
        <f>[6]Ford!E50</f>
        <v>0</v>
      </c>
      <c r="I69" s="8">
        <f>[6]Ford!F50</f>
        <v>0</v>
      </c>
      <c r="J69" s="8">
        <f>[6]Ford!G50</f>
        <v>0</v>
      </c>
      <c r="K69" s="8">
        <f>[6]Ford!H50</f>
        <v>0</v>
      </c>
      <c r="L69" s="8">
        <f>[6]Ford!I50</f>
        <v>11</v>
      </c>
      <c r="M69" s="20">
        <f>(G69+K69)/E69</f>
        <v>0.40740740740740738</v>
      </c>
      <c r="N69" s="20">
        <f>L69/(E69-K69)</f>
        <v>0.40740740740740738</v>
      </c>
      <c r="O69" s="20">
        <f>M69+N69</f>
        <v>0.81481481481481477</v>
      </c>
    </row>
    <row r="70" spans="1:19" ht="15.75" x14ac:dyDescent="0.25">
      <c r="A70" s="7">
        <v>67</v>
      </c>
      <c r="B70" s="8" t="s">
        <v>30</v>
      </c>
      <c r="C70" s="22" t="s">
        <v>56</v>
      </c>
      <c r="D70" s="8">
        <f>[6]Lamontagne!$B47</f>
        <v>8</v>
      </c>
      <c r="E70" s="139">
        <f>[6]Lamontagne!B46</f>
        <v>35</v>
      </c>
      <c r="F70" s="8">
        <f>[6]Lamontagne!C46</f>
        <v>14</v>
      </c>
      <c r="G70" s="8">
        <f>[6]Lamontagne!D46</f>
        <v>21</v>
      </c>
      <c r="H70" s="8">
        <f>[6]Lamontagne!E46</f>
        <v>1</v>
      </c>
      <c r="I70" s="8">
        <f>[6]Lamontagne!F46</f>
        <v>3</v>
      </c>
      <c r="J70" s="139">
        <f>[6]Lamontagne!G46</f>
        <v>1</v>
      </c>
      <c r="K70" s="8">
        <f>[6]Lamontagne!H46</f>
        <v>2</v>
      </c>
      <c r="L70" s="8">
        <f>[6]Lamontagne!I46</f>
        <v>31</v>
      </c>
      <c r="M70" s="20">
        <f>(G70+K70)/E70</f>
        <v>0.65714285714285714</v>
      </c>
      <c r="N70" s="20">
        <f>L70/(E70-K70)</f>
        <v>0.93939393939393945</v>
      </c>
      <c r="O70" s="20">
        <f>M70+N70</f>
        <v>1.5965367965367965</v>
      </c>
    </row>
    <row r="71" spans="1:19" ht="15.75" x14ac:dyDescent="0.25">
      <c r="A71" s="7">
        <v>68</v>
      </c>
      <c r="B71" s="8" t="s">
        <v>30</v>
      </c>
      <c r="C71" s="64" t="s">
        <v>103</v>
      </c>
      <c r="D71" s="8">
        <f>[6]McConnell!$B51</f>
        <v>7</v>
      </c>
      <c r="E71" s="8">
        <f>[6]McConnell!B50</f>
        <v>31</v>
      </c>
      <c r="F71" s="8">
        <f>[6]McConnell!C50</f>
        <v>5</v>
      </c>
      <c r="G71" s="8">
        <f>[6]McConnell!D50</f>
        <v>15</v>
      </c>
      <c r="H71" s="8">
        <f>[6]McConnell!E50</f>
        <v>2</v>
      </c>
      <c r="I71" s="8">
        <f>[6]McConnell!F50</f>
        <v>1</v>
      </c>
      <c r="J71" s="8">
        <f>[6]McConnell!G50</f>
        <v>0</v>
      </c>
      <c r="K71" s="8">
        <f>[6]McConnell!H50</f>
        <v>1</v>
      </c>
      <c r="L71" s="8">
        <f>[6]McConnell!I50</f>
        <v>19</v>
      </c>
      <c r="M71" s="20">
        <f>(G71+K71)/E71</f>
        <v>0.5161290322580645</v>
      </c>
      <c r="N71" s="20">
        <f>L71/(E71-K71)</f>
        <v>0.6333333333333333</v>
      </c>
      <c r="O71" s="20">
        <f>M71+N71</f>
        <v>1.1494623655913978</v>
      </c>
    </row>
    <row r="72" spans="1:19" ht="15.75" x14ac:dyDescent="0.25">
      <c r="A72" s="7">
        <v>69</v>
      </c>
      <c r="B72" s="8" t="s">
        <v>30</v>
      </c>
      <c r="C72" s="26" t="s">
        <v>62</v>
      </c>
      <c r="D72" s="8">
        <f>[6]McDevitt!$B51</f>
        <v>8</v>
      </c>
      <c r="E72" s="8">
        <f>[6]McDevitt!B50</f>
        <v>34</v>
      </c>
      <c r="F72" s="8">
        <f>[6]McDevitt!C50</f>
        <v>15</v>
      </c>
      <c r="G72" s="139">
        <f>[6]McDevitt!D50</f>
        <v>23</v>
      </c>
      <c r="H72" s="139">
        <f>[6]McDevitt!E50</f>
        <v>9</v>
      </c>
      <c r="I72" s="8">
        <f>[6]McDevitt!F50</f>
        <v>0</v>
      </c>
      <c r="J72" s="139">
        <f>[6]McDevitt!G50</f>
        <v>1</v>
      </c>
      <c r="K72" s="8">
        <f>[6]McDevitt!H50</f>
        <v>2</v>
      </c>
      <c r="L72" s="8">
        <f>[6]McDevitt!I50</f>
        <v>35</v>
      </c>
      <c r="M72" s="20">
        <f>(G72+K72)/E72</f>
        <v>0.73529411764705888</v>
      </c>
      <c r="N72" s="20">
        <f>L72/(E72-K72)</f>
        <v>1.09375</v>
      </c>
      <c r="O72" s="20">
        <f>M72+N72</f>
        <v>1.8290441176470589</v>
      </c>
    </row>
    <row r="73" spans="1:19" ht="15.75" x14ac:dyDescent="0.25">
      <c r="A73" s="7">
        <v>70</v>
      </c>
      <c r="B73" s="8" t="s">
        <v>30</v>
      </c>
      <c r="C73" s="36" t="s">
        <v>98</v>
      </c>
      <c r="D73" s="8">
        <f>[6]Nagle!$B59</f>
        <v>8</v>
      </c>
      <c r="E73" s="139">
        <f>[6]Nagle!B58</f>
        <v>35</v>
      </c>
      <c r="F73" s="8">
        <f>[6]Nagle!C58</f>
        <v>13</v>
      </c>
      <c r="G73" s="8">
        <f>[6]Nagle!D58</f>
        <v>17</v>
      </c>
      <c r="H73" s="8">
        <f>[6]Nagle!E58</f>
        <v>1</v>
      </c>
      <c r="I73" s="8">
        <f>[6]Nagle!F58</f>
        <v>1</v>
      </c>
      <c r="J73" s="8">
        <f>[6]Nagle!G58</f>
        <v>0</v>
      </c>
      <c r="K73" s="8">
        <f>[6]Nagle!H58</f>
        <v>0</v>
      </c>
      <c r="L73" s="8">
        <f>[6]Nagle!I58</f>
        <v>20</v>
      </c>
      <c r="M73" s="20">
        <f>(G73+K73)/E73</f>
        <v>0.48571428571428571</v>
      </c>
      <c r="N73" s="20">
        <f>L73/(E73-K73)</f>
        <v>0.5714285714285714</v>
      </c>
      <c r="O73" s="20">
        <f>M73+N73</f>
        <v>1.0571428571428572</v>
      </c>
    </row>
    <row r="74" spans="1:19" ht="15.75" x14ac:dyDescent="0.25">
      <c r="A74" s="7">
        <v>71</v>
      </c>
      <c r="B74" s="8" t="s">
        <v>30</v>
      </c>
      <c r="C74" s="22" t="s">
        <v>134</v>
      </c>
      <c r="D74" s="8">
        <f>[6]Perrone!$B43</f>
        <v>7</v>
      </c>
      <c r="E74" s="8">
        <f>[6]Perrone!B42</f>
        <v>31</v>
      </c>
      <c r="F74" s="139">
        <f>[6]Perrone!C42</f>
        <v>19</v>
      </c>
      <c r="G74" s="8">
        <f>[6]Perrone!D42</f>
        <v>21</v>
      </c>
      <c r="H74" s="8">
        <f>[6]Perrone!E42</f>
        <v>5</v>
      </c>
      <c r="I74" s="8">
        <f>[6]Perrone!F42</f>
        <v>2</v>
      </c>
      <c r="J74" s="139">
        <f>[6]Perrone!G42</f>
        <v>1</v>
      </c>
      <c r="K74" s="8">
        <f>[6]Perrone!H42</f>
        <v>0</v>
      </c>
      <c r="L74" s="8">
        <f>[6]Perrone!I42</f>
        <v>33</v>
      </c>
      <c r="M74" s="20">
        <f>(G74+K74)/E74</f>
        <v>0.67741935483870963</v>
      </c>
      <c r="N74" s="20">
        <f>L74/(E74-K74)</f>
        <v>1.064516129032258</v>
      </c>
      <c r="O74" s="20">
        <f>M74+N74</f>
        <v>1.7419354838709675</v>
      </c>
    </row>
    <row r="75" spans="1:19" ht="15.75" x14ac:dyDescent="0.25">
      <c r="A75" s="7">
        <v>72</v>
      </c>
      <c r="B75" s="8" t="s">
        <v>30</v>
      </c>
      <c r="C75" s="26" t="s">
        <v>65</v>
      </c>
      <c r="D75" s="8">
        <f>[6]Walter!$B60</f>
        <v>7</v>
      </c>
      <c r="E75" s="8">
        <f>[6]Walter!B59</f>
        <v>30</v>
      </c>
      <c r="F75" s="8">
        <f>[6]Walter!C59</f>
        <v>8</v>
      </c>
      <c r="G75" s="8">
        <f>[6]Walter!D59</f>
        <v>16</v>
      </c>
      <c r="H75" s="8">
        <f>[6]Walter!E59</f>
        <v>2</v>
      </c>
      <c r="I75" s="8">
        <f>[6]Walter!F59</f>
        <v>0</v>
      </c>
      <c r="J75" s="8">
        <f>[6]Walter!G59</f>
        <v>0</v>
      </c>
      <c r="K75" s="8">
        <f>[6]Walter!H59</f>
        <v>0</v>
      </c>
      <c r="L75" s="8">
        <f>[6]Walter!I59</f>
        <v>18</v>
      </c>
      <c r="M75" s="20">
        <f>(G75+K75)/E75</f>
        <v>0.53333333333333333</v>
      </c>
      <c r="N75" s="20">
        <f>L75/(E75-K75)</f>
        <v>0.6</v>
      </c>
      <c r="O75" s="20">
        <f>M75+N75</f>
        <v>1.1333333333333333</v>
      </c>
      <c r="S75" s="124"/>
    </row>
    <row r="76" spans="1:19" ht="15.75" x14ac:dyDescent="0.25">
      <c r="A76" s="7">
        <v>73</v>
      </c>
      <c r="B76" s="8" t="s">
        <v>55</v>
      </c>
      <c r="C76" s="26" t="s">
        <v>25</v>
      </c>
      <c r="D76" s="8">
        <f>[7]Archer!$B60</f>
        <v>2</v>
      </c>
      <c r="E76" s="8">
        <f>[7]Archer!B59</f>
        <v>8</v>
      </c>
      <c r="F76" s="8">
        <f>[7]Archer!C59</f>
        <v>1</v>
      </c>
      <c r="G76" s="8">
        <f>[7]Archer!D59</f>
        <v>1</v>
      </c>
      <c r="H76" s="8">
        <f>[7]Archer!E59</f>
        <v>0</v>
      </c>
      <c r="I76" s="8">
        <f>[7]Archer!F59</f>
        <v>0</v>
      </c>
      <c r="J76" s="8">
        <f>[7]Archer!G59</f>
        <v>0</v>
      </c>
      <c r="K76" s="8">
        <f>[7]Archer!H59</f>
        <v>0</v>
      </c>
      <c r="L76" s="8">
        <f>[7]Archer!I59</f>
        <v>1</v>
      </c>
      <c r="M76" s="20">
        <f>(G76+K76)/E76</f>
        <v>0.125</v>
      </c>
      <c r="N76" s="20">
        <f>L76/(E76-K76)</f>
        <v>0.125</v>
      </c>
      <c r="O76" s="20">
        <f>M76+N76</f>
        <v>0.25</v>
      </c>
    </row>
    <row r="77" spans="1:19" ht="15.75" x14ac:dyDescent="0.25">
      <c r="A77" s="7">
        <v>74</v>
      </c>
      <c r="B77" s="8" t="s">
        <v>55</v>
      </c>
      <c r="C77" s="22" t="s">
        <v>170</v>
      </c>
      <c r="D77" s="8">
        <f>[7]Bahia!$B54</f>
        <v>3</v>
      </c>
      <c r="E77" s="8">
        <f>[7]Bahia!B53</f>
        <v>14</v>
      </c>
      <c r="F77" s="8">
        <f>[7]Bahia!C53</f>
        <v>3</v>
      </c>
      <c r="G77" s="8">
        <f>[7]Bahia!D53</f>
        <v>7</v>
      </c>
      <c r="H77" s="8">
        <f>[7]Bahia!E53</f>
        <v>0</v>
      </c>
      <c r="I77" s="8">
        <f>[7]Bahia!F53</f>
        <v>0</v>
      </c>
      <c r="J77" s="8">
        <f>[7]Bahia!G53</f>
        <v>0</v>
      </c>
      <c r="K77" s="8">
        <f>[7]Bahia!H53</f>
        <v>0</v>
      </c>
      <c r="L77" s="8">
        <f>[7]Bahia!I53</f>
        <v>7</v>
      </c>
      <c r="M77" s="20">
        <f>(G77+K77)/E77</f>
        <v>0.5</v>
      </c>
      <c r="N77" s="20">
        <f>L77/(E77-K77)</f>
        <v>0.5</v>
      </c>
      <c r="O77" s="20">
        <f>M77+N77</f>
        <v>1</v>
      </c>
    </row>
    <row r="78" spans="1:19" ht="15.75" x14ac:dyDescent="0.25">
      <c r="A78" s="7">
        <v>75</v>
      </c>
      <c r="B78" s="8" t="s">
        <v>55</v>
      </c>
      <c r="C78" s="22" t="s">
        <v>168</v>
      </c>
      <c r="D78" s="8">
        <f>[7]Boyd!$B55</f>
        <v>5</v>
      </c>
      <c r="E78" s="8">
        <f>[7]Boyd!B54</f>
        <v>17</v>
      </c>
      <c r="F78" s="8">
        <f>[7]Boyd!C54</f>
        <v>3</v>
      </c>
      <c r="G78" s="8">
        <f>[7]Boyd!D54</f>
        <v>6</v>
      </c>
      <c r="H78" s="8">
        <f>[7]Boyd!E54</f>
        <v>1</v>
      </c>
      <c r="I78" s="8">
        <f>[7]Boyd!F54</f>
        <v>1</v>
      </c>
      <c r="J78" s="8">
        <f>[7]Boyd!G54</f>
        <v>0</v>
      </c>
      <c r="K78" s="8">
        <f>[7]Boyd!H54</f>
        <v>1</v>
      </c>
      <c r="L78" s="8">
        <f>[7]Boyd!I54</f>
        <v>9</v>
      </c>
      <c r="M78" s="20">
        <f>(G78+K78)/E78</f>
        <v>0.41176470588235292</v>
      </c>
      <c r="N78" s="20">
        <f>L78/(E78-K78)</f>
        <v>0.5625</v>
      </c>
      <c r="O78" s="20">
        <f>M78+N78</f>
        <v>0.97426470588235292</v>
      </c>
    </row>
    <row r="79" spans="1:19" ht="15.75" x14ac:dyDescent="0.25">
      <c r="A79" s="7">
        <v>76</v>
      </c>
      <c r="B79" s="8" t="s">
        <v>55</v>
      </c>
      <c r="C79" s="22" t="s">
        <v>64</v>
      </c>
      <c r="D79" s="8">
        <f>[7]Johnson!$B51</f>
        <v>2</v>
      </c>
      <c r="E79" s="8">
        <f>[7]Johnson!B50</f>
        <v>8</v>
      </c>
      <c r="F79" s="8">
        <f>[7]Johnson!C50</f>
        <v>1</v>
      </c>
      <c r="G79" s="8">
        <f>[7]Johnson!D50</f>
        <v>3</v>
      </c>
      <c r="H79" s="8">
        <f>[7]Johnson!E50</f>
        <v>0</v>
      </c>
      <c r="I79" s="8">
        <f>[7]Johnson!F50</f>
        <v>0</v>
      </c>
      <c r="J79" s="8">
        <f>[7]Johnson!G50</f>
        <v>0</v>
      </c>
      <c r="K79" s="8">
        <f>[7]Johnson!H50</f>
        <v>0</v>
      </c>
      <c r="L79" s="8">
        <f>[7]Johnson!I50</f>
        <v>3</v>
      </c>
      <c r="M79" s="20">
        <f>(G79+K79)/E79</f>
        <v>0.375</v>
      </c>
      <c r="N79" s="20">
        <f>L79/(E79-K79)</f>
        <v>0.375</v>
      </c>
      <c r="O79" s="20">
        <f>M79+N79</f>
        <v>0.75</v>
      </c>
    </row>
    <row r="80" spans="1:19" ht="15.75" x14ac:dyDescent="0.25">
      <c r="A80" s="7">
        <v>77</v>
      </c>
      <c r="B80" s="8" t="s">
        <v>55</v>
      </c>
      <c r="C80" s="22" t="s">
        <v>169</v>
      </c>
      <c r="D80" s="8">
        <f>[7]Kittle!$B53</f>
        <v>2</v>
      </c>
      <c r="E80" s="8">
        <f>[7]Kittle!B52</f>
        <v>10</v>
      </c>
      <c r="F80" s="8">
        <f>[7]Kittle!C52</f>
        <v>1</v>
      </c>
      <c r="G80" s="8">
        <f>[7]Kittle!D52</f>
        <v>7</v>
      </c>
      <c r="H80" s="8">
        <f>[7]Kittle!E52</f>
        <v>0</v>
      </c>
      <c r="I80" s="8">
        <f>[7]Kittle!F52</f>
        <v>0</v>
      </c>
      <c r="J80" s="8">
        <f>[7]Kittle!G52</f>
        <v>0</v>
      </c>
      <c r="K80" s="8">
        <f>[7]Kittle!H52</f>
        <v>1</v>
      </c>
      <c r="L80" s="8">
        <f>[7]Kittle!I52</f>
        <v>7</v>
      </c>
      <c r="M80" s="20">
        <f>(G80+K80)/E80</f>
        <v>0.8</v>
      </c>
      <c r="N80" s="20">
        <f>L80/(E80-K80)</f>
        <v>0.77777777777777779</v>
      </c>
      <c r="O80" s="20">
        <f>M80+N80</f>
        <v>1.5777777777777779</v>
      </c>
    </row>
    <row r="81" spans="1:15" ht="15.75" x14ac:dyDescent="0.25">
      <c r="A81" s="7">
        <v>78</v>
      </c>
      <c r="B81" s="8" t="s">
        <v>55</v>
      </c>
      <c r="C81" s="129" t="s">
        <v>57</v>
      </c>
      <c r="D81" s="8">
        <f>[7]Lamy!$B59</f>
        <v>2</v>
      </c>
      <c r="E81" s="8">
        <f>[7]Lamy!B58</f>
        <v>8</v>
      </c>
      <c r="F81" s="8">
        <f>[7]Lamy!C58</f>
        <v>3</v>
      </c>
      <c r="G81" s="8">
        <f>[7]Lamy!D58</f>
        <v>5</v>
      </c>
      <c r="H81" s="8">
        <f>[7]Lamy!E58</f>
        <v>0</v>
      </c>
      <c r="I81" s="8">
        <f>[7]Lamy!F58</f>
        <v>0</v>
      </c>
      <c r="J81" s="8">
        <f>[7]Lamy!G58</f>
        <v>0</v>
      </c>
      <c r="K81" s="8">
        <f>[7]Lamy!H58</f>
        <v>0</v>
      </c>
      <c r="L81" s="8">
        <f>[7]Lamy!I58</f>
        <v>5</v>
      </c>
      <c r="M81" s="20">
        <f>(G81+K81)/E81</f>
        <v>0.625</v>
      </c>
      <c r="N81" s="20">
        <f>L81/(E81-K81)</f>
        <v>0.625</v>
      </c>
      <c r="O81" s="20">
        <f>M81+N81</f>
        <v>1.25</v>
      </c>
    </row>
    <row r="82" spans="1:15" ht="15.75" x14ac:dyDescent="0.25">
      <c r="A82" s="7">
        <v>79</v>
      </c>
      <c r="B82" s="8" t="s">
        <v>55</v>
      </c>
      <c r="C82" s="22" t="s">
        <v>97</v>
      </c>
      <c r="D82" s="8">
        <f>[7]Lazaris!$B61</f>
        <v>2</v>
      </c>
      <c r="E82" s="8">
        <f>[7]Lazaris!B60</f>
        <v>10</v>
      </c>
      <c r="F82" s="8">
        <f>[7]Lazaris!C60</f>
        <v>3</v>
      </c>
      <c r="G82" s="8">
        <f>[7]Lazaris!D60</f>
        <v>5</v>
      </c>
      <c r="H82" s="8">
        <f>[7]Lazaris!E60</f>
        <v>2</v>
      </c>
      <c r="I82" s="8">
        <f>[7]Lazaris!F60</f>
        <v>1</v>
      </c>
      <c r="J82" s="8">
        <f>[7]Lazaris!G60</f>
        <v>0</v>
      </c>
      <c r="K82" s="8">
        <f>[7]Lazaris!H60</f>
        <v>0</v>
      </c>
      <c r="L82" s="8">
        <f>[7]Lazaris!I60</f>
        <v>9</v>
      </c>
      <c r="M82" s="20">
        <f>(G82+K82)/E82</f>
        <v>0.5</v>
      </c>
      <c r="N82" s="20">
        <f>L82/(E82-K82)</f>
        <v>0.9</v>
      </c>
      <c r="O82" s="20">
        <f>M82+N82</f>
        <v>1.4</v>
      </c>
    </row>
    <row r="83" spans="1:15" ht="15.75" x14ac:dyDescent="0.25">
      <c r="A83" s="7">
        <v>80</v>
      </c>
      <c r="B83" s="8" t="s">
        <v>55</v>
      </c>
      <c r="C83" s="26" t="s">
        <v>34</v>
      </c>
      <c r="D83" s="8">
        <f>[7]Leitch!$B47</f>
        <v>3</v>
      </c>
      <c r="E83" s="8">
        <f>[7]Leitch!B46</f>
        <v>12</v>
      </c>
      <c r="F83" s="8">
        <f>[7]Leitch!C46</f>
        <v>3</v>
      </c>
      <c r="G83" s="8">
        <f>[7]Leitch!D46</f>
        <v>8</v>
      </c>
      <c r="H83" s="8">
        <f>[7]Leitch!E46</f>
        <v>0</v>
      </c>
      <c r="I83" s="8">
        <f>[7]Leitch!F46</f>
        <v>0</v>
      </c>
      <c r="J83" s="8">
        <f>[7]Leitch!G46</f>
        <v>0</v>
      </c>
      <c r="K83" s="8">
        <f>[7]Leitch!H46</f>
        <v>0</v>
      </c>
      <c r="L83" s="8">
        <f>[7]Leitch!I46</f>
        <v>8</v>
      </c>
      <c r="M83" s="20">
        <f>(G83+K83)/E83</f>
        <v>0.66666666666666663</v>
      </c>
      <c r="N83" s="20">
        <f>L83/(E83-K83)</f>
        <v>0.66666666666666663</v>
      </c>
      <c r="O83" s="20">
        <f>M83+N83</f>
        <v>1.3333333333333333</v>
      </c>
    </row>
    <row r="84" spans="1:15" ht="15.75" x14ac:dyDescent="0.25">
      <c r="A84" s="7">
        <v>81</v>
      </c>
      <c r="B84" s="8" t="s">
        <v>55</v>
      </c>
      <c r="C84" s="26" t="s">
        <v>166</v>
      </c>
      <c r="D84" s="8">
        <f>[7]Moccia!$B48</f>
        <v>2</v>
      </c>
      <c r="E84" s="8">
        <f>[7]Moccia!B47</f>
        <v>8</v>
      </c>
      <c r="F84" s="8">
        <f>[7]Moccia!C47</f>
        <v>1</v>
      </c>
      <c r="G84" s="8">
        <f>[7]Moccia!D47</f>
        <v>5</v>
      </c>
      <c r="H84" s="8">
        <f>[7]Moccia!E47</f>
        <v>0</v>
      </c>
      <c r="I84" s="8">
        <f>[7]Moccia!F47</f>
        <v>0</v>
      </c>
      <c r="J84" s="8">
        <f>[7]Moccia!G47</f>
        <v>0</v>
      </c>
      <c r="K84" s="8">
        <f>[7]Moccia!H47</f>
        <v>0</v>
      </c>
      <c r="L84" s="8">
        <f>[7]Moccia!I47</f>
        <v>5</v>
      </c>
      <c r="M84" s="20">
        <f>(G84+K84)/E84</f>
        <v>0.625</v>
      </c>
      <c r="N84" s="20">
        <f>L84/(E84-K84)</f>
        <v>0.625</v>
      </c>
      <c r="O84" s="20">
        <f>M84+N84</f>
        <v>1.25</v>
      </c>
    </row>
    <row r="85" spans="1:15" ht="15.75" x14ac:dyDescent="0.25">
      <c r="A85" s="7">
        <v>82</v>
      </c>
      <c r="B85" s="8" t="s">
        <v>55</v>
      </c>
      <c r="C85" s="22" t="s">
        <v>47</v>
      </c>
      <c r="D85" s="8">
        <f>[7]Mooradian!$B49</f>
        <v>2</v>
      </c>
      <c r="E85" s="8">
        <f>[7]Mooradian!B48</f>
        <v>8</v>
      </c>
      <c r="F85" s="8">
        <f>[7]Mooradian!C48</f>
        <v>1</v>
      </c>
      <c r="G85" s="8">
        <f>[7]Mooradian!D48</f>
        <v>4</v>
      </c>
      <c r="H85" s="8">
        <f>[7]Mooradian!E48</f>
        <v>1</v>
      </c>
      <c r="I85" s="8">
        <f>[7]Mooradian!F48</f>
        <v>0</v>
      </c>
      <c r="J85" s="8">
        <f>[7]Mooradian!G48</f>
        <v>0</v>
      </c>
      <c r="K85" s="8">
        <f>[7]Mooradian!H48</f>
        <v>0</v>
      </c>
      <c r="L85" s="8">
        <f>[7]Mooradian!I48</f>
        <v>5</v>
      </c>
      <c r="M85" s="20">
        <f>(G85+K85)/E85</f>
        <v>0.5</v>
      </c>
      <c r="N85" s="20">
        <f>L85/(E85-K85)</f>
        <v>0.625</v>
      </c>
      <c r="O85" s="20">
        <f>M85+N85</f>
        <v>1.125</v>
      </c>
    </row>
    <row r="86" spans="1:15" ht="15.75" x14ac:dyDescent="0.25">
      <c r="A86" s="7">
        <v>83</v>
      </c>
      <c r="B86" s="8" t="s">
        <v>55</v>
      </c>
      <c r="C86" s="26" t="s">
        <v>167</v>
      </c>
      <c r="D86" s="8">
        <f>[7]Waters!$B69</f>
        <v>3</v>
      </c>
      <c r="E86" s="8">
        <f>[7]Waters!B68</f>
        <v>14</v>
      </c>
      <c r="F86" s="8">
        <f>[7]Waters!C68</f>
        <v>6</v>
      </c>
      <c r="G86" s="8">
        <f>[7]Waters!D68</f>
        <v>7</v>
      </c>
      <c r="H86" s="8">
        <f>[7]Waters!E68</f>
        <v>1</v>
      </c>
      <c r="I86" s="8">
        <f>[7]Waters!F68</f>
        <v>0</v>
      </c>
      <c r="J86" s="8">
        <f>[7]Waters!G68</f>
        <v>0</v>
      </c>
      <c r="K86" s="8">
        <f>[7]Waters!H68</f>
        <v>1</v>
      </c>
      <c r="L86" s="8">
        <f>[7]Waters!I68</f>
        <v>8</v>
      </c>
      <c r="M86" s="20">
        <f>(G86+K86)/E86</f>
        <v>0.5714285714285714</v>
      </c>
      <c r="N86" s="20">
        <f>L86/(E86-K86)</f>
        <v>0.61538461538461542</v>
      </c>
      <c r="O86" s="20">
        <f>M86+N86</f>
        <v>1.1868131868131868</v>
      </c>
    </row>
    <row r="87" spans="1:15" ht="15.75" x14ac:dyDescent="0.25">
      <c r="A87" s="7">
        <v>84</v>
      </c>
      <c r="B87" s="8" t="s">
        <v>55</v>
      </c>
      <c r="C87" s="64" t="s">
        <v>111</v>
      </c>
      <c r="D87" s="8">
        <f>[7]Wogan!$B56</f>
        <v>3</v>
      </c>
      <c r="E87" s="8">
        <f>[7]Wogan!B55</f>
        <v>15</v>
      </c>
      <c r="F87" s="8">
        <f>[7]Wogan!C55</f>
        <v>7</v>
      </c>
      <c r="G87" s="8">
        <f>[7]Wogan!D55</f>
        <v>10</v>
      </c>
      <c r="H87" s="8">
        <f>[7]Wogan!E55</f>
        <v>3</v>
      </c>
      <c r="I87" s="8">
        <f>[7]Wogan!F55</f>
        <v>0</v>
      </c>
      <c r="J87" s="8">
        <f>[7]Wogan!G55</f>
        <v>0</v>
      </c>
      <c r="K87" s="8">
        <f>[7]Wogan!H55</f>
        <v>0</v>
      </c>
      <c r="L87" s="8">
        <f>[7]Wogan!I55</f>
        <v>13</v>
      </c>
      <c r="M87" s="20">
        <f>(G87+K87)/E87</f>
        <v>0.66666666666666663</v>
      </c>
      <c r="N87" s="20">
        <f>L87/(E87-K87)</f>
        <v>0.8666666666666667</v>
      </c>
      <c r="O87" s="20">
        <f>M87+N87</f>
        <v>1.5333333333333332</v>
      </c>
    </row>
    <row r="88" spans="1:15" ht="15.75" x14ac:dyDescent="0.25">
      <c r="A88" s="7">
        <v>85</v>
      </c>
      <c r="B88" s="8" t="s">
        <v>46</v>
      </c>
      <c r="C88" s="26" t="s">
        <v>92</v>
      </c>
      <c r="D88" s="8">
        <f>[8]Archer!$B49</f>
        <v>2</v>
      </c>
      <c r="E88" s="8">
        <f>[8]Archer!B48</f>
        <v>8</v>
      </c>
      <c r="F88" s="8">
        <f>[8]Archer!C48</f>
        <v>3</v>
      </c>
      <c r="G88" s="8">
        <f>[8]Archer!D48</f>
        <v>4</v>
      </c>
      <c r="H88" s="8">
        <f>[8]Archer!E48</f>
        <v>1</v>
      </c>
      <c r="I88" s="8">
        <f>[8]Archer!F48</f>
        <v>0</v>
      </c>
      <c r="J88" s="8">
        <f>[8]Archer!G48</f>
        <v>0</v>
      </c>
      <c r="K88" s="8">
        <f>[8]Archer!H48</f>
        <v>0</v>
      </c>
      <c r="L88" s="8">
        <f>[8]Archer!I48</f>
        <v>5</v>
      </c>
      <c r="M88" s="20">
        <f>(G88+K88)/E88</f>
        <v>0.5</v>
      </c>
      <c r="N88" s="20">
        <f>L88/(E88-K88)</f>
        <v>0.625</v>
      </c>
      <c r="O88" s="20">
        <f>M88+N88</f>
        <v>1.125</v>
      </c>
    </row>
    <row r="89" spans="1:15" ht="15.75" x14ac:dyDescent="0.25">
      <c r="A89" s="7">
        <v>86</v>
      </c>
      <c r="B89" s="8" t="s">
        <v>46</v>
      </c>
      <c r="C89" s="64" t="s">
        <v>93</v>
      </c>
      <c r="D89" s="8">
        <f>[8]Bininger!$B59</f>
        <v>3</v>
      </c>
      <c r="E89" s="8">
        <f>[8]Bininger!B58</f>
        <v>11</v>
      </c>
      <c r="F89" s="8">
        <f>[8]Bininger!C58</f>
        <v>0</v>
      </c>
      <c r="G89" s="8">
        <f>[8]Bininger!D58</f>
        <v>3</v>
      </c>
      <c r="H89" s="8">
        <f>[8]Bininger!E58</f>
        <v>0</v>
      </c>
      <c r="I89" s="8">
        <f>[8]Bininger!F58</f>
        <v>0</v>
      </c>
      <c r="J89" s="8">
        <f>[8]Bininger!G58</f>
        <v>0</v>
      </c>
      <c r="K89" s="8">
        <f>[8]Bininger!H58</f>
        <v>1</v>
      </c>
      <c r="L89" s="8">
        <f>[8]Bininger!I58</f>
        <v>3</v>
      </c>
      <c r="M89" s="20">
        <f>(G89+K89)/E89</f>
        <v>0.36363636363636365</v>
      </c>
      <c r="N89" s="20">
        <f>L89/(E89-K89)</f>
        <v>0.3</v>
      </c>
      <c r="O89" s="20">
        <f>M89+N89</f>
        <v>0.66363636363636358</v>
      </c>
    </row>
    <row r="90" spans="1:15" ht="15.75" x14ac:dyDescent="0.25">
      <c r="A90" s="7">
        <v>87</v>
      </c>
      <c r="B90" s="8" t="s">
        <v>46</v>
      </c>
      <c r="C90" s="26" t="s">
        <v>173</v>
      </c>
      <c r="D90" s="8">
        <f>[8]Birck!$B57</f>
        <v>3</v>
      </c>
      <c r="E90" s="8">
        <f>[8]Birck!B56</f>
        <v>10</v>
      </c>
      <c r="F90" s="8">
        <f>[8]Birck!C56</f>
        <v>0</v>
      </c>
      <c r="G90" s="8">
        <f>[8]Birck!D56</f>
        <v>3</v>
      </c>
      <c r="H90" s="8">
        <f>[8]Birck!E56</f>
        <v>1</v>
      </c>
      <c r="I90" s="8">
        <f>[8]Birck!F56</f>
        <v>0</v>
      </c>
      <c r="J90" s="8">
        <f>[8]Birck!G56</f>
        <v>0</v>
      </c>
      <c r="K90" s="8">
        <f>[8]Birck!H56</f>
        <v>1</v>
      </c>
      <c r="L90" s="8">
        <f>[8]Birck!I56</f>
        <v>4</v>
      </c>
      <c r="M90" s="20">
        <f>(G90+K90)/E90</f>
        <v>0.4</v>
      </c>
      <c r="N90" s="20">
        <f>L90/(E90-K90)</f>
        <v>0.44444444444444442</v>
      </c>
      <c r="O90" s="20">
        <f>M90+N90</f>
        <v>0.84444444444444444</v>
      </c>
    </row>
    <row r="91" spans="1:15" ht="15.75" x14ac:dyDescent="0.25">
      <c r="A91" s="7">
        <v>88</v>
      </c>
      <c r="B91" s="8" t="s">
        <v>46</v>
      </c>
      <c r="C91" s="26" t="s">
        <v>171</v>
      </c>
      <c r="D91" s="8">
        <f>[8]Czernicki!$B52</f>
        <v>2</v>
      </c>
      <c r="E91" s="8">
        <f>[8]Czernicki!B51</f>
        <v>7</v>
      </c>
      <c r="F91" s="8">
        <f>[8]Czernicki!C51</f>
        <v>0</v>
      </c>
      <c r="G91" s="8">
        <f>[8]Czernicki!D51</f>
        <v>2</v>
      </c>
      <c r="H91" s="8">
        <f>[8]Czernicki!E51</f>
        <v>0</v>
      </c>
      <c r="I91" s="8">
        <f>[8]Czernicki!F51</f>
        <v>0</v>
      </c>
      <c r="J91" s="8">
        <f>[8]Czernicki!G51</f>
        <v>0</v>
      </c>
      <c r="K91" s="8">
        <f>[8]Czernicki!H51</f>
        <v>0</v>
      </c>
      <c r="L91" s="8">
        <f>[8]Czernicki!I51</f>
        <v>2</v>
      </c>
      <c r="M91" s="20">
        <f>(G91+K91)/E91</f>
        <v>0.2857142857142857</v>
      </c>
      <c r="N91" s="20">
        <f>L91/(E91-K91)</f>
        <v>0.2857142857142857</v>
      </c>
      <c r="O91" s="20">
        <f>M91+N91</f>
        <v>0.5714285714285714</v>
      </c>
    </row>
    <row r="92" spans="1:15" ht="15.75" x14ac:dyDescent="0.25">
      <c r="A92" s="7">
        <v>89</v>
      </c>
      <c r="B92" s="8" t="s">
        <v>46</v>
      </c>
      <c r="C92" s="22" t="s">
        <v>172</v>
      </c>
      <c r="D92" s="8">
        <f>[8]Dunham!$B54</f>
        <v>2</v>
      </c>
      <c r="E92" s="8">
        <f>[8]Dunham!B53</f>
        <v>9</v>
      </c>
      <c r="F92" s="8">
        <f>[8]Dunham!C53</f>
        <v>3</v>
      </c>
      <c r="G92" s="8">
        <f>[8]Dunham!D53</f>
        <v>6</v>
      </c>
      <c r="H92" s="8">
        <f>[8]Dunham!E53</f>
        <v>1</v>
      </c>
      <c r="I92" s="8">
        <f>[8]Dunham!F53</f>
        <v>1</v>
      </c>
      <c r="J92" s="8">
        <f>[8]Dunham!G53</f>
        <v>0</v>
      </c>
      <c r="K92" s="8">
        <f>[8]Dunham!H53</f>
        <v>0</v>
      </c>
      <c r="L92" s="8">
        <f>[8]Dunham!I53</f>
        <v>9</v>
      </c>
      <c r="M92" s="20">
        <f>(G92+K92)/E92</f>
        <v>0.66666666666666663</v>
      </c>
      <c r="N92" s="20">
        <f>L92/(E92-K92)</f>
        <v>1</v>
      </c>
      <c r="O92" s="20">
        <f>M92+N92</f>
        <v>1.6666666666666665</v>
      </c>
    </row>
    <row r="93" spans="1:15" ht="15.75" x14ac:dyDescent="0.25">
      <c r="A93" s="7">
        <v>90</v>
      </c>
      <c r="B93" s="8" t="s">
        <v>46</v>
      </c>
      <c r="C93" s="26" t="s">
        <v>41</v>
      </c>
      <c r="D93" s="8">
        <f>[8]Hall!$B55</f>
        <v>0</v>
      </c>
      <c r="E93" s="8">
        <f>[8]Hall!B54</f>
        <v>0</v>
      </c>
      <c r="F93" s="8">
        <f>[8]Hall!C54</f>
        <v>0</v>
      </c>
      <c r="G93" s="8">
        <f>[8]Hall!D54</f>
        <v>0</v>
      </c>
      <c r="H93" s="8">
        <f>[8]Hall!E54</f>
        <v>0</v>
      </c>
      <c r="I93" s="8">
        <f>[8]Hall!F54</f>
        <v>0</v>
      </c>
      <c r="J93" s="8">
        <f>[8]Hall!G54</f>
        <v>0</v>
      </c>
      <c r="K93" s="8">
        <f>[8]Hall!H54</f>
        <v>0</v>
      </c>
      <c r="L93" s="8">
        <f>[8]Hall!I54</f>
        <v>0</v>
      </c>
      <c r="M93" s="20" t="e">
        <f>(G93+K93)/E93</f>
        <v>#DIV/0!</v>
      </c>
      <c r="N93" s="20" t="e">
        <f>L93/(E93-K93)</f>
        <v>#DIV/0!</v>
      </c>
      <c r="O93" s="20" t="e">
        <f>M93+N93</f>
        <v>#DIV/0!</v>
      </c>
    </row>
    <row r="94" spans="1:15" ht="15.75" x14ac:dyDescent="0.25">
      <c r="A94" s="7">
        <v>91</v>
      </c>
      <c r="B94" s="8" t="s">
        <v>46</v>
      </c>
      <c r="C94" s="76" t="s">
        <v>38</v>
      </c>
      <c r="D94" s="8">
        <f>[8]Lavoie!$B60</f>
        <v>3</v>
      </c>
      <c r="E94" s="8">
        <f>[8]Lavoie!B59</f>
        <v>12</v>
      </c>
      <c r="F94" s="8">
        <f>[8]Lavoie!C59</f>
        <v>1</v>
      </c>
      <c r="G94" s="8">
        <f>[8]Lavoie!D59</f>
        <v>5</v>
      </c>
      <c r="H94" s="8">
        <f>[8]Lavoie!E59</f>
        <v>0</v>
      </c>
      <c r="I94" s="8">
        <f>[8]Lavoie!F59</f>
        <v>0</v>
      </c>
      <c r="J94" s="8">
        <f>[8]Lavoie!G59</f>
        <v>0</v>
      </c>
      <c r="K94" s="8">
        <f>[8]Lavoie!H59</f>
        <v>0</v>
      </c>
      <c r="L94" s="8">
        <f>[8]Lavoie!I59</f>
        <v>5</v>
      </c>
      <c r="M94" s="20">
        <f>(G94+K94)/E94</f>
        <v>0.41666666666666669</v>
      </c>
      <c r="N94" s="20">
        <f>L94/(E94-K94)</f>
        <v>0.41666666666666669</v>
      </c>
      <c r="O94" s="20">
        <f>M94+N94</f>
        <v>0.83333333333333337</v>
      </c>
    </row>
    <row r="95" spans="1:15" ht="15.75" x14ac:dyDescent="0.25">
      <c r="A95" s="7">
        <v>92</v>
      </c>
      <c r="B95" s="8" t="s">
        <v>46</v>
      </c>
      <c r="C95" s="26" t="s">
        <v>174</v>
      </c>
      <c r="D95" s="8">
        <f>[8]McDonald!$B54</f>
        <v>2</v>
      </c>
      <c r="E95" s="8">
        <f>[8]McDonald!B53</f>
        <v>9</v>
      </c>
      <c r="F95" s="8">
        <f>[8]McDonald!C53</f>
        <v>3</v>
      </c>
      <c r="G95" s="8">
        <f>[8]McDonald!D53</f>
        <v>5</v>
      </c>
      <c r="H95" s="8">
        <f>[8]McDonald!E53</f>
        <v>2</v>
      </c>
      <c r="I95" s="8">
        <f>[8]McDonald!F53</f>
        <v>1</v>
      </c>
      <c r="J95" s="8">
        <f>[8]McDonald!G53</f>
        <v>0</v>
      </c>
      <c r="K95" s="8">
        <f>[8]McDonald!H53</f>
        <v>1</v>
      </c>
      <c r="L95" s="8">
        <f>[8]McDonald!I53</f>
        <v>9</v>
      </c>
      <c r="M95" s="20">
        <f>(G95+K95)/E95</f>
        <v>0.66666666666666663</v>
      </c>
      <c r="N95" s="20">
        <f>L95/(E95-K95)</f>
        <v>1.125</v>
      </c>
      <c r="O95" s="20">
        <f>M95+N95</f>
        <v>1.7916666666666665</v>
      </c>
    </row>
    <row r="96" spans="1:15" ht="15.75" x14ac:dyDescent="0.25">
      <c r="A96" s="7">
        <v>93</v>
      </c>
      <c r="B96" s="8" t="s">
        <v>46</v>
      </c>
      <c r="C96" s="76" t="s">
        <v>110</v>
      </c>
      <c r="D96" s="8">
        <f>[8]Royal!$B49</f>
        <v>2</v>
      </c>
      <c r="E96" s="8">
        <f>[8]Royal!B48</f>
        <v>7</v>
      </c>
      <c r="F96" s="8">
        <f>[8]Royal!C48</f>
        <v>2</v>
      </c>
      <c r="G96" s="8">
        <f>[8]Royal!D48</f>
        <v>2</v>
      </c>
      <c r="H96" s="8">
        <f>[8]Royal!E48</f>
        <v>0</v>
      </c>
      <c r="I96" s="8">
        <f>[8]Royal!F48</f>
        <v>0</v>
      </c>
      <c r="J96" s="8">
        <f>[8]Royal!G48</f>
        <v>0</v>
      </c>
      <c r="K96" s="8">
        <f>[8]Royal!H48</f>
        <v>2</v>
      </c>
      <c r="L96" s="8">
        <f>[8]Royal!I48</f>
        <v>2</v>
      </c>
      <c r="M96" s="20">
        <f>(G96+K96)/E96</f>
        <v>0.5714285714285714</v>
      </c>
      <c r="N96" s="20">
        <f>L96/(E96-K96)</f>
        <v>0.4</v>
      </c>
      <c r="O96" s="20">
        <f>M96+N96</f>
        <v>0.97142857142857142</v>
      </c>
    </row>
    <row r="97" spans="1:15" ht="15.75" x14ac:dyDescent="0.25">
      <c r="A97" s="7">
        <v>94</v>
      </c>
      <c r="B97" s="8" t="s">
        <v>46</v>
      </c>
      <c r="C97" s="22" t="s">
        <v>176</v>
      </c>
      <c r="D97" s="8">
        <f>'[8]St Germain'!$B53</f>
        <v>2</v>
      </c>
      <c r="E97" s="8">
        <f>'[8]St Germain'!B52</f>
        <v>9</v>
      </c>
      <c r="F97" s="8">
        <f>'[8]St Germain'!C52</f>
        <v>2</v>
      </c>
      <c r="G97" s="8">
        <f>'[8]St Germain'!D52</f>
        <v>4</v>
      </c>
      <c r="H97" s="8">
        <f>'[8]St Germain'!E52</f>
        <v>0</v>
      </c>
      <c r="I97" s="8">
        <f>'[8]St Germain'!F52</f>
        <v>1</v>
      </c>
      <c r="J97" s="8">
        <f>'[8]St Germain'!G52</f>
        <v>0</v>
      </c>
      <c r="K97" s="8">
        <f>'[8]St Germain'!H52</f>
        <v>0</v>
      </c>
      <c r="L97" s="8">
        <f>'[8]St Germain'!I52</f>
        <v>6</v>
      </c>
      <c r="M97" s="20">
        <f>(G97+K97)/E97</f>
        <v>0.44444444444444442</v>
      </c>
      <c r="N97" s="20">
        <f>L97/(E97-K97)</f>
        <v>0.66666666666666663</v>
      </c>
      <c r="O97" s="20">
        <f>M97+N97</f>
        <v>1.1111111111111112</v>
      </c>
    </row>
    <row r="98" spans="1:15" ht="15.75" x14ac:dyDescent="0.25">
      <c r="A98" s="7">
        <v>95</v>
      </c>
      <c r="B98" s="8" t="s">
        <v>46</v>
      </c>
      <c r="C98" s="22" t="s">
        <v>177</v>
      </c>
      <c r="D98" s="8">
        <f>[8]Stys!$B50</f>
        <v>3</v>
      </c>
      <c r="E98" s="8">
        <f>[8]Stys!B49</f>
        <v>12</v>
      </c>
      <c r="F98" s="8">
        <f>[8]Stys!C49</f>
        <v>2</v>
      </c>
      <c r="G98" s="8">
        <f>[8]Stys!D49</f>
        <v>4</v>
      </c>
      <c r="H98" s="8">
        <f>[8]Stys!E49</f>
        <v>0</v>
      </c>
      <c r="I98" s="8">
        <f>[8]Stys!F49</f>
        <v>1</v>
      </c>
      <c r="J98" s="8">
        <f>[8]Stys!G49</f>
        <v>0</v>
      </c>
      <c r="K98" s="8">
        <f>[8]Stys!H49</f>
        <v>0</v>
      </c>
      <c r="L98" s="8">
        <f>[8]Stys!I49</f>
        <v>6</v>
      </c>
      <c r="M98" s="20">
        <f>(G98+K98)/E98</f>
        <v>0.33333333333333331</v>
      </c>
      <c r="N98" s="20">
        <f>L98/(E98-K98)</f>
        <v>0.5</v>
      </c>
      <c r="O98" s="20">
        <f>M98+N98</f>
        <v>0.83333333333333326</v>
      </c>
    </row>
    <row r="99" spans="1:15" ht="15.75" x14ac:dyDescent="0.25">
      <c r="A99" s="7">
        <v>96</v>
      </c>
      <c r="B99" s="8" t="s">
        <v>46</v>
      </c>
      <c r="C99" s="26" t="s">
        <v>175</v>
      </c>
      <c r="D99" s="8">
        <f>[8]Willey!$B49</f>
        <v>2</v>
      </c>
      <c r="E99" s="8">
        <f>[8]Willey!B48</f>
        <v>7</v>
      </c>
      <c r="F99" s="8">
        <f>[8]Willey!C48</f>
        <v>2</v>
      </c>
      <c r="G99" s="8">
        <f>[8]Willey!D48</f>
        <v>6</v>
      </c>
      <c r="H99" s="8">
        <f>[8]Willey!E48</f>
        <v>0</v>
      </c>
      <c r="I99" s="8">
        <f>[8]Willey!F48</f>
        <v>0</v>
      </c>
      <c r="J99" s="8">
        <f>[8]Willey!G48</f>
        <v>0</v>
      </c>
      <c r="K99" s="8">
        <f>[8]Willey!H48</f>
        <v>0</v>
      </c>
      <c r="L99" s="8">
        <f>[8]Willey!I48</f>
        <v>6</v>
      </c>
      <c r="M99" s="20">
        <f>(G99+K99)/E99</f>
        <v>0.8571428571428571</v>
      </c>
      <c r="N99" s="20">
        <f>L99/(E99-K99)</f>
        <v>0.8571428571428571</v>
      </c>
      <c r="O99" s="20">
        <f>M99+N99</f>
        <v>1.7142857142857142</v>
      </c>
    </row>
    <row r="100" spans="1:15" ht="15.75" x14ac:dyDescent="0.25">
      <c r="A100" s="7">
        <v>97</v>
      </c>
      <c r="B100" s="8" t="s">
        <v>39</v>
      </c>
      <c r="C100" s="64" t="s">
        <v>108</v>
      </c>
      <c r="D100" s="8">
        <f>[9]Arzeno!$B49</f>
        <v>3</v>
      </c>
      <c r="E100" s="8">
        <f>[9]Arzeno!B48</f>
        <v>13</v>
      </c>
      <c r="F100" s="8">
        <f>[9]Arzeno!C48</f>
        <v>5</v>
      </c>
      <c r="G100" s="8">
        <f>[9]Arzeno!D48</f>
        <v>8</v>
      </c>
      <c r="H100" s="8">
        <f>[9]Arzeno!E48</f>
        <v>1</v>
      </c>
      <c r="I100" s="8">
        <f>[9]Arzeno!F48</f>
        <v>2</v>
      </c>
      <c r="J100" s="8">
        <f>[9]Arzeno!G48</f>
        <v>0</v>
      </c>
      <c r="K100" s="8">
        <f>[9]Arzeno!H48</f>
        <v>1</v>
      </c>
      <c r="L100" s="8">
        <f>[9]Arzeno!I48</f>
        <v>13</v>
      </c>
      <c r="M100" s="20">
        <f>(G100+K100)/E100</f>
        <v>0.69230769230769229</v>
      </c>
      <c r="N100" s="20">
        <f>L100/(E100-K100)</f>
        <v>1.0833333333333333</v>
      </c>
      <c r="O100" s="20">
        <f>M100+N100</f>
        <v>1.7756410256410255</v>
      </c>
    </row>
    <row r="101" spans="1:15" ht="15.75" x14ac:dyDescent="0.25">
      <c r="A101" s="7">
        <v>98</v>
      </c>
      <c r="B101" s="8" t="s">
        <v>39</v>
      </c>
      <c r="C101" s="22" t="s">
        <v>95</v>
      </c>
      <c r="D101" s="8">
        <f>[9]Bisson!$B60</f>
        <v>0</v>
      </c>
      <c r="E101" s="8">
        <f>[9]Bisson!B59</f>
        <v>0</v>
      </c>
      <c r="F101" s="8">
        <f>[9]Bisson!C59</f>
        <v>0</v>
      </c>
      <c r="G101" s="8">
        <f>[9]Bisson!D59</f>
        <v>0</v>
      </c>
      <c r="H101" s="8">
        <f>[9]Bisson!E59</f>
        <v>0</v>
      </c>
      <c r="I101" s="8">
        <f>[9]Bisson!F59</f>
        <v>0</v>
      </c>
      <c r="J101" s="8">
        <f>[9]Bisson!G59</f>
        <v>0</v>
      </c>
      <c r="K101" s="8">
        <f>[9]Bisson!H59</f>
        <v>0</v>
      </c>
      <c r="L101" s="8">
        <f>[9]Bisson!I59</f>
        <v>0</v>
      </c>
      <c r="M101" s="20" t="e">
        <f>(G101+K101)/E101</f>
        <v>#DIV/0!</v>
      </c>
      <c r="N101" s="20" t="e">
        <f>L101/(E101-K101)</f>
        <v>#DIV/0!</v>
      </c>
      <c r="O101" s="20" t="e">
        <f>M101+N101</f>
        <v>#DIV/0!</v>
      </c>
    </row>
    <row r="102" spans="1:15" ht="15.75" x14ac:dyDescent="0.25">
      <c r="A102" s="7">
        <v>99</v>
      </c>
      <c r="B102" s="8" t="s">
        <v>39</v>
      </c>
      <c r="C102" s="22" t="s">
        <v>179</v>
      </c>
      <c r="D102" s="8">
        <f>[9]Botelho!$B57</f>
        <v>2</v>
      </c>
      <c r="E102" s="8">
        <f>[9]Botelho!B56</f>
        <v>9</v>
      </c>
      <c r="F102" s="8">
        <f>[9]Botelho!C56</f>
        <v>5</v>
      </c>
      <c r="G102" s="8">
        <f>[9]Botelho!D56</f>
        <v>6</v>
      </c>
      <c r="H102" s="8">
        <f>[9]Botelho!E56</f>
        <v>0</v>
      </c>
      <c r="I102" s="8">
        <f>[9]Botelho!F56</f>
        <v>0</v>
      </c>
      <c r="J102" s="8">
        <f>[9]Botelho!G56</f>
        <v>0</v>
      </c>
      <c r="K102" s="8">
        <f>[9]Botelho!H56</f>
        <v>1</v>
      </c>
      <c r="L102" s="8">
        <f>[9]Botelho!I56</f>
        <v>6</v>
      </c>
      <c r="M102" s="20">
        <f>(G102+K102)/E102</f>
        <v>0.77777777777777779</v>
      </c>
      <c r="N102" s="20">
        <f>L102/(E102-K102)</f>
        <v>0.75</v>
      </c>
      <c r="O102" s="20">
        <f>M102+N102</f>
        <v>1.5277777777777777</v>
      </c>
    </row>
    <row r="103" spans="1:15" ht="15.75" x14ac:dyDescent="0.25">
      <c r="A103" s="7">
        <v>100</v>
      </c>
      <c r="B103" s="8" t="s">
        <v>39</v>
      </c>
      <c r="C103" s="26" t="s">
        <v>109</v>
      </c>
      <c r="D103" s="8">
        <f>[9]Brennan!$B48</f>
        <v>0</v>
      </c>
      <c r="E103" s="8">
        <f>[9]Brennan!B47</f>
        <v>0</v>
      </c>
      <c r="F103" s="8">
        <f>[9]Brennan!C47</f>
        <v>0</v>
      </c>
      <c r="G103" s="8">
        <f>[9]Brennan!D47</f>
        <v>0</v>
      </c>
      <c r="H103" s="8">
        <f>[9]Brennan!E47</f>
        <v>0</v>
      </c>
      <c r="I103" s="8">
        <f>[9]Brennan!F47</f>
        <v>0</v>
      </c>
      <c r="J103" s="8">
        <f>[9]Brennan!G47</f>
        <v>0</v>
      </c>
      <c r="K103" s="8">
        <f>[9]Brennan!H47</f>
        <v>0</v>
      </c>
      <c r="L103" s="8">
        <f>[9]Brennan!I47</f>
        <v>0</v>
      </c>
      <c r="M103" s="20" t="e">
        <f>(G103+K103)/E103</f>
        <v>#DIV/0!</v>
      </c>
      <c r="N103" s="20" t="e">
        <f>L103/(E103-K103)</f>
        <v>#DIV/0!</v>
      </c>
      <c r="O103" s="20" t="e">
        <f>M103+N103</f>
        <v>#DIV/0!</v>
      </c>
    </row>
    <row r="104" spans="1:15" ht="15.75" x14ac:dyDescent="0.25">
      <c r="A104" s="7">
        <v>101</v>
      </c>
      <c r="B104" s="8" t="s">
        <v>39</v>
      </c>
      <c r="C104" s="22" t="s">
        <v>100</v>
      </c>
      <c r="D104" s="8">
        <f>[9]Cook!$B50</f>
        <v>2</v>
      </c>
      <c r="E104" s="8">
        <f>[9]Cook!B49</f>
        <v>9</v>
      </c>
      <c r="F104" s="8">
        <f>[9]Cook!C49</f>
        <v>1</v>
      </c>
      <c r="G104" s="8">
        <f>[9]Cook!D49</f>
        <v>1</v>
      </c>
      <c r="H104" s="8">
        <f>[9]Cook!E49</f>
        <v>0</v>
      </c>
      <c r="I104" s="8">
        <f>[9]Cook!F49</f>
        <v>0</v>
      </c>
      <c r="J104" s="8">
        <f>[9]Cook!G49</f>
        <v>0</v>
      </c>
      <c r="K104" s="8">
        <f>[9]Cook!H49</f>
        <v>1</v>
      </c>
      <c r="L104" s="8">
        <f>[9]Cook!I49</f>
        <v>1</v>
      </c>
      <c r="M104" s="20">
        <f>(G104+K104)/E104</f>
        <v>0.22222222222222221</v>
      </c>
      <c r="N104" s="20">
        <f>L104/(E104-K104)</f>
        <v>0.125</v>
      </c>
      <c r="O104" s="20">
        <f>M104+N104</f>
        <v>0.34722222222222221</v>
      </c>
    </row>
    <row r="105" spans="1:15" ht="15.75" x14ac:dyDescent="0.25">
      <c r="A105" s="7">
        <v>102</v>
      </c>
      <c r="B105" s="8" t="s">
        <v>39</v>
      </c>
      <c r="C105" s="36" t="s">
        <v>180</v>
      </c>
      <c r="D105" s="8">
        <f>[9]Howe!$B53</f>
        <v>2</v>
      </c>
      <c r="E105" s="8">
        <f>[9]Howe!B52</f>
        <v>9</v>
      </c>
      <c r="F105" s="8">
        <f>[9]Howe!C52</f>
        <v>1</v>
      </c>
      <c r="G105" s="8">
        <f>[9]Howe!D52</f>
        <v>5</v>
      </c>
      <c r="H105" s="8">
        <f>[9]Howe!E52</f>
        <v>0</v>
      </c>
      <c r="I105" s="8">
        <f>[9]Howe!F52</f>
        <v>0</v>
      </c>
      <c r="J105" s="8">
        <f>[9]Howe!G52</f>
        <v>0</v>
      </c>
      <c r="K105" s="8">
        <f>[9]Howe!H52</f>
        <v>2</v>
      </c>
      <c r="L105" s="8">
        <f>[9]Howe!I52</f>
        <v>5</v>
      </c>
      <c r="M105" s="20">
        <f>(G105+K105)/E105</f>
        <v>0.77777777777777779</v>
      </c>
      <c r="N105" s="20">
        <f>L105/(E105-K105)</f>
        <v>0.7142857142857143</v>
      </c>
      <c r="O105" s="20">
        <f>M105+N105</f>
        <v>1.4920634920634921</v>
      </c>
    </row>
    <row r="106" spans="1:15" ht="15.75" x14ac:dyDescent="0.25">
      <c r="A106" s="7">
        <v>103</v>
      </c>
      <c r="B106" s="8" t="s">
        <v>39</v>
      </c>
      <c r="C106" s="22" t="s">
        <v>178</v>
      </c>
      <c r="D106" s="8">
        <f>[9]Liscio!$B61</f>
        <v>2</v>
      </c>
      <c r="E106" s="8">
        <f>[9]Liscio!B60</f>
        <v>8</v>
      </c>
      <c r="F106" s="8">
        <f>[9]Liscio!C60</f>
        <v>0</v>
      </c>
      <c r="G106" s="8">
        <f>[9]Liscio!D60</f>
        <v>1</v>
      </c>
      <c r="H106" s="8">
        <f>[9]Liscio!E60</f>
        <v>0</v>
      </c>
      <c r="I106" s="8">
        <f>[9]Liscio!F60</f>
        <v>0</v>
      </c>
      <c r="J106" s="8">
        <f>[9]Liscio!G60</f>
        <v>0</v>
      </c>
      <c r="K106" s="8">
        <f>[9]Liscio!H60</f>
        <v>0</v>
      </c>
      <c r="L106" s="8">
        <f>[9]Liscio!I60</f>
        <v>1</v>
      </c>
      <c r="M106" s="20">
        <f>(G106+K106)/E106</f>
        <v>0.125</v>
      </c>
      <c r="N106" s="20">
        <f>L106/(E106-K106)</f>
        <v>0.125</v>
      </c>
      <c r="O106" s="20">
        <f>M106+N106</f>
        <v>0.25</v>
      </c>
    </row>
    <row r="107" spans="1:15" ht="15.75" x14ac:dyDescent="0.25">
      <c r="A107" s="7">
        <v>104</v>
      </c>
      <c r="B107" s="8" t="s">
        <v>39</v>
      </c>
      <c r="C107" s="131" t="s">
        <v>184</v>
      </c>
      <c r="D107" s="8">
        <f>[9]Provencher!$B46</f>
        <v>2</v>
      </c>
      <c r="E107" s="8">
        <f>[9]Provencher!B45</f>
        <v>9</v>
      </c>
      <c r="F107" s="8">
        <f>[9]Provencher!C45</f>
        <v>3</v>
      </c>
      <c r="G107" s="8">
        <f>[9]Provencher!D45</f>
        <v>2</v>
      </c>
      <c r="H107" s="8">
        <f>[9]Provencher!E45</f>
        <v>1</v>
      </c>
      <c r="I107" s="8">
        <f>[9]Provencher!F45</f>
        <v>0</v>
      </c>
      <c r="J107" s="8">
        <f>[9]Provencher!G45</f>
        <v>0</v>
      </c>
      <c r="K107" s="8">
        <f>[9]Provencher!H45</f>
        <v>1</v>
      </c>
      <c r="L107" s="8">
        <f>[9]Provencher!I45</f>
        <v>3</v>
      </c>
      <c r="M107" s="20">
        <f>(G107+K107)/E107</f>
        <v>0.33333333333333331</v>
      </c>
      <c r="N107" s="20">
        <f>L107/(E107-K107)</f>
        <v>0.375</v>
      </c>
      <c r="O107" s="20">
        <f>M107+N107</f>
        <v>0.70833333333333326</v>
      </c>
    </row>
    <row r="108" spans="1:15" ht="15.75" x14ac:dyDescent="0.25">
      <c r="A108" s="7">
        <v>105</v>
      </c>
      <c r="B108" s="8" t="s">
        <v>39</v>
      </c>
      <c r="C108" s="22" t="s">
        <v>183</v>
      </c>
      <c r="D108" s="8">
        <f>[9]Schoolcraft!$B53</f>
        <v>3</v>
      </c>
      <c r="E108" s="8">
        <f>[9]Schoolcraft!B52</f>
        <v>12</v>
      </c>
      <c r="F108" s="8">
        <f>[9]Schoolcraft!C52</f>
        <v>1</v>
      </c>
      <c r="G108" s="8">
        <f>[9]Schoolcraft!D52</f>
        <v>8</v>
      </c>
      <c r="H108" s="8">
        <f>[9]Schoolcraft!E52</f>
        <v>0</v>
      </c>
      <c r="I108" s="8">
        <f>[9]Schoolcraft!F52</f>
        <v>0</v>
      </c>
      <c r="J108" s="8">
        <f>[9]Schoolcraft!G52</f>
        <v>0</v>
      </c>
      <c r="K108" s="8">
        <f>[9]Schoolcraft!H52</f>
        <v>0</v>
      </c>
      <c r="L108" s="8">
        <f>[9]Schoolcraft!I52</f>
        <v>8</v>
      </c>
      <c r="M108" s="20">
        <f>(G108+K108)/E108</f>
        <v>0.66666666666666663</v>
      </c>
      <c r="N108" s="20">
        <f>L108/(E108-K108)</f>
        <v>0.66666666666666663</v>
      </c>
      <c r="O108" s="20">
        <f>M108+N108</f>
        <v>1.3333333333333333</v>
      </c>
    </row>
    <row r="109" spans="1:15" ht="15.75" x14ac:dyDescent="0.25">
      <c r="A109" s="7">
        <v>106</v>
      </c>
      <c r="B109" s="8" t="s">
        <v>39</v>
      </c>
      <c r="C109" s="76" t="s">
        <v>44</v>
      </c>
      <c r="D109" s="8">
        <f>[9]Simmons!$B67</f>
        <v>2</v>
      </c>
      <c r="E109" s="8">
        <f>[9]Simmons!B66</f>
        <v>8</v>
      </c>
      <c r="F109" s="8">
        <f>[9]Simmons!C66</f>
        <v>2</v>
      </c>
      <c r="G109" s="8">
        <f>[9]Simmons!D66</f>
        <v>3</v>
      </c>
      <c r="H109" s="8">
        <f>[9]Simmons!E66</f>
        <v>0</v>
      </c>
      <c r="I109" s="8">
        <f>[9]Simmons!F66</f>
        <v>0</v>
      </c>
      <c r="J109" s="8">
        <f>[9]Simmons!G66</f>
        <v>0</v>
      </c>
      <c r="K109" s="8">
        <f>[9]Simmons!H66</f>
        <v>0</v>
      </c>
      <c r="L109" s="8">
        <f>[9]Simmons!I66</f>
        <v>3</v>
      </c>
      <c r="M109" s="20">
        <f>(G109+K109)/E109</f>
        <v>0.375</v>
      </c>
      <c r="N109" s="20">
        <f>L109/(E109-K109)</f>
        <v>0.375</v>
      </c>
      <c r="O109" s="20">
        <f>M109+N109</f>
        <v>0.75</v>
      </c>
    </row>
    <row r="110" spans="1:15" ht="15.75" x14ac:dyDescent="0.25">
      <c r="A110" s="7">
        <v>107</v>
      </c>
      <c r="B110" s="8" t="s">
        <v>39</v>
      </c>
      <c r="C110" s="22" t="s">
        <v>181</v>
      </c>
      <c r="D110" s="8">
        <f>'[9]St Laurent'!$B53</f>
        <v>0</v>
      </c>
      <c r="E110" s="8">
        <f>'[9]St Laurent'!B52</f>
        <v>0</v>
      </c>
      <c r="F110" s="8">
        <f>'[9]St Laurent'!C52</f>
        <v>0</v>
      </c>
      <c r="G110" s="8">
        <f>'[9]St Laurent'!D52</f>
        <v>0</v>
      </c>
      <c r="H110" s="8">
        <f>'[9]St Laurent'!E52</f>
        <v>0</v>
      </c>
      <c r="I110" s="8">
        <f>'[9]St Laurent'!F52</f>
        <v>0</v>
      </c>
      <c r="J110" s="8">
        <f>'[9]St Laurent'!G52</f>
        <v>0</v>
      </c>
      <c r="K110" s="8">
        <f>'[9]St Laurent'!H52</f>
        <v>0</v>
      </c>
      <c r="L110" s="8">
        <f>'[9]St Laurent'!I52</f>
        <v>0</v>
      </c>
      <c r="M110" s="20" t="e">
        <f>(G110+K110)/E110</f>
        <v>#DIV/0!</v>
      </c>
      <c r="N110" s="20" t="e">
        <f>L110/(E110-K110)</f>
        <v>#DIV/0!</v>
      </c>
      <c r="O110" s="20" t="e">
        <f>M110+N110</f>
        <v>#DIV/0!</v>
      </c>
    </row>
    <row r="111" spans="1:15" ht="15.75" x14ac:dyDescent="0.25">
      <c r="A111" s="7">
        <v>108</v>
      </c>
      <c r="B111" s="8" t="s">
        <v>39</v>
      </c>
      <c r="C111" s="22" t="s">
        <v>182</v>
      </c>
      <c r="D111" s="8">
        <f>[9]Tokanel!$B50</f>
        <v>2</v>
      </c>
      <c r="E111" s="8">
        <f>[9]Tokanel!B49</f>
        <v>9</v>
      </c>
      <c r="F111" s="8">
        <f>[9]Tokanel!C49</f>
        <v>5</v>
      </c>
      <c r="G111" s="8">
        <f>[9]Tokanel!D49</f>
        <v>7</v>
      </c>
      <c r="H111" s="8">
        <f>[9]Tokanel!E49</f>
        <v>2</v>
      </c>
      <c r="I111" s="8">
        <f>[9]Tokanel!F49</f>
        <v>1</v>
      </c>
      <c r="J111" s="8">
        <f>[9]Tokanel!G49</f>
        <v>0</v>
      </c>
      <c r="K111" s="8">
        <f>[9]Tokanel!H49</f>
        <v>0</v>
      </c>
      <c r="L111" s="8">
        <f>[9]Tokanel!I49</f>
        <v>11</v>
      </c>
      <c r="M111" s="20">
        <f>(G111+K111)/E111</f>
        <v>0.77777777777777779</v>
      </c>
      <c r="N111" s="20">
        <f>L111/(E111-K111)</f>
        <v>1.2222222222222223</v>
      </c>
      <c r="O111" s="20">
        <f>M111+N111</f>
        <v>2</v>
      </c>
    </row>
    <row r="112" spans="1:15" s="1" customFormat="1" ht="15.75" x14ac:dyDescent="0.25">
      <c r="A112" s="7">
        <v>109</v>
      </c>
      <c r="B112" s="8" t="s">
        <v>119</v>
      </c>
      <c r="C112" s="22" t="s">
        <v>145</v>
      </c>
      <c r="D112" s="8">
        <f>[10]Campbell!$B51</f>
        <v>2</v>
      </c>
      <c r="E112" s="8">
        <f>[10]Campbell!B50</f>
        <v>9</v>
      </c>
      <c r="F112" s="8">
        <f>[10]Campbell!C50</f>
        <v>0</v>
      </c>
      <c r="G112" s="8">
        <f>[10]Campbell!D50</f>
        <v>5</v>
      </c>
      <c r="H112" s="8">
        <f>[10]Campbell!E50</f>
        <v>0</v>
      </c>
      <c r="I112" s="8">
        <f>[10]Campbell!F50</f>
        <v>0</v>
      </c>
      <c r="J112" s="8">
        <f>[10]Campbell!G50</f>
        <v>0</v>
      </c>
      <c r="K112" s="8">
        <f>[10]Campbell!H50</f>
        <v>0</v>
      </c>
      <c r="L112" s="8">
        <f>[10]Campbell!I50</f>
        <v>5</v>
      </c>
      <c r="M112" s="20">
        <f>(G112+K112)/E112</f>
        <v>0.55555555555555558</v>
      </c>
      <c r="N112" s="20">
        <f>L112/(E112-K112)</f>
        <v>0.55555555555555558</v>
      </c>
      <c r="O112" s="20">
        <f>M112+N112</f>
        <v>1.1111111111111112</v>
      </c>
    </row>
    <row r="113" spans="1:15" s="1" customFormat="1" ht="15.75" x14ac:dyDescent="0.25">
      <c r="A113" s="7">
        <v>110</v>
      </c>
      <c r="B113" s="8" t="s">
        <v>119</v>
      </c>
      <c r="C113" s="76" t="s">
        <v>150</v>
      </c>
      <c r="D113" s="8">
        <f>[10]Ciampa!$B60</f>
        <v>1</v>
      </c>
      <c r="E113" s="8">
        <f>[10]Ciampa!B59</f>
        <v>4</v>
      </c>
      <c r="F113" s="8">
        <f>[10]Ciampa!C59</f>
        <v>0</v>
      </c>
      <c r="G113" s="8">
        <f>[10]Ciampa!D59</f>
        <v>3</v>
      </c>
      <c r="H113" s="8">
        <f>[10]Ciampa!E59</f>
        <v>0</v>
      </c>
      <c r="I113" s="8">
        <f>[10]Ciampa!F59</f>
        <v>0</v>
      </c>
      <c r="J113" s="8">
        <f>[10]Ciampa!G59</f>
        <v>0</v>
      </c>
      <c r="K113" s="8">
        <f>[10]Ciampa!H59</f>
        <v>0</v>
      </c>
      <c r="L113" s="8">
        <f>[10]Ciampa!I59</f>
        <v>3</v>
      </c>
      <c r="M113" s="20">
        <f>(G113+K113)/E113</f>
        <v>0.75</v>
      </c>
      <c r="N113" s="20">
        <f>L113/(E113-K113)</f>
        <v>0.75</v>
      </c>
      <c r="O113" s="20">
        <f>M113+N113</f>
        <v>1.5</v>
      </c>
    </row>
    <row r="114" spans="1:15" s="1" customFormat="1" ht="15.75" x14ac:dyDescent="0.25">
      <c r="A114" s="7">
        <v>111</v>
      </c>
      <c r="B114" s="8" t="s">
        <v>119</v>
      </c>
      <c r="C114" s="26" t="s">
        <v>151</v>
      </c>
      <c r="D114" s="8">
        <f>[10]Consigli!$B40</f>
        <v>0</v>
      </c>
      <c r="E114" s="8">
        <f>[10]Consigli!B39</f>
        <v>0</v>
      </c>
      <c r="F114" s="8">
        <f>[10]Consigli!C39</f>
        <v>0</v>
      </c>
      <c r="G114" s="8">
        <f>[10]Consigli!D39</f>
        <v>0</v>
      </c>
      <c r="H114" s="8">
        <f>[10]Consigli!E39</f>
        <v>0</v>
      </c>
      <c r="I114" s="8">
        <f>[10]Consigli!F39</f>
        <v>0</v>
      </c>
      <c r="J114" s="8">
        <f>[10]Consigli!G39</f>
        <v>0</v>
      </c>
      <c r="K114" s="8">
        <f>[10]Consigli!H39</f>
        <v>0</v>
      </c>
      <c r="L114" s="8">
        <f>[10]Consigli!I39</f>
        <v>0</v>
      </c>
      <c r="M114" s="20" t="e">
        <f>(G114+K114)/E114</f>
        <v>#DIV/0!</v>
      </c>
      <c r="N114" s="20" t="e">
        <f>L114/(E114-K114)</f>
        <v>#DIV/0!</v>
      </c>
      <c r="O114" s="20" t="e">
        <f>M114+N114</f>
        <v>#DIV/0!</v>
      </c>
    </row>
    <row r="115" spans="1:15" s="1" customFormat="1" ht="15.75" x14ac:dyDescent="0.25">
      <c r="A115" s="7">
        <v>112</v>
      </c>
      <c r="B115" s="8" t="s">
        <v>119</v>
      </c>
      <c r="C115" s="22" t="s">
        <v>148</v>
      </c>
      <c r="D115" s="8">
        <f>[10]Cutelis!$B50</f>
        <v>0</v>
      </c>
      <c r="E115" s="8">
        <f>[10]Cutelis!B49</f>
        <v>0</v>
      </c>
      <c r="F115" s="8">
        <f>[10]Cutelis!C49</f>
        <v>0</v>
      </c>
      <c r="G115" s="8">
        <f>[10]Cutelis!D49</f>
        <v>0</v>
      </c>
      <c r="H115" s="8">
        <f>[10]Cutelis!E49</f>
        <v>0</v>
      </c>
      <c r="I115" s="8">
        <f>[10]Cutelis!F49</f>
        <v>0</v>
      </c>
      <c r="J115" s="8">
        <f>[10]Cutelis!G49</f>
        <v>0</v>
      </c>
      <c r="K115" s="8">
        <f>[10]Cutelis!H49</f>
        <v>0</v>
      </c>
      <c r="L115" s="8">
        <f>[10]Cutelis!I49</f>
        <v>0</v>
      </c>
      <c r="M115" s="20" t="e">
        <f>(G115+K115)/E115</f>
        <v>#DIV/0!</v>
      </c>
      <c r="N115" s="20" t="e">
        <f>L115/(E115-K115)</f>
        <v>#DIV/0!</v>
      </c>
      <c r="O115" s="20" t="e">
        <f>M115+N115</f>
        <v>#DIV/0!</v>
      </c>
    </row>
    <row r="116" spans="1:15" s="1" customFormat="1" ht="15.75" x14ac:dyDescent="0.25">
      <c r="A116" s="7">
        <v>113</v>
      </c>
      <c r="B116" s="8" t="s">
        <v>119</v>
      </c>
      <c r="C116" s="45" t="s">
        <v>53</v>
      </c>
      <c r="D116" s="8">
        <f>[10]Hedlund!$B40</f>
        <v>2</v>
      </c>
      <c r="E116" s="8">
        <f>[10]Hedlund!B39</f>
        <v>9</v>
      </c>
      <c r="F116" s="8">
        <f>[10]Hedlund!C39</f>
        <v>3</v>
      </c>
      <c r="G116" s="8">
        <f>[10]Hedlund!D39</f>
        <v>6</v>
      </c>
      <c r="H116" s="8">
        <f>[10]Hedlund!E39</f>
        <v>0</v>
      </c>
      <c r="I116" s="8">
        <f>[10]Hedlund!F39</f>
        <v>0</v>
      </c>
      <c r="J116" s="8">
        <f>[10]Hedlund!G39</f>
        <v>0</v>
      </c>
      <c r="K116" s="8">
        <f>[10]Hedlund!H39</f>
        <v>0</v>
      </c>
      <c r="L116" s="8">
        <f>[10]Hedlund!I39</f>
        <v>6</v>
      </c>
      <c r="M116" s="20">
        <f>(G116+K116)/E116</f>
        <v>0.66666666666666663</v>
      </c>
      <c r="N116" s="20">
        <f>L116/(E116-K116)</f>
        <v>0.66666666666666663</v>
      </c>
      <c r="O116" s="20">
        <f>M116+N116</f>
        <v>1.3333333333333333</v>
      </c>
    </row>
    <row r="117" spans="1:15" s="1" customFormat="1" ht="15.75" x14ac:dyDescent="0.25">
      <c r="A117" s="7">
        <v>114</v>
      </c>
      <c r="B117" s="8" t="s">
        <v>119</v>
      </c>
      <c r="C117" s="26" t="s">
        <v>149</v>
      </c>
      <c r="D117" s="8">
        <f>[10]Hendrick!$B50</f>
        <v>2</v>
      </c>
      <c r="E117" s="8">
        <f>[10]Hendrick!B49</f>
        <v>9</v>
      </c>
      <c r="F117" s="8">
        <f>[10]Hendrick!C49</f>
        <v>1</v>
      </c>
      <c r="G117" s="8">
        <f>[10]Hendrick!D49</f>
        <v>3</v>
      </c>
      <c r="H117" s="8">
        <f>[10]Hendrick!E49</f>
        <v>0</v>
      </c>
      <c r="I117" s="8">
        <f>[10]Hendrick!F49</f>
        <v>0</v>
      </c>
      <c r="J117" s="8">
        <f>[10]Hendrick!G49</f>
        <v>0</v>
      </c>
      <c r="K117" s="8">
        <f>[10]Hendrick!H49</f>
        <v>0</v>
      </c>
      <c r="L117" s="8">
        <f>[10]Hendrick!I49</f>
        <v>3</v>
      </c>
      <c r="M117" s="20">
        <f>(G117+K117)/E117</f>
        <v>0.33333333333333331</v>
      </c>
      <c r="N117" s="20">
        <f>L117/(E117-K117)</f>
        <v>0.33333333333333331</v>
      </c>
      <c r="O117" s="20">
        <f>M117+N117</f>
        <v>0.66666666666666663</v>
      </c>
    </row>
    <row r="118" spans="1:15" s="1" customFormat="1" ht="15.75" x14ac:dyDescent="0.25">
      <c r="A118" s="7">
        <v>115</v>
      </c>
      <c r="B118" s="8" t="s">
        <v>119</v>
      </c>
      <c r="C118" s="22" t="s">
        <v>146</v>
      </c>
      <c r="D118" s="8">
        <f>[10]Jones!$B49</f>
        <v>1</v>
      </c>
      <c r="E118" s="8">
        <f>[10]Jones!B48</f>
        <v>4</v>
      </c>
      <c r="F118" s="8">
        <f>[10]Jones!C48</f>
        <v>1</v>
      </c>
      <c r="G118" s="8">
        <f>[10]Jones!D48</f>
        <v>2</v>
      </c>
      <c r="H118" s="8">
        <f>[10]Jones!E48</f>
        <v>0</v>
      </c>
      <c r="I118" s="8">
        <f>[10]Jones!F48</f>
        <v>0</v>
      </c>
      <c r="J118" s="8">
        <f>[10]Jones!G48</f>
        <v>0</v>
      </c>
      <c r="K118" s="8">
        <f>[10]Jones!H48</f>
        <v>0</v>
      </c>
      <c r="L118" s="8">
        <f>[10]Jones!I48</f>
        <v>2</v>
      </c>
      <c r="M118" s="20">
        <f>(G118+K118)/E118</f>
        <v>0.5</v>
      </c>
      <c r="N118" s="20">
        <f>L118/(E118-K118)</f>
        <v>0.5</v>
      </c>
      <c r="O118" s="20">
        <f>M118+N118</f>
        <v>1</v>
      </c>
    </row>
    <row r="119" spans="1:15" s="1" customFormat="1" ht="15.75" x14ac:dyDescent="0.25">
      <c r="A119" s="7">
        <v>116</v>
      </c>
      <c r="B119" s="8" t="s">
        <v>119</v>
      </c>
      <c r="C119" s="22" t="s">
        <v>32</v>
      </c>
      <c r="D119" s="8">
        <f>[10]Patton!$B50</f>
        <v>2</v>
      </c>
      <c r="E119" s="8">
        <f>[10]Patton!B49</f>
        <v>9</v>
      </c>
      <c r="F119" s="8">
        <f>[10]Patton!C49</f>
        <v>0</v>
      </c>
      <c r="G119" s="8">
        <f>[10]Patton!D49</f>
        <v>4</v>
      </c>
      <c r="H119" s="8">
        <f>[10]Patton!E49</f>
        <v>0</v>
      </c>
      <c r="I119" s="8">
        <f>[10]Patton!F49</f>
        <v>0</v>
      </c>
      <c r="J119" s="8">
        <f>[10]Patton!G49</f>
        <v>0</v>
      </c>
      <c r="K119" s="8">
        <f>[10]Patton!H49</f>
        <v>0</v>
      </c>
      <c r="L119" s="8">
        <f>[10]Patton!I49</f>
        <v>4</v>
      </c>
      <c r="M119" s="20">
        <f>(G119+K119)/E119</f>
        <v>0.44444444444444442</v>
      </c>
      <c r="N119" s="20">
        <f>L119/(E119-K119)</f>
        <v>0.44444444444444442</v>
      </c>
      <c r="O119" s="20">
        <f>M119+N119</f>
        <v>0.88888888888888884</v>
      </c>
    </row>
    <row r="120" spans="1:15" s="1" customFormat="1" ht="15.75" x14ac:dyDescent="0.25">
      <c r="A120" s="7">
        <v>117</v>
      </c>
      <c r="B120" s="8" t="s">
        <v>119</v>
      </c>
      <c r="C120" s="26" t="s">
        <v>63</v>
      </c>
      <c r="D120" s="8">
        <f>[10]Rosen!$B40</f>
        <v>2</v>
      </c>
      <c r="E120" s="8">
        <f>[10]Rosen!B39</f>
        <v>9</v>
      </c>
      <c r="F120" s="8">
        <f>[10]Rosen!C39</f>
        <v>1</v>
      </c>
      <c r="G120" s="8">
        <f>[10]Rosen!D39</f>
        <v>2</v>
      </c>
      <c r="H120" s="8">
        <f>[10]Rosen!E39</f>
        <v>0</v>
      </c>
      <c r="I120" s="8">
        <f>[10]Rosen!F39</f>
        <v>0</v>
      </c>
      <c r="J120" s="8">
        <f>[10]Rosen!G39</f>
        <v>0</v>
      </c>
      <c r="K120" s="8">
        <f>[10]Rosen!H39</f>
        <v>2</v>
      </c>
      <c r="L120" s="8">
        <f>[10]Rosen!I39</f>
        <v>2</v>
      </c>
      <c r="M120" s="20">
        <f>(G120+K120)/E120</f>
        <v>0.44444444444444442</v>
      </c>
      <c r="N120" s="20">
        <f>L120/(E120-K120)</f>
        <v>0.2857142857142857</v>
      </c>
      <c r="O120" s="20">
        <f>M120+N120</f>
        <v>0.73015873015873012</v>
      </c>
    </row>
    <row r="121" spans="1:15" s="1" customFormat="1" ht="15.75" x14ac:dyDescent="0.25">
      <c r="A121" s="7">
        <v>118</v>
      </c>
      <c r="B121" s="8" t="s">
        <v>119</v>
      </c>
      <c r="C121" s="26" t="s">
        <v>147</v>
      </c>
      <c r="D121" s="8">
        <f>[10]Roy!$B43</f>
        <v>2</v>
      </c>
      <c r="E121" s="8">
        <f>[10]Roy!B42</f>
        <v>10</v>
      </c>
      <c r="F121" s="8">
        <f>[10]Roy!C42</f>
        <v>4</v>
      </c>
      <c r="G121" s="8">
        <f>[10]Roy!D42</f>
        <v>8</v>
      </c>
      <c r="H121" s="8">
        <f>[10]Roy!E42</f>
        <v>1</v>
      </c>
      <c r="I121" s="8">
        <f>[10]Roy!F42</f>
        <v>0</v>
      </c>
      <c r="J121" s="8">
        <f>[10]Roy!G42</f>
        <v>0</v>
      </c>
      <c r="K121" s="8">
        <f>[10]Roy!H42</f>
        <v>1</v>
      </c>
      <c r="L121" s="8">
        <f>[10]Roy!I42</f>
        <v>9</v>
      </c>
      <c r="M121" s="20">
        <f>(G121+K121)/E121</f>
        <v>0.9</v>
      </c>
      <c r="N121" s="20">
        <f>L121/(E121-K121)</f>
        <v>1</v>
      </c>
      <c r="O121" s="20">
        <f>M121+N121</f>
        <v>1.9</v>
      </c>
    </row>
    <row r="122" spans="1:15" s="1" customFormat="1" ht="15.75" x14ac:dyDescent="0.25">
      <c r="A122" s="7">
        <v>119</v>
      </c>
      <c r="B122" s="8" t="s">
        <v>119</v>
      </c>
      <c r="C122" s="26" t="s">
        <v>40</v>
      </c>
      <c r="D122" s="8">
        <f>[10]Smith!$B44</f>
        <v>2</v>
      </c>
      <c r="E122" s="8">
        <f>[10]Smith!B43</f>
        <v>9</v>
      </c>
      <c r="F122" s="8">
        <f>[10]Smith!C43</f>
        <v>2</v>
      </c>
      <c r="G122" s="8">
        <f>[10]Smith!D43</f>
        <v>5</v>
      </c>
      <c r="H122" s="8">
        <f>[10]Smith!E43</f>
        <v>1</v>
      </c>
      <c r="I122" s="8">
        <f>[10]Smith!F43</f>
        <v>0</v>
      </c>
      <c r="J122" s="8">
        <f>[10]Smith!G43</f>
        <v>0</v>
      </c>
      <c r="K122" s="8">
        <f>[10]Smith!H43</f>
        <v>0</v>
      </c>
      <c r="L122" s="8">
        <f>[10]Smith!I43</f>
        <v>6</v>
      </c>
      <c r="M122" s="20">
        <f>(G122+K122)/E122</f>
        <v>0.55555555555555558</v>
      </c>
      <c r="N122" s="20">
        <f>L122/(E122-K122)</f>
        <v>0.66666666666666663</v>
      </c>
      <c r="O122" s="20">
        <f>M122+N122</f>
        <v>1.2222222222222223</v>
      </c>
    </row>
    <row r="123" spans="1:15" s="1" customFormat="1" ht="15.75" x14ac:dyDescent="0.25">
      <c r="A123" s="7">
        <v>120</v>
      </c>
      <c r="B123" s="8" t="s">
        <v>119</v>
      </c>
      <c r="C123" s="26" t="s">
        <v>152</v>
      </c>
      <c r="D123" s="8">
        <f>[10]Tessier!$B47</f>
        <v>2</v>
      </c>
      <c r="E123" s="8">
        <f>[10]Tessier!B46</f>
        <v>8</v>
      </c>
      <c r="F123" s="8">
        <f>[10]Tessier!C46</f>
        <v>2</v>
      </c>
      <c r="G123" s="8">
        <f>[10]Tessier!D46</f>
        <v>1</v>
      </c>
      <c r="H123" s="8">
        <f>[10]Tessier!E46</f>
        <v>0</v>
      </c>
      <c r="I123" s="8">
        <f>[10]Tessier!F46</f>
        <v>0</v>
      </c>
      <c r="J123" s="8">
        <f>[10]Tessier!G46</f>
        <v>0</v>
      </c>
      <c r="K123" s="8">
        <f>[10]Tessier!H46</f>
        <v>0</v>
      </c>
      <c r="L123" s="8">
        <f>[10]Tessier!I46</f>
        <v>1</v>
      </c>
      <c r="M123" s="20">
        <f>(G123+K123)/E123</f>
        <v>0.125</v>
      </c>
      <c r="N123" s="20">
        <f>L123/(E123-K123)</f>
        <v>0.125</v>
      </c>
      <c r="O123" s="20">
        <f>M123+N123</f>
        <v>0.25</v>
      </c>
    </row>
    <row r="124" spans="1:15" s="1" customFormat="1" ht="15.75" x14ac:dyDescent="0.25">
      <c r="A124" s="7">
        <v>121</v>
      </c>
      <c r="B124" s="8" t="s">
        <v>99</v>
      </c>
      <c r="C124" s="26" t="s">
        <v>115</v>
      </c>
      <c r="D124" s="8">
        <f>[11]Berberian!$B33</f>
        <v>0</v>
      </c>
      <c r="E124" s="8">
        <f>[11]Berberian!B32</f>
        <v>0</v>
      </c>
      <c r="F124" s="8">
        <f>[11]Berberian!C32</f>
        <v>0</v>
      </c>
      <c r="G124" s="8">
        <f>[11]Berberian!D32</f>
        <v>0</v>
      </c>
      <c r="H124" s="8">
        <f>[11]Berberian!E32</f>
        <v>0</v>
      </c>
      <c r="I124" s="8">
        <f>[11]Berberian!F32</f>
        <v>0</v>
      </c>
      <c r="J124" s="8">
        <f>[11]Berberian!G32</f>
        <v>0</v>
      </c>
      <c r="K124" s="8">
        <f>[11]Berberian!H32</f>
        <v>0</v>
      </c>
      <c r="L124" s="8">
        <f>[11]Berberian!I32</f>
        <v>0</v>
      </c>
      <c r="M124" s="20" t="e">
        <f>(G124+K124)/E124</f>
        <v>#DIV/0!</v>
      </c>
      <c r="N124" s="20" t="e">
        <f>L124/(E124-K124)</f>
        <v>#DIV/0!</v>
      </c>
      <c r="O124" s="20" t="e">
        <f>M124+N124</f>
        <v>#DIV/0!</v>
      </c>
    </row>
    <row r="125" spans="1:15" s="1" customFormat="1" ht="15.75" x14ac:dyDescent="0.25">
      <c r="A125" s="7">
        <v>122</v>
      </c>
      <c r="B125" s="8" t="s">
        <v>99</v>
      </c>
      <c r="C125" s="26" t="s">
        <v>187</v>
      </c>
      <c r="D125" s="8">
        <f>[11]Cox!$B35</f>
        <v>0</v>
      </c>
      <c r="E125" s="8">
        <f>[11]Cox!B34</f>
        <v>0</v>
      </c>
      <c r="F125" s="8">
        <f>[11]Cox!C34</f>
        <v>0</v>
      </c>
      <c r="G125" s="8">
        <f>[11]Cox!D34</f>
        <v>0</v>
      </c>
      <c r="H125" s="8">
        <f>[11]Cox!E34</f>
        <v>0</v>
      </c>
      <c r="I125" s="8">
        <f>[11]Cox!F34</f>
        <v>0</v>
      </c>
      <c r="J125" s="8">
        <f>[11]Cox!G34</f>
        <v>0</v>
      </c>
      <c r="K125" s="8">
        <f>[11]Cox!H34</f>
        <v>0</v>
      </c>
      <c r="L125" s="8">
        <f>[11]Cox!I34</f>
        <v>0</v>
      </c>
      <c r="M125" s="20" t="e">
        <f>(G125+K125)/E125</f>
        <v>#DIV/0!</v>
      </c>
      <c r="N125" s="20" t="e">
        <f>L125/(E125-K125)</f>
        <v>#DIV/0!</v>
      </c>
      <c r="O125" s="20" t="e">
        <f>M125+N125</f>
        <v>#DIV/0!</v>
      </c>
    </row>
    <row r="126" spans="1:15" s="1" customFormat="1" ht="15.75" x14ac:dyDescent="0.25">
      <c r="A126" s="7">
        <v>123</v>
      </c>
      <c r="B126" s="8" t="s">
        <v>99</v>
      </c>
      <c r="C126" s="26" t="s">
        <v>116</v>
      </c>
      <c r="D126" s="8">
        <f>[11]Dolan!$B30</f>
        <v>0</v>
      </c>
      <c r="E126" s="8">
        <f>[11]Dolan!B29</f>
        <v>0</v>
      </c>
      <c r="F126" s="8">
        <f>[11]Dolan!C29</f>
        <v>0</v>
      </c>
      <c r="G126" s="8">
        <f>[11]Dolan!D29</f>
        <v>0</v>
      </c>
      <c r="H126" s="8">
        <f>[11]Dolan!E29</f>
        <v>0</v>
      </c>
      <c r="I126" s="8">
        <f>[11]Dolan!F29</f>
        <v>0</v>
      </c>
      <c r="J126" s="8">
        <f>[11]Dolan!G29</f>
        <v>0</v>
      </c>
      <c r="K126" s="8">
        <f>[11]Dolan!H29</f>
        <v>0</v>
      </c>
      <c r="L126" s="8">
        <f>[11]Dolan!I29</f>
        <v>0</v>
      </c>
      <c r="M126" s="20" t="e">
        <f>(G126+K126)/E126</f>
        <v>#DIV/0!</v>
      </c>
      <c r="N126" s="20" t="e">
        <f>L126/(E126-K126)</f>
        <v>#DIV/0!</v>
      </c>
      <c r="O126" s="20" t="e">
        <f>M126+N126</f>
        <v>#DIV/0!</v>
      </c>
    </row>
    <row r="127" spans="1:15" s="1" customFormat="1" ht="15.75" x14ac:dyDescent="0.25">
      <c r="A127" s="7">
        <v>124</v>
      </c>
      <c r="B127" s="8" t="s">
        <v>99</v>
      </c>
      <c r="C127" s="26" t="s">
        <v>117</v>
      </c>
      <c r="D127" s="8">
        <f>[11]Esposito!$B36</f>
        <v>0</v>
      </c>
      <c r="E127" s="8">
        <f>[11]Esposito!B35</f>
        <v>0</v>
      </c>
      <c r="F127" s="8">
        <f>[11]Esposito!C35</f>
        <v>0</v>
      </c>
      <c r="G127" s="8">
        <f>[11]Esposito!D35</f>
        <v>0</v>
      </c>
      <c r="H127" s="8">
        <f>[11]Esposito!E35</f>
        <v>0</v>
      </c>
      <c r="I127" s="8">
        <f>[11]Esposito!F35</f>
        <v>0</v>
      </c>
      <c r="J127" s="8">
        <f>[11]Esposito!G35</f>
        <v>0</v>
      </c>
      <c r="K127" s="8">
        <f>[11]Esposito!H35</f>
        <v>0</v>
      </c>
      <c r="L127" s="8">
        <f>[11]Esposito!I35</f>
        <v>0</v>
      </c>
      <c r="M127" s="20" t="e">
        <f>(G127+K127)/E127</f>
        <v>#DIV/0!</v>
      </c>
      <c r="N127" s="20" t="e">
        <f>L127/(E127-K127)</f>
        <v>#DIV/0!</v>
      </c>
      <c r="O127" s="20" t="e">
        <f>M127+N127</f>
        <v>#DIV/0!</v>
      </c>
    </row>
    <row r="128" spans="1:15" s="1" customFormat="1" ht="15.75" x14ac:dyDescent="0.25">
      <c r="A128" s="7">
        <v>125</v>
      </c>
      <c r="B128" s="8" t="s">
        <v>99</v>
      </c>
      <c r="C128" s="45" t="s">
        <v>106</v>
      </c>
      <c r="D128" s="8">
        <f>[11]Huckins!$B35</f>
        <v>0</v>
      </c>
      <c r="E128" s="8">
        <f>[11]Huckins!B34</f>
        <v>0</v>
      </c>
      <c r="F128" s="8">
        <f>[11]Huckins!C34</f>
        <v>0</v>
      </c>
      <c r="G128" s="8">
        <f>[11]Huckins!D34</f>
        <v>0</v>
      </c>
      <c r="H128" s="8">
        <f>[11]Huckins!E34</f>
        <v>0</v>
      </c>
      <c r="I128" s="8">
        <f>[11]Huckins!F34</f>
        <v>0</v>
      </c>
      <c r="J128" s="8">
        <f>[11]Huckins!G34</f>
        <v>0</v>
      </c>
      <c r="K128" s="8">
        <f>[11]Huckins!H34</f>
        <v>0</v>
      </c>
      <c r="L128" s="8">
        <f>[11]Huckins!I34</f>
        <v>0</v>
      </c>
      <c r="M128" s="20" t="e">
        <f>(G128+K128)/E128</f>
        <v>#DIV/0!</v>
      </c>
      <c r="N128" s="20" t="e">
        <f>L128/(E128-K128)</f>
        <v>#DIV/0!</v>
      </c>
      <c r="O128" s="20" t="e">
        <f>M128+N128</f>
        <v>#DIV/0!</v>
      </c>
    </row>
    <row r="129" spans="1:15" x14ac:dyDescent="0.25">
      <c r="A129" s="7"/>
      <c r="B129" s="9" t="s">
        <v>67</v>
      </c>
      <c r="C129" s="9"/>
      <c r="D129" s="12"/>
      <c r="E129" s="15">
        <f t="shared" ref="E129:L129" si="0">SUM(E4:E128)</f>
        <v>1835</v>
      </c>
      <c r="F129" s="15">
        <f t="shared" si="0"/>
        <v>459</v>
      </c>
      <c r="G129" s="15">
        <f t="shared" si="0"/>
        <v>902</v>
      </c>
      <c r="H129" s="15">
        <f t="shared" si="0"/>
        <v>130</v>
      </c>
      <c r="I129" s="15">
        <f t="shared" si="0"/>
        <v>44</v>
      </c>
      <c r="J129" s="15">
        <f t="shared" si="0"/>
        <v>5</v>
      </c>
      <c r="K129" s="15">
        <f t="shared" si="0"/>
        <v>65</v>
      </c>
      <c r="L129" s="15">
        <f t="shared" si="0"/>
        <v>1135</v>
      </c>
      <c r="M129" s="19">
        <f t="shared" ref="M129" si="1">(G129+K129)/E129</f>
        <v>0.52697547683923707</v>
      </c>
      <c r="N129" s="19">
        <f t="shared" ref="N129" si="2">L129/(E129-K129)</f>
        <v>0.64124293785310738</v>
      </c>
      <c r="O129" s="19">
        <f t="shared" ref="O129" si="3">M129+N129</f>
        <v>1.1682184146923444</v>
      </c>
    </row>
    <row r="130" spans="1:15" hidden="1" x14ac:dyDescent="0.25">
      <c r="B130" s="7" t="s">
        <v>71</v>
      </c>
      <c r="C130" s="7"/>
      <c r="D130" s="7"/>
      <c r="E130" s="7">
        <v>13318</v>
      </c>
      <c r="F130" s="8">
        <f>[1]Vye!C172</f>
        <v>0</v>
      </c>
      <c r="G130" s="7">
        <v>7004</v>
      </c>
      <c r="H130" s="7">
        <v>889</v>
      </c>
      <c r="I130" s="7">
        <v>265</v>
      </c>
      <c r="J130" s="7">
        <v>147</v>
      </c>
      <c r="K130" s="7">
        <v>510</v>
      </c>
    </row>
    <row r="131" spans="1:15" hidden="1" x14ac:dyDescent="0.25">
      <c r="B131" s="7" t="s">
        <v>68</v>
      </c>
      <c r="C131" s="7"/>
      <c r="D131" s="7"/>
      <c r="E131" s="8">
        <f>E129-E130</f>
        <v>-11483</v>
      </c>
      <c r="F131" s="8">
        <f>[1]Vye!C173</f>
        <v>0</v>
      </c>
      <c r="G131" s="8">
        <f t="shared" ref="G131:K131" si="4">G129-G130</f>
        <v>-6102</v>
      </c>
      <c r="H131" s="8">
        <f t="shared" si="4"/>
        <v>-759</v>
      </c>
      <c r="I131" s="8">
        <f t="shared" si="4"/>
        <v>-221</v>
      </c>
      <c r="J131" s="8">
        <f t="shared" si="4"/>
        <v>-142</v>
      </c>
      <c r="K131" s="8">
        <f t="shared" si="4"/>
        <v>-445</v>
      </c>
      <c r="L131" s="1"/>
    </row>
    <row r="132" spans="1:15" x14ac:dyDescent="0.25">
      <c r="E132" s="16"/>
      <c r="F132" s="16"/>
      <c r="G132" s="16"/>
      <c r="H132" s="16"/>
      <c r="I132" s="16"/>
      <c r="J132" s="16"/>
      <c r="K132" s="16"/>
    </row>
    <row r="133" spans="1:15" s="1" customFormat="1" x14ac:dyDescent="0.25">
      <c r="A133" s="3"/>
      <c r="B133" s="3" t="s">
        <v>11</v>
      </c>
      <c r="C133" s="3"/>
      <c r="D133" s="3"/>
      <c r="E133" s="3" t="s">
        <v>0</v>
      </c>
      <c r="F133" s="3" t="s">
        <v>1</v>
      </c>
      <c r="G133" s="3" t="s">
        <v>2</v>
      </c>
      <c r="H133" s="3" t="s">
        <v>3</v>
      </c>
      <c r="I133" s="3" t="s">
        <v>4</v>
      </c>
      <c r="J133" s="3" t="s">
        <v>5</v>
      </c>
      <c r="K133" s="3" t="s">
        <v>6</v>
      </c>
      <c r="L133" s="3" t="s">
        <v>7</v>
      </c>
      <c r="M133" s="5" t="s">
        <v>8</v>
      </c>
      <c r="N133" s="5" t="s">
        <v>9</v>
      </c>
      <c r="O133" s="6" t="s">
        <v>10</v>
      </c>
    </row>
    <row r="134" spans="1:15" x14ac:dyDescent="0.25">
      <c r="A134" s="2"/>
      <c r="B134" s="11" t="s">
        <v>48</v>
      </c>
      <c r="C134" s="7"/>
      <c r="D134" s="7"/>
      <c r="E134" s="8">
        <f t="shared" ref="E134:L134" si="5">E4+E5+E6+E7+E8+E9+E10+E11+E12+E13+E14+E15</f>
        <v>115</v>
      </c>
      <c r="F134" s="8">
        <f t="shared" si="5"/>
        <v>20</v>
      </c>
      <c r="G134" s="8">
        <f t="shared" si="5"/>
        <v>48</v>
      </c>
      <c r="H134" s="8">
        <f t="shared" si="5"/>
        <v>6</v>
      </c>
      <c r="I134" s="8">
        <f t="shared" si="5"/>
        <v>1</v>
      </c>
      <c r="J134" s="8">
        <f t="shared" si="5"/>
        <v>1</v>
      </c>
      <c r="K134" s="8">
        <f t="shared" si="5"/>
        <v>3</v>
      </c>
      <c r="L134" s="8">
        <f t="shared" si="5"/>
        <v>59</v>
      </c>
      <c r="M134" s="20">
        <f t="shared" ref="M134:M141" si="6">(G134+K134)/E134</f>
        <v>0.44347826086956521</v>
      </c>
      <c r="N134" s="20">
        <f t="shared" ref="N134:N141" si="7">L134/(E134-K134)</f>
        <v>0.5267857142857143</v>
      </c>
      <c r="O134" s="20">
        <f t="shared" ref="O134:O141" si="8">M134+N134</f>
        <v>0.97026397515527951</v>
      </c>
    </row>
    <row r="135" spans="1:15" x14ac:dyDescent="0.25">
      <c r="A135" s="2"/>
      <c r="B135" s="11" t="s">
        <v>70</v>
      </c>
      <c r="C135" s="7"/>
      <c r="D135" s="7"/>
      <c r="E135" s="8">
        <f>E16+E17+E18+E19+E20+E21+E22+E23+E24+E25+E26+E27</f>
        <v>72</v>
      </c>
      <c r="F135" s="8">
        <f t="shared" ref="F135:L135" si="9">F16+F17+F18+F19+F20+F21+F22+F23+F24+F25+F26+F27</f>
        <v>7</v>
      </c>
      <c r="G135" s="8">
        <f t="shared" si="9"/>
        <v>23</v>
      </c>
      <c r="H135" s="8">
        <f t="shared" si="9"/>
        <v>0</v>
      </c>
      <c r="I135" s="8">
        <f t="shared" si="9"/>
        <v>1</v>
      </c>
      <c r="J135" s="8">
        <f t="shared" si="9"/>
        <v>0</v>
      </c>
      <c r="K135" s="8">
        <f t="shared" si="9"/>
        <v>4</v>
      </c>
      <c r="L135" s="8">
        <f t="shared" si="9"/>
        <v>25</v>
      </c>
      <c r="M135" s="20">
        <f t="shared" si="6"/>
        <v>0.375</v>
      </c>
      <c r="N135" s="20">
        <f t="shared" si="7"/>
        <v>0.36764705882352944</v>
      </c>
      <c r="O135" s="20">
        <f t="shared" si="8"/>
        <v>0.74264705882352944</v>
      </c>
    </row>
    <row r="136" spans="1:15" x14ac:dyDescent="0.25">
      <c r="A136" s="2"/>
      <c r="B136" s="11" t="s">
        <v>118</v>
      </c>
      <c r="C136" s="7"/>
      <c r="D136" s="7"/>
      <c r="E136" s="8">
        <f t="shared" ref="E136:L136" si="10">E28+E29+E30+E31+E32+E33+E34+E35+E36+E37+E38+E39</f>
        <v>345</v>
      </c>
      <c r="F136" s="8">
        <f t="shared" si="10"/>
        <v>73</v>
      </c>
      <c r="G136" s="8">
        <f t="shared" si="10"/>
        <v>167</v>
      </c>
      <c r="H136" s="8">
        <f t="shared" si="10"/>
        <v>28</v>
      </c>
      <c r="I136" s="8">
        <f t="shared" si="10"/>
        <v>6</v>
      </c>
      <c r="J136" s="8">
        <f t="shared" si="10"/>
        <v>0</v>
      </c>
      <c r="K136" s="139">
        <f t="shared" si="10"/>
        <v>15</v>
      </c>
      <c r="L136" s="8">
        <f t="shared" si="10"/>
        <v>207</v>
      </c>
      <c r="M136" s="20">
        <f t="shared" si="6"/>
        <v>0.52753623188405796</v>
      </c>
      <c r="N136" s="20">
        <f t="shared" si="7"/>
        <v>0.62727272727272732</v>
      </c>
      <c r="O136" s="20">
        <f t="shared" si="8"/>
        <v>1.1548089591567852</v>
      </c>
    </row>
    <row r="137" spans="1:15" x14ac:dyDescent="0.25">
      <c r="A137" s="2"/>
      <c r="B137" s="11" t="s">
        <v>18</v>
      </c>
      <c r="C137" s="7"/>
      <c r="D137" s="7"/>
      <c r="E137" s="8">
        <f t="shared" ref="E137:L137" si="11">E40+E41+E42+E43+E44+E45+E46+E47+E48+E49+E50+E51</f>
        <v>277</v>
      </c>
      <c r="F137" s="8">
        <f t="shared" si="11"/>
        <v>88</v>
      </c>
      <c r="G137" s="8">
        <f t="shared" si="11"/>
        <v>149</v>
      </c>
      <c r="H137" s="139">
        <f t="shared" si="11"/>
        <v>30</v>
      </c>
      <c r="I137" s="8">
        <f t="shared" si="11"/>
        <v>9</v>
      </c>
      <c r="J137" s="8">
        <f t="shared" si="11"/>
        <v>0</v>
      </c>
      <c r="K137" s="8">
        <f t="shared" si="11"/>
        <v>7</v>
      </c>
      <c r="L137" s="8">
        <f t="shared" si="11"/>
        <v>197</v>
      </c>
      <c r="M137" s="79">
        <f t="shared" si="6"/>
        <v>0.56317689530685922</v>
      </c>
      <c r="N137" s="79">
        <f t="shared" si="7"/>
        <v>0.72962962962962963</v>
      </c>
      <c r="O137" s="79">
        <f t="shared" si="8"/>
        <v>1.2928065249364888</v>
      </c>
    </row>
    <row r="138" spans="1:15" x14ac:dyDescent="0.25">
      <c r="A138" s="2"/>
      <c r="B138" s="11" t="s">
        <v>26</v>
      </c>
      <c r="C138" s="7"/>
      <c r="D138" s="7"/>
      <c r="E138" s="8">
        <f t="shared" ref="E138:L138" si="12">E52+E53+E54+E55+E56+E57+E58+E59+E60+E61+E62+E63</f>
        <v>268</v>
      </c>
      <c r="F138" s="8">
        <f t="shared" si="12"/>
        <v>78</v>
      </c>
      <c r="G138" s="8">
        <f t="shared" si="12"/>
        <v>132</v>
      </c>
      <c r="H138" s="8">
        <f t="shared" si="12"/>
        <v>17</v>
      </c>
      <c r="I138" s="8">
        <f t="shared" si="12"/>
        <v>7</v>
      </c>
      <c r="J138" s="8">
        <f t="shared" si="12"/>
        <v>0</v>
      </c>
      <c r="K138" s="8">
        <f t="shared" si="12"/>
        <v>13</v>
      </c>
      <c r="L138" s="8">
        <f t="shared" si="12"/>
        <v>163</v>
      </c>
      <c r="M138" s="20">
        <f t="shared" si="6"/>
        <v>0.54104477611940294</v>
      </c>
      <c r="N138" s="20">
        <f t="shared" si="7"/>
        <v>0.63921568627450975</v>
      </c>
      <c r="O138" s="20">
        <f t="shared" si="8"/>
        <v>1.1802604623939126</v>
      </c>
    </row>
    <row r="139" spans="1:15" x14ac:dyDescent="0.25">
      <c r="A139" s="2"/>
      <c r="B139" s="11" t="s">
        <v>30</v>
      </c>
      <c r="C139" s="7"/>
      <c r="D139" s="7"/>
      <c r="E139" s="139">
        <f t="shared" ref="E139:L139" si="13">E64+E65+E66+E67+E68+E69+E70+E71+E72+E73+E74+E75</f>
        <v>359</v>
      </c>
      <c r="F139" s="139">
        <f t="shared" si="13"/>
        <v>105</v>
      </c>
      <c r="G139" s="139">
        <f t="shared" si="13"/>
        <v>191</v>
      </c>
      <c r="H139" s="139">
        <f t="shared" si="13"/>
        <v>30</v>
      </c>
      <c r="I139" s="139">
        <f t="shared" si="13"/>
        <v>11</v>
      </c>
      <c r="J139" s="139">
        <f t="shared" si="13"/>
        <v>4</v>
      </c>
      <c r="K139" s="8">
        <f t="shared" si="13"/>
        <v>6</v>
      </c>
      <c r="L139" s="139">
        <f t="shared" si="13"/>
        <v>255</v>
      </c>
      <c r="M139" s="20">
        <f t="shared" si="6"/>
        <v>0.54874651810584962</v>
      </c>
      <c r="N139" s="20">
        <f t="shared" si="7"/>
        <v>0.72237960339943341</v>
      </c>
      <c r="O139" s="20">
        <f t="shared" si="8"/>
        <v>1.2711261215052829</v>
      </c>
    </row>
    <row r="140" spans="1:15" x14ac:dyDescent="0.25">
      <c r="A140" s="2"/>
      <c r="B140" s="11" t="s">
        <v>55</v>
      </c>
      <c r="C140" s="7"/>
      <c r="D140" s="7"/>
      <c r="E140" s="8">
        <f t="shared" ref="E140:L140" si="14">E76+E77+E78+E79+E80+E81+E82+E83+E84+E85+E86+E87</f>
        <v>132</v>
      </c>
      <c r="F140" s="8">
        <f t="shared" si="14"/>
        <v>33</v>
      </c>
      <c r="G140" s="8">
        <f t="shared" si="14"/>
        <v>68</v>
      </c>
      <c r="H140" s="8">
        <f t="shared" si="14"/>
        <v>8</v>
      </c>
      <c r="I140" s="8">
        <f t="shared" si="14"/>
        <v>2</v>
      </c>
      <c r="J140" s="8">
        <f t="shared" si="14"/>
        <v>0</v>
      </c>
      <c r="K140" s="8">
        <f t="shared" si="14"/>
        <v>3</v>
      </c>
      <c r="L140" s="8">
        <f t="shared" si="14"/>
        <v>80</v>
      </c>
      <c r="M140" s="20">
        <f t="shared" si="6"/>
        <v>0.53787878787878785</v>
      </c>
      <c r="N140" s="20">
        <f t="shared" si="7"/>
        <v>0.62015503875968991</v>
      </c>
      <c r="O140" s="20">
        <f t="shared" si="8"/>
        <v>1.1580338266384778</v>
      </c>
    </row>
    <row r="141" spans="1:15" x14ac:dyDescent="0.25">
      <c r="A141" s="2"/>
      <c r="B141" s="11" t="s">
        <v>46</v>
      </c>
      <c r="C141" s="7"/>
      <c r="D141" s="7"/>
      <c r="E141" s="8">
        <f t="shared" ref="E141:L141" si="15">E88+E89+E90+E91+E92+E93+E94+E95+E96+E97+E98+E99</f>
        <v>101</v>
      </c>
      <c r="F141" s="8">
        <f t="shared" si="15"/>
        <v>18</v>
      </c>
      <c r="G141" s="8">
        <f t="shared" si="15"/>
        <v>44</v>
      </c>
      <c r="H141" s="8">
        <f t="shared" si="15"/>
        <v>5</v>
      </c>
      <c r="I141" s="8">
        <f t="shared" si="15"/>
        <v>4</v>
      </c>
      <c r="J141" s="8">
        <f t="shared" si="15"/>
        <v>0</v>
      </c>
      <c r="K141" s="8">
        <f t="shared" si="15"/>
        <v>5</v>
      </c>
      <c r="L141" s="8">
        <f t="shared" si="15"/>
        <v>57</v>
      </c>
      <c r="M141" s="20">
        <f t="shared" si="6"/>
        <v>0.48514851485148514</v>
      </c>
      <c r="N141" s="20">
        <f t="shared" si="7"/>
        <v>0.59375</v>
      </c>
      <c r="O141" s="20">
        <f t="shared" si="8"/>
        <v>1.0788985148514851</v>
      </c>
    </row>
    <row r="142" spans="1:15" x14ac:dyDescent="0.25">
      <c r="A142" s="2"/>
      <c r="B142" s="11" t="s">
        <v>69</v>
      </c>
      <c r="C142" s="7"/>
      <c r="D142" s="7"/>
      <c r="E142" s="8">
        <f t="shared" ref="E142:L142" si="16">E100+E101+E102+E103+E104+E105+E106+E107+E108+E109+E110+E111</f>
        <v>86</v>
      </c>
      <c r="F142" s="8">
        <f t="shared" si="16"/>
        <v>23</v>
      </c>
      <c r="G142" s="8">
        <f t="shared" si="16"/>
        <v>41</v>
      </c>
      <c r="H142" s="8">
        <f t="shared" si="16"/>
        <v>4</v>
      </c>
      <c r="I142" s="8">
        <f t="shared" si="16"/>
        <v>3</v>
      </c>
      <c r="J142" s="8">
        <f t="shared" si="16"/>
        <v>0</v>
      </c>
      <c r="K142" s="8">
        <f t="shared" si="16"/>
        <v>6</v>
      </c>
      <c r="L142" s="8">
        <f t="shared" si="16"/>
        <v>51</v>
      </c>
      <c r="M142" s="20">
        <f>(G142+K142)/E142</f>
        <v>0.54651162790697672</v>
      </c>
      <c r="N142" s="20">
        <f>L142/(E142-K142)</f>
        <v>0.63749999999999996</v>
      </c>
      <c r="O142" s="20">
        <f>M142+N142</f>
        <v>1.1840116279069766</v>
      </c>
    </row>
    <row r="143" spans="1:15" s="1" customFormat="1" x14ac:dyDescent="0.25">
      <c r="A143" s="2"/>
      <c r="B143" s="11" t="s">
        <v>119</v>
      </c>
      <c r="C143" s="7"/>
      <c r="D143" s="7"/>
      <c r="E143" s="8">
        <f t="shared" ref="E143:L143" si="17">SUM(E112:E123)</f>
        <v>80</v>
      </c>
      <c r="F143" s="8">
        <f t="shared" si="17"/>
        <v>14</v>
      </c>
      <c r="G143" s="8">
        <f t="shared" si="17"/>
        <v>39</v>
      </c>
      <c r="H143" s="8">
        <f t="shared" si="17"/>
        <v>2</v>
      </c>
      <c r="I143" s="8">
        <f t="shared" si="17"/>
        <v>0</v>
      </c>
      <c r="J143" s="8">
        <f t="shared" si="17"/>
        <v>0</v>
      </c>
      <c r="K143" s="8">
        <f t="shared" si="17"/>
        <v>3</v>
      </c>
      <c r="L143" s="8">
        <f t="shared" si="17"/>
        <v>41</v>
      </c>
      <c r="M143" s="20">
        <f t="shared" ref="M143:M144" si="18">(G143+K143)/E143</f>
        <v>0.52500000000000002</v>
      </c>
      <c r="N143" s="20">
        <f t="shared" ref="N143:N144" si="19">L143/(E143-K143)</f>
        <v>0.53246753246753242</v>
      </c>
      <c r="O143" s="20">
        <f t="shared" ref="O143:O144" si="20">M143+N143</f>
        <v>1.0574675324675324</v>
      </c>
    </row>
    <row r="144" spans="1:15" s="1" customFormat="1" ht="15.75" thickBot="1" x14ac:dyDescent="0.3">
      <c r="A144" s="2"/>
      <c r="B144" s="11" t="s">
        <v>94</v>
      </c>
      <c r="C144" s="7"/>
      <c r="D144" s="13"/>
      <c r="E144" s="80">
        <f t="shared" ref="E144:L144" si="21">SUM(E124:E128)</f>
        <v>0</v>
      </c>
      <c r="F144" s="80">
        <f t="shared" si="21"/>
        <v>0</v>
      </c>
      <c r="G144" s="80">
        <f t="shared" si="21"/>
        <v>0</v>
      </c>
      <c r="H144" s="80">
        <f t="shared" si="21"/>
        <v>0</v>
      </c>
      <c r="I144" s="80">
        <f t="shared" si="21"/>
        <v>0</v>
      </c>
      <c r="J144" s="80">
        <f t="shared" si="21"/>
        <v>0</v>
      </c>
      <c r="K144" s="80">
        <f t="shared" si="21"/>
        <v>0</v>
      </c>
      <c r="L144" s="80">
        <f t="shared" si="21"/>
        <v>0</v>
      </c>
      <c r="M144" s="20" t="e">
        <f t="shared" si="18"/>
        <v>#DIV/0!</v>
      </c>
      <c r="N144" s="20" t="e">
        <f t="shared" si="19"/>
        <v>#DIV/0!</v>
      </c>
      <c r="O144" s="20" t="e">
        <f t="shared" si="20"/>
        <v>#DIV/0!</v>
      </c>
    </row>
    <row r="145" spans="1:15" x14ac:dyDescent="0.25">
      <c r="A145" s="2"/>
      <c r="B145" s="11" t="s">
        <v>67</v>
      </c>
      <c r="C145" s="7"/>
      <c r="D145" s="12"/>
      <c r="E145" s="12">
        <f t="shared" ref="E145:L145" si="22">SUM(E134:E144)</f>
        <v>1835</v>
      </c>
      <c r="F145" s="12">
        <f t="shared" si="22"/>
        <v>459</v>
      </c>
      <c r="G145" s="12">
        <f t="shared" si="22"/>
        <v>902</v>
      </c>
      <c r="H145" s="12">
        <f t="shared" si="22"/>
        <v>130</v>
      </c>
      <c r="I145" s="12">
        <f t="shared" si="22"/>
        <v>44</v>
      </c>
      <c r="J145" s="12">
        <f t="shared" si="22"/>
        <v>5</v>
      </c>
      <c r="K145" s="12">
        <f t="shared" si="22"/>
        <v>65</v>
      </c>
      <c r="L145" s="12">
        <f t="shared" si="22"/>
        <v>1135</v>
      </c>
      <c r="M145" s="79">
        <f t="shared" ref="M145" si="23">(G145+K145)/E145</f>
        <v>0.52697547683923707</v>
      </c>
      <c r="N145" s="79">
        <f t="shared" ref="N145" si="24">L145/(E145-K145)</f>
        <v>0.64124293785310738</v>
      </c>
      <c r="O145" s="79">
        <f t="shared" ref="O145" si="25">M145+N145</f>
        <v>1.1682184146923444</v>
      </c>
    </row>
    <row r="149" spans="1:15" x14ac:dyDescent="0.25">
      <c r="G149" s="1"/>
      <c r="H149" s="1"/>
      <c r="I149" s="1"/>
      <c r="J149" s="1"/>
      <c r="K149" s="1"/>
      <c r="L149" s="1"/>
    </row>
    <row r="150" spans="1:15" x14ac:dyDescent="0.25">
      <c r="G150" s="1"/>
      <c r="H150" s="1"/>
      <c r="I150" s="1"/>
      <c r="J150" s="1"/>
      <c r="K150" s="1"/>
      <c r="L150" s="1"/>
    </row>
    <row r="151" spans="1:15" x14ac:dyDescent="0.25">
      <c r="G151" s="1"/>
      <c r="H151" s="1"/>
      <c r="I151" s="1"/>
      <c r="J151" s="1"/>
      <c r="K151" s="1"/>
      <c r="L151" s="1"/>
    </row>
    <row r="152" spans="1:15" x14ac:dyDescent="0.25">
      <c r="G152" s="1"/>
      <c r="H152" s="1"/>
      <c r="I152" s="1"/>
      <c r="J152" s="1"/>
      <c r="K152" s="1"/>
      <c r="L152" s="1"/>
    </row>
    <row r="153" spans="1:15" x14ac:dyDescent="0.25">
      <c r="G153" s="1"/>
      <c r="H153" s="1"/>
      <c r="I153" s="1"/>
      <c r="J153" s="1"/>
      <c r="K153" s="1"/>
      <c r="L153" s="1"/>
    </row>
    <row r="154" spans="1:15" x14ac:dyDescent="0.25">
      <c r="G154" s="1"/>
      <c r="H154" s="1"/>
      <c r="I154" s="1"/>
      <c r="J154" s="1"/>
      <c r="K154" s="1"/>
      <c r="L154" s="1"/>
    </row>
    <row r="155" spans="1:15" x14ac:dyDescent="0.25">
      <c r="G155" s="1"/>
      <c r="H155" s="1"/>
      <c r="I155" s="1"/>
      <c r="J155" s="1"/>
      <c r="K155" s="1"/>
      <c r="L155" s="1"/>
    </row>
    <row r="156" spans="1:15" x14ac:dyDescent="0.25">
      <c r="G156" s="1"/>
      <c r="H156" s="1"/>
      <c r="I156" s="1"/>
      <c r="J156" s="1"/>
      <c r="K156" s="1"/>
      <c r="L156" s="1"/>
    </row>
  </sheetData>
  <sortState ref="B4:O128">
    <sortCondition ref="C64"/>
  </sortState>
  <pageMargins left="0.45" right="0.45" top="0.75" bottom="0.75" header="0.3" footer="0.3"/>
  <pageSetup orientation="landscape" r:id="rId1"/>
  <headerFooter>
    <oddFooter>&amp;C&amp;P&amp;R&amp;F     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4"/>
  <sheetViews>
    <sheetView zoomScaleNormal="100" workbookViewId="0">
      <pane ySplit="3" topLeftCell="A4" activePane="bottomLeft" state="frozen"/>
      <selection pane="bottomLeft" activeCell="R35" sqref="R35"/>
    </sheetView>
  </sheetViews>
  <sheetFormatPr defaultRowHeight="15" x14ac:dyDescent="0.25"/>
  <cols>
    <col min="1" max="1" width="4.42578125" style="1" customWidth="1"/>
    <col min="2" max="2" width="7.5703125" style="1" customWidth="1"/>
    <col min="3" max="3" width="19.7109375" style="1" customWidth="1"/>
    <col min="4" max="4" width="9.140625" style="1" customWidth="1"/>
    <col min="5" max="12" width="7.28515625" style="1" customWidth="1"/>
    <col min="13" max="15" width="9.140625" style="4"/>
    <col min="16" max="16384" width="9.140625" style="1"/>
  </cols>
  <sheetData>
    <row r="1" spans="1:15" ht="18.75" x14ac:dyDescent="0.3">
      <c r="A1" s="63" t="s">
        <v>190</v>
      </c>
    </row>
    <row r="2" spans="1:15" ht="18.75" x14ac:dyDescent="0.3">
      <c r="B2" s="17" t="s">
        <v>73</v>
      </c>
    </row>
    <row r="3" spans="1:15" x14ac:dyDescent="0.25">
      <c r="A3" s="3"/>
      <c r="B3" s="3" t="s">
        <v>11</v>
      </c>
      <c r="C3" s="3" t="s">
        <v>13</v>
      </c>
      <c r="D3" s="3" t="s">
        <v>12</v>
      </c>
      <c r="E3" s="3" t="s">
        <v>0</v>
      </c>
      <c r="F3" s="3" t="s">
        <v>1</v>
      </c>
      <c r="G3" s="3" t="s">
        <v>2</v>
      </c>
      <c r="H3" s="3" t="s">
        <v>3</v>
      </c>
      <c r="I3" s="3" t="s">
        <v>4</v>
      </c>
      <c r="J3" s="3" t="s">
        <v>5</v>
      </c>
      <c r="K3" s="3" t="s">
        <v>6</v>
      </c>
      <c r="L3" s="3" t="s">
        <v>7</v>
      </c>
      <c r="M3" s="5" t="s">
        <v>8</v>
      </c>
      <c r="N3" s="5" t="s">
        <v>9</v>
      </c>
      <c r="O3" s="6" t="s">
        <v>10</v>
      </c>
    </row>
    <row r="4" spans="1:15" ht="15.75" x14ac:dyDescent="0.25">
      <c r="A4" s="7">
        <v>1</v>
      </c>
      <c r="B4" s="8" t="s">
        <v>60</v>
      </c>
      <c r="C4" s="22" t="s">
        <v>23</v>
      </c>
      <c r="D4" s="8">
        <f>[2]Roy!$B42</f>
        <v>0</v>
      </c>
      <c r="E4" s="8">
        <f>[2]Roy!B41</f>
        <v>0</v>
      </c>
      <c r="F4" s="8">
        <f>[2]Roy!C41</f>
        <v>0</v>
      </c>
      <c r="G4" s="8">
        <f>[2]Roy!D41</f>
        <v>0</v>
      </c>
      <c r="H4" s="8">
        <f>[2]Roy!E41</f>
        <v>0</v>
      </c>
      <c r="I4" s="8">
        <f>[2]Roy!F41</f>
        <v>0</v>
      </c>
      <c r="J4" s="8">
        <f>[2]Roy!G41</f>
        <v>0</v>
      </c>
      <c r="K4" s="8">
        <f>[2]Roy!H41</f>
        <v>0</v>
      </c>
      <c r="L4" s="8">
        <f>[2]Roy!I41</f>
        <v>0</v>
      </c>
      <c r="M4" s="20" t="e">
        <f>(G4+K4)/E4</f>
        <v>#DIV/0!</v>
      </c>
      <c r="N4" s="20" t="e">
        <f>L4/(E4-K4)</f>
        <v>#DIV/0!</v>
      </c>
      <c r="O4" s="20" t="e">
        <f>M4+N4</f>
        <v>#DIV/0!</v>
      </c>
    </row>
    <row r="5" spans="1:15" ht="15.75" x14ac:dyDescent="0.25">
      <c r="A5" s="7">
        <v>2</v>
      </c>
      <c r="B5" s="8" t="s">
        <v>46</v>
      </c>
      <c r="C5" s="26" t="s">
        <v>41</v>
      </c>
      <c r="D5" s="8">
        <f>[8]Hall!$B55</f>
        <v>0</v>
      </c>
      <c r="E5" s="8">
        <f>[8]Hall!B54</f>
        <v>0</v>
      </c>
      <c r="F5" s="8">
        <f>[8]Hall!C54</f>
        <v>0</v>
      </c>
      <c r="G5" s="8">
        <f>[8]Hall!D54</f>
        <v>0</v>
      </c>
      <c r="H5" s="8">
        <f>[8]Hall!E54</f>
        <v>0</v>
      </c>
      <c r="I5" s="8">
        <f>[8]Hall!F54</f>
        <v>0</v>
      </c>
      <c r="J5" s="8">
        <f>[8]Hall!G54</f>
        <v>0</v>
      </c>
      <c r="K5" s="8">
        <f>[8]Hall!H54</f>
        <v>0</v>
      </c>
      <c r="L5" s="8">
        <f>[8]Hall!I54</f>
        <v>0</v>
      </c>
      <c r="M5" s="20" t="e">
        <f>(G5+K5)/E5</f>
        <v>#DIV/0!</v>
      </c>
      <c r="N5" s="20" t="e">
        <f>L5/(E5-K5)</f>
        <v>#DIV/0!</v>
      </c>
      <c r="O5" s="20" t="e">
        <f>M5+N5</f>
        <v>#DIV/0!</v>
      </c>
    </row>
    <row r="6" spans="1:15" ht="15.75" x14ac:dyDescent="0.25">
      <c r="A6" s="7">
        <v>3</v>
      </c>
      <c r="B6" s="8" t="s">
        <v>39</v>
      </c>
      <c r="C6" s="22" t="s">
        <v>95</v>
      </c>
      <c r="D6" s="8">
        <f>[9]Bisson!$B60</f>
        <v>0</v>
      </c>
      <c r="E6" s="8">
        <f>[9]Bisson!B59</f>
        <v>0</v>
      </c>
      <c r="F6" s="8">
        <f>[9]Bisson!C59</f>
        <v>0</v>
      </c>
      <c r="G6" s="8">
        <f>[9]Bisson!D59</f>
        <v>0</v>
      </c>
      <c r="H6" s="8">
        <f>[9]Bisson!E59</f>
        <v>0</v>
      </c>
      <c r="I6" s="8">
        <f>[9]Bisson!F59</f>
        <v>0</v>
      </c>
      <c r="J6" s="8">
        <f>[9]Bisson!G59</f>
        <v>0</v>
      </c>
      <c r="K6" s="8">
        <f>[9]Bisson!H59</f>
        <v>0</v>
      </c>
      <c r="L6" s="8">
        <f>[9]Bisson!I59</f>
        <v>0</v>
      </c>
      <c r="M6" s="20" t="e">
        <f>(G6+K6)/E6</f>
        <v>#DIV/0!</v>
      </c>
      <c r="N6" s="20" t="e">
        <f>L6/(E6-K6)</f>
        <v>#DIV/0!</v>
      </c>
      <c r="O6" s="20" t="e">
        <f>M6+N6</f>
        <v>#DIV/0!</v>
      </c>
    </row>
    <row r="7" spans="1:15" ht="15.75" x14ac:dyDescent="0.25">
      <c r="A7" s="7">
        <v>4</v>
      </c>
      <c r="B7" s="8" t="s">
        <v>39</v>
      </c>
      <c r="C7" s="134" t="s">
        <v>109</v>
      </c>
      <c r="D7" s="8">
        <f>[9]Brennan!$B48</f>
        <v>0</v>
      </c>
      <c r="E7" s="8">
        <f>[9]Brennan!B47</f>
        <v>0</v>
      </c>
      <c r="F7" s="8">
        <f>[9]Brennan!C47</f>
        <v>0</v>
      </c>
      <c r="G7" s="8">
        <f>[9]Brennan!D47</f>
        <v>0</v>
      </c>
      <c r="H7" s="8">
        <f>[9]Brennan!E47</f>
        <v>0</v>
      </c>
      <c r="I7" s="8">
        <f>[9]Brennan!F47</f>
        <v>0</v>
      </c>
      <c r="J7" s="8">
        <f>[9]Brennan!G47</f>
        <v>0</v>
      </c>
      <c r="K7" s="8">
        <f>[9]Brennan!H47</f>
        <v>0</v>
      </c>
      <c r="L7" s="8">
        <f>[9]Brennan!I47</f>
        <v>0</v>
      </c>
      <c r="M7" s="20" t="e">
        <f>(G7+K7)/E7</f>
        <v>#DIV/0!</v>
      </c>
      <c r="N7" s="20" t="e">
        <f>L7/(E7-K7)</f>
        <v>#DIV/0!</v>
      </c>
      <c r="O7" s="20" t="e">
        <f>M7+N7</f>
        <v>#DIV/0!</v>
      </c>
    </row>
    <row r="8" spans="1:15" ht="15.75" x14ac:dyDescent="0.25">
      <c r="A8" s="7">
        <v>5</v>
      </c>
      <c r="B8" s="8" t="s">
        <v>39</v>
      </c>
      <c r="C8" s="22" t="s">
        <v>181</v>
      </c>
      <c r="D8" s="8">
        <f>'[9]St Laurent'!$B53</f>
        <v>0</v>
      </c>
      <c r="E8" s="8">
        <f>'[9]St Laurent'!B52</f>
        <v>0</v>
      </c>
      <c r="F8" s="8">
        <f>'[9]St Laurent'!C52</f>
        <v>0</v>
      </c>
      <c r="G8" s="8">
        <f>'[9]St Laurent'!D52</f>
        <v>0</v>
      </c>
      <c r="H8" s="8">
        <f>'[9]St Laurent'!E52</f>
        <v>0</v>
      </c>
      <c r="I8" s="8">
        <f>'[9]St Laurent'!F52</f>
        <v>0</v>
      </c>
      <c r="J8" s="8">
        <f>'[9]St Laurent'!G52</f>
        <v>0</v>
      </c>
      <c r="K8" s="8">
        <f>'[9]St Laurent'!H52</f>
        <v>0</v>
      </c>
      <c r="L8" s="8">
        <f>'[9]St Laurent'!I52</f>
        <v>0</v>
      </c>
      <c r="M8" s="20" t="e">
        <f>(G8+K8)/E8</f>
        <v>#DIV/0!</v>
      </c>
      <c r="N8" s="20" t="e">
        <f>L8/(E8-K8)</f>
        <v>#DIV/0!</v>
      </c>
      <c r="O8" s="20" t="e">
        <f>M8+N8</f>
        <v>#DIV/0!</v>
      </c>
    </row>
    <row r="9" spans="1:15" ht="15.75" x14ac:dyDescent="0.25">
      <c r="A9" s="7">
        <v>6</v>
      </c>
      <c r="B9" s="8" t="s">
        <v>119</v>
      </c>
      <c r="C9" s="26" t="s">
        <v>151</v>
      </c>
      <c r="D9" s="8">
        <f>[10]Consigli!$B40</f>
        <v>0</v>
      </c>
      <c r="E9" s="8">
        <f>[10]Consigli!B39</f>
        <v>0</v>
      </c>
      <c r="F9" s="8">
        <f>[10]Consigli!C39</f>
        <v>0</v>
      </c>
      <c r="G9" s="8">
        <f>[10]Consigli!D39</f>
        <v>0</v>
      </c>
      <c r="H9" s="8">
        <f>[10]Consigli!E39</f>
        <v>0</v>
      </c>
      <c r="I9" s="8">
        <f>[10]Consigli!F39</f>
        <v>0</v>
      </c>
      <c r="J9" s="8">
        <f>[10]Consigli!G39</f>
        <v>0</v>
      </c>
      <c r="K9" s="8">
        <f>[10]Consigli!H39</f>
        <v>0</v>
      </c>
      <c r="L9" s="8">
        <f>[10]Consigli!I39</f>
        <v>0</v>
      </c>
      <c r="M9" s="20" t="e">
        <f>(G9+K9)/E9</f>
        <v>#DIV/0!</v>
      </c>
      <c r="N9" s="20" t="e">
        <f>L9/(E9-K9)</f>
        <v>#DIV/0!</v>
      </c>
      <c r="O9" s="20" t="e">
        <f>M9+N9</f>
        <v>#DIV/0!</v>
      </c>
    </row>
    <row r="10" spans="1:15" ht="15.75" x14ac:dyDescent="0.25">
      <c r="A10" s="7">
        <v>7</v>
      </c>
      <c r="B10" s="8" t="s">
        <v>119</v>
      </c>
      <c r="C10" s="22" t="s">
        <v>148</v>
      </c>
      <c r="D10" s="8">
        <f>[10]Cutelis!$B50</f>
        <v>0</v>
      </c>
      <c r="E10" s="8">
        <f>[10]Cutelis!B49</f>
        <v>0</v>
      </c>
      <c r="F10" s="8">
        <f>[10]Cutelis!C49</f>
        <v>0</v>
      </c>
      <c r="G10" s="8">
        <f>[10]Cutelis!D49</f>
        <v>0</v>
      </c>
      <c r="H10" s="8">
        <f>[10]Cutelis!E49</f>
        <v>0</v>
      </c>
      <c r="I10" s="8">
        <f>[10]Cutelis!F49</f>
        <v>0</v>
      </c>
      <c r="J10" s="8">
        <f>[10]Cutelis!G49</f>
        <v>0</v>
      </c>
      <c r="K10" s="8">
        <f>[10]Cutelis!H49</f>
        <v>0</v>
      </c>
      <c r="L10" s="8">
        <f>[10]Cutelis!I49</f>
        <v>0</v>
      </c>
      <c r="M10" s="20" t="e">
        <f>(G10+K10)/E10</f>
        <v>#DIV/0!</v>
      </c>
      <c r="N10" s="20" t="e">
        <f>L10/(E10-K10)</f>
        <v>#DIV/0!</v>
      </c>
      <c r="O10" s="20" t="e">
        <f>M10+N10</f>
        <v>#DIV/0!</v>
      </c>
    </row>
    <row r="11" spans="1:15" ht="15.75" x14ac:dyDescent="0.25">
      <c r="A11" s="7">
        <v>8</v>
      </c>
      <c r="B11" s="8" t="s">
        <v>99</v>
      </c>
      <c r="C11" s="26" t="s">
        <v>115</v>
      </c>
      <c r="D11" s="8">
        <f>[11]Berberian!$B33</f>
        <v>0</v>
      </c>
      <c r="E11" s="8">
        <f>[11]Berberian!B32</f>
        <v>0</v>
      </c>
      <c r="F11" s="8">
        <f>[11]Berberian!C32</f>
        <v>0</v>
      </c>
      <c r="G11" s="8">
        <f>[11]Berberian!D32</f>
        <v>0</v>
      </c>
      <c r="H11" s="8">
        <f>[11]Berberian!E32</f>
        <v>0</v>
      </c>
      <c r="I11" s="8">
        <f>[11]Berberian!F32</f>
        <v>0</v>
      </c>
      <c r="J11" s="8">
        <f>[11]Berberian!G32</f>
        <v>0</v>
      </c>
      <c r="K11" s="8">
        <f>[11]Berberian!H32</f>
        <v>0</v>
      </c>
      <c r="L11" s="8">
        <f>[11]Berberian!I32</f>
        <v>0</v>
      </c>
      <c r="M11" s="20" t="e">
        <f>(G11+K11)/E11</f>
        <v>#DIV/0!</v>
      </c>
      <c r="N11" s="20" t="e">
        <f>L11/(E11-K11)</f>
        <v>#DIV/0!</v>
      </c>
      <c r="O11" s="20" t="e">
        <f>M11+N11</f>
        <v>#DIV/0!</v>
      </c>
    </row>
    <row r="12" spans="1:15" ht="15.75" x14ac:dyDescent="0.25">
      <c r="A12" s="7">
        <v>9</v>
      </c>
      <c r="B12" s="8" t="s">
        <v>99</v>
      </c>
      <c r="C12" s="26" t="s">
        <v>187</v>
      </c>
      <c r="D12" s="8">
        <f>[11]Cox!$B35</f>
        <v>0</v>
      </c>
      <c r="E12" s="8">
        <f>[11]Cox!B34</f>
        <v>0</v>
      </c>
      <c r="F12" s="8">
        <f>[11]Cox!C34</f>
        <v>0</v>
      </c>
      <c r="G12" s="8">
        <f>[11]Cox!D34</f>
        <v>0</v>
      </c>
      <c r="H12" s="8">
        <f>[11]Cox!E34</f>
        <v>0</v>
      </c>
      <c r="I12" s="8">
        <f>[11]Cox!F34</f>
        <v>0</v>
      </c>
      <c r="J12" s="8">
        <f>[11]Cox!G34</f>
        <v>0</v>
      </c>
      <c r="K12" s="8">
        <f>[11]Cox!H34</f>
        <v>0</v>
      </c>
      <c r="L12" s="8">
        <f>[11]Cox!I34</f>
        <v>0</v>
      </c>
      <c r="M12" s="20" t="e">
        <f>(G12+K12)/E12</f>
        <v>#DIV/0!</v>
      </c>
      <c r="N12" s="20" t="e">
        <f>L12/(E12-K12)</f>
        <v>#DIV/0!</v>
      </c>
      <c r="O12" s="20" t="e">
        <f>M12+N12</f>
        <v>#DIV/0!</v>
      </c>
    </row>
    <row r="13" spans="1:15" ht="15.75" x14ac:dyDescent="0.25">
      <c r="A13" s="7">
        <v>10</v>
      </c>
      <c r="B13" s="8" t="s">
        <v>99</v>
      </c>
      <c r="C13" s="26" t="s">
        <v>116</v>
      </c>
      <c r="D13" s="8">
        <f>[11]Dolan!$B30</f>
        <v>0</v>
      </c>
      <c r="E13" s="8">
        <f>[11]Dolan!B29</f>
        <v>0</v>
      </c>
      <c r="F13" s="8">
        <f>[11]Dolan!C29</f>
        <v>0</v>
      </c>
      <c r="G13" s="8">
        <f>[11]Dolan!D29</f>
        <v>0</v>
      </c>
      <c r="H13" s="8">
        <f>[11]Dolan!E29</f>
        <v>0</v>
      </c>
      <c r="I13" s="8">
        <f>[11]Dolan!F29</f>
        <v>0</v>
      </c>
      <c r="J13" s="8">
        <f>[11]Dolan!G29</f>
        <v>0</v>
      </c>
      <c r="K13" s="8">
        <f>[11]Dolan!H29</f>
        <v>0</v>
      </c>
      <c r="L13" s="8">
        <f>[11]Dolan!I29</f>
        <v>0</v>
      </c>
      <c r="M13" s="20" t="e">
        <f>(G13+K13)/E13</f>
        <v>#DIV/0!</v>
      </c>
      <c r="N13" s="20" t="e">
        <f>L13/(E13-K13)</f>
        <v>#DIV/0!</v>
      </c>
      <c r="O13" s="20" t="e">
        <f>M13+N13</f>
        <v>#DIV/0!</v>
      </c>
    </row>
    <row r="14" spans="1:15" ht="15.75" x14ac:dyDescent="0.25">
      <c r="A14" s="7">
        <v>11</v>
      </c>
      <c r="B14" s="8" t="s">
        <v>99</v>
      </c>
      <c r="C14" s="26" t="s">
        <v>117</v>
      </c>
      <c r="D14" s="8">
        <f>[11]Esposito!$B36</f>
        <v>0</v>
      </c>
      <c r="E14" s="8">
        <f>[11]Esposito!B35</f>
        <v>0</v>
      </c>
      <c r="F14" s="8">
        <f>[11]Esposito!C35</f>
        <v>0</v>
      </c>
      <c r="G14" s="8">
        <f>[11]Esposito!D35</f>
        <v>0</v>
      </c>
      <c r="H14" s="8">
        <f>[11]Esposito!E35</f>
        <v>0</v>
      </c>
      <c r="I14" s="8">
        <f>[11]Esposito!F35</f>
        <v>0</v>
      </c>
      <c r="J14" s="8">
        <f>[11]Esposito!G35</f>
        <v>0</v>
      </c>
      <c r="K14" s="8">
        <f>[11]Esposito!H35</f>
        <v>0</v>
      </c>
      <c r="L14" s="8">
        <f>[11]Esposito!I35</f>
        <v>0</v>
      </c>
      <c r="M14" s="20" t="e">
        <f>(G14+K14)/E14</f>
        <v>#DIV/0!</v>
      </c>
      <c r="N14" s="20" t="e">
        <f>L14/(E14-K14)</f>
        <v>#DIV/0!</v>
      </c>
      <c r="O14" s="20" t="e">
        <f>M14+N14</f>
        <v>#DIV/0!</v>
      </c>
    </row>
    <row r="15" spans="1:15" ht="15.75" x14ac:dyDescent="0.25">
      <c r="A15" s="7">
        <v>12</v>
      </c>
      <c r="B15" s="8" t="s">
        <v>99</v>
      </c>
      <c r="C15" s="26" t="s">
        <v>106</v>
      </c>
      <c r="D15" s="8">
        <f>[11]Huckins!$B35</f>
        <v>0</v>
      </c>
      <c r="E15" s="8">
        <f>[11]Huckins!B34</f>
        <v>0</v>
      </c>
      <c r="F15" s="8">
        <f>[11]Huckins!C34</f>
        <v>0</v>
      </c>
      <c r="G15" s="8">
        <f>[11]Huckins!D34</f>
        <v>0</v>
      </c>
      <c r="H15" s="8">
        <f>[11]Huckins!E34</f>
        <v>0</v>
      </c>
      <c r="I15" s="8">
        <f>[11]Huckins!F34</f>
        <v>0</v>
      </c>
      <c r="J15" s="8">
        <f>[11]Huckins!G34</f>
        <v>0</v>
      </c>
      <c r="K15" s="8">
        <f>[11]Huckins!H34</f>
        <v>0</v>
      </c>
      <c r="L15" s="8">
        <f>[11]Huckins!I34</f>
        <v>0</v>
      </c>
      <c r="M15" s="20" t="e">
        <f>(G15+K15)/E15</f>
        <v>#DIV/0!</v>
      </c>
      <c r="N15" s="20" t="e">
        <f>L15/(E15-K15)</f>
        <v>#DIV/0!</v>
      </c>
      <c r="O15" s="20" t="e">
        <f>M15+N15</f>
        <v>#DIV/0!</v>
      </c>
    </row>
    <row r="16" spans="1:15" ht="15.75" x14ac:dyDescent="0.25">
      <c r="A16" s="7">
        <v>13</v>
      </c>
      <c r="B16" s="8" t="s">
        <v>18</v>
      </c>
      <c r="C16" s="132" t="s">
        <v>96</v>
      </c>
      <c r="D16" s="8">
        <f>[4]Gilhooly!$B63</f>
        <v>6</v>
      </c>
      <c r="E16" s="8">
        <f>[4]Gilhooly!B62</f>
        <v>26</v>
      </c>
      <c r="F16" s="8">
        <f>[4]Gilhooly!C62</f>
        <v>14</v>
      </c>
      <c r="G16" s="8">
        <f>[4]Gilhooly!D62</f>
        <v>23</v>
      </c>
      <c r="H16" s="8">
        <f>[4]Gilhooly!E62</f>
        <v>9</v>
      </c>
      <c r="I16" s="8">
        <f>[4]Gilhooly!F62</f>
        <v>4</v>
      </c>
      <c r="J16" s="8">
        <f>[4]Gilhooly!G62</f>
        <v>0</v>
      </c>
      <c r="K16" s="8">
        <f>[4]Gilhooly!H62</f>
        <v>1</v>
      </c>
      <c r="L16" s="8">
        <f>[4]Gilhooly!I62</f>
        <v>40</v>
      </c>
      <c r="M16" s="140">
        <f>(G16+K16)/E16</f>
        <v>0.92307692307692313</v>
      </c>
      <c r="N16" s="20">
        <f>L16/(E16-K16)</f>
        <v>1.6</v>
      </c>
      <c r="O16" s="20">
        <f>M16+N16</f>
        <v>2.523076923076923</v>
      </c>
    </row>
    <row r="17" spans="1:15" ht="15.75" x14ac:dyDescent="0.25">
      <c r="A17" s="7">
        <v>14</v>
      </c>
      <c r="B17" s="8" t="s">
        <v>119</v>
      </c>
      <c r="C17" s="26" t="s">
        <v>147</v>
      </c>
      <c r="D17" s="8">
        <f>[10]Roy!$B43</f>
        <v>2</v>
      </c>
      <c r="E17" s="8">
        <f>[10]Roy!B42</f>
        <v>10</v>
      </c>
      <c r="F17" s="8">
        <f>[10]Roy!C42</f>
        <v>4</v>
      </c>
      <c r="G17" s="8">
        <f>[10]Roy!D42</f>
        <v>8</v>
      </c>
      <c r="H17" s="8">
        <f>[10]Roy!E42</f>
        <v>1</v>
      </c>
      <c r="I17" s="8">
        <f>[10]Roy!F42</f>
        <v>0</v>
      </c>
      <c r="J17" s="8">
        <f>[10]Roy!G42</f>
        <v>0</v>
      </c>
      <c r="K17" s="8">
        <f>[10]Roy!H42</f>
        <v>1</v>
      </c>
      <c r="L17" s="8">
        <f>[10]Roy!I42</f>
        <v>9</v>
      </c>
      <c r="M17" s="140">
        <f>(G17+K17)/E17</f>
        <v>0.9</v>
      </c>
      <c r="N17" s="20">
        <f>L17/(E17-K17)</f>
        <v>1</v>
      </c>
      <c r="O17" s="20">
        <f>M17+N17</f>
        <v>1.9</v>
      </c>
    </row>
    <row r="18" spans="1:15" ht="15.75" x14ac:dyDescent="0.25">
      <c r="A18" s="7">
        <v>15</v>
      </c>
      <c r="B18" s="8" t="s">
        <v>46</v>
      </c>
      <c r="C18" s="26" t="s">
        <v>175</v>
      </c>
      <c r="D18" s="8">
        <f>[8]Willey!$B49</f>
        <v>2</v>
      </c>
      <c r="E18" s="8">
        <f>[8]Willey!B48</f>
        <v>7</v>
      </c>
      <c r="F18" s="8">
        <f>[8]Willey!C48</f>
        <v>2</v>
      </c>
      <c r="G18" s="8">
        <f>[8]Willey!D48</f>
        <v>6</v>
      </c>
      <c r="H18" s="8">
        <f>[8]Willey!E48</f>
        <v>0</v>
      </c>
      <c r="I18" s="8">
        <f>[8]Willey!F48</f>
        <v>0</v>
      </c>
      <c r="J18" s="8">
        <f>[8]Willey!G48</f>
        <v>0</v>
      </c>
      <c r="K18" s="8">
        <f>[8]Willey!H48</f>
        <v>0</v>
      </c>
      <c r="L18" s="8">
        <f>[8]Willey!I48</f>
        <v>6</v>
      </c>
      <c r="M18" s="140">
        <f>(G18+K18)/E18</f>
        <v>0.8571428571428571</v>
      </c>
      <c r="N18" s="20">
        <f>L18/(E18-K18)</f>
        <v>0.8571428571428571</v>
      </c>
      <c r="O18" s="20">
        <f>M18+N18</f>
        <v>1.7142857142857142</v>
      </c>
    </row>
    <row r="19" spans="1:15" ht="15.75" x14ac:dyDescent="0.25">
      <c r="A19" s="7">
        <v>16</v>
      </c>
      <c r="B19" s="8" t="s">
        <v>55</v>
      </c>
      <c r="C19" s="22" t="s">
        <v>169</v>
      </c>
      <c r="D19" s="8">
        <f>[7]Kittle!$B53</f>
        <v>2</v>
      </c>
      <c r="E19" s="8">
        <f>[7]Kittle!B52</f>
        <v>10</v>
      </c>
      <c r="F19" s="8">
        <f>[7]Kittle!C52</f>
        <v>1</v>
      </c>
      <c r="G19" s="8">
        <f>[7]Kittle!D52</f>
        <v>7</v>
      </c>
      <c r="H19" s="8">
        <f>[7]Kittle!E52</f>
        <v>0</v>
      </c>
      <c r="I19" s="8">
        <f>[7]Kittle!F52</f>
        <v>0</v>
      </c>
      <c r="J19" s="8">
        <f>[7]Kittle!G52</f>
        <v>0</v>
      </c>
      <c r="K19" s="8">
        <f>[7]Kittle!H52</f>
        <v>1</v>
      </c>
      <c r="L19" s="8">
        <f>[7]Kittle!I52</f>
        <v>7</v>
      </c>
      <c r="M19" s="140">
        <f>(G19+K19)/E19</f>
        <v>0.8</v>
      </c>
      <c r="N19" s="20">
        <f>L19/(E19-K19)</f>
        <v>0.77777777777777779</v>
      </c>
      <c r="O19" s="20">
        <f>M19+N19</f>
        <v>1.5777777777777779</v>
      </c>
    </row>
    <row r="20" spans="1:15" ht="15.75" x14ac:dyDescent="0.25">
      <c r="A20" s="7">
        <v>17</v>
      </c>
      <c r="B20" s="8" t="s">
        <v>26</v>
      </c>
      <c r="C20" s="76" t="s">
        <v>160</v>
      </c>
      <c r="D20" s="8">
        <f>[5]Delisle!$B58</f>
        <v>6</v>
      </c>
      <c r="E20" s="8">
        <f>[5]Delisle!B57</f>
        <v>27</v>
      </c>
      <c r="F20" s="8">
        <f>[5]Delisle!C57</f>
        <v>16</v>
      </c>
      <c r="G20" s="8">
        <f>[5]Delisle!D57</f>
        <v>18</v>
      </c>
      <c r="H20" s="8">
        <f>[5]Delisle!E57</f>
        <v>0</v>
      </c>
      <c r="I20" s="8">
        <f>[5]Delisle!F57</f>
        <v>2</v>
      </c>
      <c r="J20" s="8">
        <f>[5]Delisle!G57</f>
        <v>0</v>
      </c>
      <c r="K20" s="8">
        <f>[5]Delisle!H57</f>
        <v>3</v>
      </c>
      <c r="L20" s="8">
        <f>[5]Delisle!I57</f>
        <v>22</v>
      </c>
      <c r="M20" s="141">
        <f>(G20+K20)/E20</f>
        <v>0.77777777777777779</v>
      </c>
      <c r="N20" s="20">
        <f>L20/(E20-K20)</f>
        <v>0.91666666666666663</v>
      </c>
      <c r="O20" s="20">
        <f>M20+N20</f>
        <v>1.6944444444444444</v>
      </c>
    </row>
    <row r="21" spans="1:15" ht="15.75" x14ac:dyDescent="0.25">
      <c r="A21" s="7">
        <v>18</v>
      </c>
      <c r="B21" s="8" t="s">
        <v>39</v>
      </c>
      <c r="C21" s="22" t="s">
        <v>179</v>
      </c>
      <c r="D21" s="8">
        <f>[9]Botelho!$B57</f>
        <v>2</v>
      </c>
      <c r="E21" s="8">
        <f>[9]Botelho!B56</f>
        <v>9</v>
      </c>
      <c r="F21" s="8">
        <f>[9]Botelho!C56</f>
        <v>5</v>
      </c>
      <c r="G21" s="8">
        <f>[9]Botelho!D56</f>
        <v>6</v>
      </c>
      <c r="H21" s="8">
        <f>[9]Botelho!E56</f>
        <v>0</v>
      </c>
      <c r="I21" s="8">
        <f>[9]Botelho!F56</f>
        <v>0</v>
      </c>
      <c r="J21" s="8">
        <f>[9]Botelho!G56</f>
        <v>0</v>
      </c>
      <c r="K21" s="8">
        <f>[9]Botelho!H56</f>
        <v>1</v>
      </c>
      <c r="L21" s="8">
        <f>[9]Botelho!I56</f>
        <v>6</v>
      </c>
      <c r="M21" s="141">
        <f>(G21+K21)/E21</f>
        <v>0.77777777777777779</v>
      </c>
      <c r="N21" s="20">
        <f>L21/(E21-K21)</f>
        <v>0.75</v>
      </c>
      <c r="O21" s="20">
        <f>M21+N21</f>
        <v>1.5277777777777777</v>
      </c>
    </row>
    <row r="22" spans="1:15" ht="15.75" x14ac:dyDescent="0.25">
      <c r="A22" s="7">
        <v>19</v>
      </c>
      <c r="B22" s="8" t="s">
        <v>39</v>
      </c>
      <c r="C22" s="26" t="s">
        <v>180</v>
      </c>
      <c r="D22" s="8">
        <f>[9]Howe!$B53</f>
        <v>2</v>
      </c>
      <c r="E22" s="8">
        <f>[9]Howe!B52</f>
        <v>9</v>
      </c>
      <c r="F22" s="8">
        <f>[9]Howe!C52</f>
        <v>1</v>
      </c>
      <c r="G22" s="8">
        <f>[9]Howe!D52</f>
        <v>5</v>
      </c>
      <c r="H22" s="8">
        <f>[9]Howe!E52</f>
        <v>0</v>
      </c>
      <c r="I22" s="8">
        <f>[9]Howe!F52</f>
        <v>0</v>
      </c>
      <c r="J22" s="8">
        <f>[9]Howe!G52</f>
        <v>0</v>
      </c>
      <c r="K22" s="8">
        <f>[9]Howe!H52</f>
        <v>2</v>
      </c>
      <c r="L22" s="8">
        <f>[9]Howe!I52</f>
        <v>5</v>
      </c>
      <c r="M22" s="141">
        <f>(G22+K22)/E22</f>
        <v>0.77777777777777779</v>
      </c>
      <c r="N22" s="20">
        <f>L22/(E22-K22)</f>
        <v>0.7142857142857143</v>
      </c>
      <c r="O22" s="20">
        <f>M22+N22</f>
        <v>1.4920634920634921</v>
      </c>
    </row>
    <row r="23" spans="1:15" ht="15.75" x14ac:dyDescent="0.25">
      <c r="A23" s="7">
        <v>20</v>
      </c>
      <c r="B23" s="8" t="s">
        <v>39</v>
      </c>
      <c r="C23" s="22" t="s">
        <v>182</v>
      </c>
      <c r="D23" s="8">
        <f>[9]Tokanel!$B50</f>
        <v>2</v>
      </c>
      <c r="E23" s="8">
        <f>[9]Tokanel!B49</f>
        <v>9</v>
      </c>
      <c r="F23" s="8">
        <f>[9]Tokanel!C49</f>
        <v>5</v>
      </c>
      <c r="G23" s="8">
        <f>[9]Tokanel!D49</f>
        <v>7</v>
      </c>
      <c r="H23" s="8">
        <f>[9]Tokanel!E49</f>
        <v>2</v>
      </c>
      <c r="I23" s="8">
        <f>[9]Tokanel!F49</f>
        <v>1</v>
      </c>
      <c r="J23" s="8">
        <f>[9]Tokanel!G49</f>
        <v>0</v>
      </c>
      <c r="K23" s="8">
        <f>[9]Tokanel!H49</f>
        <v>0</v>
      </c>
      <c r="L23" s="8">
        <f>[9]Tokanel!I49</f>
        <v>11</v>
      </c>
      <c r="M23" s="141">
        <f>(G23+K23)/E23</f>
        <v>0.77777777777777779</v>
      </c>
      <c r="N23" s="20">
        <f>L23/(E23-K23)</f>
        <v>1.2222222222222223</v>
      </c>
      <c r="O23" s="20">
        <f>M23+N23</f>
        <v>2</v>
      </c>
    </row>
    <row r="24" spans="1:15" ht="15.75" x14ac:dyDescent="0.25">
      <c r="A24" s="7">
        <v>21</v>
      </c>
      <c r="B24" s="8" t="s">
        <v>118</v>
      </c>
      <c r="C24" s="22" t="s">
        <v>138</v>
      </c>
      <c r="D24" s="8">
        <f>[3]Barnard!$B51</f>
        <v>7</v>
      </c>
      <c r="E24" s="8">
        <f>[3]Barnard!B50</f>
        <v>31</v>
      </c>
      <c r="F24" s="8">
        <f>[3]Barnard!C50</f>
        <v>9</v>
      </c>
      <c r="G24" s="8">
        <f>[3]Barnard!D50</f>
        <v>20</v>
      </c>
      <c r="H24" s="8">
        <f>[3]Barnard!E50</f>
        <v>3</v>
      </c>
      <c r="I24" s="8">
        <f>[3]Barnard!F50</f>
        <v>1</v>
      </c>
      <c r="J24" s="8">
        <f>[3]Barnard!G50</f>
        <v>0</v>
      </c>
      <c r="K24" s="8">
        <f>[3]Barnard!H50</f>
        <v>4</v>
      </c>
      <c r="L24" s="8">
        <f>[3]Barnard!I50</f>
        <v>25</v>
      </c>
      <c r="M24" s="141">
        <f>(G24+K24)/E24</f>
        <v>0.77419354838709675</v>
      </c>
      <c r="N24" s="20">
        <f>L24/(E24-K24)</f>
        <v>0.92592592592592593</v>
      </c>
      <c r="O24" s="20">
        <f>M24+N24</f>
        <v>1.7001194743130226</v>
      </c>
    </row>
    <row r="25" spans="1:15" ht="15.75" x14ac:dyDescent="0.25">
      <c r="A25" s="7">
        <v>22</v>
      </c>
      <c r="B25" s="8" t="s">
        <v>60</v>
      </c>
      <c r="C25" s="22" t="s">
        <v>15</v>
      </c>
      <c r="D25" s="8">
        <f>[2]Gougian!$B60</f>
        <v>1</v>
      </c>
      <c r="E25" s="8">
        <f>[2]Gougian!B59</f>
        <v>4</v>
      </c>
      <c r="F25" s="8">
        <f>[2]Gougian!C59</f>
        <v>1</v>
      </c>
      <c r="G25" s="8">
        <f>[2]Gougian!D59</f>
        <v>3</v>
      </c>
      <c r="H25" s="8">
        <f>[2]Gougian!E59</f>
        <v>0</v>
      </c>
      <c r="I25" s="8">
        <f>[2]Gougian!F59</f>
        <v>0</v>
      </c>
      <c r="J25" s="8">
        <f>[2]Gougian!G59</f>
        <v>0</v>
      </c>
      <c r="K25" s="8">
        <f>[2]Gougian!H59</f>
        <v>0</v>
      </c>
      <c r="L25" s="8">
        <f>[2]Gougian!I59</f>
        <v>3</v>
      </c>
      <c r="M25" s="141">
        <f>(G25+K25)/E25</f>
        <v>0.75</v>
      </c>
      <c r="N25" s="20">
        <f>L25/(E25-K25)</f>
        <v>0.75</v>
      </c>
      <c r="O25" s="20">
        <f>M25+N25</f>
        <v>1.5</v>
      </c>
    </row>
    <row r="26" spans="1:15" ht="15.75" x14ac:dyDescent="0.25">
      <c r="A26" s="7">
        <v>23</v>
      </c>
      <c r="B26" s="8" t="s">
        <v>119</v>
      </c>
      <c r="C26" s="135" t="s">
        <v>150</v>
      </c>
      <c r="D26" s="8">
        <f>[10]Ciampa!$B60</f>
        <v>1</v>
      </c>
      <c r="E26" s="8">
        <f>[10]Ciampa!B59</f>
        <v>4</v>
      </c>
      <c r="F26" s="8">
        <f>[10]Ciampa!C59</f>
        <v>0</v>
      </c>
      <c r="G26" s="8">
        <f>[10]Ciampa!D59</f>
        <v>3</v>
      </c>
      <c r="H26" s="8">
        <f>[10]Ciampa!E59</f>
        <v>0</v>
      </c>
      <c r="I26" s="8">
        <f>[10]Ciampa!F59</f>
        <v>0</v>
      </c>
      <c r="J26" s="8">
        <f>[10]Ciampa!G59</f>
        <v>0</v>
      </c>
      <c r="K26" s="8">
        <f>[10]Ciampa!H59</f>
        <v>0</v>
      </c>
      <c r="L26" s="8">
        <f>[10]Ciampa!I59</f>
        <v>3</v>
      </c>
      <c r="M26" s="141">
        <f>(G26+K26)/E26</f>
        <v>0.75</v>
      </c>
      <c r="N26" s="20">
        <f>L26/(E26-K26)</f>
        <v>0.75</v>
      </c>
      <c r="O26" s="20">
        <f>M26+N26</f>
        <v>1.5</v>
      </c>
    </row>
    <row r="27" spans="1:15" ht="15.75" x14ac:dyDescent="0.25">
      <c r="A27" s="7">
        <v>24</v>
      </c>
      <c r="B27" s="8" t="s">
        <v>118</v>
      </c>
      <c r="C27" s="129" t="s">
        <v>91</v>
      </c>
      <c r="D27" s="8">
        <f>[3]Patterson!$B55</f>
        <v>5</v>
      </c>
      <c r="E27" s="8">
        <f>[3]Patterson!B54</f>
        <v>23</v>
      </c>
      <c r="F27" s="8">
        <f>[3]Patterson!C54</f>
        <v>12</v>
      </c>
      <c r="G27" s="8">
        <f>[3]Patterson!D54</f>
        <v>15</v>
      </c>
      <c r="H27" s="8">
        <f>[3]Patterson!E54</f>
        <v>2</v>
      </c>
      <c r="I27" s="8">
        <f>[3]Patterson!F54</f>
        <v>0</v>
      </c>
      <c r="J27" s="8">
        <f>[3]Patterson!G54</f>
        <v>0</v>
      </c>
      <c r="K27" s="8">
        <f>[3]Patterson!H54</f>
        <v>2</v>
      </c>
      <c r="L27" s="8">
        <f>[3]Patterson!I54</f>
        <v>17</v>
      </c>
      <c r="M27" s="141">
        <f>(G27+K27)/E27</f>
        <v>0.73913043478260865</v>
      </c>
      <c r="N27" s="20">
        <f>L27/(E27-K27)</f>
        <v>0.80952380952380953</v>
      </c>
      <c r="O27" s="20">
        <f>M27+N27</f>
        <v>1.5486542443064182</v>
      </c>
    </row>
    <row r="28" spans="1:15" ht="15.75" x14ac:dyDescent="0.25">
      <c r="A28" s="7">
        <v>25</v>
      </c>
      <c r="B28" s="8" t="s">
        <v>18</v>
      </c>
      <c r="C28" s="26" t="s">
        <v>157</v>
      </c>
      <c r="D28" s="8">
        <f>[4]Bourque!$B53</f>
        <v>6</v>
      </c>
      <c r="E28" s="8">
        <f>[4]Bourque!B52</f>
        <v>23</v>
      </c>
      <c r="F28" s="8">
        <f>[4]Bourque!C52</f>
        <v>8</v>
      </c>
      <c r="G28" s="8">
        <f>[4]Bourque!D52</f>
        <v>15</v>
      </c>
      <c r="H28" s="8">
        <f>[4]Bourque!E52</f>
        <v>6</v>
      </c>
      <c r="I28" s="8">
        <f>[4]Bourque!F52</f>
        <v>2</v>
      </c>
      <c r="J28" s="8">
        <f>[4]Bourque!G52</f>
        <v>0</v>
      </c>
      <c r="K28" s="8">
        <f>[4]Bourque!H52</f>
        <v>2</v>
      </c>
      <c r="L28" s="8">
        <f>[4]Bourque!I52</f>
        <v>25</v>
      </c>
      <c r="M28" s="141">
        <f>(G28+K28)/E28</f>
        <v>0.73913043478260865</v>
      </c>
      <c r="N28" s="20">
        <f>L28/(E28-K28)</f>
        <v>1.1904761904761905</v>
      </c>
      <c r="O28" s="20">
        <f>M28+N28</f>
        <v>1.9296066252587991</v>
      </c>
    </row>
    <row r="29" spans="1:15" ht="15.75" x14ac:dyDescent="0.25">
      <c r="A29" s="7">
        <v>26</v>
      </c>
      <c r="B29" s="8" t="s">
        <v>30</v>
      </c>
      <c r="C29" s="26" t="s">
        <v>62</v>
      </c>
      <c r="D29" s="8">
        <f>[6]McDevitt!$B51</f>
        <v>8</v>
      </c>
      <c r="E29" s="8">
        <f>[6]McDevitt!B50</f>
        <v>34</v>
      </c>
      <c r="F29" s="8">
        <f>[6]McDevitt!C50</f>
        <v>15</v>
      </c>
      <c r="G29" s="8">
        <f>[6]McDevitt!D50</f>
        <v>23</v>
      </c>
      <c r="H29" s="8">
        <f>[6]McDevitt!E50</f>
        <v>9</v>
      </c>
      <c r="I29" s="8">
        <f>[6]McDevitt!F50</f>
        <v>0</v>
      </c>
      <c r="J29" s="8">
        <f>[6]McDevitt!G50</f>
        <v>1</v>
      </c>
      <c r="K29" s="8">
        <f>[6]McDevitt!H50</f>
        <v>2</v>
      </c>
      <c r="L29" s="8">
        <f>[6]McDevitt!I50</f>
        <v>35</v>
      </c>
      <c r="M29" s="141">
        <f>(G29+K29)/E29</f>
        <v>0.73529411764705888</v>
      </c>
      <c r="N29" s="20">
        <f>L29/(E29-K29)</f>
        <v>1.09375</v>
      </c>
      <c r="O29" s="20">
        <f>M29+N29</f>
        <v>1.8290441176470589</v>
      </c>
    </row>
    <row r="30" spans="1:15" ht="15.75" x14ac:dyDescent="0.25">
      <c r="A30" s="7">
        <v>27</v>
      </c>
      <c r="B30" s="8" t="s">
        <v>30</v>
      </c>
      <c r="C30" s="76" t="s">
        <v>102</v>
      </c>
      <c r="D30" s="8">
        <f>[6]Brun!$B51</f>
        <v>7</v>
      </c>
      <c r="E30" s="8">
        <f>[6]Brun!B50</f>
        <v>29</v>
      </c>
      <c r="F30" s="8">
        <f>[6]Brun!C50</f>
        <v>12</v>
      </c>
      <c r="G30" s="8">
        <f>[6]Brun!D50</f>
        <v>20</v>
      </c>
      <c r="H30" s="8">
        <f>[6]Brun!E50</f>
        <v>5</v>
      </c>
      <c r="I30" s="8">
        <f>[6]Brun!F50</f>
        <v>1</v>
      </c>
      <c r="J30" s="8">
        <f>[6]Brun!G50</f>
        <v>0</v>
      </c>
      <c r="K30" s="8">
        <f>[6]Brun!H50</f>
        <v>1</v>
      </c>
      <c r="L30" s="8">
        <f>[6]Brun!I50</f>
        <v>27</v>
      </c>
      <c r="M30" s="141">
        <f>(G30+K30)/E30</f>
        <v>0.72413793103448276</v>
      </c>
      <c r="N30" s="20">
        <f>L30/(E30-K30)</f>
        <v>0.9642857142857143</v>
      </c>
      <c r="O30" s="20">
        <f>M30+N30</f>
        <v>1.6884236453201971</v>
      </c>
    </row>
    <row r="31" spans="1:15" ht="15.75" x14ac:dyDescent="0.25">
      <c r="A31" s="7">
        <v>28</v>
      </c>
      <c r="B31" s="8" t="s">
        <v>60</v>
      </c>
      <c r="C31" s="39" t="s">
        <v>27</v>
      </c>
      <c r="D31" s="8">
        <f>[2]Simoneau!$B52</f>
        <v>2</v>
      </c>
      <c r="E31" s="8">
        <f>[2]Simoneau!B51</f>
        <v>7</v>
      </c>
      <c r="F31" s="8">
        <f>[2]Simoneau!C51</f>
        <v>2</v>
      </c>
      <c r="G31" s="8">
        <f>[2]Simoneau!D51</f>
        <v>3</v>
      </c>
      <c r="H31" s="8">
        <f>[2]Simoneau!E51</f>
        <v>0</v>
      </c>
      <c r="I31" s="8">
        <f>[2]Simoneau!F51</f>
        <v>1</v>
      </c>
      <c r="J31" s="8">
        <f>[2]Simoneau!G51</f>
        <v>0</v>
      </c>
      <c r="K31" s="8">
        <f>[2]Simoneau!H51</f>
        <v>2</v>
      </c>
      <c r="L31" s="8">
        <f>[2]Simoneau!I51</f>
        <v>5</v>
      </c>
      <c r="M31" s="141">
        <f>(G31+K31)/E31</f>
        <v>0.7142857142857143</v>
      </c>
      <c r="N31" s="20">
        <f>L31/(E31-K31)</f>
        <v>1</v>
      </c>
      <c r="O31" s="20">
        <f>M31+N31</f>
        <v>1.7142857142857144</v>
      </c>
    </row>
    <row r="32" spans="1:15" ht="15.75" x14ac:dyDescent="0.25">
      <c r="A32" s="7">
        <v>29</v>
      </c>
      <c r="B32" s="8" t="s">
        <v>39</v>
      </c>
      <c r="C32" s="64" t="s">
        <v>108</v>
      </c>
      <c r="D32" s="8">
        <f>[9]Arzeno!$B49</f>
        <v>3</v>
      </c>
      <c r="E32" s="8">
        <f>[9]Arzeno!B48</f>
        <v>13</v>
      </c>
      <c r="F32" s="8">
        <f>[9]Arzeno!C48</f>
        <v>5</v>
      </c>
      <c r="G32" s="8">
        <f>[9]Arzeno!D48</f>
        <v>8</v>
      </c>
      <c r="H32" s="8">
        <f>[9]Arzeno!E48</f>
        <v>1</v>
      </c>
      <c r="I32" s="8">
        <f>[9]Arzeno!F48</f>
        <v>2</v>
      </c>
      <c r="J32" s="8">
        <f>[9]Arzeno!G48</f>
        <v>0</v>
      </c>
      <c r="K32" s="8">
        <f>[9]Arzeno!H48</f>
        <v>1</v>
      </c>
      <c r="L32" s="8">
        <f>[9]Arzeno!I48</f>
        <v>13</v>
      </c>
      <c r="M32" s="79">
        <f>(G32+K32)/E32</f>
        <v>0.69230769230769229</v>
      </c>
      <c r="N32" s="20">
        <f>L32/(E32-K32)</f>
        <v>1.0833333333333333</v>
      </c>
      <c r="O32" s="20">
        <f>M32+N32</f>
        <v>1.7756410256410255</v>
      </c>
    </row>
    <row r="33" spans="1:15" ht="15.75" x14ac:dyDescent="0.25">
      <c r="A33" s="7">
        <v>30</v>
      </c>
      <c r="B33" s="8" t="s">
        <v>118</v>
      </c>
      <c r="C33" s="26" t="s">
        <v>143</v>
      </c>
      <c r="D33" s="8">
        <f>[3]Morgan!$B50</f>
        <v>8</v>
      </c>
      <c r="E33" s="8">
        <f>[3]Morgan!B49</f>
        <v>35</v>
      </c>
      <c r="F33" s="8">
        <f>[3]Morgan!C49</f>
        <v>12</v>
      </c>
      <c r="G33" s="8">
        <f>[3]Morgan!D49</f>
        <v>21</v>
      </c>
      <c r="H33" s="8">
        <f>[3]Morgan!E49</f>
        <v>4</v>
      </c>
      <c r="I33" s="8">
        <f>[3]Morgan!F49</f>
        <v>2</v>
      </c>
      <c r="J33" s="8">
        <f>[3]Morgan!G49</f>
        <v>0</v>
      </c>
      <c r="K33" s="8">
        <f>[3]Morgan!H49</f>
        <v>3</v>
      </c>
      <c r="L33" s="8">
        <f>[3]Morgan!I49</f>
        <v>29</v>
      </c>
      <c r="M33" s="79">
        <f>(G33+K33)/E33</f>
        <v>0.68571428571428572</v>
      </c>
      <c r="N33" s="20">
        <f>L33/(E33-K33)</f>
        <v>0.90625</v>
      </c>
      <c r="O33" s="20">
        <f>M33+N33</f>
        <v>1.5919642857142857</v>
      </c>
    </row>
    <row r="34" spans="1:15" ht="15.75" x14ac:dyDescent="0.25">
      <c r="A34" s="7">
        <v>31</v>
      </c>
      <c r="B34" s="8" t="s">
        <v>18</v>
      </c>
      <c r="C34" s="26" t="s">
        <v>153</v>
      </c>
      <c r="D34" s="8">
        <f>[4]Spinella!$B52</f>
        <v>6</v>
      </c>
      <c r="E34" s="8">
        <f>[4]Spinella!B51</f>
        <v>25</v>
      </c>
      <c r="F34" s="8">
        <f>[4]Spinella!C51</f>
        <v>6</v>
      </c>
      <c r="G34" s="8">
        <f>[4]Spinella!D51</f>
        <v>17</v>
      </c>
      <c r="H34" s="8">
        <f>[4]Spinella!E51</f>
        <v>1</v>
      </c>
      <c r="I34" s="8">
        <f>[4]Spinella!F51</f>
        <v>1</v>
      </c>
      <c r="J34" s="8">
        <f>[4]Spinella!G51</f>
        <v>0</v>
      </c>
      <c r="K34" s="8">
        <f>[4]Spinella!H51</f>
        <v>0</v>
      </c>
      <c r="L34" s="8">
        <f>[4]Spinella!I51</f>
        <v>20</v>
      </c>
      <c r="M34" s="79">
        <f>(G34+K34)/E34</f>
        <v>0.68</v>
      </c>
      <c r="N34" s="20">
        <f>L34/(E34-K34)</f>
        <v>0.8</v>
      </c>
      <c r="O34" s="20">
        <f>M34+N34</f>
        <v>1.48</v>
      </c>
    </row>
    <row r="35" spans="1:15" ht="15.75" x14ac:dyDescent="0.25">
      <c r="A35" s="7">
        <v>32</v>
      </c>
      <c r="B35" s="8" t="s">
        <v>30</v>
      </c>
      <c r="C35" s="22" t="s">
        <v>134</v>
      </c>
      <c r="D35" s="8">
        <f>[6]Perrone!$B43</f>
        <v>7</v>
      </c>
      <c r="E35" s="8">
        <f>[6]Perrone!B42</f>
        <v>31</v>
      </c>
      <c r="F35" s="8">
        <f>[6]Perrone!C42</f>
        <v>19</v>
      </c>
      <c r="G35" s="8">
        <f>[6]Perrone!D42</f>
        <v>21</v>
      </c>
      <c r="H35" s="8">
        <f>[6]Perrone!E42</f>
        <v>5</v>
      </c>
      <c r="I35" s="8">
        <f>[6]Perrone!F42</f>
        <v>2</v>
      </c>
      <c r="J35" s="8">
        <f>[6]Perrone!G42</f>
        <v>1</v>
      </c>
      <c r="K35" s="8">
        <f>[6]Perrone!H42</f>
        <v>0</v>
      </c>
      <c r="L35" s="8">
        <f>[6]Perrone!I42</f>
        <v>33</v>
      </c>
      <c r="M35" s="79">
        <f>(G35+K35)/E35</f>
        <v>0.67741935483870963</v>
      </c>
      <c r="N35" s="20">
        <f>L35/(E35-K35)</f>
        <v>1.064516129032258</v>
      </c>
      <c r="O35" s="20">
        <f>M35+N35</f>
        <v>1.7419354838709675</v>
      </c>
    </row>
    <row r="36" spans="1:15" ht="15.75" x14ac:dyDescent="0.25">
      <c r="A36" s="7">
        <v>33</v>
      </c>
      <c r="B36" s="8" t="s">
        <v>60</v>
      </c>
      <c r="C36" s="67" t="s">
        <v>16</v>
      </c>
      <c r="D36" s="8">
        <f>[2]Berard!$B53</f>
        <v>2</v>
      </c>
      <c r="E36" s="8">
        <f>[2]Berard!B52</f>
        <v>6</v>
      </c>
      <c r="F36" s="8">
        <f>[2]Berard!C52</f>
        <v>1</v>
      </c>
      <c r="G36" s="8">
        <f>[2]Berard!D52</f>
        <v>4</v>
      </c>
      <c r="H36" s="8">
        <f>[2]Berard!E52</f>
        <v>0</v>
      </c>
      <c r="I36" s="8">
        <f>[2]Berard!F52</f>
        <v>0</v>
      </c>
      <c r="J36" s="8">
        <f>[2]Berard!G52</f>
        <v>0</v>
      </c>
      <c r="K36" s="8">
        <f>[2]Berard!H52</f>
        <v>0</v>
      </c>
      <c r="L36" s="8">
        <f>[2]Berard!I52</f>
        <v>4</v>
      </c>
      <c r="M36" s="79">
        <f>(G36+K36)/E36</f>
        <v>0.66666666666666663</v>
      </c>
      <c r="N36" s="20">
        <f>L36/(E36-K36)</f>
        <v>0.66666666666666663</v>
      </c>
      <c r="O36" s="20">
        <f>M36+N36</f>
        <v>1.3333333333333333</v>
      </c>
    </row>
    <row r="37" spans="1:15" ht="15.75" x14ac:dyDescent="0.25">
      <c r="A37" s="7">
        <v>34</v>
      </c>
      <c r="B37" s="8" t="s">
        <v>18</v>
      </c>
      <c r="C37" s="22" t="s">
        <v>20</v>
      </c>
      <c r="D37" s="8">
        <f>[4]Remillard!$B50</f>
        <v>6</v>
      </c>
      <c r="E37" s="8">
        <f>[4]Remillard!B49</f>
        <v>27</v>
      </c>
      <c r="F37" s="8">
        <f>[4]Remillard!C49</f>
        <v>16</v>
      </c>
      <c r="G37" s="8">
        <f>[4]Remillard!D49</f>
        <v>17</v>
      </c>
      <c r="H37" s="8">
        <f>[4]Remillard!E49</f>
        <v>4</v>
      </c>
      <c r="I37" s="8">
        <f>[4]Remillard!F49</f>
        <v>1</v>
      </c>
      <c r="J37" s="8">
        <f>[4]Remillard!G49</f>
        <v>0</v>
      </c>
      <c r="K37" s="8">
        <f>[4]Remillard!H49</f>
        <v>1</v>
      </c>
      <c r="L37" s="8">
        <f>[4]Remillard!I49</f>
        <v>23</v>
      </c>
      <c r="M37" s="79">
        <f>(G37+K37)/E37</f>
        <v>0.66666666666666663</v>
      </c>
      <c r="N37" s="20">
        <f>L37/(E37-K37)</f>
        <v>0.88461538461538458</v>
      </c>
      <c r="O37" s="20">
        <f>M37+N37</f>
        <v>1.5512820512820511</v>
      </c>
    </row>
    <row r="38" spans="1:15" ht="15.75" x14ac:dyDescent="0.25">
      <c r="A38" s="7">
        <v>35</v>
      </c>
      <c r="B38" s="8" t="s">
        <v>55</v>
      </c>
      <c r="C38" s="26" t="s">
        <v>34</v>
      </c>
      <c r="D38" s="8">
        <f>[7]Leitch!$B47</f>
        <v>3</v>
      </c>
      <c r="E38" s="8">
        <f>[7]Leitch!B46</f>
        <v>12</v>
      </c>
      <c r="F38" s="8">
        <f>[7]Leitch!C46</f>
        <v>3</v>
      </c>
      <c r="G38" s="8">
        <f>[7]Leitch!D46</f>
        <v>8</v>
      </c>
      <c r="H38" s="8">
        <f>[7]Leitch!E46</f>
        <v>0</v>
      </c>
      <c r="I38" s="8">
        <f>[7]Leitch!F46</f>
        <v>0</v>
      </c>
      <c r="J38" s="8">
        <f>[7]Leitch!G46</f>
        <v>0</v>
      </c>
      <c r="K38" s="8">
        <f>[7]Leitch!H46</f>
        <v>0</v>
      </c>
      <c r="L38" s="8">
        <f>[7]Leitch!I46</f>
        <v>8</v>
      </c>
      <c r="M38" s="79">
        <f>(G38+K38)/E38</f>
        <v>0.66666666666666663</v>
      </c>
      <c r="N38" s="20">
        <f>L38/(E38-K38)</f>
        <v>0.66666666666666663</v>
      </c>
      <c r="O38" s="20">
        <f>M38+N38</f>
        <v>1.3333333333333333</v>
      </c>
    </row>
    <row r="39" spans="1:15" ht="15.75" x14ac:dyDescent="0.25">
      <c r="A39" s="7">
        <v>36</v>
      </c>
      <c r="B39" s="8" t="s">
        <v>55</v>
      </c>
      <c r="C39" s="64" t="s">
        <v>111</v>
      </c>
      <c r="D39" s="8">
        <f>[7]Wogan!$B56</f>
        <v>3</v>
      </c>
      <c r="E39" s="8">
        <f>[7]Wogan!B55</f>
        <v>15</v>
      </c>
      <c r="F39" s="8">
        <f>[7]Wogan!C55</f>
        <v>7</v>
      </c>
      <c r="G39" s="8">
        <f>[7]Wogan!D55</f>
        <v>10</v>
      </c>
      <c r="H39" s="8">
        <f>[7]Wogan!E55</f>
        <v>3</v>
      </c>
      <c r="I39" s="8">
        <f>[7]Wogan!F55</f>
        <v>0</v>
      </c>
      <c r="J39" s="8">
        <f>[7]Wogan!G55</f>
        <v>0</v>
      </c>
      <c r="K39" s="8">
        <f>[7]Wogan!H55</f>
        <v>0</v>
      </c>
      <c r="L39" s="8">
        <f>[7]Wogan!I55</f>
        <v>13</v>
      </c>
      <c r="M39" s="79">
        <f>(G39+K39)/E39</f>
        <v>0.66666666666666663</v>
      </c>
      <c r="N39" s="20">
        <f>L39/(E39-K39)</f>
        <v>0.8666666666666667</v>
      </c>
      <c r="O39" s="20">
        <f>M39+N39</f>
        <v>1.5333333333333332</v>
      </c>
    </row>
    <row r="40" spans="1:15" ht="15.75" x14ac:dyDescent="0.25">
      <c r="A40" s="7">
        <v>37</v>
      </c>
      <c r="B40" s="8" t="s">
        <v>46</v>
      </c>
      <c r="C40" s="22" t="s">
        <v>172</v>
      </c>
      <c r="D40" s="8">
        <f>[8]Dunham!$B54</f>
        <v>2</v>
      </c>
      <c r="E40" s="8">
        <f>[8]Dunham!B53</f>
        <v>9</v>
      </c>
      <c r="F40" s="8">
        <f>[8]Dunham!C53</f>
        <v>3</v>
      </c>
      <c r="G40" s="8">
        <f>[8]Dunham!D53</f>
        <v>6</v>
      </c>
      <c r="H40" s="8">
        <f>[8]Dunham!E53</f>
        <v>1</v>
      </c>
      <c r="I40" s="8">
        <f>[8]Dunham!F53</f>
        <v>1</v>
      </c>
      <c r="J40" s="8">
        <f>[8]Dunham!G53</f>
        <v>0</v>
      </c>
      <c r="K40" s="8">
        <f>[8]Dunham!H53</f>
        <v>0</v>
      </c>
      <c r="L40" s="8">
        <f>[8]Dunham!I53</f>
        <v>9</v>
      </c>
      <c r="M40" s="79">
        <f>(G40+K40)/E40</f>
        <v>0.66666666666666663</v>
      </c>
      <c r="N40" s="20">
        <f>L40/(E40-K40)</f>
        <v>1</v>
      </c>
      <c r="O40" s="20">
        <f>M40+N40</f>
        <v>1.6666666666666665</v>
      </c>
    </row>
    <row r="41" spans="1:15" ht="15.75" x14ac:dyDescent="0.25">
      <c r="A41" s="7">
        <v>38</v>
      </c>
      <c r="B41" s="8" t="s">
        <v>46</v>
      </c>
      <c r="C41" s="26" t="s">
        <v>174</v>
      </c>
      <c r="D41" s="8">
        <f>[8]McDonald!$B54</f>
        <v>2</v>
      </c>
      <c r="E41" s="8">
        <f>[8]McDonald!B53</f>
        <v>9</v>
      </c>
      <c r="F41" s="8">
        <f>[8]McDonald!C53</f>
        <v>3</v>
      </c>
      <c r="G41" s="8">
        <f>[8]McDonald!D53</f>
        <v>5</v>
      </c>
      <c r="H41" s="8">
        <f>[8]McDonald!E53</f>
        <v>2</v>
      </c>
      <c r="I41" s="8">
        <f>[8]McDonald!F53</f>
        <v>1</v>
      </c>
      <c r="J41" s="8">
        <f>[8]McDonald!G53</f>
        <v>0</v>
      </c>
      <c r="K41" s="8">
        <f>[8]McDonald!H53</f>
        <v>1</v>
      </c>
      <c r="L41" s="8">
        <f>[8]McDonald!I53</f>
        <v>9</v>
      </c>
      <c r="M41" s="79">
        <f>(G41+K41)/E41</f>
        <v>0.66666666666666663</v>
      </c>
      <c r="N41" s="20">
        <f>L41/(E41-K41)</f>
        <v>1.125</v>
      </c>
      <c r="O41" s="20">
        <f>M41+N41</f>
        <v>1.7916666666666665</v>
      </c>
    </row>
    <row r="42" spans="1:15" ht="15.75" x14ac:dyDescent="0.25">
      <c r="A42" s="7">
        <v>39</v>
      </c>
      <c r="B42" s="8" t="s">
        <v>39</v>
      </c>
      <c r="C42" s="22" t="s">
        <v>183</v>
      </c>
      <c r="D42" s="8">
        <f>[9]Schoolcraft!$B53</f>
        <v>3</v>
      </c>
      <c r="E42" s="8">
        <f>[9]Schoolcraft!B52</f>
        <v>12</v>
      </c>
      <c r="F42" s="8">
        <f>[9]Schoolcraft!C52</f>
        <v>1</v>
      </c>
      <c r="G42" s="8">
        <f>[9]Schoolcraft!D52</f>
        <v>8</v>
      </c>
      <c r="H42" s="8">
        <f>[9]Schoolcraft!E52</f>
        <v>0</v>
      </c>
      <c r="I42" s="8">
        <f>[9]Schoolcraft!F52</f>
        <v>0</v>
      </c>
      <c r="J42" s="8">
        <f>[9]Schoolcraft!G52</f>
        <v>0</v>
      </c>
      <c r="K42" s="8">
        <f>[9]Schoolcraft!H52</f>
        <v>0</v>
      </c>
      <c r="L42" s="8">
        <f>[9]Schoolcraft!I52</f>
        <v>8</v>
      </c>
      <c r="M42" s="79">
        <f>(G42+K42)/E42</f>
        <v>0.66666666666666663</v>
      </c>
      <c r="N42" s="20">
        <f>L42/(E42-K42)</f>
        <v>0.66666666666666663</v>
      </c>
      <c r="O42" s="20">
        <f>M42+N42</f>
        <v>1.3333333333333333</v>
      </c>
    </row>
    <row r="43" spans="1:15" ht="15.75" x14ac:dyDescent="0.25">
      <c r="A43" s="7">
        <v>40</v>
      </c>
      <c r="B43" s="8" t="s">
        <v>119</v>
      </c>
      <c r="C43" s="26" t="s">
        <v>53</v>
      </c>
      <c r="D43" s="8">
        <f>[10]Hedlund!$B40</f>
        <v>2</v>
      </c>
      <c r="E43" s="8">
        <f>[10]Hedlund!B39</f>
        <v>9</v>
      </c>
      <c r="F43" s="8">
        <f>[10]Hedlund!C39</f>
        <v>3</v>
      </c>
      <c r="G43" s="8">
        <f>[10]Hedlund!D39</f>
        <v>6</v>
      </c>
      <c r="H43" s="8">
        <f>[10]Hedlund!E39</f>
        <v>0</v>
      </c>
      <c r="I43" s="8">
        <f>[10]Hedlund!F39</f>
        <v>0</v>
      </c>
      <c r="J43" s="8">
        <f>[10]Hedlund!G39</f>
        <v>0</v>
      </c>
      <c r="K43" s="8">
        <f>[10]Hedlund!H39</f>
        <v>0</v>
      </c>
      <c r="L43" s="8">
        <f>[10]Hedlund!I39</f>
        <v>6</v>
      </c>
      <c r="M43" s="79">
        <f>(G43+K43)/E43</f>
        <v>0.66666666666666663</v>
      </c>
      <c r="N43" s="20">
        <f>L43/(E43-K43)</f>
        <v>0.66666666666666663</v>
      </c>
      <c r="O43" s="20">
        <f>M43+N43</f>
        <v>1.3333333333333333</v>
      </c>
    </row>
    <row r="44" spans="1:15" ht="15.75" x14ac:dyDescent="0.25">
      <c r="A44" s="7">
        <v>41</v>
      </c>
      <c r="B44" s="8" t="s">
        <v>30</v>
      </c>
      <c r="C44" s="22" t="s">
        <v>56</v>
      </c>
      <c r="D44" s="8">
        <f>[6]Lamontagne!$B47</f>
        <v>8</v>
      </c>
      <c r="E44" s="8">
        <f>[6]Lamontagne!B46</f>
        <v>35</v>
      </c>
      <c r="F44" s="8">
        <f>[6]Lamontagne!C46</f>
        <v>14</v>
      </c>
      <c r="G44" s="8">
        <f>[6]Lamontagne!D46</f>
        <v>21</v>
      </c>
      <c r="H44" s="8">
        <f>[6]Lamontagne!E46</f>
        <v>1</v>
      </c>
      <c r="I44" s="8">
        <f>[6]Lamontagne!F46</f>
        <v>3</v>
      </c>
      <c r="J44" s="8">
        <f>[6]Lamontagne!G46</f>
        <v>1</v>
      </c>
      <c r="K44" s="8">
        <f>[6]Lamontagne!H46</f>
        <v>2</v>
      </c>
      <c r="L44" s="8">
        <f>[6]Lamontagne!I46</f>
        <v>31</v>
      </c>
      <c r="M44" s="79">
        <f>(G44+K44)/E44</f>
        <v>0.65714285714285714</v>
      </c>
      <c r="N44" s="20">
        <f>L44/(E44-K44)</f>
        <v>0.93939393939393945</v>
      </c>
      <c r="O44" s="20">
        <f>M44+N44</f>
        <v>1.5965367965367965</v>
      </c>
    </row>
    <row r="45" spans="1:15" ht="15.75" x14ac:dyDescent="0.25">
      <c r="A45" s="7">
        <v>42</v>
      </c>
      <c r="B45" s="8" t="s">
        <v>118</v>
      </c>
      <c r="C45" s="45" t="s">
        <v>140</v>
      </c>
      <c r="D45" s="8">
        <f>[3]Couture!$B58</f>
        <v>7</v>
      </c>
      <c r="E45" s="8">
        <f>[3]Couture!B57</f>
        <v>30</v>
      </c>
      <c r="F45" s="8">
        <f>[3]Couture!C57</f>
        <v>5</v>
      </c>
      <c r="G45" s="8">
        <f>[3]Couture!D57</f>
        <v>19</v>
      </c>
      <c r="H45" s="8">
        <f>[3]Couture!E57</f>
        <v>3</v>
      </c>
      <c r="I45" s="8">
        <f>[3]Couture!F57</f>
        <v>0</v>
      </c>
      <c r="J45" s="8">
        <f>[3]Couture!G57</f>
        <v>0</v>
      </c>
      <c r="K45" s="8">
        <f>[3]Couture!H57</f>
        <v>0</v>
      </c>
      <c r="L45" s="8">
        <f>[3]Couture!I57</f>
        <v>22</v>
      </c>
      <c r="M45" s="20">
        <f>(G45+K45)/E45</f>
        <v>0.6333333333333333</v>
      </c>
      <c r="N45" s="20">
        <f>L45/(E45-K45)</f>
        <v>0.73333333333333328</v>
      </c>
      <c r="O45" s="20">
        <f>M45+N45</f>
        <v>1.3666666666666667</v>
      </c>
    </row>
    <row r="46" spans="1:15" ht="15.75" x14ac:dyDescent="0.25">
      <c r="A46" s="7">
        <v>43</v>
      </c>
      <c r="B46" s="8" t="s">
        <v>26</v>
      </c>
      <c r="C46" s="45" t="s">
        <v>87</v>
      </c>
      <c r="D46" s="8">
        <f>[5]Doolan!$B65</f>
        <v>7</v>
      </c>
      <c r="E46" s="8">
        <f>[5]Doolan!B64</f>
        <v>27</v>
      </c>
      <c r="F46" s="8">
        <f>[5]Doolan!C64</f>
        <v>3</v>
      </c>
      <c r="G46" s="8">
        <f>[5]Doolan!D64</f>
        <v>16</v>
      </c>
      <c r="H46" s="8">
        <f>[5]Doolan!E64</f>
        <v>0</v>
      </c>
      <c r="I46" s="8">
        <f>[5]Doolan!F64</f>
        <v>0</v>
      </c>
      <c r="J46" s="8">
        <f>[5]Doolan!G64</f>
        <v>0</v>
      </c>
      <c r="K46" s="8">
        <f>[5]Doolan!H64</f>
        <v>1</v>
      </c>
      <c r="L46" s="8">
        <f>[5]Doolan!I64</f>
        <v>16</v>
      </c>
      <c r="M46" s="20">
        <f>(G46+K46)/E46</f>
        <v>0.62962962962962965</v>
      </c>
      <c r="N46" s="20">
        <f>L46/(E46-K46)</f>
        <v>0.61538461538461542</v>
      </c>
      <c r="O46" s="20">
        <f>M46+N46</f>
        <v>1.2450142450142452</v>
      </c>
    </row>
    <row r="47" spans="1:15" ht="15.75" x14ac:dyDescent="0.25">
      <c r="A47" s="7">
        <v>44</v>
      </c>
      <c r="B47" s="8" t="s">
        <v>26</v>
      </c>
      <c r="C47" s="26" t="s">
        <v>21</v>
      </c>
      <c r="D47" s="8">
        <f>[5]Pelletier!$B57</f>
        <v>6</v>
      </c>
      <c r="E47" s="8">
        <f>[5]Pelletier!B56</f>
        <v>27</v>
      </c>
      <c r="F47" s="8">
        <f>[5]Pelletier!C56</f>
        <v>7</v>
      </c>
      <c r="G47" s="8">
        <f>[5]Pelletier!D56</f>
        <v>17</v>
      </c>
      <c r="H47" s="8">
        <f>[5]Pelletier!E56</f>
        <v>3</v>
      </c>
      <c r="I47" s="8">
        <f>[5]Pelletier!F56</f>
        <v>0</v>
      </c>
      <c r="J47" s="8">
        <f>[5]Pelletier!G56</f>
        <v>0</v>
      </c>
      <c r="K47" s="8">
        <f>[5]Pelletier!H56</f>
        <v>0</v>
      </c>
      <c r="L47" s="8">
        <f>[5]Pelletier!I56</f>
        <v>20</v>
      </c>
      <c r="M47" s="20">
        <f>(G47+K47)/E47</f>
        <v>0.62962962962962965</v>
      </c>
      <c r="N47" s="20">
        <f>L47/(E47-K47)</f>
        <v>0.7407407407407407</v>
      </c>
      <c r="O47" s="20">
        <f>M47+N47</f>
        <v>1.3703703703703702</v>
      </c>
    </row>
    <row r="48" spans="1:15" ht="15.75" x14ac:dyDescent="0.25">
      <c r="A48" s="7">
        <v>45</v>
      </c>
      <c r="B48" s="8" t="s">
        <v>26</v>
      </c>
      <c r="C48" s="26" t="s">
        <v>162</v>
      </c>
      <c r="D48" s="8">
        <f>[5]Royce!$B55</f>
        <v>6</v>
      </c>
      <c r="E48" s="8">
        <f>[5]Royce!B54</f>
        <v>27</v>
      </c>
      <c r="F48" s="8">
        <f>[5]Royce!C54</f>
        <v>6</v>
      </c>
      <c r="G48" s="8">
        <f>[5]Royce!D54</f>
        <v>15</v>
      </c>
      <c r="H48" s="8">
        <f>[5]Royce!E54</f>
        <v>2</v>
      </c>
      <c r="I48" s="8">
        <f>[5]Royce!F54</f>
        <v>0</v>
      </c>
      <c r="J48" s="8">
        <f>[5]Royce!G54</f>
        <v>0</v>
      </c>
      <c r="K48" s="8">
        <f>[5]Royce!H54</f>
        <v>2</v>
      </c>
      <c r="L48" s="8">
        <f>[5]Royce!I54</f>
        <v>17</v>
      </c>
      <c r="M48" s="20">
        <f>(G48+K48)/E48</f>
        <v>0.62962962962962965</v>
      </c>
      <c r="N48" s="20">
        <f>L48/(E48-K48)</f>
        <v>0.68</v>
      </c>
      <c r="O48" s="20">
        <f>M48+N48</f>
        <v>1.3096296296296297</v>
      </c>
    </row>
    <row r="49" spans="1:15" ht="31.5" x14ac:dyDescent="0.25">
      <c r="A49" s="7">
        <v>46</v>
      </c>
      <c r="B49" s="8" t="s">
        <v>48</v>
      </c>
      <c r="C49" s="22" t="s">
        <v>137</v>
      </c>
      <c r="D49" s="8">
        <f>[1]Schwarzenberg!$B51</f>
        <v>2</v>
      </c>
      <c r="E49" s="8">
        <f>[1]Schwarzenberg!B50</f>
        <v>8</v>
      </c>
      <c r="F49" s="8">
        <f>[1]Schwarzenberg!C50</f>
        <v>3</v>
      </c>
      <c r="G49" s="8">
        <f>[1]Schwarzenberg!D50</f>
        <v>5</v>
      </c>
      <c r="H49" s="8">
        <f>[1]Schwarzenberg!E50</f>
        <v>2</v>
      </c>
      <c r="I49" s="8">
        <f>[1]Schwarzenberg!F50</f>
        <v>1</v>
      </c>
      <c r="J49" s="8">
        <f>[1]Schwarzenberg!G50</f>
        <v>1</v>
      </c>
      <c r="K49" s="8">
        <f>[1]Schwarzenberg!H50</f>
        <v>0</v>
      </c>
      <c r="L49" s="8">
        <f>[1]Schwarzenberg!I50</f>
        <v>12</v>
      </c>
      <c r="M49" s="20">
        <f>(G49+K49)/E49</f>
        <v>0.625</v>
      </c>
      <c r="N49" s="20">
        <f>L49/(E49-K49)</f>
        <v>1.5</v>
      </c>
      <c r="O49" s="20">
        <f>M49+N49</f>
        <v>2.125</v>
      </c>
    </row>
    <row r="50" spans="1:15" ht="15.75" x14ac:dyDescent="0.25">
      <c r="A50" s="7">
        <v>47</v>
      </c>
      <c r="B50" s="8" t="s">
        <v>118</v>
      </c>
      <c r="C50" s="22" t="s">
        <v>144</v>
      </c>
      <c r="D50" s="8">
        <f>[3]Kelliher!$B48</f>
        <v>7</v>
      </c>
      <c r="E50" s="8">
        <f>[3]Kelliher!B47</f>
        <v>32</v>
      </c>
      <c r="F50" s="8">
        <f>[3]Kelliher!C47</f>
        <v>13</v>
      </c>
      <c r="G50" s="8">
        <f>[3]Kelliher!D47</f>
        <v>18</v>
      </c>
      <c r="H50" s="8">
        <f>[3]Kelliher!E47</f>
        <v>5</v>
      </c>
      <c r="I50" s="8">
        <f>[3]Kelliher!F47</f>
        <v>0</v>
      </c>
      <c r="J50" s="8">
        <f>[3]Kelliher!G47</f>
        <v>0</v>
      </c>
      <c r="K50" s="8">
        <f>[3]Kelliher!H47</f>
        <v>2</v>
      </c>
      <c r="L50" s="8">
        <f>[3]Kelliher!I47</f>
        <v>23</v>
      </c>
      <c r="M50" s="20">
        <f>(G50+K50)/E50</f>
        <v>0.625</v>
      </c>
      <c r="N50" s="20">
        <f>L50/(E50-K50)</f>
        <v>0.76666666666666672</v>
      </c>
      <c r="O50" s="20">
        <f>M50+N50</f>
        <v>1.3916666666666666</v>
      </c>
    </row>
    <row r="51" spans="1:15" ht="15.75" x14ac:dyDescent="0.25">
      <c r="A51" s="7">
        <v>48</v>
      </c>
      <c r="B51" s="8" t="s">
        <v>55</v>
      </c>
      <c r="C51" s="180" t="s">
        <v>57</v>
      </c>
      <c r="D51" s="8">
        <f>[7]Lamy!$B59</f>
        <v>2</v>
      </c>
      <c r="E51" s="8">
        <f>[7]Lamy!B58</f>
        <v>8</v>
      </c>
      <c r="F51" s="8">
        <f>[7]Lamy!C58</f>
        <v>3</v>
      </c>
      <c r="G51" s="8">
        <f>[7]Lamy!D58</f>
        <v>5</v>
      </c>
      <c r="H51" s="8">
        <f>[7]Lamy!E58</f>
        <v>0</v>
      </c>
      <c r="I51" s="8">
        <f>[7]Lamy!F58</f>
        <v>0</v>
      </c>
      <c r="J51" s="8">
        <f>[7]Lamy!G58</f>
        <v>0</v>
      </c>
      <c r="K51" s="8">
        <f>[7]Lamy!H58</f>
        <v>0</v>
      </c>
      <c r="L51" s="8">
        <f>[7]Lamy!I58</f>
        <v>5</v>
      </c>
      <c r="M51" s="20">
        <f>(G51+K51)/E51</f>
        <v>0.625</v>
      </c>
      <c r="N51" s="20">
        <f>L51/(E51-K51)</f>
        <v>0.625</v>
      </c>
      <c r="O51" s="20">
        <f>M51+N51</f>
        <v>1.25</v>
      </c>
    </row>
    <row r="52" spans="1:15" ht="15.75" x14ac:dyDescent="0.25">
      <c r="A52" s="7">
        <v>49</v>
      </c>
      <c r="B52" s="8" t="s">
        <v>55</v>
      </c>
      <c r="C52" s="26" t="s">
        <v>166</v>
      </c>
      <c r="D52" s="8">
        <f>[7]Moccia!$B48</f>
        <v>2</v>
      </c>
      <c r="E52" s="8">
        <f>[7]Moccia!B47</f>
        <v>8</v>
      </c>
      <c r="F52" s="8">
        <f>[7]Moccia!C47</f>
        <v>1</v>
      </c>
      <c r="G52" s="8">
        <f>[7]Moccia!D47</f>
        <v>5</v>
      </c>
      <c r="H52" s="8">
        <f>[7]Moccia!E47</f>
        <v>0</v>
      </c>
      <c r="I52" s="8">
        <f>[7]Moccia!F47</f>
        <v>0</v>
      </c>
      <c r="J52" s="8">
        <f>[7]Moccia!G47</f>
        <v>0</v>
      </c>
      <c r="K52" s="8">
        <f>[7]Moccia!H47</f>
        <v>0</v>
      </c>
      <c r="L52" s="8">
        <f>[7]Moccia!I47</f>
        <v>5</v>
      </c>
      <c r="M52" s="20">
        <f>(G52+K52)/E52</f>
        <v>0.625</v>
      </c>
      <c r="N52" s="20">
        <f>L52/(E52-K52)</f>
        <v>0.625</v>
      </c>
      <c r="O52" s="20">
        <f>M52+N52</f>
        <v>1.25</v>
      </c>
    </row>
    <row r="53" spans="1:15" ht="15.75" x14ac:dyDescent="0.25">
      <c r="A53" s="7">
        <v>50</v>
      </c>
      <c r="B53" s="8" t="s">
        <v>18</v>
      </c>
      <c r="C53" s="22" t="s">
        <v>154</v>
      </c>
      <c r="D53" s="8">
        <f>[4]Feldmann!$B64</f>
        <v>6</v>
      </c>
      <c r="E53" s="8">
        <f>[4]Feldmann!B63</f>
        <v>25</v>
      </c>
      <c r="F53" s="8">
        <f>[4]Feldmann!C63</f>
        <v>6</v>
      </c>
      <c r="G53" s="8">
        <f>[4]Feldmann!D63</f>
        <v>15</v>
      </c>
      <c r="H53" s="8">
        <f>[4]Feldmann!E63</f>
        <v>1</v>
      </c>
      <c r="I53" s="8">
        <f>[4]Feldmann!F63</f>
        <v>0</v>
      </c>
      <c r="J53" s="8">
        <f>[4]Feldmann!G63</f>
        <v>0</v>
      </c>
      <c r="K53" s="8">
        <f>[4]Feldmann!H63</f>
        <v>0</v>
      </c>
      <c r="L53" s="8">
        <f>[4]Feldmann!I63</f>
        <v>16</v>
      </c>
      <c r="M53" s="20">
        <f>(G53+K53)/E53</f>
        <v>0.6</v>
      </c>
      <c r="N53" s="20">
        <f>L53/(E53-K53)</f>
        <v>0.64</v>
      </c>
      <c r="O53" s="20">
        <f>M53+N53</f>
        <v>1.24</v>
      </c>
    </row>
    <row r="54" spans="1:15" ht="15.75" x14ac:dyDescent="0.25">
      <c r="A54" s="7">
        <v>51</v>
      </c>
      <c r="B54" s="8" t="s">
        <v>26</v>
      </c>
      <c r="C54" s="64" t="s">
        <v>101</v>
      </c>
      <c r="D54" s="8">
        <f>[5]Sullivan!$B63</f>
        <v>6</v>
      </c>
      <c r="E54" s="8">
        <f>[5]Sullivan!B62</f>
        <v>26</v>
      </c>
      <c r="F54" s="8">
        <f>[5]Sullivan!C62</f>
        <v>13</v>
      </c>
      <c r="G54" s="8">
        <f>[5]Sullivan!D62</f>
        <v>13</v>
      </c>
      <c r="H54" s="8">
        <f>[5]Sullivan!E62</f>
        <v>4</v>
      </c>
      <c r="I54" s="8">
        <f>[5]Sullivan!F62</f>
        <v>2</v>
      </c>
      <c r="J54" s="8">
        <f>[5]Sullivan!G62</f>
        <v>0</v>
      </c>
      <c r="K54" s="8">
        <f>[5]Sullivan!H62</f>
        <v>2</v>
      </c>
      <c r="L54" s="8">
        <f>[5]Sullivan!I62</f>
        <v>21</v>
      </c>
      <c r="M54" s="20">
        <f>(G54+K54)/E54</f>
        <v>0.57692307692307687</v>
      </c>
      <c r="N54" s="20">
        <f>L54/(E54-K54)</f>
        <v>0.875</v>
      </c>
      <c r="O54" s="20">
        <f>M54+N54</f>
        <v>1.4519230769230769</v>
      </c>
    </row>
    <row r="55" spans="1:15" x14ac:dyDescent="0.25">
      <c r="A55" s="7">
        <v>52</v>
      </c>
      <c r="B55" s="8" t="s">
        <v>48</v>
      </c>
      <c r="C55" s="128" t="s">
        <v>107</v>
      </c>
      <c r="D55" s="8">
        <f>[1]Norton!$B52</f>
        <v>2</v>
      </c>
      <c r="E55" s="8">
        <f>[1]Norton!B51</f>
        <v>7</v>
      </c>
      <c r="F55" s="8">
        <f>[1]Norton!C51</f>
        <v>1</v>
      </c>
      <c r="G55" s="8">
        <f>[1]Norton!D51</f>
        <v>4</v>
      </c>
      <c r="H55" s="8">
        <f>[1]Norton!E51</f>
        <v>0</v>
      </c>
      <c r="I55" s="8">
        <f>[1]Norton!F51</f>
        <v>0</v>
      </c>
      <c r="J55" s="8">
        <f>[1]Norton!G51</f>
        <v>0</v>
      </c>
      <c r="K55" s="8">
        <f>[1]Norton!H51</f>
        <v>0</v>
      </c>
      <c r="L55" s="8">
        <f>[1]Norton!I51</f>
        <v>4</v>
      </c>
      <c r="M55" s="20">
        <f>(G55+K55)/E55</f>
        <v>0.5714285714285714</v>
      </c>
      <c r="N55" s="20">
        <f>L55/(E55-K55)</f>
        <v>0.5714285714285714</v>
      </c>
      <c r="O55" s="20">
        <f>M55+N55</f>
        <v>1.1428571428571428</v>
      </c>
    </row>
    <row r="56" spans="1:15" ht="15.75" x14ac:dyDescent="0.25">
      <c r="A56" s="7">
        <v>53</v>
      </c>
      <c r="B56" s="8" t="s">
        <v>48</v>
      </c>
      <c r="C56" s="45" t="s">
        <v>59</v>
      </c>
      <c r="D56" s="8">
        <f>[1]Riley!$B51</f>
        <v>2</v>
      </c>
      <c r="E56" s="8">
        <f>[1]Riley!B50</f>
        <v>7</v>
      </c>
      <c r="F56" s="8">
        <f>[1]Riley!C50</f>
        <v>0</v>
      </c>
      <c r="G56" s="8">
        <f>[1]Riley!D50</f>
        <v>4</v>
      </c>
      <c r="H56" s="8">
        <f>[1]Riley!E50</f>
        <v>0</v>
      </c>
      <c r="I56" s="8">
        <f>[1]Riley!F50</f>
        <v>0</v>
      </c>
      <c r="J56" s="8">
        <f>[1]Riley!G50</f>
        <v>0</v>
      </c>
      <c r="K56" s="8">
        <f>[1]Riley!H50</f>
        <v>0</v>
      </c>
      <c r="L56" s="8">
        <f>[1]Riley!I50</f>
        <v>4</v>
      </c>
      <c r="M56" s="20">
        <f>(G56+K56)/E56</f>
        <v>0.5714285714285714</v>
      </c>
      <c r="N56" s="20">
        <f>L56/(E56-K56)</f>
        <v>0.5714285714285714</v>
      </c>
      <c r="O56" s="20">
        <f>M56+N56</f>
        <v>1.1428571428571428</v>
      </c>
    </row>
    <row r="57" spans="1:15" ht="15.75" x14ac:dyDescent="0.25">
      <c r="A57" s="7">
        <v>54</v>
      </c>
      <c r="B57" s="8" t="s">
        <v>48</v>
      </c>
      <c r="C57" s="26" t="s">
        <v>136</v>
      </c>
      <c r="D57" s="8">
        <f>[1]Smith!$B53</f>
        <v>2</v>
      </c>
      <c r="E57" s="8">
        <f>[1]Smith!B52</f>
        <v>7</v>
      </c>
      <c r="F57" s="8">
        <f>[1]Smith!C52</f>
        <v>1</v>
      </c>
      <c r="G57" s="8">
        <f>[1]Smith!D52</f>
        <v>4</v>
      </c>
      <c r="H57" s="8">
        <f>[1]Smith!E52</f>
        <v>0</v>
      </c>
      <c r="I57" s="8">
        <f>[1]Smith!F52</f>
        <v>0</v>
      </c>
      <c r="J57" s="8">
        <f>[1]Smith!G52</f>
        <v>0</v>
      </c>
      <c r="K57" s="8">
        <f>[1]Smith!H52</f>
        <v>0</v>
      </c>
      <c r="L57" s="8">
        <f>[1]Smith!I52</f>
        <v>4</v>
      </c>
      <c r="M57" s="20">
        <f>(G57+K57)/E57</f>
        <v>0.5714285714285714</v>
      </c>
      <c r="N57" s="20">
        <f>L57/(E57-K57)</f>
        <v>0.5714285714285714</v>
      </c>
      <c r="O57" s="20">
        <f>M57+N57</f>
        <v>1.1428571428571428</v>
      </c>
    </row>
    <row r="58" spans="1:15" ht="15.75" x14ac:dyDescent="0.25">
      <c r="A58" s="7">
        <v>55</v>
      </c>
      <c r="B58" s="8" t="s">
        <v>30</v>
      </c>
      <c r="C58" s="26" t="s">
        <v>104</v>
      </c>
      <c r="D58" s="8">
        <f>[6]Birmbas!$B52</f>
        <v>7</v>
      </c>
      <c r="E58" s="8">
        <f>[6]Birmbas!B51</f>
        <v>28</v>
      </c>
      <c r="F58" s="8">
        <f>[6]Birmbas!C51</f>
        <v>7</v>
      </c>
      <c r="G58" s="8">
        <f>[6]Birmbas!D51</f>
        <v>16</v>
      </c>
      <c r="H58" s="8">
        <f>[6]Birmbas!E51</f>
        <v>1</v>
      </c>
      <c r="I58" s="8">
        <f>[6]Birmbas!F51</f>
        <v>2</v>
      </c>
      <c r="J58" s="8">
        <f>[6]Birmbas!G51</f>
        <v>1</v>
      </c>
      <c r="K58" s="8">
        <f>[6]Birmbas!H51</f>
        <v>0</v>
      </c>
      <c r="L58" s="8">
        <f>[6]Birmbas!I51</f>
        <v>24</v>
      </c>
      <c r="M58" s="20">
        <f>(G58+K58)/E58</f>
        <v>0.5714285714285714</v>
      </c>
      <c r="N58" s="20">
        <f>L58/(E58-K58)</f>
        <v>0.8571428571428571</v>
      </c>
      <c r="O58" s="20">
        <f>M58+N58</f>
        <v>1.4285714285714284</v>
      </c>
    </row>
    <row r="59" spans="1:15" ht="15.75" x14ac:dyDescent="0.25">
      <c r="A59" s="7">
        <v>56</v>
      </c>
      <c r="B59" s="8" t="s">
        <v>55</v>
      </c>
      <c r="C59" s="26" t="s">
        <v>167</v>
      </c>
      <c r="D59" s="8">
        <f>[7]Waters!$B69</f>
        <v>3</v>
      </c>
      <c r="E59" s="8">
        <f>[7]Waters!B68</f>
        <v>14</v>
      </c>
      <c r="F59" s="8">
        <f>[7]Waters!C68</f>
        <v>6</v>
      </c>
      <c r="G59" s="8">
        <f>[7]Waters!D68</f>
        <v>7</v>
      </c>
      <c r="H59" s="8">
        <f>[7]Waters!E68</f>
        <v>1</v>
      </c>
      <c r="I59" s="8">
        <f>[7]Waters!F68</f>
        <v>0</v>
      </c>
      <c r="J59" s="8">
        <f>[7]Waters!G68</f>
        <v>0</v>
      </c>
      <c r="K59" s="8">
        <f>[7]Waters!H68</f>
        <v>1</v>
      </c>
      <c r="L59" s="8">
        <f>[7]Waters!I68</f>
        <v>8</v>
      </c>
      <c r="M59" s="20">
        <f>(G59+K59)/E59</f>
        <v>0.5714285714285714</v>
      </c>
      <c r="N59" s="20">
        <f>L59/(E59-K59)</f>
        <v>0.61538461538461542</v>
      </c>
      <c r="O59" s="20">
        <f>M59+N59</f>
        <v>1.1868131868131868</v>
      </c>
    </row>
    <row r="60" spans="1:15" ht="15.75" x14ac:dyDescent="0.25">
      <c r="A60" s="7">
        <v>57</v>
      </c>
      <c r="B60" s="8" t="s">
        <v>46</v>
      </c>
      <c r="C60" s="76" t="s">
        <v>110</v>
      </c>
      <c r="D60" s="8">
        <f>[8]Royal!$B49</f>
        <v>2</v>
      </c>
      <c r="E60" s="8">
        <f>[8]Royal!B48</f>
        <v>7</v>
      </c>
      <c r="F60" s="8">
        <f>[8]Royal!C48</f>
        <v>2</v>
      </c>
      <c r="G60" s="8">
        <f>[8]Royal!D48</f>
        <v>2</v>
      </c>
      <c r="H60" s="8">
        <f>[8]Royal!E48</f>
        <v>0</v>
      </c>
      <c r="I60" s="8">
        <f>[8]Royal!F48</f>
        <v>0</v>
      </c>
      <c r="J60" s="8">
        <f>[8]Royal!G48</f>
        <v>0</v>
      </c>
      <c r="K60" s="8">
        <f>[8]Royal!H48</f>
        <v>2</v>
      </c>
      <c r="L60" s="8">
        <f>[8]Royal!I48</f>
        <v>2</v>
      </c>
      <c r="M60" s="20">
        <f>(G60+K60)/E60</f>
        <v>0.5714285714285714</v>
      </c>
      <c r="N60" s="20">
        <f>L60/(E60-K60)</f>
        <v>0.4</v>
      </c>
      <c r="O60" s="20">
        <f>M60+N60</f>
        <v>0.97142857142857142</v>
      </c>
    </row>
    <row r="61" spans="1:15" ht="15.75" x14ac:dyDescent="0.25">
      <c r="A61" s="7">
        <v>58</v>
      </c>
      <c r="B61" s="8" t="s">
        <v>118</v>
      </c>
      <c r="C61" s="22" t="s">
        <v>141</v>
      </c>
      <c r="D61" s="8">
        <f>[3]Abood!$B59</f>
        <v>7</v>
      </c>
      <c r="E61" s="8">
        <f>[3]Abood!B58</f>
        <v>30</v>
      </c>
      <c r="F61" s="8">
        <f>[3]Abood!C58</f>
        <v>2</v>
      </c>
      <c r="G61" s="8">
        <f>[3]Abood!D58</f>
        <v>14</v>
      </c>
      <c r="H61" s="8">
        <f>[3]Abood!E58</f>
        <v>0</v>
      </c>
      <c r="I61" s="8">
        <f>[3]Abood!F58</f>
        <v>0</v>
      </c>
      <c r="J61" s="8">
        <f>[3]Abood!G58</f>
        <v>0</v>
      </c>
      <c r="K61" s="8">
        <f>[3]Abood!H58</f>
        <v>3</v>
      </c>
      <c r="L61" s="8">
        <f>[3]Abood!I58</f>
        <v>14</v>
      </c>
      <c r="M61" s="20">
        <f>(G61+K61)/E61</f>
        <v>0.56666666666666665</v>
      </c>
      <c r="N61" s="20">
        <f>L61/(E61-K61)</f>
        <v>0.51851851851851849</v>
      </c>
      <c r="O61" s="20">
        <f>M61+N61</f>
        <v>1.085185185185185</v>
      </c>
    </row>
    <row r="62" spans="1:15" ht="15.75" x14ac:dyDescent="0.25">
      <c r="A62" s="7">
        <v>59</v>
      </c>
      <c r="B62" s="8" t="s">
        <v>30</v>
      </c>
      <c r="C62" s="26" t="s">
        <v>66</v>
      </c>
      <c r="D62" s="8">
        <f>[6]Papa!$B55</f>
        <v>6</v>
      </c>
      <c r="E62" s="8">
        <f>[6]Papa!B54</f>
        <v>23</v>
      </c>
      <c r="F62" s="8">
        <f>[6]Papa!C54</f>
        <v>3</v>
      </c>
      <c r="G62" s="8">
        <f>[6]Papa!D54</f>
        <v>13</v>
      </c>
      <c r="H62" s="8">
        <f>[6]Papa!E54</f>
        <v>2</v>
      </c>
      <c r="I62" s="8">
        <f>[6]Papa!F54</f>
        <v>0</v>
      </c>
      <c r="J62" s="8">
        <f>[6]Papa!G54</f>
        <v>0</v>
      </c>
      <c r="K62" s="8">
        <f>[6]Papa!H54</f>
        <v>0</v>
      </c>
      <c r="L62" s="8">
        <f>[6]Papa!I54</f>
        <v>15</v>
      </c>
      <c r="M62" s="20">
        <f>(G62+K62)/E62</f>
        <v>0.56521739130434778</v>
      </c>
      <c r="N62" s="20">
        <f>L62/(E62-K62)</f>
        <v>0.65217391304347827</v>
      </c>
      <c r="O62" s="20">
        <f>M62+N62</f>
        <v>1.2173913043478262</v>
      </c>
    </row>
    <row r="63" spans="1:15" ht="15.75" x14ac:dyDescent="0.25">
      <c r="A63" s="7">
        <v>60</v>
      </c>
      <c r="B63" s="8" t="s">
        <v>26</v>
      </c>
      <c r="C63" s="22" t="s">
        <v>161</v>
      </c>
      <c r="D63" s="8">
        <f>[5]Goodey!$B46</f>
        <v>6</v>
      </c>
      <c r="E63" s="8">
        <f>[5]Goodey!B45</f>
        <v>27</v>
      </c>
      <c r="F63" s="8">
        <f>[5]Goodey!C45</f>
        <v>11</v>
      </c>
      <c r="G63" s="8">
        <f>[5]Goodey!D45</f>
        <v>15</v>
      </c>
      <c r="H63" s="8">
        <f>[5]Goodey!E45</f>
        <v>1</v>
      </c>
      <c r="I63" s="8">
        <f>[5]Goodey!F45</f>
        <v>3</v>
      </c>
      <c r="J63" s="8">
        <f>[5]Goodey!G45</f>
        <v>0</v>
      </c>
      <c r="K63" s="8">
        <f>[5]Goodey!H45</f>
        <v>0</v>
      </c>
      <c r="L63" s="8">
        <f>[5]Goodey!I45</f>
        <v>22</v>
      </c>
      <c r="M63" s="20">
        <f>(G63+K63)/E63</f>
        <v>0.55555555555555558</v>
      </c>
      <c r="N63" s="20">
        <f>L63/(E63-K63)</f>
        <v>0.81481481481481477</v>
      </c>
      <c r="O63" s="20">
        <f>M63+N63</f>
        <v>1.3703703703703702</v>
      </c>
    </row>
    <row r="64" spans="1:15" ht="15.75" x14ac:dyDescent="0.25">
      <c r="A64" s="7">
        <v>61</v>
      </c>
      <c r="B64" s="8" t="s">
        <v>119</v>
      </c>
      <c r="C64" s="22" t="s">
        <v>145</v>
      </c>
      <c r="D64" s="8">
        <f>[10]Campbell!$B51</f>
        <v>2</v>
      </c>
      <c r="E64" s="8">
        <f>[10]Campbell!B50</f>
        <v>9</v>
      </c>
      <c r="F64" s="8">
        <f>[10]Campbell!C50</f>
        <v>0</v>
      </c>
      <c r="G64" s="8">
        <f>[10]Campbell!D50</f>
        <v>5</v>
      </c>
      <c r="H64" s="8">
        <f>[10]Campbell!E50</f>
        <v>0</v>
      </c>
      <c r="I64" s="8">
        <f>[10]Campbell!F50</f>
        <v>0</v>
      </c>
      <c r="J64" s="8">
        <f>[10]Campbell!G50</f>
        <v>0</v>
      </c>
      <c r="K64" s="8">
        <f>[10]Campbell!H50</f>
        <v>0</v>
      </c>
      <c r="L64" s="8">
        <f>[10]Campbell!I50</f>
        <v>5</v>
      </c>
      <c r="M64" s="20">
        <f>(G64+K64)/E64</f>
        <v>0.55555555555555558</v>
      </c>
      <c r="N64" s="20">
        <f>L64/(E64-K64)</f>
        <v>0.55555555555555558</v>
      </c>
      <c r="O64" s="20">
        <f>M64+N64</f>
        <v>1.1111111111111112</v>
      </c>
    </row>
    <row r="65" spans="1:15" ht="15.75" x14ac:dyDescent="0.25">
      <c r="A65" s="7">
        <v>62</v>
      </c>
      <c r="B65" s="8" t="s">
        <v>119</v>
      </c>
      <c r="C65" s="26" t="s">
        <v>40</v>
      </c>
      <c r="D65" s="8">
        <f>[10]Smith!$B44</f>
        <v>2</v>
      </c>
      <c r="E65" s="8">
        <f>[10]Smith!B43</f>
        <v>9</v>
      </c>
      <c r="F65" s="8">
        <f>[10]Smith!C43</f>
        <v>2</v>
      </c>
      <c r="G65" s="8">
        <f>[10]Smith!D43</f>
        <v>5</v>
      </c>
      <c r="H65" s="8">
        <f>[10]Smith!E43</f>
        <v>1</v>
      </c>
      <c r="I65" s="8">
        <f>[10]Smith!F43</f>
        <v>0</v>
      </c>
      <c r="J65" s="8">
        <f>[10]Smith!G43</f>
        <v>0</v>
      </c>
      <c r="K65" s="8">
        <f>[10]Smith!H43</f>
        <v>0</v>
      </c>
      <c r="L65" s="8">
        <f>[10]Smith!I43</f>
        <v>6</v>
      </c>
      <c r="M65" s="20">
        <f>(G65+K65)/E65</f>
        <v>0.55555555555555558</v>
      </c>
      <c r="N65" s="20">
        <f>L65/(E65-K65)</f>
        <v>0.66666666666666663</v>
      </c>
      <c r="O65" s="20">
        <f>M65+N65</f>
        <v>1.2222222222222223</v>
      </c>
    </row>
    <row r="66" spans="1:15" ht="15.75" x14ac:dyDescent="0.25">
      <c r="A66" s="7">
        <v>63</v>
      </c>
      <c r="B66" s="8" t="s">
        <v>18</v>
      </c>
      <c r="C66" s="22" t="s">
        <v>158</v>
      </c>
      <c r="D66" s="8">
        <f>[4]Ferguson!$B54</f>
        <v>6</v>
      </c>
      <c r="E66" s="8">
        <f>[4]Ferguson!B53</f>
        <v>24</v>
      </c>
      <c r="F66" s="8">
        <f>[4]Ferguson!C53</f>
        <v>6</v>
      </c>
      <c r="G66" s="8">
        <f>[4]Ferguson!D53</f>
        <v>13</v>
      </c>
      <c r="H66" s="8">
        <f>[4]Ferguson!E53</f>
        <v>0</v>
      </c>
      <c r="I66" s="8">
        <f>[4]Ferguson!F53</f>
        <v>0</v>
      </c>
      <c r="J66" s="8">
        <f>[4]Ferguson!G53</f>
        <v>0</v>
      </c>
      <c r="K66" s="8">
        <f>[4]Ferguson!H53</f>
        <v>0</v>
      </c>
      <c r="L66" s="8">
        <f>[4]Ferguson!I53</f>
        <v>13</v>
      </c>
      <c r="M66" s="20">
        <f>(G66+K66)/E66</f>
        <v>0.54166666666666663</v>
      </c>
      <c r="N66" s="20">
        <f>L66/(E66-K66)</f>
        <v>0.54166666666666663</v>
      </c>
      <c r="O66" s="20">
        <f>M66+N66</f>
        <v>1.0833333333333333</v>
      </c>
    </row>
    <row r="67" spans="1:15" ht="15.75" x14ac:dyDescent="0.25">
      <c r="A67" s="7">
        <v>64</v>
      </c>
      <c r="B67" s="8" t="s">
        <v>30</v>
      </c>
      <c r="C67" s="26" t="s">
        <v>65</v>
      </c>
      <c r="D67" s="8">
        <f>[6]Walter!$B60</f>
        <v>7</v>
      </c>
      <c r="E67" s="8">
        <f>[6]Walter!B59</f>
        <v>30</v>
      </c>
      <c r="F67" s="8">
        <f>[6]Walter!C59</f>
        <v>8</v>
      </c>
      <c r="G67" s="8">
        <f>[6]Walter!D59</f>
        <v>16</v>
      </c>
      <c r="H67" s="8">
        <f>[6]Walter!E59</f>
        <v>2</v>
      </c>
      <c r="I67" s="8">
        <f>[6]Walter!F59</f>
        <v>0</v>
      </c>
      <c r="J67" s="8">
        <f>[6]Walter!G59</f>
        <v>0</v>
      </c>
      <c r="K67" s="8">
        <f>[6]Walter!H59</f>
        <v>0</v>
      </c>
      <c r="L67" s="8">
        <f>[6]Walter!I59</f>
        <v>18</v>
      </c>
      <c r="M67" s="20">
        <f>(G67+K67)/E67</f>
        <v>0.53333333333333333</v>
      </c>
      <c r="N67" s="20">
        <f>L67/(E67-K67)</f>
        <v>0.6</v>
      </c>
      <c r="O67" s="20">
        <f>M67+N67</f>
        <v>1.1333333333333333</v>
      </c>
    </row>
    <row r="68" spans="1:15" ht="15.75" x14ac:dyDescent="0.25">
      <c r="A68" s="7">
        <v>65</v>
      </c>
      <c r="B68" s="8" t="s">
        <v>26</v>
      </c>
      <c r="C68" s="26" t="s">
        <v>165</v>
      </c>
      <c r="D68" s="8">
        <f>[5]Trubacz!$B49</f>
        <v>6</v>
      </c>
      <c r="E68" s="8">
        <f>[5]Trubacz!B48</f>
        <v>23</v>
      </c>
      <c r="F68" s="8">
        <f>[5]Trubacz!C48</f>
        <v>2</v>
      </c>
      <c r="G68" s="8">
        <f>[5]Trubacz!D48</f>
        <v>11</v>
      </c>
      <c r="H68" s="8">
        <f>[5]Trubacz!E48</f>
        <v>1</v>
      </c>
      <c r="I68" s="8">
        <f>[5]Trubacz!F48</f>
        <v>0</v>
      </c>
      <c r="J68" s="8">
        <f>[5]Trubacz!G48</f>
        <v>0</v>
      </c>
      <c r="K68" s="8">
        <f>[5]Trubacz!H48</f>
        <v>1</v>
      </c>
      <c r="L68" s="8">
        <f>[5]Trubacz!I48</f>
        <v>12</v>
      </c>
      <c r="M68" s="20">
        <f>(G68+K68)/E68</f>
        <v>0.52173913043478259</v>
      </c>
      <c r="N68" s="20">
        <f>L68/(E68-K68)</f>
        <v>0.54545454545454541</v>
      </c>
      <c r="O68" s="20">
        <f>M68+N68</f>
        <v>1.0671936758893281</v>
      </c>
    </row>
    <row r="69" spans="1:15" ht="15.75" x14ac:dyDescent="0.25">
      <c r="A69" s="7">
        <v>66</v>
      </c>
      <c r="B69" s="8" t="s">
        <v>30</v>
      </c>
      <c r="C69" s="64" t="s">
        <v>103</v>
      </c>
      <c r="D69" s="8">
        <f>[6]McConnell!$B51</f>
        <v>7</v>
      </c>
      <c r="E69" s="8">
        <f>[6]McConnell!B50</f>
        <v>31</v>
      </c>
      <c r="F69" s="8">
        <f>[6]McConnell!C50</f>
        <v>5</v>
      </c>
      <c r="G69" s="8">
        <f>[6]McConnell!D50</f>
        <v>15</v>
      </c>
      <c r="H69" s="8">
        <f>[6]McConnell!E50</f>
        <v>2</v>
      </c>
      <c r="I69" s="8">
        <f>[6]McConnell!F50</f>
        <v>1</v>
      </c>
      <c r="J69" s="8">
        <f>[6]McConnell!G50</f>
        <v>0</v>
      </c>
      <c r="K69" s="8">
        <f>[6]McConnell!H50</f>
        <v>1</v>
      </c>
      <c r="L69" s="8">
        <f>[6]McConnell!I50</f>
        <v>19</v>
      </c>
      <c r="M69" s="20">
        <f>(G69+K69)/E69</f>
        <v>0.5161290322580645</v>
      </c>
      <c r="N69" s="20">
        <f>L69/(E69-K69)</f>
        <v>0.6333333333333333</v>
      </c>
      <c r="O69" s="20">
        <f>M69+N69</f>
        <v>1.1494623655913978</v>
      </c>
    </row>
    <row r="70" spans="1:15" ht="15.75" x14ac:dyDescent="0.25">
      <c r="A70" s="7">
        <v>67</v>
      </c>
      <c r="B70" s="8" t="s">
        <v>48</v>
      </c>
      <c r="C70" s="22" t="s">
        <v>19</v>
      </c>
      <c r="D70" s="8">
        <f>[1]Cockroft!$B67</f>
        <v>4</v>
      </c>
      <c r="E70" s="8">
        <f>[1]Cockroft!B66</f>
        <v>16</v>
      </c>
      <c r="F70" s="8">
        <f>[1]Cockroft!C66</f>
        <v>4</v>
      </c>
      <c r="G70" s="8">
        <f>[1]Cockroft!D66</f>
        <v>7</v>
      </c>
      <c r="H70" s="8">
        <f>[1]Cockroft!E66</f>
        <v>3</v>
      </c>
      <c r="I70" s="8">
        <f>[1]Cockroft!F66</f>
        <v>0</v>
      </c>
      <c r="J70" s="8">
        <f>[1]Cockroft!G66</f>
        <v>0</v>
      </c>
      <c r="K70" s="8">
        <f>[1]Cockroft!H66</f>
        <v>1</v>
      </c>
      <c r="L70" s="8">
        <f>[1]Cockroft!I66</f>
        <v>10</v>
      </c>
      <c r="M70" s="20">
        <f>(G70+K70)/E70</f>
        <v>0.5</v>
      </c>
      <c r="N70" s="20">
        <f>L70/(E70-K70)</f>
        <v>0.66666666666666663</v>
      </c>
      <c r="O70" s="20">
        <f>M70+N70</f>
        <v>1.1666666666666665</v>
      </c>
    </row>
    <row r="71" spans="1:15" ht="15.75" x14ac:dyDescent="0.25">
      <c r="A71" s="7">
        <v>68</v>
      </c>
      <c r="B71" s="8" t="s">
        <v>48</v>
      </c>
      <c r="C71" s="26" t="s">
        <v>28</v>
      </c>
      <c r="D71" s="8">
        <f>[1]Lara!$B58</f>
        <v>3</v>
      </c>
      <c r="E71" s="8">
        <f>[1]Lara!B57</f>
        <v>12</v>
      </c>
      <c r="F71" s="8">
        <f>[1]Lara!C57</f>
        <v>2</v>
      </c>
      <c r="G71" s="8">
        <f>[1]Lara!D57</f>
        <v>6</v>
      </c>
      <c r="H71" s="8">
        <f>[1]Lara!E57</f>
        <v>0</v>
      </c>
      <c r="I71" s="8">
        <f>[1]Lara!F57</f>
        <v>0</v>
      </c>
      <c r="J71" s="8">
        <f>[1]Lara!G57</f>
        <v>0</v>
      </c>
      <c r="K71" s="8">
        <f>[1]Lara!H57</f>
        <v>0</v>
      </c>
      <c r="L71" s="8">
        <f>[1]Lara!I57</f>
        <v>6</v>
      </c>
      <c r="M71" s="20">
        <f>(G71+K71)/E71</f>
        <v>0.5</v>
      </c>
      <c r="N71" s="20">
        <f>L71/(E71-K71)</f>
        <v>0.5</v>
      </c>
      <c r="O71" s="20">
        <f>M71+N71</f>
        <v>1</v>
      </c>
    </row>
    <row r="72" spans="1:15" ht="15.75" x14ac:dyDescent="0.25">
      <c r="A72" s="7">
        <v>69</v>
      </c>
      <c r="B72" s="8" t="s">
        <v>48</v>
      </c>
      <c r="C72" s="64" t="s">
        <v>135</v>
      </c>
      <c r="D72" s="8">
        <f>[1]Richards!$B54</f>
        <v>2</v>
      </c>
      <c r="E72" s="8">
        <f>[1]Richards!B53</f>
        <v>8</v>
      </c>
      <c r="F72" s="8">
        <f>[1]Richards!C53</f>
        <v>2</v>
      </c>
      <c r="G72" s="8">
        <f>[1]Richards!D53</f>
        <v>4</v>
      </c>
      <c r="H72" s="8">
        <f>[1]Richards!E53</f>
        <v>0</v>
      </c>
      <c r="I72" s="8">
        <f>[1]Richards!F53</f>
        <v>0</v>
      </c>
      <c r="J72" s="8">
        <f>[1]Richards!G53</f>
        <v>0</v>
      </c>
      <c r="K72" s="8">
        <f>[1]Richards!H53</f>
        <v>0</v>
      </c>
      <c r="L72" s="8">
        <f>[1]Richards!I53</f>
        <v>4</v>
      </c>
      <c r="M72" s="20">
        <f>(G72+K72)/E72</f>
        <v>0.5</v>
      </c>
      <c r="N72" s="20">
        <f>L72/(E72-K72)</f>
        <v>0.5</v>
      </c>
      <c r="O72" s="20">
        <f>M72+N72</f>
        <v>1</v>
      </c>
    </row>
    <row r="73" spans="1:15" ht="15.75" x14ac:dyDescent="0.25">
      <c r="A73" s="7">
        <v>70</v>
      </c>
      <c r="B73" s="8" t="s">
        <v>60</v>
      </c>
      <c r="C73" s="135" t="s">
        <v>33</v>
      </c>
      <c r="D73" s="8">
        <f>[2]Doherty!$B57</f>
        <v>2</v>
      </c>
      <c r="E73" s="8">
        <f>[2]Doherty!B56</f>
        <v>6</v>
      </c>
      <c r="F73" s="8">
        <f>[2]Doherty!C56</f>
        <v>0</v>
      </c>
      <c r="G73" s="8">
        <f>[2]Doherty!D56</f>
        <v>3</v>
      </c>
      <c r="H73" s="8">
        <f>[2]Doherty!E56</f>
        <v>0</v>
      </c>
      <c r="I73" s="8">
        <f>[2]Doherty!F56</f>
        <v>0</v>
      </c>
      <c r="J73" s="8">
        <f>[2]Doherty!G56</f>
        <v>0</v>
      </c>
      <c r="K73" s="8">
        <f>[2]Doherty!H56</f>
        <v>0</v>
      </c>
      <c r="L73" s="8">
        <f>[2]Doherty!I56</f>
        <v>3</v>
      </c>
      <c r="M73" s="20">
        <f>(G73+K73)/E73</f>
        <v>0.5</v>
      </c>
      <c r="N73" s="20">
        <f>L73/(E73-K73)</f>
        <v>0.5</v>
      </c>
      <c r="O73" s="20">
        <f>M73+N73</f>
        <v>1</v>
      </c>
    </row>
    <row r="74" spans="1:15" ht="15.75" x14ac:dyDescent="0.25">
      <c r="A74" s="7">
        <v>71</v>
      </c>
      <c r="B74" s="8" t="s">
        <v>26</v>
      </c>
      <c r="C74" s="26" t="s">
        <v>61</v>
      </c>
      <c r="D74" s="8">
        <f>[5]Chase!$B43</f>
        <v>2</v>
      </c>
      <c r="E74" s="8">
        <f>[5]Chase!B42</f>
        <v>10</v>
      </c>
      <c r="F74" s="8">
        <f>[5]Chase!C42</f>
        <v>4</v>
      </c>
      <c r="G74" s="8">
        <f>[5]Chase!D42</f>
        <v>4</v>
      </c>
      <c r="H74" s="8">
        <f>[5]Chase!E42</f>
        <v>1</v>
      </c>
      <c r="I74" s="8">
        <f>[5]Chase!F42</f>
        <v>0</v>
      </c>
      <c r="J74" s="8">
        <f>[5]Chase!G42</f>
        <v>0</v>
      </c>
      <c r="K74" s="8">
        <f>[5]Chase!H42</f>
        <v>1</v>
      </c>
      <c r="L74" s="8">
        <f>[5]Chase!I42</f>
        <v>5</v>
      </c>
      <c r="M74" s="20">
        <f>(G74+K74)/E74</f>
        <v>0.5</v>
      </c>
      <c r="N74" s="20">
        <f>L74/(E74-K74)</f>
        <v>0.55555555555555558</v>
      </c>
      <c r="O74" s="20">
        <f>M74+N74</f>
        <v>1.0555555555555556</v>
      </c>
    </row>
    <row r="75" spans="1:15" ht="15.75" x14ac:dyDescent="0.25">
      <c r="A75" s="7">
        <v>72</v>
      </c>
      <c r="B75" s="8" t="s">
        <v>55</v>
      </c>
      <c r="C75" s="22" t="s">
        <v>170</v>
      </c>
      <c r="D75" s="8">
        <f>[7]Bahia!$B54</f>
        <v>3</v>
      </c>
      <c r="E75" s="8">
        <f>[7]Bahia!B53</f>
        <v>14</v>
      </c>
      <c r="F75" s="8">
        <f>[7]Bahia!C53</f>
        <v>3</v>
      </c>
      <c r="G75" s="8">
        <f>[7]Bahia!D53</f>
        <v>7</v>
      </c>
      <c r="H75" s="8">
        <f>[7]Bahia!E53</f>
        <v>0</v>
      </c>
      <c r="I75" s="8">
        <f>[7]Bahia!F53</f>
        <v>0</v>
      </c>
      <c r="J75" s="8">
        <f>[7]Bahia!G53</f>
        <v>0</v>
      </c>
      <c r="K75" s="8">
        <f>[7]Bahia!H53</f>
        <v>0</v>
      </c>
      <c r="L75" s="8">
        <f>[7]Bahia!I53</f>
        <v>7</v>
      </c>
      <c r="M75" s="20">
        <f>(G75+K75)/E75</f>
        <v>0.5</v>
      </c>
      <c r="N75" s="20">
        <f>L75/(E75-K75)</f>
        <v>0.5</v>
      </c>
      <c r="O75" s="20">
        <f>M75+N75</f>
        <v>1</v>
      </c>
    </row>
    <row r="76" spans="1:15" ht="15.75" x14ac:dyDescent="0.25">
      <c r="A76" s="7">
        <v>73</v>
      </c>
      <c r="B76" s="8" t="s">
        <v>55</v>
      </c>
      <c r="C76" s="22" t="s">
        <v>97</v>
      </c>
      <c r="D76" s="8">
        <f>[7]Lazaris!$B61</f>
        <v>2</v>
      </c>
      <c r="E76" s="8">
        <f>[7]Lazaris!B60</f>
        <v>10</v>
      </c>
      <c r="F76" s="8">
        <f>[7]Lazaris!C60</f>
        <v>3</v>
      </c>
      <c r="G76" s="8">
        <f>[7]Lazaris!D60</f>
        <v>5</v>
      </c>
      <c r="H76" s="8">
        <f>[7]Lazaris!E60</f>
        <v>2</v>
      </c>
      <c r="I76" s="8">
        <f>[7]Lazaris!F60</f>
        <v>1</v>
      </c>
      <c r="J76" s="8">
        <f>[7]Lazaris!G60</f>
        <v>0</v>
      </c>
      <c r="K76" s="8">
        <f>[7]Lazaris!H60</f>
        <v>0</v>
      </c>
      <c r="L76" s="8">
        <f>[7]Lazaris!I60</f>
        <v>9</v>
      </c>
      <c r="M76" s="20">
        <f>(G76+K76)/E76</f>
        <v>0.5</v>
      </c>
      <c r="N76" s="20">
        <f>L76/(E76-K76)</f>
        <v>0.9</v>
      </c>
      <c r="O76" s="20">
        <f>M76+N76</f>
        <v>1.4</v>
      </c>
    </row>
    <row r="77" spans="1:15" ht="15.75" x14ac:dyDescent="0.25">
      <c r="A77" s="7">
        <v>74</v>
      </c>
      <c r="B77" s="8" t="s">
        <v>55</v>
      </c>
      <c r="C77" s="22" t="s">
        <v>47</v>
      </c>
      <c r="D77" s="8">
        <f>[7]Mooradian!$B49</f>
        <v>2</v>
      </c>
      <c r="E77" s="8">
        <f>[7]Mooradian!B48</f>
        <v>8</v>
      </c>
      <c r="F77" s="8">
        <f>[7]Mooradian!C48</f>
        <v>1</v>
      </c>
      <c r="G77" s="8">
        <f>[7]Mooradian!D48</f>
        <v>4</v>
      </c>
      <c r="H77" s="8">
        <f>[7]Mooradian!E48</f>
        <v>1</v>
      </c>
      <c r="I77" s="8">
        <f>[7]Mooradian!F48</f>
        <v>0</v>
      </c>
      <c r="J77" s="8">
        <f>[7]Mooradian!G48</f>
        <v>0</v>
      </c>
      <c r="K77" s="8">
        <f>[7]Mooradian!H48</f>
        <v>0</v>
      </c>
      <c r="L77" s="8">
        <f>[7]Mooradian!I48</f>
        <v>5</v>
      </c>
      <c r="M77" s="20">
        <f>(G77+K77)/E77</f>
        <v>0.5</v>
      </c>
      <c r="N77" s="20">
        <f>L77/(E77-K77)</f>
        <v>0.625</v>
      </c>
      <c r="O77" s="20">
        <f>M77+N77</f>
        <v>1.125</v>
      </c>
    </row>
    <row r="78" spans="1:15" ht="15.75" x14ac:dyDescent="0.25">
      <c r="A78" s="7">
        <v>75</v>
      </c>
      <c r="B78" s="8" t="s">
        <v>46</v>
      </c>
      <c r="C78" s="26" t="s">
        <v>92</v>
      </c>
      <c r="D78" s="8">
        <f>[8]Archer!$B49</f>
        <v>2</v>
      </c>
      <c r="E78" s="8">
        <f>[8]Archer!B48</f>
        <v>8</v>
      </c>
      <c r="F78" s="8">
        <f>[8]Archer!C48</f>
        <v>3</v>
      </c>
      <c r="G78" s="8">
        <f>[8]Archer!D48</f>
        <v>4</v>
      </c>
      <c r="H78" s="8">
        <f>[8]Archer!E48</f>
        <v>1</v>
      </c>
      <c r="I78" s="8">
        <f>[8]Archer!F48</f>
        <v>0</v>
      </c>
      <c r="J78" s="8">
        <f>[8]Archer!G48</f>
        <v>0</v>
      </c>
      <c r="K78" s="8">
        <f>[8]Archer!H48</f>
        <v>0</v>
      </c>
      <c r="L78" s="8">
        <f>[8]Archer!I48</f>
        <v>5</v>
      </c>
      <c r="M78" s="20">
        <f>(G78+K78)/E78</f>
        <v>0.5</v>
      </c>
      <c r="N78" s="20">
        <f>L78/(E78-K78)</f>
        <v>0.625</v>
      </c>
      <c r="O78" s="20">
        <f>M78+N78</f>
        <v>1.125</v>
      </c>
    </row>
    <row r="79" spans="1:15" ht="15.75" x14ac:dyDescent="0.25">
      <c r="A79" s="7">
        <v>76</v>
      </c>
      <c r="B79" s="8" t="s">
        <v>119</v>
      </c>
      <c r="C79" s="22" t="s">
        <v>146</v>
      </c>
      <c r="D79" s="8">
        <f>[10]Jones!$B49</f>
        <v>1</v>
      </c>
      <c r="E79" s="8">
        <f>[10]Jones!B48</f>
        <v>4</v>
      </c>
      <c r="F79" s="8">
        <f>[10]Jones!C48</f>
        <v>1</v>
      </c>
      <c r="G79" s="8">
        <f>[10]Jones!D48</f>
        <v>2</v>
      </c>
      <c r="H79" s="8">
        <f>[10]Jones!E48</f>
        <v>0</v>
      </c>
      <c r="I79" s="8">
        <f>[10]Jones!F48</f>
        <v>0</v>
      </c>
      <c r="J79" s="8">
        <f>[10]Jones!G48</f>
        <v>0</v>
      </c>
      <c r="K79" s="8">
        <f>[10]Jones!H48</f>
        <v>0</v>
      </c>
      <c r="L79" s="8">
        <f>[10]Jones!I48</f>
        <v>2</v>
      </c>
      <c r="M79" s="20">
        <f>(G79+K79)/E79</f>
        <v>0.5</v>
      </c>
      <c r="N79" s="20">
        <f>L79/(E79-K79)</f>
        <v>0.5</v>
      </c>
      <c r="O79" s="20">
        <f>M79+N79</f>
        <v>1</v>
      </c>
    </row>
    <row r="80" spans="1:15" ht="15.75" x14ac:dyDescent="0.25">
      <c r="A80" s="7">
        <v>77</v>
      </c>
      <c r="B80" s="8" t="s">
        <v>30</v>
      </c>
      <c r="C80" s="26" t="s">
        <v>98</v>
      </c>
      <c r="D80" s="8">
        <f>[6]Nagle!$B59</f>
        <v>8</v>
      </c>
      <c r="E80" s="8">
        <f>[6]Nagle!B58</f>
        <v>35</v>
      </c>
      <c r="F80" s="8">
        <f>[6]Nagle!C58</f>
        <v>13</v>
      </c>
      <c r="G80" s="8">
        <f>[6]Nagle!D58</f>
        <v>17</v>
      </c>
      <c r="H80" s="8">
        <f>[6]Nagle!E58</f>
        <v>1</v>
      </c>
      <c r="I80" s="8">
        <f>[6]Nagle!F58</f>
        <v>1</v>
      </c>
      <c r="J80" s="8">
        <f>[6]Nagle!G58</f>
        <v>0</v>
      </c>
      <c r="K80" s="8">
        <f>[6]Nagle!H58</f>
        <v>0</v>
      </c>
      <c r="L80" s="8">
        <f>[6]Nagle!I58</f>
        <v>20</v>
      </c>
      <c r="M80" s="20">
        <f>(G80+K80)/E80</f>
        <v>0.48571428571428571</v>
      </c>
      <c r="N80" s="20">
        <f>L80/(E80-K80)</f>
        <v>0.5714285714285714</v>
      </c>
      <c r="O80" s="20">
        <f>M80+N80</f>
        <v>1.0571428571428572</v>
      </c>
    </row>
    <row r="81" spans="1:15" ht="15.75" x14ac:dyDescent="0.25">
      <c r="A81" s="7">
        <v>78</v>
      </c>
      <c r="B81" s="8" t="s">
        <v>18</v>
      </c>
      <c r="C81" s="45" t="s">
        <v>156</v>
      </c>
      <c r="D81" s="8">
        <f>[4]Peterman!$B62</f>
        <v>5</v>
      </c>
      <c r="E81" s="8">
        <f>[4]Peterman!B61</f>
        <v>25</v>
      </c>
      <c r="F81" s="8">
        <f>[4]Peterman!C61</f>
        <v>5</v>
      </c>
      <c r="G81" s="8">
        <f>[4]Peterman!D61</f>
        <v>11</v>
      </c>
      <c r="H81" s="8">
        <f>[4]Peterman!E61</f>
        <v>2</v>
      </c>
      <c r="I81" s="8">
        <f>[4]Peterman!F61</f>
        <v>0</v>
      </c>
      <c r="J81" s="8">
        <f>[4]Peterman!G61</f>
        <v>0</v>
      </c>
      <c r="K81" s="8">
        <f>[4]Peterman!H61</f>
        <v>1</v>
      </c>
      <c r="L81" s="8">
        <f>[4]Peterman!I61</f>
        <v>13</v>
      </c>
      <c r="M81" s="20">
        <f>(G81+K81)/E81</f>
        <v>0.48</v>
      </c>
      <c r="N81" s="20">
        <f>L81/(E81-K81)</f>
        <v>0.54166666666666663</v>
      </c>
      <c r="O81" s="20">
        <f>M81+N81</f>
        <v>1.0216666666666665</v>
      </c>
    </row>
    <row r="82" spans="1:15" ht="15.75" x14ac:dyDescent="0.25">
      <c r="A82" s="7">
        <v>79</v>
      </c>
      <c r="B82" s="8" t="s">
        <v>18</v>
      </c>
      <c r="C82" s="26" t="s">
        <v>186</v>
      </c>
      <c r="D82" s="8">
        <f>[4]Bertewell!$B51</f>
        <v>6</v>
      </c>
      <c r="E82" s="8">
        <f>[4]Bertewell!B50</f>
        <v>23</v>
      </c>
      <c r="F82" s="8">
        <f>[4]Bertewell!C50</f>
        <v>13</v>
      </c>
      <c r="G82" s="8">
        <f>[4]Bertewell!D50</f>
        <v>11</v>
      </c>
      <c r="H82" s="8">
        <f>[4]Bertewell!E50</f>
        <v>4</v>
      </c>
      <c r="I82" s="8">
        <f>[4]Bertewell!F50</f>
        <v>1</v>
      </c>
      <c r="J82" s="8">
        <f>[4]Bertewell!G50</f>
        <v>0</v>
      </c>
      <c r="K82" s="8">
        <f>[4]Bertewell!H50</f>
        <v>0</v>
      </c>
      <c r="L82" s="8">
        <f>[4]Bertewell!I50</f>
        <v>17</v>
      </c>
      <c r="M82" s="20">
        <f>(G82+K82)/E82</f>
        <v>0.47826086956521741</v>
      </c>
      <c r="N82" s="20">
        <f>L82/(E82-K82)</f>
        <v>0.73913043478260865</v>
      </c>
      <c r="O82" s="20">
        <f>M82+N82</f>
        <v>1.2173913043478262</v>
      </c>
    </row>
    <row r="83" spans="1:15" ht="15.75" x14ac:dyDescent="0.25">
      <c r="A83" s="7">
        <v>80</v>
      </c>
      <c r="B83" s="8" t="s">
        <v>26</v>
      </c>
      <c r="C83" s="22" t="s">
        <v>43</v>
      </c>
      <c r="D83" s="8">
        <f>[5]Zocco!$B55</f>
        <v>6</v>
      </c>
      <c r="E83" s="8">
        <f>[5]Zocco!B54</f>
        <v>23</v>
      </c>
      <c r="F83" s="8">
        <f>[5]Zocco!C54</f>
        <v>5</v>
      </c>
      <c r="G83" s="8">
        <f>[5]Zocco!D54</f>
        <v>8</v>
      </c>
      <c r="H83" s="8">
        <f>[5]Zocco!E54</f>
        <v>3</v>
      </c>
      <c r="I83" s="8">
        <f>[5]Zocco!F54</f>
        <v>0</v>
      </c>
      <c r="J83" s="8">
        <f>[5]Zocco!G54</f>
        <v>0</v>
      </c>
      <c r="K83" s="8">
        <f>[5]Zocco!H54</f>
        <v>3</v>
      </c>
      <c r="L83" s="8">
        <f>[5]Zocco!I54</f>
        <v>11</v>
      </c>
      <c r="M83" s="20">
        <f>(G83+K83)/E83</f>
        <v>0.47826086956521741</v>
      </c>
      <c r="N83" s="20">
        <f>L83/(E83-K83)</f>
        <v>0.55000000000000004</v>
      </c>
      <c r="O83" s="20">
        <f>M83+N83</f>
        <v>1.0282608695652176</v>
      </c>
    </row>
    <row r="84" spans="1:15" ht="15.75" x14ac:dyDescent="0.25">
      <c r="A84" s="7">
        <v>81</v>
      </c>
      <c r="B84" s="8" t="s">
        <v>48</v>
      </c>
      <c r="C84" s="76" t="s">
        <v>51</v>
      </c>
      <c r="D84" s="8">
        <f>[1]Ferullo!$B52</f>
        <v>3</v>
      </c>
      <c r="E84" s="8">
        <f>[1]Ferullo!B51</f>
        <v>13</v>
      </c>
      <c r="F84" s="8">
        <f>[1]Ferullo!C51</f>
        <v>0</v>
      </c>
      <c r="G84" s="8">
        <f>[1]Ferullo!D51</f>
        <v>5</v>
      </c>
      <c r="H84" s="8">
        <f>[1]Ferullo!E51</f>
        <v>0</v>
      </c>
      <c r="I84" s="8">
        <f>[1]Ferullo!F51</f>
        <v>0</v>
      </c>
      <c r="J84" s="8">
        <f>[1]Ferullo!G51</f>
        <v>0</v>
      </c>
      <c r="K84" s="8">
        <f>[1]Ferullo!H51</f>
        <v>1</v>
      </c>
      <c r="L84" s="8">
        <f>[1]Ferullo!I51</f>
        <v>5</v>
      </c>
      <c r="M84" s="20">
        <f>(G84+K84)/E84</f>
        <v>0.46153846153846156</v>
      </c>
      <c r="N84" s="20">
        <f>L84/(E84-K84)</f>
        <v>0.41666666666666669</v>
      </c>
      <c r="O84" s="20">
        <f>M84+N84</f>
        <v>0.87820512820512819</v>
      </c>
    </row>
    <row r="85" spans="1:15" ht="15.75" x14ac:dyDescent="0.25">
      <c r="A85" s="7">
        <v>82</v>
      </c>
      <c r="B85" s="8" t="s">
        <v>18</v>
      </c>
      <c r="C85" s="26" t="s">
        <v>159</v>
      </c>
      <c r="D85" s="8">
        <f>[4]Boland!$B51</f>
        <v>6</v>
      </c>
      <c r="E85" s="8">
        <f>[4]Boland!B50</f>
        <v>24</v>
      </c>
      <c r="F85" s="8">
        <f>[4]Boland!C50</f>
        <v>6</v>
      </c>
      <c r="G85" s="8">
        <f>[4]Boland!D50</f>
        <v>11</v>
      </c>
      <c r="H85" s="8">
        <f>[4]Boland!E50</f>
        <v>2</v>
      </c>
      <c r="I85" s="8">
        <f>[4]Boland!F50</f>
        <v>0</v>
      </c>
      <c r="J85" s="8">
        <f>[4]Boland!G50</f>
        <v>0</v>
      </c>
      <c r="K85" s="8">
        <f>[4]Boland!H50</f>
        <v>0</v>
      </c>
      <c r="L85" s="8">
        <f>[4]Boland!I50</f>
        <v>13</v>
      </c>
      <c r="M85" s="20">
        <f>(G85+K85)/E85</f>
        <v>0.45833333333333331</v>
      </c>
      <c r="N85" s="20">
        <f>L85/(E85-K85)</f>
        <v>0.54166666666666663</v>
      </c>
      <c r="O85" s="20">
        <f>M85+N85</f>
        <v>1</v>
      </c>
    </row>
    <row r="86" spans="1:15" ht="15.75" x14ac:dyDescent="0.25">
      <c r="A86" s="7">
        <v>83</v>
      </c>
      <c r="B86" s="8" t="s">
        <v>18</v>
      </c>
      <c r="C86" s="64" t="s">
        <v>112</v>
      </c>
      <c r="D86" s="8">
        <f>[4]Dionne!$B52</f>
        <v>3</v>
      </c>
      <c r="E86" s="8">
        <f>[4]Dionne!B51</f>
        <v>11</v>
      </c>
      <c r="F86" s="8">
        <f>[4]Dionne!C51</f>
        <v>2</v>
      </c>
      <c r="G86" s="8">
        <f>[4]Dionne!D51</f>
        <v>5</v>
      </c>
      <c r="H86" s="8">
        <f>[4]Dionne!E51</f>
        <v>1</v>
      </c>
      <c r="I86" s="8">
        <f>[4]Dionne!F51</f>
        <v>0</v>
      </c>
      <c r="J86" s="8">
        <f>[4]Dionne!G51</f>
        <v>0</v>
      </c>
      <c r="K86" s="8">
        <f>[4]Dionne!H51</f>
        <v>0</v>
      </c>
      <c r="L86" s="8">
        <f>[4]Dionne!I51</f>
        <v>6</v>
      </c>
      <c r="M86" s="20">
        <f>(G86+K86)/E86</f>
        <v>0.45454545454545453</v>
      </c>
      <c r="N86" s="20">
        <f>L86/(E86-K86)</f>
        <v>0.54545454545454541</v>
      </c>
      <c r="O86" s="20">
        <f>M86+N86</f>
        <v>1</v>
      </c>
    </row>
    <row r="87" spans="1:15" ht="15.75" x14ac:dyDescent="0.25">
      <c r="A87" s="7">
        <v>84</v>
      </c>
      <c r="B87" s="8" t="s">
        <v>26</v>
      </c>
      <c r="C87" s="22" t="s">
        <v>163</v>
      </c>
      <c r="D87" s="8">
        <f>[5]Melanson!$B53</f>
        <v>6</v>
      </c>
      <c r="E87" s="8">
        <f>[5]Melanson!B52</f>
        <v>22</v>
      </c>
      <c r="F87" s="8">
        <f>[5]Melanson!C52</f>
        <v>8</v>
      </c>
      <c r="G87" s="8">
        <f>[5]Melanson!D52</f>
        <v>10</v>
      </c>
      <c r="H87" s="8">
        <f>[5]Melanson!E52</f>
        <v>1</v>
      </c>
      <c r="I87" s="8">
        <f>[5]Melanson!F52</f>
        <v>0</v>
      </c>
      <c r="J87" s="8">
        <f>[5]Melanson!G52</f>
        <v>0</v>
      </c>
      <c r="K87" s="8">
        <f>[5]Melanson!H52</f>
        <v>0</v>
      </c>
      <c r="L87" s="8">
        <f>[5]Melanson!I52</f>
        <v>11</v>
      </c>
      <c r="M87" s="20">
        <f>(G87+K87)/E87</f>
        <v>0.45454545454545453</v>
      </c>
      <c r="N87" s="20">
        <f>L87/(E87-K87)</f>
        <v>0.5</v>
      </c>
      <c r="O87" s="20">
        <f>M87+N87</f>
        <v>0.95454545454545459</v>
      </c>
    </row>
    <row r="88" spans="1:15" ht="15.75" x14ac:dyDescent="0.25">
      <c r="A88" s="7">
        <v>85</v>
      </c>
      <c r="B88" s="8" t="s">
        <v>46</v>
      </c>
      <c r="C88" s="22" t="s">
        <v>176</v>
      </c>
      <c r="D88" s="8">
        <f>'[8]St Germain'!$B53</f>
        <v>2</v>
      </c>
      <c r="E88" s="8">
        <f>'[8]St Germain'!B52</f>
        <v>9</v>
      </c>
      <c r="F88" s="8">
        <f>'[8]St Germain'!C52</f>
        <v>2</v>
      </c>
      <c r="G88" s="8">
        <f>'[8]St Germain'!D52</f>
        <v>4</v>
      </c>
      <c r="H88" s="8">
        <f>'[8]St Germain'!E52</f>
        <v>0</v>
      </c>
      <c r="I88" s="8">
        <f>'[8]St Germain'!F52</f>
        <v>1</v>
      </c>
      <c r="J88" s="8">
        <f>'[8]St Germain'!G52</f>
        <v>0</v>
      </c>
      <c r="K88" s="8">
        <f>'[8]St Germain'!H52</f>
        <v>0</v>
      </c>
      <c r="L88" s="8">
        <f>'[8]St Germain'!I52</f>
        <v>6</v>
      </c>
      <c r="M88" s="20">
        <f>(G88+K88)/E88</f>
        <v>0.44444444444444442</v>
      </c>
      <c r="N88" s="20">
        <f>L88/(E88-K88)</f>
        <v>0.66666666666666663</v>
      </c>
      <c r="O88" s="20">
        <f>M88+N88</f>
        <v>1.1111111111111112</v>
      </c>
    </row>
    <row r="89" spans="1:15" ht="15.75" x14ac:dyDescent="0.25">
      <c r="A89" s="7">
        <v>86</v>
      </c>
      <c r="B89" s="8" t="s">
        <v>119</v>
      </c>
      <c r="C89" s="22" t="s">
        <v>32</v>
      </c>
      <c r="D89" s="8">
        <f>[10]Patton!$B50</f>
        <v>2</v>
      </c>
      <c r="E89" s="8">
        <f>[10]Patton!B49</f>
        <v>9</v>
      </c>
      <c r="F89" s="8">
        <f>[10]Patton!C49</f>
        <v>0</v>
      </c>
      <c r="G89" s="8">
        <f>[10]Patton!D49</f>
        <v>4</v>
      </c>
      <c r="H89" s="8">
        <f>[10]Patton!E49</f>
        <v>0</v>
      </c>
      <c r="I89" s="8">
        <f>[10]Patton!F49</f>
        <v>0</v>
      </c>
      <c r="J89" s="8">
        <f>[10]Patton!G49</f>
        <v>0</v>
      </c>
      <c r="K89" s="8">
        <f>[10]Patton!H49</f>
        <v>0</v>
      </c>
      <c r="L89" s="8">
        <f>[10]Patton!I49</f>
        <v>4</v>
      </c>
      <c r="M89" s="20">
        <f>(G89+K89)/E89</f>
        <v>0.44444444444444442</v>
      </c>
      <c r="N89" s="20">
        <f>L89/(E89-K89)</f>
        <v>0.44444444444444442</v>
      </c>
      <c r="O89" s="20">
        <f>M89+N89</f>
        <v>0.88888888888888884</v>
      </c>
    </row>
    <row r="90" spans="1:15" ht="15.75" x14ac:dyDescent="0.25">
      <c r="A90" s="7">
        <v>87</v>
      </c>
      <c r="B90" s="8" t="s">
        <v>119</v>
      </c>
      <c r="C90" s="26" t="s">
        <v>63</v>
      </c>
      <c r="D90" s="8">
        <f>[10]Rosen!$B40</f>
        <v>2</v>
      </c>
      <c r="E90" s="8">
        <f>[10]Rosen!B39</f>
        <v>9</v>
      </c>
      <c r="F90" s="8">
        <f>[10]Rosen!C39</f>
        <v>1</v>
      </c>
      <c r="G90" s="8">
        <f>[10]Rosen!D39</f>
        <v>2</v>
      </c>
      <c r="H90" s="8">
        <f>[10]Rosen!E39</f>
        <v>0</v>
      </c>
      <c r="I90" s="8">
        <f>[10]Rosen!F39</f>
        <v>0</v>
      </c>
      <c r="J90" s="8">
        <f>[10]Rosen!G39</f>
        <v>0</v>
      </c>
      <c r="K90" s="8">
        <f>[10]Rosen!H39</f>
        <v>2</v>
      </c>
      <c r="L90" s="8">
        <f>[10]Rosen!I39</f>
        <v>2</v>
      </c>
      <c r="M90" s="20">
        <f>(G90+K90)/E90</f>
        <v>0.44444444444444442</v>
      </c>
      <c r="N90" s="20">
        <f>L90/(E90-K90)</f>
        <v>0.2857142857142857</v>
      </c>
      <c r="O90" s="20">
        <f>M90+N90</f>
        <v>0.73015873015873012</v>
      </c>
    </row>
    <row r="91" spans="1:15" ht="15.75" x14ac:dyDescent="0.25">
      <c r="A91" s="7">
        <v>88</v>
      </c>
      <c r="B91" s="8" t="s">
        <v>118</v>
      </c>
      <c r="C91" s="22" t="s">
        <v>58</v>
      </c>
      <c r="D91" s="8">
        <f>[3]Wood!$B48</f>
        <v>7</v>
      </c>
      <c r="E91" s="8">
        <f>[3]Wood!B47</f>
        <v>25</v>
      </c>
      <c r="F91" s="8">
        <f>[3]Wood!C47</f>
        <v>3</v>
      </c>
      <c r="G91" s="8">
        <f>[3]Wood!D47</f>
        <v>11</v>
      </c>
      <c r="H91" s="8">
        <f>[3]Wood!E47</f>
        <v>4</v>
      </c>
      <c r="I91" s="8">
        <f>[3]Wood!F47</f>
        <v>1</v>
      </c>
      <c r="J91" s="8">
        <f>[3]Wood!G47</f>
        <v>0</v>
      </c>
      <c r="K91" s="8">
        <f>[3]Wood!H47</f>
        <v>0</v>
      </c>
      <c r="L91" s="8">
        <f>[3]Wood!I47</f>
        <v>17</v>
      </c>
      <c r="M91" s="20">
        <f>(G91+K91)/E91</f>
        <v>0.44</v>
      </c>
      <c r="N91" s="20">
        <f>L91/(E91-K91)</f>
        <v>0.68</v>
      </c>
      <c r="O91" s="20">
        <f>M91+N91</f>
        <v>1.1200000000000001</v>
      </c>
    </row>
    <row r="92" spans="1:15" ht="15.75" x14ac:dyDescent="0.25">
      <c r="A92" s="7">
        <v>89</v>
      </c>
      <c r="B92" s="8" t="s">
        <v>48</v>
      </c>
      <c r="C92" s="26" t="s">
        <v>50</v>
      </c>
      <c r="D92" s="8">
        <f>[1]Hess!$B50</f>
        <v>2</v>
      </c>
      <c r="E92" s="8">
        <f>[1]Hess!B49</f>
        <v>7</v>
      </c>
      <c r="F92" s="8">
        <f>[1]Hess!C49</f>
        <v>1</v>
      </c>
      <c r="G92" s="8">
        <f>[1]Hess!D49</f>
        <v>3</v>
      </c>
      <c r="H92" s="8">
        <f>[1]Hess!E49</f>
        <v>0</v>
      </c>
      <c r="I92" s="8">
        <f>[1]Hess!F49</f>
        <v>0</v>
      </c>
      <c r="J92" s="8">
        <f>[1]Hess!G49</f>
        <v>0</v>
      </c>
      <c r="K92" s="8">
        <f>[1]Hess!H49</f>
        <v>0</v>
      </c>
      <c r="L92" s="8">
        <f>[1]Hess!I49</f>
        <v>3</v>
      </c>
      <c r="M92" s="20">
        <f>(G92+K92)/E92</f>
        <v>0.42857142857142855</v>
      </c>
      <c r="N92" s="20">
        <f>L92/(E92-K92)</f>
        <v>0.42857142857142855</v>
      </c>
      <c r="O92" s="20">
        <f>M92+N92</f>
        <v>0.8571428571428571</v>
      </c>
    </row>
    <row r="93" spans="1:15" ht="15.75" x14ac:dyDescent="0.25">
      <c r="A93" s="7">
        <v>90</v>
      </c>
      <c r="B93" s="8" t="s">
        <v>60</v>
      </c>
      <c r="C93" s="22" t="s">
        <v>31</v>
      </c>
      <c r="D93" s="8">
        <f>[2]Clark!$B55</f>
        <v>2</v>
      </c>
      <c r="E93" s="8">
        <f>[2]Clark!B54</f>
        <v>7</v>
      </c>
      <c r="F93" s="8">
        <f>[2]Clark!C54</f>
        <v>1</v>
      </c>
      <c r="G93" s="8">
        <f>[2]Clark!D54</f>
        <v>3</v>
      </c>
      <c r="H93" s="8">
        <f>[2]Clark!E54</f>
        <v>0</v>
      </c>
      <c r="I93" s="8">
        <f>[2]Clark!F54</f>
        <v>0</v>
      </c>
      <c r="J93" s="8">
        <f>[2]Clark!G54</f>
        <v>0</v>
      </c>
      <c r="K93" s="8">
        <f>[2]Clark!H54</f>
        <v>0</v>
      </c>
      <c r="L93" s="8">
        <f>[2]Clark!I54</f>
        <v>3</v>
      </c>
      <c r="M93" s="20">
        <f>(G93+K93)/E93</f>
        <v>0.42857142857142855</v>
      </c>
      <c r="N93" s="20">
        <f>L93/(E93-K93)</f>
        <v>0.42857142857142855</v>
      </c>
      <c r="O93" s="20">
        <f>M93+N93</f>
        <v>0.8571428571428571</v>
      </c>
    </row>
    <row r="94" spans="1:15" ht="15.75" x14ac:dyDescent="0.25">
      <c r="A94" s="7">
        <v>91</v>
      </c>
      <c r="B94" s="8" t="s">
        <v>60</v>
      </c>
      <c r="C94" s="22" t="s">
        <v>22</v>
      </c>
      <c r="D94" s="8">
        <f>[2]Gillespie!$B52</f>
        <v>2</v>
      </c>
      <c r="E94" s="8">
        <f>[2]Gillespie!B51</f>
        <v>7</v>
      </c>
      <c r="F94" s="8">
        <f>[2]Gillespie!C51</f>
        <v>0</v>
      </c>
      <c r="G94" s="8">
        <f>[2]Gillespie!D51</f>
        <v>3</v>
      </c>
      <c r="H94" s="8">
        <f>[2]Gillespie!E51</f>
        <v>0</v>
      </c>
      <c r="I94" s="8">
        <f>[2]Gillespie!F51</f>
        <v>0</v>
      </c>
      <c r="J94" s="8">
        <f>[2]Gillespie!G51</f>
        <v>0</v>
      </c>
      <c r="K94" s="8">
        <f>[2]Gillespie!H51</f>
        <v>0</v>
      </c>
      <c r="L94" s="8">
        <f>[2]Gillespie!I51</f>
        <v>3</v>
      </c>
      <c r="M94" s="20">
        <f>(G94+K94)/E94</f>
        <v>0.42857142857142855</v>
      </c>
      <c r="N94" s="20">
        <f>L94/(E94-K94)</f>
        <v>0.42857142857142855</v>
      </c>
      <c r="O94" s="20">
        <f>M94+N94</f>
        <v>0.8571428571428571</v>
      </c>
    </row>
    <row r="95" spans="1:15" ht="15.75" x14ac:dyDescent="0.25">
      <c r="A95" s="7">
        <v>92</v>
      </c>
      <c r="B95" s="8" t="s">
        <v>46</v>
      </c>
      <c r="C95" s="76" t="s">
        <v>38</v>
      </c>
      <c r="D95" s="8">
        <f>[8]Lavoie!$B60</f>
        <v>3</v>
      </c>
      <c r="E95" s="8">
        <f>[8]Lavoie!B59</f>
        <v>12</v>
      </c>
      <c r="F95" s="8">
        <f>[8]Lavoie!C59</f>
        <v>1</v>
      </c>
      <c r="G95" s="8">
        <f>[8]Lavoie!D59</f>
        <v>5</v>
      </c>
      <c r="H95" s="8">
        <f>[8]Lavoie!E59</f>
        <v>0</v>
      </c>
      <c r="I95" s="8">
        <f>[8]Lavoie!F59</f>
        <v>0</v>
      </c>
      <c r="J95" s="8">
        <f>[8]Lavoie!G59</f>
        <v>0</v>
      </c>
      <c r="K95" s="8">
        <f>[8]Lavoie!H59</f>
        <v>0</v>
      </c>
      <c r="L95" s="8">
        <f>[8]Lavoie!I59</f>
        <v>5</v>
      </c>
      <c r="M95" s="20">
        <f>(G95+K95)/E95</f>
        <v>0.41666666666666669</v>
      </c>
      <c r="N95" s="20">
        <f>L95/(E95-K95)</f>
        <v>0.41666666666666669</v>
      </c>
      <c r="O95" s="20">
        <f>M95+N95</f>
        <v>0.83333333333333337</v>
      </c>
    </row>
    <row r="96" spans="1:15" ht="15.75" x14ac:dyDescent="0.25">
      <c r="A96" s="7">
        <v>93</v>
      </c>
      <c r="B96" s="8" t="s">
        <v>55</v>
      </c>
      <c r="C96" s="22" t="s">
        <v>168</v>
      </c>
      <c r="D96" s="8">
        <f>[7]Boyd!$B55</f>
        <v>5</v>
      </c>
      <c r="E96" s="8">
        <f>[7]Boyd!B54</f>
        <v>17</v>
      </c>
      <c r="F96" s="8">
        <f>[7]Boyd!C54</f>
        <v>3</v>
      </c>
      <c r="G96" s="8">
        <f>[7]Boyd!D54</f>
        <v>6</v>
      </c>
      <c r="H96" s="8">
        <f>[7]Boyd!E54</f>
        <v>1</v>
      </c>
      <c r="I96" s="8">
        <f>[7]Boyd!F54</f>
        <v>1</v>
      </c>
      <c r="J96" s="8">
        <f>[7]Boyd!G54</f>
        <v>0</v>
      </c>
      <c r="K96" s="8">
        <f>[7]Boyd!H54</f>
        <v>1</v>
      </c>
      <c r="L96" s="8">
        <f>[7]Boyd!I54</f>
        <v>9</v>
      </c>
      <c r="M96" s="20">
        <f>(G96+K96)/E96</f>
        <v>0.41176470588235292</v>
      </c>
      <c r="N96" s="20">
        <f>L96/(E96-K96)</f>
        <v>0.5625</v>
      </c>
      <c r="O96" s="20">
        <f>M96+N96</f>
        <v>0.97426470588235292</v>
      </c>
    </row>
    <row r="97" spans="1:15" ht="15.75" x14ac:dyDescent="0.25">
      <c r="A97" s="7">
        <v>94</v>
      </c>
      <c r="B97" s="8" t="s">
        <v>30</v>
      </c>
      <c r="C97" s="26" t="s">
        <v>133</v>
      </c>
      <c r="D97" s="8">
        <f>[6]Ford!$B51</f>
        <v>7</v>
      </c>
      <c r="E97" s="8">
        <f>[6]Ford!B50</f>
        <v>27</v>
      </c>
      <c r="F97" s="8">
        <f>[6]Ford!C50</f>
        <v>2</v>
      </c>
      <c r="G97" s="8">
        <f>[6]Ford!D50</f>
        <v>11</v>
      </c>
      <c r="H97" s="8">
        <f>[6]Ford!E50</f>
        <v>0</v>
      </c>
      <c r="I97" s="8">
        <f>[6]Ford!F50</f>
        <v>0</v>
      </c>
      <c r="J97" s="8">
        <f>[6]Ford!G50</f>
        <v>0</v>
      </c>
      <c r="K97" s="8">
        <f>[6]Ford!H50</f>
        <v>0</v>
      </c>
      <c r="L97" s="8">
        <f>[6]Ford!I50</f>
        <v>11</v>
      </c>
      <c r="M97" s="20">
        <f>(G97+K97)/E97</f>
        <v>0.40740740740740738</v>
      </c>
      <c r="N97" s="20">
        <f>L97/(E97-K97)</f>
        <v>0.40740740740740738</v>
      </c>
      <c r="O97" s="20">
        <f>M97+N97</f>
        <v>0.81481481481481477</v>
      </c>
    </row>
    <row r="98" spans="1:15" ht="15.75" x14ac:dyDescent="0.25">
      <c r="A98" s="7">
        <v>95</v>
      </c>
      <c r="B98" s="8" t="s">
        <v>118</v>
      </c>
      <c r="C98" s="26" t="s">
        <v>35</v>
      </c>
      <c r="D98" s="8">
        <f>[3]Longo!$B53</f>
        <v>7</v>
      </c>
      <c r="E98" s="8">
        <f>[3]Longo!B52</f>
        <v>25</v>
      </c>
      <c r="F98" s="8">
        <f>[3]Longo!C52</f>
        <v>5</v>
      </c>
      <c r="G98" s="8">
        <f>[3]Longo!D52</f>
        <v>10</v>
      </c>
      <c r="H98" s="8">
        <f>[3]Longo!E52</f>
        <v>1</v>
      </c>
      <c r="I98" s="8">
        <f>[3]Longo!F52</f>
        <v>0</v>
      </c>
      <c r="J98" s="8">
        <f>[3]Longo!G52</f>
        <v>0</v>
      </c>
      <c r="K98" s="8">
        <f>[3]Longo!H52</f>
        <v>0</v>
      </c>
      <c r="L98" s="8">
        <f>[3]Longo!I52</f>
        <v>11</v>
      </c>
      <c r="M98" s="20">
        <f>(G98+K98)/E98</f>
        <v>0.4</v>
      </c>
      <c r="N98" s="20">
        <f>L98/(E98-K98)</f>
        <v>0.44</v>
      </c>
      <c r="O98" s="20">
        <f>M98+N98</f>
        <v>0.84000000000000008</v>
      </c>
    </row>
    <row r="99" spans="1:15" ht="15.75" x14ac:dyDescent="0.25">
      <c r="A99" s="7">
        <v>96</v>
      </c>
      <c r="B99" s="8" t="s">
        <v>118</v>
      </c>
      <c r="C99" s="26" t="s">
        <v>142</v>
      </c>
      <c r="D99" s="8">
        <f>[3]Margulis!$B49</f>
        <v>7</v>
      </c>
      <c r="E99" s="8">
        <f>[3]Margulis!B48</f>
        <v>25</v>
      </c>
      <c r="F99" s="8">
        <f>[3]Margulis!C48</f>
        <v>2</v>
      </c>
      <c r="G99" s="8">
        <f>[3]Margulis!D48</f>
        <v>10</v>
      </c>
      <c r="H99" s="8">
        <f>[3]Margulis!E48</f>
        <v>0</v>
      </c>
      <c r="I99" s="8">
        <f>[3]Margulis!F48</f>
        <v>0</v>
      </c>
      <c r="J99" s="8">
        <f>[3]Margulis!G48</f>
        <v>0</v>
      </c>
      <c r="K99" s="8">
        <f>[3]Margulis!H48</f>
        <v>0</v>
      </c>
      <c r="L99" s="8">
        <f>[3]Margulis!I48</f>
        <v>10</v>
      </c>
      <c r="M99" s="20">
        <f>(G99+K99)/E99</f>
        <v>0.4</v>
      </c>
      <c r="N99" s="20">
        <f>L99/(E99-K99)</f>
        <v>0.4</v>
      </c>
      <c r="O99" s="20">
        <f>M99+N99</f>
        <v>0.8</v>
      </c>
    </row>
    <row r="100" spans="1:15" ht="15.75" x14ac:dyDescent="0.25">
      <c r="A100" s="7">
        <v>97</v>
      </c>
      <c r="B100" s="8" t="s">
        <v>46</v>
      </c>
      <c r="C100" s="26" t="s">
        <v>173</v>
      </c>
      <c r="D100" s="8">
        <f>[8]Birck!$B57</f>
        <v>3</v>
      </c>
      <c r="E100" s="8">
        <f>[8]Birck!B56</f>
        <v>10</v>
      </c>
      <c r="F100" s="8">
        <f>[8]Birck!C56</f>
        <v>0</v>
      </c>
      <c r="G100" s="8">
        <f>[8]Birck!D56</f>
        <v>3</v>
      </c>
      <c r="H100" s="8">
        <f>[8]Birck!E56</f>
        <v>1</v>
      </c>
      <c r="I100" s="8">
        <f>[8]Birck!F56</f>
        <v>0</v>
      </c>
      <c r="J100" s="8">
        <f>[8]Birck!G56</f>
        <v>0</v>
      </c>
      <c r="K100" s="8">
        <f>[8]Birck!H56</f>
        <v>1</v>
      </c>
      <c r="L100" s="8">
        <f>[8]Birck!I56</f>
        <v>4</v>
      </c>
      <c r="M100" s="20">
        <f>(G100+K100)/E100</f>
        <v>0.4</v>
      </c>
      <c r="N100" s="20">
        <f>L100/(E100-K100)</f>
        <v>0.44444444444444442</v>
      </c>
      <c r="O100" s="20">
        <f>M100+N100</f>
        <v>0.84444444444444444</v>
      </c>
    </row>
    <row r="101" spans="1:15" ht="15.75" x14ac:dyDescent="0.25">
      <c r="A101" s="7">
        <v>98</v>
      </c>
      <c r="B101" s="8" t="s">
        <v>55</v>
      </c>
      <c r="C101" s="22" t="s">
        <v>64</v>
      </c>
      <c r="D101" s="8">
        <f>[7]Johnson!$B51</f>
        <v>2</v>
      </c>
      <c r="E101" s="8">
        <f>[7]Johnson!B50</f>
        <v>8</v>
      </c>
      <c r="F101" s="8">
        <f>[7]Johnson!C50</f>
        <v>1</v>
      </c>
      <c r="G101" s="8">
        <f>[7]Johnson!D50</f>
        <v>3</v>
      </c>
      <c r="H101" s="8">
        <f>[7]Johnson!E50</f>
        <v>0</v>
      </c>
      <c r="I101" s="8">
        <f>[7]Johnson!F50</f>
        <v>0</v>
      </c>
      <c r="J101" s="8">
        <f>[7]Johnson!G50</f>
        <v>0</v>
      </c>
      <c r="K101" s="8">
        <f>[7]Johnson!H50</f>
        <v>0</v>
      </c>
      <c r="L101" s="8">
        <f>[7]Johnson!I50</f>
        <v>3</v>
      </c>
      <c r="M101" s="20">
        <f>(G101+K101)/E101</f>
        <v>0.375</v>
      </c>
      <c r="N101" s="20">
        <f>L101/(E101-K101)</f>
        <v>0.375</v>
      </c>
      <c r="O101" s="20">
        <f>M101+N101</f>
        <v>0.75</v>
      </c>
    </row>
    <row r="102" spans="1:15" ht="15.75" x14ac:dyDescent="0.25">
      <c r="A102" s="7">
        <v>99</v>
      </c>
      <c r="B102" s="8" t="s">
        <v>39</v>
      </c>
      <c r="C102" s="76" t="s">
        <v>44</v>
      </c>
      <c r="D102" s="8">
        <f>[9]Simmons!$B67</f>
        <v>2</v>
      </c>
      <c r="E102" s="8">
        <f>[9]Simmons!B66</f>
        <v>8</v>
      </c>
      <c r="F102" s="8">
        <f>[9]Simmons!C66</f>
        <v>2</v>
      </c>
      <c r="G102" s="8">
        <f>[9]Simmons!D66</f>
        <v>3</v>
      </c>
      <c r="H102" s="8">
        <f>[9]Simmons!E66</f>
        <v>0</v>
      </c>
      <c r="I102" s="8">
        <f>[9]Simmons!F66</f>
        <v>0</v>
      </c>
      <c r="J102" s="8">
        <f>[9]Simmons!G66</f>
        <v>0</v>
      </c>
      <c r="K102" s="8">
        <f>[9]Simmons!H66</f>
        <v>0</v>
      </c>
      <c r="L102" s="8">
        <f>[9]Simmons!I66</f>
        <v>3</v>
      </c>
      <c r="M102" s="20">
        <f>(G102+K102)/E102</f>
        <v>0.375</v>
      </c>
      <c r="N102" s="20">
        <f>L102/(E102-K102)</f>
        <v>0.375</v>
      </c>
      <c r="O102" s="20">
        <f>M102+N102</f>
        <v>0.75</v>
      </c>
    </row>
    <row r="103" spans="1:15" ht="15.75" x14ac:dyDescent="0.25">
      <c r="A103" s="7">
        <v>100</v>
      </c>
      <c r="B103" s="8" t="s">
        <v>118</v>
      </c>
      <c r="C103" s="64" t="s">
        <v>105</v>
      </c>
      <c r="D103" s="8">
        <f>[3]Atkinson!$B51</f>
        <v>9</v>
      </c>
      <c r="E103" s="8">
        <f>[3]Atkinson!B50</f>
        <v>33</v>
      </c>
      <c r="F103" s="8">
        <f>[3]Atkinson!C50</f>
        <v>4</v>
      </c>
      <c r="G103" s="8">
        <f>[3]Atkinson!D50</f>
        <v>12</v>
      </c>
      <c r="H103" s="8">
        <f>[3]Atkinson!E50</f>
        <v>3</v>
      </c>
      <c r="I103" s="8">
        <f>[3]Atkinson!F50</f>
        <v>2</v>
      </c>
      <c r="J103" s="8">
        <f>[3]Atkinson!G50</f>
        <v>0</v>
      </c>
      <c r="K103" s="8">
        <f>[3]Atkinson!H50</f>
        <v>0</v>
      </c>
      <c r="L103" s="8">
        <f>[3]Atkinson!I50</f>
        <v>19</v>
      </c>
      <c r="M103" s="20">
        <f>(G103+K103)/E103</f>
        <v>0.36363636363636365</v>
      </c>
      <c r="N103" s="20">
        <f>L103/(E103-K103)</f>
        <v>0.5757575757575758</v>
      </c>
      <c r="O103" s="20">
        <f>M103+N103</f>
        <v>0.93939393939393945</v>
      </c>
    </row>
    <row r="104" spans="1:15" ht="15.75" x14ac:dyDescent="0.25">
      <c r="A104" s="7">
        <v>101</v>
      </c>
      <c r="B104" s="8" t="s">
        <v>46</v>
      </c>
      <c r="C104" s="64" t="s">
        <v>93</v>
      </c>
      <c r="D104" s="8">
        <f>[8]Bininger!$B59</f>
        <v>3</v>
      </c>
      <c r="E104" s="8">
        <f>[8]Bininger!B58</f>
        <v>11</v>
      </c>
      <c r="F104" s="8">
        <f>[8]Bininger!C58</f>
        <v>0</v>
      </c>
      <c r="G104" s="8">
        <f>[8]Bininger!D58</f>
        <v>3</v>
      </c>
      <c r="H104" s="8">
        <f>[8]Bininger!E58</f>
        <v>0</v>
      </c>
      <c r="I104" s="8">
        <f>[8]Bininger!F58</f>
        <v>0</v>
      </c>
      <c r="J104" s="8">
        <f>[8]Bininger!G58</f>
        <v>0</v>
      </c>
      <c r="K104" s="8">
        <f>[8]Bininger!H58</f>
        <v>1</v>
      </c>
      <c r="L104" s="8">
        <f>[8]Bininger!I58</f>
        <v>3</v>
      </c>
      <c r="M104" s="20">
        <f>(G104+K104)/E104</f>
        <v>0.36363636363636365</v>
      </c>
      <c r="N104" s="20">
        <f>L104/(E104-K104)</f>
        <v>0.3</v>
      </c>
      <c r="O104" s="20">
        <f>M104+N104</f>
        <v>0.66363636363636358</v>
      </c>
    </row>
    <row r="105" spans="1:15" ht="15.75" x14ac:dyDescent="0.25">
      <c r="A105" s="7">
        <v>102</v>
      </c>
      <c r="B105" s="8" t="s">
        <v>118</v>
      </c>
      <c r="C105" s="48" t="s">
        <v>29</v>
      </c>
      <c r="D105" s="8">
        <f>[3]Trembley!$B53</f>
        <v>8</v>
      </c>
      <c r="E105" s="8">
        <f>[3]Trembley!B52</f>
        <v>28</v>
      </c>
      <c r="F105" s="8">
        <f>[3]Trembley!C52</f>
        <v>6</v>
      </c>
      <c r="G105" s="8">
        <f>[3]Trembley!D52</f>
        <v>9</v>
      </c>
      <c r="H105" s="8">
        <f>[3]Trembley!E52</f>
        <v>2</v>
      </c>
      <c r="I105" s="8">
        <f>[3]Trembley!F52</f>
        <v>0</v>
      </c>
      <c r="J105" s="8">
        <f>[3]Trembley!G52</f>
        <v>0</v>
      </c>
      <c r="K105" s="8">
        <f>[3]Trembley!H52</f>
        <v>1</v>
      </c>
      <c r="L105" s="8">
        <f>[3]Trembley!I52</f>
        <v>11</v>
      </c>
      <c r="M105" s="20">
        <f>(G105+K105)/E105</f>
        <v>0.35714285714285715</v>
      </c>
      <c r="N105" s="20">
        <f>L105/(E105-K105)</f>
        <v>0.40740740740740738</v>
      </c>
      <c r="O105" s="20">
        <f>M105+N105</f>
        <v>0.76455026455026454</v>
      </c>
    </row>
    <row r="106" spans="1:15" ht="15.75" x14ac:dyDescent="0.25">
      <c r="A106" s="7">
        <v>103</v>
      </c>
      <c r="B106" s="8" t="s">
        <v>60</v>
      </c>
      <c r="C106" s="22" t="s">
        <v>52</v>
      </c>
      <c r="D106" s="8">
        <f>[2]Cortez!$B60</f>
        <v>3</v>
      </c>
      <c r="E106" s="8">
        <f>[2]Cortez!B59</f>
        <v>9</v>
      </c>
      <c r="F106" s="8">
        <f>[2]Cortez!C59</f>
        <v>1</v>
      </c>
      <c r="G106" s="8">
        <f>[2]Cortez!D59</f>
        <v>1</v>
      </c>
      <c r="H106" s="8">
        <f>[2]Cortez!E59</f>
        <v>0</v>
      </c>
      <c r="I106" s="8">
        <f>[2]Cortez!F59</f>
        <v>0</v>
      </c>
      <c r="J106" s="8">
        <f>[2]Cortez!G59</f>
        <v>0</v>
      </c>
      <c r="K106" s="8">
        <f>[2]Cortez!H59</f>
        <v>2</v>
      </c>
      <c r="L106" s="8">
        <f>[2]Cortez!I59</f>
        <v>1</v>
      </c>
      <c r="M106" s="20">
        <f>(G106+K106)/E106</f>
        <v>0.33333333333333331</v>
      </c>
      <c r="N106" s="20">
        <f>L106/(E106-K106)</f>
        <v>0.14285714285714285</v>
      </c>
      <c r="O106" s="20">
        <f>M106+N106</f>
        <v>0.47619047619047616</v>
      </c>
    </row>
    <row r="107" spans="1:15" ht="15.75" x14ac:dyDescent="0.25">
      <c r="A107" s="7">
        <v>104</v>
      </c>
      <c r="B107" s="8" t="s">
        <v>30</v>
      </c>
      <c r="C107" s="26" t="s">
        <v>185</v>
      </c>
      <c r="D107" s="8">
        <f>[6]DeLue!$B50</f>
        <v>7</v>
      </c>
      <c r="E107" s="8">
        <f>[6]DeLue!B49</f>
        <v>27</v>
      </c>
      <c r="F107" s="8">
        <f>[6]DeLue!C49</f>
        <v>2</v>
      </c>
      <c r="G107" s="8">
        <f>[6]DeLue!D49</f>
        <v>9</v>
      </c>
      <c r="H107" s="8">
        <f>[6]DeLue!E49</f>
        <v>1</v>
      </c>
      <c r="I107" s="8">
        <f>[6]DeLue!F49</f>
        <v>0</v>
      </c>
      <c r="J107" s="8">
        <f>[6]DeLue!G49</f>
        <v>0</v>
      </c>
      <c r="K107" s="8">
        <f>[6]DeLue!H49</f>
        <v>0</v>
      </c>
      <c r="L107" s="8">
        <f>[6]DeLue!I49</f>
        <v>10</v>
      </c>
      <c r="M107" s="20">
        <f>(G107+K107)/E107</f>
        <v>0.33333333333333331</v>
      </c>
      <c r="N107" s="20">
        <f>L107/(E107-K107)</f>
        <v>0.37037037037037035</v>
      </c>
      <c r="O107" s="20">
        <f>M107+N107</f>
        <v>0.70370370370370372</v>
      </c>
    </row>
    <row r="108" spans="1:15" ht="15.75" x14ac:dyDescent="0.25">
      <c r="A108" s="7">
        <v>105</v>
      </c>
      <c r="B108" s="8" t="s">
        <v>46</v>
      </c>
      <c r="C108" s="22" t="s">
        <v>177</v>
      </c>
      <c r="D108" s="8">
        <f>[8]Stys!$B50</f>
        <v>3</v>
      </c>
      <c r="E108" s="8">
        <f>[8]Stys!B49</f>
        <v>12</v>
      </c>
      <c r="F108" s="8">
        <f>[8]Stys!C49</f>
        <v>2</v>
      </c>
      <c r="G108" s="8">
        <f>[8]Stys!D49</f>
        <v>4</v>
      </c>
      <c r="H108" s="8">
        <f>[8]Stys!E49</f>
        <v>0</v>
      </c>
      <c r="I108" s="8">
        <f>[8]Stys!F49</f>
        <v>1</v>
      </c>
      <c r="J108" s="8">
        <f>[8]Stys!G49</f>
        <v>0</v>
      </c>
      <c r="K108" s="8">
        <f>[8]Stys!H49</f>
        <v>0</v>
      </c>
      <c r="L108" s="8">
        <f>[8]Stys!I49</f>
        <v>6</v>
      </c>
      <c r="M108" s="20">
        <f>(G108+K108)/E108</f>
        <v>0.33333333333333331</v>
      </c>
      <c r="N108" s="20">
        <f>L108/(E108-K108)</f>
        <v>0.5</v>
      </c>
      <c r="O108" s="20">
        <f>M108+N108</f>
        <v>0.83333333333333326</v>
      </c>
    </row>
    <row r="109" spans="1:15" ht="15.75" x14ac:dyDescent="0.25">
      <c r="A109" s="7">
        <v>106</v>
      </c>
      <c r="B109" s="8" t="s">
        <v>39</v>
      </c>
      <c r="C109" s="131" t="s">
        <v>184</v>
      </c>
      <c r="D109" s="8">
        <f>[9]Provencher!$B46</f>
        <v>2</v>
      </c>
      <c r="E109" s="8">
        <f>[9]Provencher!B45</f>
        <v>9</v>
      </c>
      <c r="F109" s="8">
        <f>[9]Provencher!C45</f>
        <v>3</v>
      </c>
      <c r="G109" s="8">
        <f>[9]Provencher!D45</f>
        <v>2</v>
      </c>
      <c r="H109" s="8">
        <f>[9]Provencher!E45</f>
        <v>1</v>
      </c>
      <c r="I109" s="8">
        <f>[9]Provencher!F45</f>
        <v>0</v>
      </c>
      <c r="J109" s="8">
        <f>[9]Provencher!G45</f>
        <v>0</v>
      </c>
      <c r="K109" s="8">
        <f>[9]Provencher!H45</f>
        <v>1</v>
      </c>
      <c r="L109" s="8">
        <f>[9]Provencher!I45</f>
        <v>3</v>
      </c>
      <c r="M109" s="20">
        <f>(G109+K109)/E109</f>
        <v>0.33333333333333331</v>
      </c>
      <c r="N109" s="20">
        <f>L109/(E109-K109)</f>
        <v>0.375</v>
      </c>
      <c r="O109" s="20">
        <f>M109+N109</f>
        <v>0.70833333333333326</v>
      </c>
    </row>
    <row r="110" spans="1:15" ht="15.75" x14ac:dyDescent="0.25">
      <c r="A110" s="7">
        <v>107</v>
      </c>
      <c r="B110" s="8" t="s">
        <v>119</v>
      </c>
      <c r="C110" s="26" t="s">
        <v>149</v>
      </c>
      <c r="D110" s="8">
        <f>[10]Hendrick!$B50</f>
        <v>2</v>
      </c>
      <c r="E110" s="8">
        <f>[10]Hendrick!B49</f>
        <v>9</v>
      </c>
      <c r="F110" s="8">
        <f>[10]Hendrick!C49</f>
        <v>1</v>
      </c>
      <c r="G110" s="8">
        <f>[10]Hendrick!D49</f>
        <v>3</v>
      </c>
      <c r="H110" s="8">
        <f>[10]Hendrick!E49</f>
        <v>0</v>
      </c>
      <c r="I110" s="8">
        <f>[10]Hendrick!F49</f>
        <v>0</v>
      </c>
      <c r="J110" s="8">
        <f>[10]Hendrick!G49</f>
        <v>0</v>
      </c>
      <c r="K110" s="8">
        <f>[10]Hendrick!H49</f>
        <v>0</v>
      </c>
      <c r="L110" s="8">
        <f>[10]Hendrick!I49</f>
        <v>3</v>
      </c>
      <c r="M110" s="20">
        <f>(G110+K110)/E110</f>
        <v>0.33333333333333331</v>
      </c>
      <c r="N110" s="20">
        <f>L110/(E110-K110)</f>
        <v>0.33333333333333331</v>
      </c>
      <c r="O110" s="20">
        <f>M110+N110</f>
        <v>0.66666666666666663</v>
      </c>
    </row>
    <row r="111" spans="1:15" ht="15.75" x14ac:dyDescent="0.25">
      <c r="A111" s="7">
        <v>108</v>
      </c>
      <c r="B111" s="8" t="s">
        <v>30</v>
      </c>
      <c r="C111" s="22" t="s">
        <v>42</v>
      </c>
      <c r="D111" s="8">
        <f>[6]Albano!$B54</f>
        <v>7</v>
      </c>
      <c r="E111" s="8">
        <f>[6]Albano!B53</f>
        <v>29</v>
      </c>
      <c r="F111" s="8">
        <f>[6]Albano!C53</f>
        <v>5</v>
      </c>
      <c r="G111" s="8">
        <f>[6]Albano!D53</f>
        <v>9</v>
      </c>
      <c r="H111" s="8">
        <f>[6]Albano!E53</f>
        <v>1</v>
      </c>
      <c r="I111" s="8">
        <f>[6]Albano!F53</f>
        <v>1</v>
      </c>
      <c r="J111" s="8">
        <f>[6]Albano!G53</f>
        <v>0</v>
      </c>
      <c r="K111" s="8">
        <f>[6]Albano!H53</f>
        <v>0</v>
      </c>
      <c r="L111" s="8">
        <f>[6]Albano!I53</f>
        <v>12</v>
      </c>
      <c r="M111" s="20">
        <f>(G111+K111)/E111</f>
        <v>0.31034482758620691</v>
      </c>
      <c r="N111" s="20">
        <f>L111/(E111-K111)</f>
        <v>0.41379310344827586</v>
      </c>
      <c r="O111" s="20">
        <f>M111+N111</f>
        <v>0.72413793103448276</v>
      </c>
    </row>
    <row r="112" spans="1:15" ht="15.75" x14ac:dyDescent="0.25">
      <c r="A112" s="7">
        <v>109</v>
      </c>
      <c r="B112" s="8" t="s">
        <v>48</v>
      </c>
      <c r="C112" s="26" t="s">
        <v>54</v>
      </c>
      <c r="D112" s="8">
        <f>[1]Barnhart!$B59</f>
        <v>3</v>
      </c>
      <c r="E112" s="8">
        <f>[1]Barnhart!B58</f>
        <v>10</v>
      </c>
      <c r="F112" s="8">
        <f>[1]Barnhart!C58</f>
        <v>3</v>
      </c>
      <c r="G112" s="8">
        <f>[1]Barnhart!D58</f>
        <v>2</v>
      </c>
      <c r="H112" s="8">
        <f>[1]Barnhart!E58</f>
        <v>0</v>
      </c>
      <c r="I112" s="8">
        <f>[1]Barnhart!F58</f>
        <v>0</v>
      </c>
      <c r="J112" s="8">
        <f>[1]Barnhart!G58</f>
        <v>0</v>
      </c>
      <c r="K112" s="8">
        <f>[1]Barnhart!H58</f>
        <v>1</v>
      </c>
      <c r="L112" s="8">
        <f>[1]Barnhart!I58</f>
        <v>2</v>
      </c>
      <c r="M112" s="20">
        <f>(G112+K112)/E112</f>
        <v>0.3</v>
      </c>
      <c r="N112" s="20">
        <f>L112/(E112-K112)</f>
        <v>0.22222222222222221</v>
      </c>
      <c r="O112" s="20">
        <f>M112+N112</f>
        <v>0.52222222222222214</v>
      </c>
    </row>
    <row r="113" spans="1:15" ht="15.75" x14ac:dyDescent="0.25">
      <c r="A113" s="7">
        <v>110</v>
      </c>
      <c r="B113" s="8" t="s">
        <v>18</v>
      </c>
      <c r="C113" s="26" t="s">
        <v>17</v>
      </c>
      <c r="D113" s="8">
        <f>[4]Hastings!$B51</f>
        <v>5</v>
      </c>
      <c r="E113" s="8">
        <f>[4]Hastings!B50</f>
        <v>20</v>
      </c>
      <c r="F113" s="8">
        <f>[4]Hastings!C50</f>
        <v>3</v>
      </c>
      <c r="G113" s="8">
        <f>[4]Hastings!D50</f>
        <v>6</v>
      </c>
      <c r="H113" s="8">
        <f>[4]Hastings!E50</f>
        <v>0</v>
      </c>
      <c r="I113" s="8">
        <f>[4]Hastings!F50</f>
        <v>0</v>
      </c>
      <c r="J113" s="8">
        <f>[4]Hastings!G50</f>
        <v>0</v>
      </c>
      <c r="K113" s="8">
        <f>[4]Hastings!H50</f>
        <v>0</v>
      </c>
      <c r="L113" s="8">
        <f>[4]Hastings!I50</f>
        <v>6</v>
      </c>
      <c r="M113" s="20">
        <f>(G113+K113)/E113</f>
        <v>0.3</v>
      </c>
      <c r="N113" s="20">
        <f>L113/(E113-K113)</f>
        <v>0.3</v>
      </c>
      <c r="O113" s="20">
        <f>M113+N113</f>
        <v>0.6</v>
      </c>
    </row>
    <row r="114" spans="1:15" ht="15.75" x14ac:dyDescent="0.25">
      <c r="A114" s="7">
        <v>111</v>
      </c>
      <c r="B114" s="8" t="s">
        <v>18</v>
      </c>
      <c r="C114" s="22" t="s">
        <v>155</v>
      </c>
      <c r="D114" s="8">
        <f>[4]Muller!$B57</f>
        <v>5</v>
      </c>
      <c r="E114" s="8">
        <f>[4]Muller!B56</f>
        <v>24</v>
      </c>
      <c r="F114" s="8">
        <f>[4]Muller!C56</f>
        <v>3</v>
      </c>
      <c r="G114" s="8">
        <f>[4]Muller!D56</f>
        <v>5</v>
      </c>
      <c r="H114" s="8">
        <f>[4]Muller!E56</f>
        <v>0</v>
      </c>
      <c r="I114" s="8">
        <f>[4]Muller!F56</f>
        <v>0</v>
      </c>
      <c r="J114" s="8">
        <f>[4]Muller!G56</f>
        <v>0</v>
      </c>
      <c r="K114" s="8">
        <f>[4]Muller!H56</f>
        <v>2</v>
      </c>
      <c r="L114" s="8">
        <f>[4]Muller!I56</f>
        <v>5</v>
      </c>
      <c r="M114" s="20">
        <f>(G114+K114)/E114</f>
        <v>0.29166666666666669</v>
      </c>
      <c r="N114" s="20">
        <f>L114/(E114-K114)</f>
        <v>0.22727272727272727</v>
      </c>
      <c r="O114" s="20">
        <f>M114+N114</f>
        <v>0.51893939393939392</v>
      </c>
    </row>
    <row r="115" spans="1:15" ht="15.75" x14ac:dyDescent="0.25">
      <c r="A115" s="7">
        <v>112</v>
      </c>
      <c r="B115" s="8" t="s">
        <v>118</v>
      </c>
      <c r="C115" s="22" t="s">
        <v>139</v>
      </c>
      <c r="D115" s="8">
        <f>[3]Cahoon!$B53</f>
        <v>7</v>
      </c>
      <c r="E115" s="8">
        <f>[3]Cahoon!B52</f>
        <v>28</v>
      </c>
      <c r="F115" s="8">
        <f>[3]Cahoon!C52</f>
        <v>0</v>
      </c>
      <c r="G115" s="8">
        <f>[3]Cahoon!D52</f>
        <v>8</v>
      </c>
      <c r="H115" s="8">
        <f>[3]Cahoon!E52</f>
        <v>1</v>
      </c>
      <c r="I115" s="8">
        <f>[3]Cahoon!F52</f>
        <v>0</v>
      </c>
      <c r="J115" s="8">
        <f>[3]Cahoon!G52</f>
        <v>0</v>
      </c>
      <c r="K115" s="8">
        <f>[3]Cahoon!H52</f>
        <v>0</v>
      </c>
      <c r="L115" s="8">
        <f>[3]Cahoon!I52</f>
        <v>9</v>
      </c>
      <c r="M115" s="20">
        <f>(G115+K115)/E115</f>
        <v>0.2857142857142857</v>
      </c>
      <c r="N115" s="20">
        <f>L115/(E115-K115)</f>
        <v>0.32142857142857145</v>
      </c>
      <c r="O115" s="20">
        <f>M115+N115</f>
        <v>0.60714285714285721</v>
      </c>
    </row>
    <row r="116" spans="1:15" ht="15.75" x14ac:dyDescent="0.25">
      <c r="A116" s="7">
        <v>113</v>
      </c>
      <c r="B116" s="8" t="s">
        <v>26</v>
      </c>
      <c r="C116" s="39" t="s">
        <v>164</v>
      </c>
      <c r="D116" s="8">
        <f>[5]Macias!$B52</f>
        <v>4</v>
      </c>
      <c r="E116" s="8">
        <f>[5]Macias!B51</f>
        <v>14</v>
      </c>
      <c r="F116" s="8">
        <f>[5]Macias!C51</f>
        <v>3</v>
      </c>
      <c r="G116" s="8">
        <f>[5]Macias!D51</f>
        <v>4</v>
      </c>
      <c r="H116" s="8">
        <f>[5]Macias!E51</f>
        <v>1</v>
      </c>
      <c r="I116" s="8">
        <f>[5]Macias!F51</f>
        <v>0</v>
      </c>
      <c r="J116" s="8">
        <f>[5]Macias!G51</f>
        <v>0</v>
      </c>
      <c r="K116" s="8">
        <f>[5]Macias!H51</f>
        <v>0</v>
      </c>
      <c r="L116" s="8">
        <f>[5]Macias!I51</f>
        <v>5</v>
      </c>
      <c r="M116" s="20">
        <f>(G116+K116)/E116</f>
        <v>0.2857142857142857</v>
      </c>
      <c r="N116" s="20">
        <f>L116/(E116-K116)</f>
        <v>0.35714285714285715</v>
      </c>
      <c r="O116" s="20">
        <f>M116+N116</f>
        <v>0.64285714285714279</v>
      </c>
    </row>
    <row r="117" spans="1:15" ht="15.75" x14ac:dyDescent="0.25">
      <c r="A117" s="7">
        <v>114</v>
      </c>
      <c r="B117" s="8" t="s">
        <v>46</v>
      </c>
      <c r="C117" s="26" t="s">
        <v>171</v>
      </c>
      <c r="D117" s="8">
        <f>[8]Czernicki!$B52</f>
        <v>2</v>
      </c>
      <c r="E117" s="8">
        <f>[8]Czernicki!B51</f>
        <v>7</v>
      </c>
      <c r="F117" s="8">
        <f>[8]Czernicki!C51</f>
        <v>0</v>
      </c>
      <c r="G117" s="8">
        <f>[8]Czernicki!D51</f>
        <v>2</v>
      </c>
      <c r="H117" s="8">
        <f>[8]Czernicki!E51</f>
        <v>0</v>
      </c>
      <c r="I117" s="8">
        <f>[8]Czernicki!F51</f>
        <v>0</v>
      </c>
      <c r="J117" s="8">
        <f>[8]Czernicki!G51</f>
        <v>0</v>
      </c>
      <c r="K117" s="8">
        <f>[8]Czernicki!H51</f>
        <v>0</v>
      </c>
      <c r="L117" s="8">
        <f>[8]Czernicki!I51</f>
        <v>2</v>
      </c>
      <c r="M117" s="20">
        <f>(G117+K117)/E117</f>
        <v>0.2857142857142857</v>
      </c>
      <c r="N117" s="20">
        <f>L117/(E117-K117)</f>
        <v>0.2857142857142857</v>
      </c>
      <c r="O117" s="20">
        <f>M117+N117</f>
        <v>0.5714285714285714</v>
      </c>
    </row>
    <row r="118" spans="1:15" ht="15.75" x14ac:dyDescent="0.25">
      <c r="A118" s="7">
        <v>115</v>
      </c>
      <c r="B118" s="8" t="s">
        <v>48</v>
      </c>
      <c r="C118" s="22" t="s">
        <v>14</v>
      </c>
      <c r="D118" s="8">
        <f>[1]Vye!$B58</f>
        <v>3</v>
      </c>
      <c r="E118" s="8">
        <f>[1]Vye!B57</f>
        <v>13</v>
      </c>
      <c r="F118" s="8">
        <f>[1]Vye!C57</f>
        <v>2</v>
      </c>
      <c r="G118" s="8">
        <f>[1]Vye!D57</f>
        <v>3</v>
      </c>
      <c r="H118" s="8">
        <f>[1]Vye!E57</f>
        <v>1</v>
      </c>
      <c r="I118" s="8">
        <f>[1]Vye!F57</f>
        <v>0</v>
      </c>
      <c r="J118" s="8">
        <f>[1]Vye!G57</f>
        <v>0</v>
      </c>
      <c r="K118" s="8">
        <f>[1]Vye!H57</f>
        <v>0</v>
      </c>
      <c r="L118" s="8">
        <f>[1]Vye!I57</f>
        <v>4</v>
      </c>
      <c r="M118" s="20">
        <f>(G118+K118)/E118</f>
        <v>0.23076923076923078</v>
      </c>
      <c r="N118" s="20">
        <f>L118/(E118-K118)</f>
        <v>0.30769230769230771</v>
      </c>
      <c r="O118" s="20">
        <f>M118+N118</f>
        <v>0.53846153846153855</v>
      </c>
    </row>
    <row r="119" spans="1:15" ht="15.75" x14ac:dyDescent="0.25">
      <c r="A119" s="7">
        <v>116</v>
      </c>
      <c r="B119" s="8" t="s">
        <v>39</v>
      </c>
      <c r="C119" s="22" t="s">
        <v>100</v>
      </c>
      <c r="D119" s="8">
        <f>[9]Cook!$B50</f>
        <v>2</v>
      </c>
      <c r="E119" s="8">
        <f>[9]Cook!B49</f>
        <v>9</v>
      </c>
      <c r="F119" s="8">
        <f>[9]Cook!C49</f>
        <v>1</v>
      </c>
      <c r="G119" s="8">
        <f>[9]Cook!D49</f>
        <v>1</v>
      </c>
      <c r="H119" s="8">
        <f>[9]Cook!E49</f>
        <v>0</v>
      </c>
      <c r="I119" s="8">
        <f>[9]Cook!F49</f>
        <v>0</v>
      </c>
      <c r="J119" s="8">
        <f>[9]Cook!G49</f>
        <v>0</v>
      </c>
      <c r="K119" s="8">
        <f>[9]Cook!H49</f>
        <v>1</v>
      </c>
      <c r="L119" s="8">
        <f>[9]Cook!I49</f>
        <v>1</v>
      </c>
      <c r="M119" s="20">
        <f>(G119+K119)/E119</f>
        <v>0.22222222222222221</v>
      </c>
      <c r="N119" s="20">
        <f>L119/(E119-K119)</f>
        <v>0.125</v>
      </c>
      <c r="O119" s="20">
        <f>M119+N119</f>
        <v>0.34722222222222221</v>
      </c>
    </row>
    <row r="120" spans="1:15" ht="15.75" x14ac:dyDescent="0.25">
      <c r="A120" s="7">
        <v>117</v>
      </c>
      <c r="B120" s="8" t="s">
        <v>60</v>
      </c>
      <c r="C120" s="26" t="s">
        <v>49</v>
      </c>
      <c r="D120" s="8">
        <f>[2]Nalette!$B61</f>
        <v>2</v>
      </c>
      <c r="E120" s="8">
        <f>[2]Nalette!B60</f>
        <v>6</v>
      </c>
      <c r="F120" s="8">
        <f>[2]Nalette!C60</f>
        <v>1</v>
      </c>
      <c r="G120" s="8">
        <f>[2]Nalette!D60</f>
        <v>1</v>
      </c>
      <c r="H120" s="8">
        <f>[2]Nalette!E60</f>
        <v>0</v>
      </c>
      <c r="I120" s="8">
        <f>[2]Nalette!F60</f>
        <v>0</v>
      </c>
      <c r="J120" s="8">
        <f>[2]Nalette!G60</f>
        <v>0</v>
      </c>
      <c r="K120" s="8">
        <f>[2]Nalette!H60</f>
        <v>0</v>
      </c>
      <c r="L120" s="8">
        <f>[2]Nalette!I60</f>
        <v>1</v>
      </c>
      <c r="M120" s="20">
        <f>(G120+K120)/E120</f>
        <v>0.16666666666666666</v>
      </c>
      <c r="N120" s="20">
        <f>L120/(E120-K120)</f>
        <v>0.16666666666666666</v>
      </c>
      <c r="O120" s="20">
        <f>M120+N120</f>
        <v>0.33333333333333331</v>
      </c>
    </row>
    <row r="121" spans="1:15" ht="15.75" x14ac:dyDescent="0.25">
      <c r="A121" s="7">
        <v>118</v>
      </c>
      <c r="B121" s="8" t="s">
        <v>48</v>
      </c>
      <c r="C121" s="22" t="s">
        <v>37</v>
      </c>
      <c r="D121" s="8">
        <f>[1]Edwards!$B53</f>
        <v>2</v>
      </c>
      <c r="E121" s="8">
        <f>[1]Edwards!B52</f>
        <v>7</v>
      </c>
      <c r="F121" s="8">
        <f>[1]Edwards!C52</f>
        <v>1</v>
      </c>
      <c r="G121" s="8">
        <f>[1]Edwards!D52</f>
        <v>1</v>
      </c>
      <c r="H121" s="8">
        <f>[1]Edwards!E52</f>
        <v>0</v>
      </c>
      <c r="I121" s="8">
        <f>[1]Edwards!F52</f>
        <v>0</v>
      </c>
      <c r="J121" s="8">
        <f>[1]Edwards!G52</f>
        <v>0</v>
      </c>
      <c r="K121" s="8">
        <f>[1]Edwards!H52</f>
        <v>0</v>
      </c>
      <c r="L121" s="8">
        <f>[1]Edwards!I52</f>
        <v>1</v>
      </c>
      <c r="M121" s="20">
        <f>(G121+K121)/E121</f>
        <v>0.14285714285714285</v>
      </c>
      <c r="N121" s="20">
        <f>L121/(E121-K121)</f>
        <v>0.14285714285714285</v>
      </c>
      <c r="O121" s="20">
        <f>M121+N121</f>
        <v>0.2857142857142857</v>
      </c>
    </row>
    <row r="122" spans="1:15" ht="15.75" x14ac:dyDescent="0.25">
      <c r="A122" s="7">
        <v>119</v>
      </c>
      <c r="B122" s="8" t="s">
        <v>60</v>
      </c>
      <c r="C122" s="64" t="s">
        <v>36</v>
      </c>
      <c r="D122" s="8">
        <f>[2]Higgins!$B57</f>
        <v>2</v>
      </c>
      <c r="E122" s="8">
        <f>[2]Higgins!B56</f>
        <v>7</v>
      </c>
      <c r="F122" s="8">
        <f>[2]Higgins!C56</f>
        <v>0</v>
      </c>
      <c r="G122" s="8">
        <f>[2]Higgins!D56</f>
        <v>1</v>
      </c>
      <c r="H122" s="8">
        <f>[2]Higgins!E56</f>
        <v>0</v>
      </c>
      <c r="I122" s="8">
        <f>[2]Higgins!F56</f>
        <v>0</v>
      </c>
      <c r="J122" s="8">
        <f>[2]Higgins!G56</f>
        <v>0</v>
      </c>
      <c r="K122" s="8">
        <f>[2]Higgins!H56</f>
        <v>0</v>
      </c>
      <c r="L122" s="8">
        <f>[2]Higgins!I56</f>
        <v>1</v>
      </c>
      <c r="M122" s="20">
        <f>(G122+K122)/E122</f>
        <v>0.14285714285714285</v>
      </c>
      <c r="N122" s="20">
        <f>L122/(E122-K122)</f>
        <v>0.14285714285714285</v>
      </c>
      <c r="O122" s="20">
        <f>M122+N122</f>
        <v>0.2857142857142857</v>
      </c>
    </row>
    <row r="123" spans="1:15" ht="15.75" x14ac:dyDescent="0.25">
      <c r="A123" s="7">
        <v>120</v>
      </c>
      <c r="B123" s="8" t="s">
        <v>60</v>
      </c>
      <c r="C123" s="64" t="s">
        <v>24</v>
      </c>
      <c r="D123" s="8">
        <f>[2]Martinoli!$B55</f>
        <v>2</v>
      </c>
      <c r="E123" s="8">
        <f>[2]Martinoli!B54</f>
        <v>7</v>
      </c>
      <c r="F123" s="8">
        <f>[2]Martinoli!C54</f>
        <v>0</v>
      </c>
      <c r="G123" s="8">
        <f>[2]Martinoli!D54</f>
        <v>1</v>
      </c>
      <c r="H123" s="8">
        <f>[2]Martinoli!E54</f>
        <v>0</v>
      </c>
      <c r="I123" s="8">
        <f>[2]Martinoli!F54</f>
        <v>0</v>
      </c>
      <c r="J123" s="8">
        <f>[2]Martinoli!G54</f>
        <v>0</v>
      </c>
      <c r="K123" s="8">
        <f>[2]Martinoli!H54</f>
        <v>0</v>
      </c>
      <c r="L123" s="8">
        <f>[2]Martinoli!I54</f>
        <v>1</v>
      </c>
      <c r="M123" s="20">
        <f>(G123+K123)/E123</f>
        <v>0.14285714285714285</v>
      </c>
      <c r="N123" s="20">
        <f>L123/(E123-K123)</f>
        <v>0.14285714285714285</v>
      </c>
      <c r="O123" s="20">
        <f>M123+N123</f>
        <v>0.2857142857142857</v>
      </c>
    </row>
    <row r="124" spans="1:15" ht="15.75" x14ac:dyDescent="0.25">
      <c r="A124" s="7">
        <v>121</v>
      </c>
      <c r="B124" s="8" t="s">
        <v>55</v>
      </c>
      <c r="C124" s="26" t="s">
        <v>25</v>
      </c>
      <c r="D124" s="8">
        <f>[7]Archer!$B60</f>
        <v>2</v>
      </c>
      <c r="E124" s="8">
        <f>[7]Archer!B59</f>
        <v>8</v>
      </c>
      <c r="F124" s="8">
        <f>[7]Archer!C59</f>
        <v>1</v>
      </c>
      <c r="G124" s="8">
        <f>[7]Archer!D59</f>
        <v>1</v>
      </c>
      <c r="H124" s="8">
        <f>[7]Archer!E59</f>
        <v>0</v>
      </c>
      <c r="I124" s="8">
        <f>[7]Archer!F59</f>
        <v>0</v>
      </c>
      <c r="J124" s="8">
        <f>[7]Archer!G59</f>
        <v>0</v>
      </c>
      <c r="K124" s="8">
        <f>[7]Archer!H59</f>
        <v>0</v>
      </c>
      <c r="L124" s="8">
        <f>[7]Archer!I59</f>
        <v>1</v>
      </c>
      <c r="M124" s="20">
        <f>(G124+K124)/E124</f>
        <v>0.125</v>
      </c>
      <c r="N124" s="20">
        <f>L124/(E124-K124)</f>
        <v>0.125</v>
      </c>
      <c r="O124" s="20">
        <f>M124+N124</f>
        <v>0.25</v>
      </c>
    </row>
    <row r="125" spans="1:15" ht="15.75" x14ac:dyDescent="0.25">
      <c r="A125" s="7">
        <v>122</v>
      </c>
      <c r="B125" s="8" t="s">
        <v>39</v>
      </c>
      <c r="C125" s="22" t="s">
        <v>178</v>
      </c>
      <c r="D125" s="8">
        <f>[9]Liscio!$B61</f>
        <v>2</v>
      </c>
      <c r="E125" s="8">
        <f>[9]Liscio!B60</f>
        <v>8</v>
      </c>
      <c r="F125" s="8">
        <f>[9]Liscio!C60</f>
        <v>0</v>
      </c>
      <c r="G125" s="8">
        <f>[9]Liscio!D60</f>
        <v>1</v>
      </c>
      <c r="H125" s="8">
        <f>[9]Liscio!E60</f>
        <v>0</v>
      </c>
      <c r="I125" s="8">
        <f>[9]Liscio!F60</f>
        <v>0</v>
      </c>
      <c r="J125" s="8">
        <f>[9]Liscio!G60</f>
        <v>0</v>
      </c>
      <c r="K125" s="8">
        <f>[9]Liscio!H60</f>
        <v>0</v>
      </c>
      <c r="L125" s="8">
        <f>[9]Liscio!I60</f>
        <v>1</v>
      </c>
      <c r="M125" s="20">
        <f>(G125+K125)/E125</f>
        <v>0.125</v>
      </c>
      <c r="N125" s="20">
        <f>L125/(E125-K125)</f>
        <v>0.125</v>
      </c>
      <c r="O125" s="20">
        <f>M125+N125</f>
        <v>0.25</v>
      </c>
    </row>
    <row r="126" spans="1:15" ht="15.75" x14ac:dyDescent="0.25">
      <c r="A126" s="7">
        <v>123</v>
      </c>
      <c r="B126" s="8" t="s">
        <v>119</v>
      </c>
      <c r="C126" s="26" t="s">
        <v>152</v>
      </c>
      <c r="D126" s="8">
        <f>[10]Tessier!$B47</f>
        <v>2</v>
      </c>
      <c r="E126" s="8">
        <f>[10]Tessier!B46</f>
        <v>8</v>
      </c>
      <c r="F126" s="8">
        <f>[10]Tessier!C46</f>
        <v>2</v>
      </c>
      <c r="G126" s="8">
        <f>[10]Tessier!D46</f>
        <v>1</v>
      </c>
      <c r="H126" s="8">
        <f>[10]Tessier!E46</f>
        <v>0</v>
      </c>
      <c r="I126" s="8">
        <f>[10]Tessier!F46</f>
        <v>0</v>
      </c>
      <c r="J126" s="8">
        <f>[10]Tessier!G46</f>
        <v>0</v>
      </c>
      <c r="K126" s="8">
        <f>[10]Tessier!H46</f>
        <v>0</v>
      </c>
      <c r="L126" s="8">
        <f>[10]Tessier!I46</f>
        <v>1</v>
      </c>
      <c r="M126" s="20">
        <f>(G126+K126)/E126</f>
        <v>0.125</v>
      </c>
      <c r="N126" s="20">
        <f>L126/(E126-K126)</f>
        <v>0.125</v>
      </c>
      <c r="O126" s="20">
        <f>M126+N126</f>
        <v>0.25</v>
      </c>
    </row>
    <row r="127" spans="1:15" ht="15.75" x14ac:dyDescent="0.25">
      <c r="A127" s="7">
        <v>124</v>
      </c>
      <c r="B127" s="8" t="s">
        <v>26</v>
      </c>
      <c r="C127" s="22" t="s">
        <v>45</v>
      </c>
      <c r="D127" s="8">
        <f>[5]Kasper!$B52</f>
        <v>4</v>
      </c>
      <c r="E127" s="8">
        <f>[5]Kasper!B51</f>
        <v>15</v>
      </c>
      <c r="F127" s="8">
        <f>[5]Kasper!C51</f>
        <v>0</v>
      </c>
      <c r="G127" s="8">
        <f>[5]Kasper!D51</f>
        <v>1</v>
      </c>
      <c r="H127" s="8">
        <f>[5]Kasper!E51</f>
        <v>0</v>
      </c>
      <c r="I127" s="8">
        <f>[5]Kasper!F51</f>
        <v>0</v>
      </c>
      <c r="J127" s="8">
        <f>[5]Kasper!G51</f>
        <v>0</v>
      </c>
      <c r="K127" s="8">
        <f>[5]Kasper!H51</f>
        <v>0</v>
      </c>
      <c r="L127" s="8">
        <f>[5]Kasper!I51</f>
        <v>1</v>
      </c>
      <c r="M127" s="20">
        <f>(G127+K127)/E127</f>
        <v>6.6666666666666666E-2</v>
      </c>
      <c r="N127" s="20">
        <f>L127/(E127-K127)</f>
        <v>6.6666666666666666E-2</v>
      </c>
      <c r="O127" s="20">
        <f>M127+N127</f>
        <v>0.13333333333333333</v>
      </c>
    </row>
    <row r="128" spans="1:15" ht="15.75" x14ac:dyDescent="0.25">
      <c r="A128" s="7">
        <v>125</v>
      </c>
      <c r="B128" s="8" t="s">
        <v>60</v>
      </c>
      <c r="C128" s="39" t="s">
        <v>90</v>
      </c>
      <c r="D128" s="8">
        <f>[2]Mooradian!$B51</f>
        <v>2</v>
      </c>
      <c r="E128" s="8">
        <f>[2]Mooradian!B50</f>
        <v>6</v>
      </c>
      <c r="F128" s="8">
        <f>[2]Mooradian!C50</f>
        <v>0</v>
      </c>
      <c r="G128" s="8">
        <f>[2]Mooradian!D50</f>
        <v>0</v>
      </c>
      <c r="H128" s="8">
        <f>[2]Mooradian!E50</f>
        <v>0</v>
      </c>
      <c r="I128" s="8">
        <f>[2]Mooradian!F50</f>
        <v>0</v>
      </c>
      <c r="J128" s="8">
        <f>[2]Mooradian!G50</f>
        <v>0</v>
      </c>
      <c r="K128" s="8">
        <f>[2]Mooradian!H50</f>
        <v>0</v>
      </c>
      <c r="L128" s="8">
        <f>[2]Mooradian!I50</f>
        <v>0</v>
      </c>
      <c r="M128" s="20">
        <f>(G128+K128)/E128</f>
        <v>0</v>
      </c>
      <c r="N128" s="20">
        <f>L128/(E128-K128)</f>
        <v>0</v>
      </c>
      <c r="O128" s="20">
        <f>M128+N128</f>
        <v>0</v>
      </c>
    </row>
    <row r="129" spans="1:15" x14ac:dyDescent="0.25">
      <c r="A129" s="7"/>
      <c r="B129" s="7"/>
      <c r="C129" s="7"/>
      <c r="D129" s="74"/>
      <c r="E129" s="74"/>
      <c r="F129" s="74"/>
      <c r="G129" s="74"/>
      <c r="H129" s="74"/>
      <c r="I129" s="74"/>
      <c r="J129" s="75"/>
      <c r="K129" s="74"/>
      <c r="L129" s="9"/>
      <c r="M129" s="10"/>
      <c r="N129" s="10"/>
      <c r="O129" s="10"/>
    </row>
    <row r="130" spans="1:15" ht="15.75" thickBot="1" x14ac:dyDescent="0.3">
      <c r="A130" s="7"/>
      <c r="B130" s="7"/>
      <c r="C130" s="7"/>
      <c r="D130" s="13"/>
      <c r="E130" s="13"/>
      <c r="F130" s="13"/>
      <c r="G130" s="13"/>
      <c r="H130" s="13"/>
      <c r="I130" s="13"/>
      <c r="J130" s="13"/>
      <c r="K130" s="13"/>
      <c r="L130" s="18"/>
      <c r="M130" s="14"/>
      <c r="N130" s="14"/>
      <c r="O130" s="14"/>
    </row>
    <row r="131" spans="1:15" x14ac:dyDescent="0.25">
      <c r="A131" s="7"/>
      <c r="B131" s="9" t="s">
        <v>67</v>
      </c>
      <c r="C131" s="9"/>
      <c r="D131" s="12"/>
      <c r="E131" s="15">
        <f t="shared" ref="E131:K131" si="0">SUM(E4:E130)</f>
        <v>1835</v>
      </c>
      <c r="F131" s="15">
        <f t="shared" si="0"/>
        <v>459</v>
      </c>
      <c r="G131" s="15">
        <f t="shared" si="0"/>
        <v>902</v>
      </c>
      <c r="H131" s="15">
        <f t="shared" si="0"/>
        <v>130</v>
      </c>
      <c r="I131" s="15">
        <f t="shared" si="0"/>
        <v>44</v>
      </c>
      <c r="J131" s="15">
        <f t="shared" si="0"/>
        <v>5</v>
      </c>
      <c r="K131" s="15">
        <f t="shared" si="0"/>
        <v>65</v>
      </c>
      <c r="L131" s="12">
        <f t="shared" ref="L131" si="1">J131*4+I131*3+H131*2+G131-(H131+I131+J131)</f>
        <v>1135</v>
      </c>
      <c r="M131" s="19">
        <f t="shared" ref="M131" si="2">(G131+K131)/E131</f>
        <v>0.52697547683923707</v>
      </c>
      <c r="N131" s="19">
        <f t="shared" ref="N131" si="3">L131/(E131-K131)</f>
        <v>0.64124293785310738</v>
      </c>
      <c r="O131" s="19">
        <f t="shared" ref="O131" si="4">M131+N131</f>
        <v>1.1682184146923444</v>
      </c>
    </row>
    <row r="132" spans="1:15" hidden="1" x14ac:dyDescent="0.25">
      <c r="B132" s="7" t="s">
        <v>71</v>
      </c>
      <c r="C132" s="7"/>
      <c r="D132" s="7"/>
      <c r="E132" s="7">
        <v>13318</v>
      </c>
      <c r="F132" s="7">
        <v>3836</v>
      </c>
      <c r="G132" s="7">
        <v>7004</v>
      </c>
      <c r="H132" s="7">
        <v>889</v>
      </c>
      <c r="I132" s="7">
        <v>265</v>
      </c>
      <c r="J132" s="7">
        <v>147</v>
      </c>
      <c r="K132" s="7">
        <v>510</v>
      </c>
    </row>
    <row r="133" spans="1:15" hidden="1" x14ac:dyDescent="0.25">
      <c r="B133" s="7" t="s">
        <v>68</v>
      </c>
      <c r="C133" s="7"/>
      <c r="D133" s="7"/>
      <c r="E133" s="8">
        <f>E131-E132</f>
        <v>-11483</v>
      </c>
      <c r="F133" s="8">
        <f t="shared" ref="F133:K133" si="5">F131-F132</f>
        <v>-3377</v>
      </c>
      <c r="G133" s="8">
        <f t="shared" si="5"/>
        <v>-6102</v>
      </c>
      <c r="H133" s="8">
        <f t="shared" si="5"/>
        <v>-759</v>
      </c>
      <c r="I133" s="8">
        <f t="shared" si="5"/>
        <v>-221</v>
      </c>
      <c r="J133" s="8">
        <f t="shared" si="5"/>
        <v>-142</v>
      </c>
      <c r="K133" s="8">
        <f t="shared" si="5"/>
        <v>-445</v>
      </c>
    </row>
    <row r="134" spans="1:15" x14ac:dyDescent="0.25">
      <c r="E134" s="16"/>
      <c r="F134" s="16"/>
      <c r="G134" s="16"/>
      <c r="H134" s="16"/>
      <c r="I134" s="16"/>
      <c r="J134" s="16"/>
      <c r="K134" s="16"/>
    </row>
  </sheetData>
  <sortState ref="B4:O128">
    <sortCondition descending="1" ref="M4:M128"/>
  </sortState>
  <pageMargins left="0.45" right="0.45" top="0.75" bottom="0.75" header="0.3" footer="0.3"/>
  <pageSetup orientation="landscape" r:id="rId1"/>
  <headerFooter>
    <oddFooter>&amp;C&amp;P&amp;R&amp;F     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4"/>
  <sheetViews>
    <sheetView zoomScaleNormal="100" workbookViewId="0">
      <pane ySplit="3" topLeftCell="A4" activePane="bottomLeft" state="frozen"/>
      <selection pane="bottomLeft" activeCell="R33" sqref="R33"/>
    </sheetView>
  </sheetViews>
  <sheetFormatPr defaultRowHeight="15" x14ac:dyDescent="0.25"/>
  <cols>
    <col min="1" max="1" width="4.42578125" style="1" customWidth="1"/>
    <col min="2" max="2" width="7.5703125" style="1" customWidth="1"/>
    <col min="3" max="3" width="19.7109375" style="1" customWidth="1"/>
    <col min="4" max="4" width="9.140625" style="1" customWidth="1"/>
    <col min="5" max="12" width="7.28515625" style="1" customWidth="1"/>
    <col min="13" max="15" width="9.140625" style="4"/>
    <col min="16" max="16384" width="9.140625" style="1"/>
  </cols>
  <sheetData>
    <row r="1" spans="1:15" ht="18.75" x14ac:dyDescent="0.3">
      <c r="A1" s="63" t="s">
        <v>190</v>
      </c>
    </row>
    <row r="2" spans="1:15" ht="18.75" x14ac:dyDescent="0.3">
      <c r="B2" s="17" t="s">
        <v>74</v>
      </c>
    </row>
    <row r="3" spans="1:15" x14ac:dyDescent="0.25">
      <c r="A3" s="3"/>
      <c r="B3" s="3" t="s">
        <v>11</v>
      </c>
      <c r="C3" s="3" t="s">
        <v>13</v>
      </c>
      <c r="D3" s="3" t="s">
        <v>12</v>
      </c>
      <c r="E3" s="3" t="s">
        <v>0</v>
      </c>
      <c r="F3" s="3" t="s">
        <v>1</v>
      </c>
      <c r="G3" s="3" t="s">
        <v>2</v>
      </c>
      <c r="H3" s="3" t="s">
        <v>3</v>
      </c>
      <c r="I3" s="3" t="s">
        <v>4</v>
      </c>
      <c r="J3" s="3" t="s">
        <v>5</v>
      </c>
      <c r="K3" s="3" t="s">
        <v>6</v>
      </c>
      <c r="L3" s="3" t="s">
        <v>7</v>
      </c>
      <c r="M3" s="5" t="s">
        <v>8</v>
      </c>
      <c r="N3" s="5" t="s">
        <v>9</v>
      </c>
      <c r="O3" s="6" t="s">
        <v>10</v>
      </c>
    </row>
    <row r="4" spans="1:15" ht="15.75" x14ac:dyDescent="0.25">
      <c r="A4" s="7">
        <v>1</v>
      </c>
      <c r="B4" s="8" t="s">
        <v>60</v>
      </c>
      <c r="C4" s="22" t="s">
        <v>23</v>
      </c>
      <c r="D4" s="8">
        <f>[2]Roy!$B42</f>
        <v>0</v>
      </c>
      <c r="E4" s="8">
        <f>[2]Roy!B41</f>
        <v>0</v>
      </c>
      <c r="F4" s="8">
        <f>[2]Roy!C41</f>
        <v>0</v>
      </c>
      <c r="G4" s="8">
        <f>[2]Roy!D41</f>
        <v>0</v>
      </c>
      <c r="H4" s="8">
        <f>[2]Roy!E41</f>
        <v>0</v>
      </c>
      <c r="I4" s="8">
        <f>[2]Roy!F41</f>
        <v>0</v>
      </c>
      <c r="J4" s="8">
        <f>[2]Roy!G41</f>
        <v>0</v>
      </c>
      <c r="K4" s="8">
        <f>[2]Roy!H41</f>
        <v>0</v>
      </c>
      <c r="L4" s="8">
        <f>[2]Roy!I41</f>
        <v>0</v>
      </c>
      <c r="M4" s="20" t="e">
        <f>(G4+K4)/E4</f>
        <v>#DIV/0!</v>
      </c>
      <c r="N4" s="20" t="e">
        <f>L4/(E4-K4)</f>
        <v>#DIV/0!</v>
      </c>
      <c r="O4" s="20" t="e">
        <f>M4+N4</f>
        <v>#DIV/0!</v>
      </c>
    </row>
    <row r="5" spans="1:15" ht="15.75" x14ac:dyDescent="0.25">
      <c r="A5" s="7">
        <v>2</v>
      </c>
      <c r="B5" s="8" t="s">
        <v>46</v>
      </c>
      <c r="C5" s="26" t="s">
        <v>41</v>
      </c>
      <c r="D5" s="8">
        <f>[8]Hall!$B55</f>
        <v>0</v>
      </c>
      <c r="E5" s="8">
        <f>[8]Hall!B54</f>
        <v>0</v>
      </c>
      <c r="F5" s="8">
        <f>[8]Hall!C54</f>
        <v>0</v>
      </c>
      <c r="G5" s="8">
        <f>[8]Hall!D54</f>
        <v>0</v>
      </c>
      <c r="H5" s="8">
        <f>[8]Hall!E54</f>
        <v>0</v>
      </c>
      <c r="I5" s="8">
        <f>[8]Hall!F54</f>
        <v>0</v>
      </c>
      <c r="J5" s="8">
        <f>[8]Hall!G54</f>
        <v>0</v>
      </c>
      <c r="K5" s="8">
        <f>[8]Hall!H54</f>
        <v>0</v>
      </c>
      <c r="L5" s="8">
        <f>[8]Hall!I54</f>
        <v>0</v>
      </c>
      <c r="M5" s="20" t="e">
        <f>(G5+K5)/E5</f>
        <v>#DIV/0!</v>
      </c>
      <c r="N5" s="20" t="e">
        <f>L5/(E5-K5)</f>
        <v>#DIV/0!</v>
      </c>
      <c r="O5" s="20" t="e">
        <f>M5+N5</f>
        <v>#DIV/0!</v>
      </c>
    </row>
    <row r="6" spans="1:15" ht="15.75" x14ac:dyDescent="0.25">
      <c r="A6" s="7">
        <v>3</v>
      </c>
      <c r="B6" s="8" t="s">
        <v>39</v>
      </c>
      <c r="C6" s="22" t="s">
        <v>95</v>
      </c>
      <c r="D6" s="8">
        <f>[9]Bisson!$B60</f>
        <v>0</v>
      </c>
      <c r="E6" s="8">
        <f>[9]Bisson!B59</f>
        <v>0</v>
      </c>
      <c r="F6" s="8">
        <f>[9]Bisson!C59</f>
        <v>0</v>
      </c>
      <c r="G6" s="8">
        <f>[9]Bisson!D59</f>
        <v>0</v>
      </c>
      <c r="H6" s="8">
        <f>[9]Bisson!E59</f>
        <v>0</v>
      </c>
      <c r="I6" s="8">
        <f>[9]Bisson!F59</f>
        <v>0</v>
      </c>
      <c r="J6" s="8">
        <f>[9]Bisson!G59</f>
        <v>0</v>
      </c>
      <c r="K6" s="8">
        <f>[9]Bisson!H59</f>
        <v>0</v>
      </c>
      <c r="L6" s="8">
        <f>[9]Bisson!I59</f>
        <v>0</v>
      </c>
      <c r="M6" s="20" t="e">
        <f>(G6+K6)/E6</f>
        <v>#DIV/0!</v>
      </c>
      <c r="N6" s="20" t="e">
        <f>L6/(E6-K6)</f>
        <v>#DIV/0!</v>
      </c>
      <c r="O6" s="20" t="e">
        <f>M6+N6</f>
        <v>#DIV/0!</v>
      </c>
    </row>
    <row r="7" spans="1:15" ht="15.75" x14ac:dyDescent="0.25">
      <c r="A7" s="7">
        <v>4</v>
      </c>
      <c r="B7" s="8" t="s">
        <v>39</v>
      </c>
      <c r="C7" s="134" t="s">
        <v>109</v>
      </c>
      <c r="D7" s="8">
        <f>[9]Brennan!$B48</f>
        <v>0</v>
      </c>
      <c r="E7" s="8">
        <f>[9]Brennan!B47</f>
        <v>0</v>
      </c>
      <c r="F7" s="8">
        <f>[9]Brennan!C47</f>
        <v>0</v>
      </c>
      <c r="G7" s="8">
        <f>[9]Brennan!D47</f>
        <v>0</v>
      </c>
      <c r="H7" s="8">
        <f>[9]Brennan!E47</f>
        <v>0</v>
      </c>
      <c r="I7" s="8">
        <f>[9]Brennan!F47</f>
        <v>0</v>
      </c>
      <c r="J7" s="8">
        <f>[9]Brennan!G47</f>
        <v>0</v>
      </c>
      <c r="K7" s="8">
        <f>[9]Brennan!H47</f>
        <v>0</v>
      </c>
      <c r="L7" s="8">
        <f>[9]Brennan!I47</f>
        <v>0</v>
      </c>
      <c r="M7" s="20" t="e">
        <f>(G7+K7)/E7</f>
        <v>#DIV/0!</v>
      </c>
      <c r="N7" s="20" t="e">
        <f>L7/(E7-K7)</f>
        <v>#DIV/0!</v>
      </c>
      <c r="O7" s="20" t="e">
        <f>M7+N7</f>
        <v>#DIV/0!</v>
      </c>
    </row>
    <row r="8" spans="1:15" ht="15.75" x14ac:dyDescent="0.25">
      <c r="A8" s="7">
        <v>5</v>
      </c>
      <c r="B8" s="8" t="s">
        <v>39</v>
      </c>
      <c r="C8" s="22" t="s">
        <v>181</v>
      </c>
      <c r="D8" s="8">
        <f>'[9]St Laurent'!$B53</f>
        <v>0</v>
      </c>
      <c r="E8" s="8">
        <f>'[9]St Laurent'!B52</f>
        <v>0</v>
      </c>
      <c r="F8" s="8">
        <f>'[9]St Laurent'!C52</f>
        <v>0</v>
      </c>
      <c r="G8" s="8">
        <f>'[9]St Laurent'!D52</f>
        <v>0</v>
      </c>
      <c r="H8" s="8">
        <f>'[9]St Laurent'!E52</f>
        <v>0</v>
      </c>
      <c r="I8" s="8">
        <f>'[9]St Laurent'!F52</f>
        <v>0</v>
      </c>
      <c r="J8" s="8">
        <f>'[9]St Laurent'!G52</f>
        <v>0</v>
      </c>
      <c r="K8" s="8">
        <f>'[9]St Laurent'!H52</f>
        <v>0</v>
      </c>
      <c r="L8" s="8">
        <f>'[9]St Laurent'!I52</f>
        <v>0</v>
      </c>
      <c r="M8" s="20" t="e">
        <f>(G8+K8)/E8</f>
        <v>#DIV/0!</v>
      </c>
      <c r="N8" s="20" t="e">
        <f>L8/(E8-K8)</f>
        <v>#DIV/0!</v>
      </c>
      <c r="O8" s="20" t="e">
        <f>M8+N8</f>
        <v>#DIV/0!</v>
      </c>
    </row>
    <row r="9" spans="1:15" ht="15.75" x14ac:dyDescent="0.25">
      <c r="A9" s="7">
        <v>6</v>
      </c>
      <c r="B9" s="8" t="s">
        <v>119</v>
      </c>
      <c r="C9" s="26" t="s">
        <v>151</v>
      </c>
      <c r="D9" s="8">
        <f>[10]Consigli!$B40</f>
        <v>0</v>
      </c>
      <c r="E9" s="8">
        <f>[10]Consigli!B39</f>
        <v>0</v>
      </c>
      <c r="F9" s="8">
        <f>[10]Consigli!C39</f>
        <v>0</v>
      </c>
      <c r="G9" s="8">
        <f>[10]Consigli!D39</f>
        <v>0</v>
      </c>
      <c r="H9" s="8">
        <f>[10]Consigli!E39</f>
        <v>0</v>
      </c>
      <c r="I9" s="8">
        <f>[10]Consigli!F39</f>
        <v>0</v>
      </c>
      <c r="J9" s="8">
        <f>[10]Consigli!G39</f>
        <v>0</v>
      </c>
      <c r="K9" s="8">
        <f>[10]Consigli!H39</f>
        <v>0</v>
      </c>
      <c r="L9" s="8">
        <f>[10]Consigli!I39</f>
        <v>0</v>
      </c>
      <c r="M9" s="20" t="e">
        <f>(G9+K9)/E9</f>
        <v>#DIV/0!</v>
      </c>
      <c r="N9" s="20" t="e">
        <f>L9/(E9-K9)</f>
        <v>#DIV/0!</v>
      </c>
      <c r="O9" s="20" t="e">
        <f>M9+N9</f>
        <v>#DIV/0!</v>
      </c>
    </row>
    <row r="10" spans="1:15" ht="15.75" x14ac:dyDescent="0.25">
      <c r="A10" s="7">
        <v>7</v>
      </c>
      <c r="B10" s="8" t="s">
        <v>119</v>
      </c>
      <c r="C10" s="22" t="s">
        <v>148</v>
      </c>
      <c r="D10" s="8">
        <f>[10]Cutelis!$B50</f>
        <v>0</v>
      </c>
      <c r="E10" s="8">
        <f>[10]Cutelis!B49</f>
        <v>0</v>
      </c>
      <c r="F10" s="8">
        <f>[10]Cutelis!C49</f>
        <v>0</v>
      </c>
      <c r="G10" s="8">
        <f>[10]Cutelis!D49</f>
        <v>0</v>
      </c>
      <c r="H10" s="8">
        <f>[10]Cutelis!E49</f>
        <v>0</v>
      </c>
      <c r="I10" s="8">
        <f>[10]Cutelis!F49</f>
        <v>0</v>
      </c>
      <c r="J10" s="8">
        <f>[10]Cutelis!G49</f>
        <v>0</v>
      </c>
      <c r="K10" s="8">
        <f>[10]Cutelis!H49</f>
        <v>0</v>
      </c>
      <c r="L10" s="8">
        <f>[10]Cutelis!I49</f>
        <v>0</v>
      </c>
      <c r="M10" s="20" t="e">
        <f>(G10+K10)/E10</f>
        <v>#DIV/0!</v>
      </c>
      <c r="N10" s="20" t="e">
        <f>L10/(E10-K10)</f>
        <v>#DIV/0!</v>
      </c>
      <c r="O10" s="20" t="e">
        <f>M10+N10</f>
        <v>#DIV/0!</v>
      </c>
    </row>
    <row r="11" spans="1:15" ht="15.75" x14ac:dyDescent="0.25">
      <c r="A11" s="7">
        <v>8</v>
      </c>
      <c r="B11" s="8" t="s">
        <v>99</v>
      </c>
      <c r="C11" s="26" t="s">
        <v>115</v>
      </c>
      <c r="D11" s="8">
        <f>[11]Berberian!$B33</f>
        <v>0</v>
      </c>
      <c r="E11" s="8">
        <f>[11]Berberian!B32</f>
        <v>0</v>
      </c>
      <c r="F11" s="8">
        <f>[11]Berberian!C32</f>
        <v>0</v>
      </c>
      <c r="G11" s="8">
        <f>[11]Berberian!D32</f>
        <v>0</v>
      </c>
      <c r="H11" s="8">
        <f>[11]Berberian!E32</f>
        <v>0</v>
      </c>
      <c r="I11" s="8">
        <f>[11]Berberian!F32</f>
        <v>0</v>
      </c>
      <c r="J11" s="8">
        <f>[11]Berberian!G32</f>
        <v>0</v>
      </c>
      <c r="K11" s="8">
        <f>[11]Berberian!H32</f>
        <v>0</v>
      </c>
      <c r="L11" s="8">
        <f>[11]Berberian!I32</f>
        <v>0</v>
      </c>
      <c r="M11" s="20" t="e">
        <f>(G11+K11)/E11</f>
        <v>#DIV/0!</v>
      </c>
      <c r="N11" s="20" t="e">
        <f>L11/(E11-K11)</f>
        <v>#DIV/0!</v>
      </c>
      <c r="O11" s="20" t="e">
        <f>M11+N11</f>
        <v>#DIV/0!</v>
      </c>
    </row>
    <row r="12" spans="1:15" ht="15.75" x14ac:dyDescent="0.25">
      <c r="A12" s="7">
        <v>9</v>
      </c>
      <c r="B12" s="8" t="s">
        <v>99</v>
      </c>
      <c r="C12" s="26" t="s">
        <v>187</v>
      </c>
      <c r="D12" s="8">
        <f>[11]Cox!$B35</f>
        <v>0</v>
      </c>
      <c r="E12" s="8">
        <f>[11]Cox!B34</f>
        <v>0</v>
      </c>
      <c r="F12" s="8">
        <f>[11]Cox!C34</f>
        <v>0</v>
      </c>
      <c r="G12" s="8">
        <f>[11]Cox!D34</f>
        <v>0</v>
      </c>
      <c r="H12" s="8">
        <f>[11]Cox!E34</f>
        <v>0</v>
      </c>
      <c r="I12" s="8">
        <f>[11]Cox!F34</f>
        <v>0</v>
      </c>
      <c r="J12" s="8">
        <f>[11]Cox!G34</f>
        <v>0</v>
      </c>
      <c r="K12" s="8">
        <f>[11]Cox!H34</f>
        <v>0</v>
      </c>
      <c r="L12" s="8">
        <f>[11]Cox!I34</f>
        <v>0</v>
      </c>
      <c r="M12" s="20" t="e">
        <f>(G12+K12)/E12</f>
        <v>#DIV/0!</v>
      </c>
      <c r="N12" s="20" t="e">
        <f>L12/(E12-K12)</f>
        <v>#DIV/0!</v>
      </c>
      <c r="O12" s="20" t="e">
        <f>M12+N12</f>
        <v>#DIV/0!</v>
      </c>
    </row>
    <row r="13" spans="1:15" ht="15.75" x14ac:dyDescent="0.25">
      <c r="A13" s="7">
        <v>10</v>
      </c>
      <c r="B13" s="8" t="s">
        <v>99</v>
      </c>
      <c r="C13" s="26" t="s">
        <v>116</v>
      </c>
      <c r="D13" s="8">
        <f>[11]Dolan!$B30</f>
        <v>0</v>
      </c>
      <c r="E13" s="8">
        <f>[11]Dolan!B29</f>
        <v>0</v>
      </c>
      <c r="F13" s="8">
        <f>[11]Dolan!C29</f>
        <v>0</v>
      </c>
      <c r="G13" s="8">
        <f>[11]Dolan!D29</f>
        <v>0</v>
      </c>
      <c r="H13" s="8">
        <f>[11]Dolan!E29</f>
        <v>0</v>
      </c>
      <c r="I13" s="8">
        <f>[11]Dolan!F29</f>
        <v>0</v>
      </c>
      <c r="J13" s="8">
        <f>[11]Dolan!G29</f>
        <v>0</v>
      </c>
      <c r="K13" s="8">
        <f>[11]Dolan!H29</f>
        <v>0</v>
      </c>
      <c r="L13" s="8">
        <f>[11]Dolan!I29</f>
        <v>0</v>
      </c>
      <c r="M13" s="20" t="e">
        <f>(G13+K13)/E13</f>
        <v>#DIV/0!</v>
      </c>
      <c r="N13" s="20" t="e">
        <f>L13/(E13-K13)</f>
        <v>#DIV/0!</v>
      </c>
      <c r="O13" s="20" t="e">
        <f>M13+N13</f>
        <v>#DIV/0!</v>
      </c>
    </row>
    <row r="14" spans="1:15" ht="15.75" x14ac:dyDescent="0.25">
      <c r="A14" s="7">
        <v>11</v>
      </c>
      <c r="B14" s="8" t="s">
        <v>99</v>
      </c>
      <c r="C14" s="26" t="s">
        <v>117</v>
      </c>
      <c r="D14" s="8">
        <f>[11]Esposito!$B36</f>
        <v>0</v>
      </c>
      <c r="E14" s="8">
        <f>[11]Esposito!B35</f>
        <v>0</v>
      </c>
      <c r="F14" s="8">
        <f>[11]Esposito!C35</f>
        <v>0</v>
      </c>
      <c r="G14" s="8">
        <f>[11]Esposito!D35</f>
        <v>0</v>
      </c>
      <c r="H14" s="8">
        <f>[11]Esposito!E35</f>
        <v>0</v>
      </c>
      <c r="I14" s="8">
        <f>[11]Esposito!F35</f>
        <v>0</v>
      </c>
      <c r="J14" s="8">
        <f>[11]Esposito!G35</f>
        <v>0</v>
      </c>
      <c r="K14" s="8">
        <f>[11]Esposito!H35</f>
        <v>0</v>
      </c>
      <c r="L14" s="8">
        <f>[11]Esposito!I35</f>
        <v>0</v>
      </c>
      <c r="M14" s="20" t="e">
        <f>(G14+K14)/E14</f>
        <v>#DIV/0!</v>
      </c>
      <c r="N14" s="20" t="e">
        <f>L14/(E14-K14)</f>
        <v>#DIV/0!</v>
      </c>
      <c r="O14" s="20" t="e">
        <f>M14+N14</f>
        <v>#DIV/0!</v>
      </c>
    </row>
    <row r="15" spans="1:15" ht="15.75" x14ac:dyDescent="0.25">
      <c r="A15" s="7">
        <v>12</v>
      </c>
      <c r="B15" s="8" t="s">
        <v>99</v>
      </c>
      <c r="C15" s="26" t="s">
        <v>106</v>
      </c>
      <c r="D15" s="8">
        <f>[11]Huckins!$B35</f>
        <v>0</v>
      </c>
      <c r="E15" s="8">
        <f>[11]Huckins!B34</f>
        <v>0</v>
      </c>
      <c r="F15" s="8">
        <f>[11]Huckins!C34</f>
        <v>0</v>
      </c>
      <c r="G15" s="8">
        <f>[11]Huckins!D34</f>
        <v>0</v>
      </c>
      <c r="H15" s="8">
        <f>[11]Huckins!E34</f>
        <v>0</v>
      </c>
      <c r="I15" s="8">
        <f>[11]Huckins!F34</f>
        <v>0</v>
      </c>
      <c r="J15" s="8">
        <f>[11]Huckins!G34</f>
        <v>0</v>
      </c>
      <c r="K15" s="8">
        <f>[11]Huckins!H34</f>
        <v>0</v>
      </c>
      <c r="L15" s="8">
        <f>[11]Huckins!I34</f>
        <v>0</v>
      </c>
      <c r="M15" s="20" t="e">
        <f>(G15+K15)/E15</f>
        <v>#DIV/0!</v>
      </c>
      <c r="N15" s="20" t="e">
        <f>L15/(E15-K15)</f>
        <v>#DIV/0!</v>
      </c>
      <c r="O15" s="20" t="e">
        <f>M15+N15</f>
        <v>#DIV/0!</v>
      </c>
    </row>
    <row r="16" spans="1:15" ht="15.75" x14ac:dyDescent="0.25">
      <c r="A16" s="7">
        <v>13</v>
      </c>
      <c r="B16" s="8" t="s">
        <v>18</v>
      </c>
      <c r="C16" s="132" t="s">
        <v>96</v>
      </c>
      <c r="D16" s="8">
        <f>[4]Gilhooly!$B63</f>
        <v>6</v>
      </c>
      <c r="E16" s="8">
        <f>[4]Gilhooly!B62</f>
        <v>26</v>
      </c>
      <c r="F16" s="8">
        <f>[4]Gilhooly!C62</f>
        <v>14</v>
      </c>
      <c r="G16" s="8">
        <f>[4]Gilhooly!D62</f>
        <v>23</v>
      </c>
      <c r="H16" s="8">
        <f>[4]Gilhooly!E62</f>
        <v>9</v>
      </c>
      <c r="I16" s="8">
        <f>[4]Gilhooly!F62</f>
        <v>4</v>
      </c>
      <c r="J16" s="8">
        <f>[4]Gilhooly!G62</f>
        <v>0</v>
      </c>
      <c r="K16" s="8">
        <f>[4]Gilhooly!H62</f>
        <v>1</v>
      </c>
      <c r="L16" s="8">
        <f>[4]Gilhooly!I62</f>
        <v>40</v>
      </c>
      <c r="M16" s="20">
        <f>(G16+K16)/E16</f>
        <v>0.92307692307692313</v>
      </c>
      <c r="N16" s="140">
        <f>L16/(E16-K16)</f>
        <v>1.6</v>
      </c>
      <c r="O16" s="20">
        <f>M16+N16</f>
        <v>2.523076923076923</v>
      </c>
    </row>
    <row r="17" spans="1:15" ht="31.5" x14ac:dyDescent="0.25">
      <c r="A17" s="7">
        <v>14</v>
      </c>
      <c r="B17" s="8" t="s">
        <v>48</v>
      </c>
      <c r="C17" s="22" t="s">
        <v>137</v>
      </c>
      <c r="D17" s="8">
        <f>[1]Schwarzenberg!$B51</f>
        <v>2</v>
      </c>
      <c r="E17" s="8">
        <f>[1]Schwarzenberg!B50</f>
        <v>8</v>
      </c>
      <c r="F17" s="8">
        <f>[1]Schwarzenberg!C50</f>
        <v>3</v>
      </c>
      <c r="G17" s="8">
        <f>[1]Schwarzenberg!D50</f>
        <v>5</v>
      </c>
      <c r="H17" s="8">
        <f>[1]Schwarzenberg!E50</f>
        <v>2</v>
      </c>
      <c r="I17" s="8">
        <f>[1]Schwarzenberg!F50</f>
        <v>1</v>
      </c>
      <c r="J17" s="8">
        <f>[1]Schwarzenberg!G50</f>
        <v>1</v>
      </c>
      <c r="K17" s="8">
        <f>[1]Schwarzenberg!H50</f>
        <v>0</v>
      </c>
      <c r="L17" s="8">
        <f>[1]Schwarzenberg!I50</f>
        <v>12</v>
      </c>
      <c r="M17" s="20">
        <f>(G17+K17)/E17</f>
        <v>0.625</v>
      </c>
      <c r="N17" s="140">
        <f>L17/(E17-K17)</f>
        <v>1.5</v>
      </c>
      <c r="O17" s="20">
        <f>M17+N17</f>
        <v>2.125</v>
      </c>
    </row>
    <row r="18" spans="1:15" ht="15.75" x14ac:dyDescent="0.25">
      <c r="A18" s="7">
        <v>15</v>
      </c>
      <c r="B18" s="8" t="s">
        <v>39</v>
      </c>
      <c r="C18" s="22" t="s">
        <v>182</v>
      </c>
      <c r="D18" s="8">
        <f>[9]Tokanel!$B50</f>
        <v>2</v>
      </c>
      <c r="E18" s="8">
        <f>[9]Tokanel!B49</f>
        <v>9</v>
      </c>
      <c r="F18" s="8">
        <f>[9]Tokanel!C49</f>
        <v>5</v>
      </c>
      <c r="G18" s="8">
        <f>[9]Tokanel!D49</f>
        <v>7</v>
      </c>
      <c r="H18" s="8">
        <f>[9]Tokanel!E49</f>
        <v>2</v>
      </c>
      <c r="I18" s="8">
        <f>[9]Tokanel!F49</f>
        <v>1</v>
      </c>
      <c r="J18" s="8">
        <f>[9]Tokanel!G49</f>
        <v>0</v>
      </c>
      <c r="K18" s="8">
        <f>[9]Tokanel!H49</f>
        <v>0</v>
      </c>
      <c r="L18" s="8">
        <f>[9]Tokanel!I49</f>
        <v>11</v>
      </c>
      <c r="M18" s="20">
        <f>(G18+K18)/E18</f>
        <v>0.77777777777777779</v>
      </c>
      <c r="N18" s="141">
        <f>L18/(E18-K18)</f>
        <v>1.2222222222222223</v>
      </c>
      <c r="O18" s="20">
        <f>M18+N18</f>
        <v>2</v>
      </c>
    </row>
    <row r="19" spans="1:15" ht="15.75" x14ac:dyDescent="0.25">
      <c r="A19" s="7">
        <v>16</v>
      </c>
      <c r="B19" s="8" t="s">
        <v>18</v>
      </c>
      <c r="C19" s="26" t="s">
        <v>157</v>
      </c>
      <c r="D19" s="8">
        <f>[4]Bourque!$B53</f>
        <v>6</v>
      </c>
      <c r="E19" s="8">
        <f>[4]Bourque!B52</f>
        <v>23</v>
      </c>
      <c r="F19" s="8">
        <f>[4]Bourque!C52</f>
        <v>8</v>
      </c>
      <c r="G19" s="8">
        <f>[4]Bourque!D52</f>
        <v>15</v>
      </c>
      <c r="H19" s="8">
        <f>[4]Bourque!E52</f>
        <v>6</v>
      </c>
      <c r="I19" s="8">
        <f>[4]Bourque!F52</f>
        <v>2</v>
      </c>
      <c r="J19" s="8">
        <f>[4]Bourque!G52</f>
        <v>0</v>
      </c>
      <c r="K19" s="8">
        <f>[4]Bourque!H52</f>
        <v>2</v>
      </c>
      <c r="L19" s="8">
        <f>[4]Bourque!I52</f>
        <v>25</v>
      </c>
      <c r="M19" s="20">
        <f>(G19+K19)/E19</f>
        <v>0.73913043478260865</v>
      </c>
      <c r="N19" s="141">
        <f>L19/(E19-K19)</f>
        <v>1.1904761904761905</v>
      </c>
      <c r="O19" s="20">
        <f>M19+N19</f>
        <v>1.9296066252587991</v>
      </c>
    </row>
    <row r="20" spans="1:15" ht="15.75" x14ac:dyDescent="0.25">
      <c r="A20" s="7">
        <v>17</v>
      </c>
      <c r="B20" s="8" t="s">
        <v>46</v>
      </c>
      <c r="C20" s="26" t="s">
        <v>174</v>
      </c>
      <c r="D20" s="8">
        <f>[8]McDonald!$B54</f>
        <v>2</v>
      </c>
      <c r="E20" s="8">
        <f>[8]McDonald!B53</f>
        <v>9</v>
      </c>
      <c r="F20" s="8">
        <f>[8]McDonald!C53</f>
        <v>3</v>
      </c>
      <c r="G20" s="8">
        <f>[8]McDonald!D53</f>
        <v>5</v>
      </c>
      <c r="H20" s="8">
        <f>[8]McDonald!E53</f>
        <v>2</v>
      </c>
      <c r="I20" s="8">
        <f>[8]McDonald!F53</f>
        <v>1</v>
      </c>
      <c r="J20" s="8">
        <f>[8]McDonald!G53</f>
        <v>0</v>
      </c>
      <c r="K20" s="8">
        <f>[8]McDonald!H53</f>
        <v>1</v>
      </c>
      <c r="L20" s="8">
        <f>[8]McDonald!I53</f>
        <v>9</v>
      </c>
      <c r="M20" s="20">
        <f>(G20+K20)/E20</f>
        <v>0.66666666666666663</v>
      </c>
      <c r="N20" s="141">
        <f>L20/(E20-K20)</f>
        <v>1.125</v>
      </c>
      <c r="O20" s="20">
        <f>M20+N20</f>
        <v>1.7916666666666665</v>
      </c>
    </row>
    <row r="21" spans="1:15" ht="15.75" x14ac:dyDescent="0.25">
      <c r="A21" s="7">
        <v>18</v>
      </c>
      <c r="B21" s="8" t="s">
        <v>30</v>
      </c>
      <c r="C21" s="26" t="s">
        <v>62</v>
      </c>
      <c r="D21" s="8">
        <f>[6]McDevitt!$B51</f>
        <v>8</v>
      </c>
      <c r="E21" s="8">
        <f>[6]McDevitt!B50</f>
        <v>34</v>
      </c>
      <c r="F21" s="8">
        <f>[6]McDevitt!C50</f>
        <v>15</v>
      </c>
      <c r="G21" s="8">
        <f>[6]McDevitt!D50</f>
        <v>23</v>
      </c>
      <c r="H21" s="8">
        <f>[6]McDevitt!E50</f>
        <v>9</v>
      </c>
      <c r="I21" s="8">
        <f>[6]McDevitt!F50</f>
        <v>0</v>
      </c>
      <c r="J21" s="8">
        <f>[6]McDevitt!G50</f>
        <v>1</v>
      </c>
      <c r="K21" s="8">
        <f>[6]McDevitt!H50</f>
        <v>2</v>
      </c>
      <c r="L21" s="8">
        <f>[6]McDevitt!I50</f>
        <v>35</v>
      </c>
      <c r="M21" s="20">
        <f>(G21+K21)/E21</f>
        <v>0.73529411764705888</v>
      </c>
      <c r="N21" s="141">
        <f>L21/(E21-K21)</f>
        <v>1.09375</v>
      </c>
      <c r="O21" s="20">
        <f>M21+N21</f>
        <v>1.8290441176470589</v>
      </c>
    </row>
    <row r="22" spans="1:15" ht="15.75" x14ac:dyDescent="0.25">
      <c r="A22" s="7">
        <v>19</v>
      </c>
      <c r="B22" s="8" t="s">
        <v>39</v>
      </c>
      <c r="C22" s="64" t="s">
        <v>108</v>
      </c>
      <c r="D22" s="8">
        <f>[9]Arzeno!$B49</f>
        <v>3</v>
      </c>
      <c r="E22" s="8">
        <f>[9]Arzeno!B48</f>
        <v>13</v>
      </c>
      <c r="F22" s="8">
        <f>[9]Arzeno!C48</f>
        <v>5</v>
      </c>
      <c r="G22" s="8">
        <f>[9]Arzeno!D48</f>
        <v>8</v>
      </c>
      <c r="H22" s="8">
        <f>[9]Arzeno!E48</f>
        <v>1</v>
      </c>
      <c r="I22" s="8">
        <f>[9]Arzeno!F48</f>
        <v>2</v>
      </c>
      <c r="J22" s="8">
        <f>[9]Arzeno!G48</f>
        <v>0</v>
      </c>
      <c r="K22" s="8">
        <f>[9]Arzeno!H48</f>
        <v>1</v>
      </c>
      <c r="L22" s="8">
        <f>[9]Arzeno!I48</f>
        <v>13</v>
      </c>
      <c r="M22" s="20">
        <f>(G22+K22)/E22</f>
        <v>0.69230769230769229</v>
      </c>
      <c r="N22" s="141">
        <f>L22/(E22-K22)</f>
        <v>1.0833333333333333</v>
      </c>
      <c r="O22" s="20">
        <f>M22+N22</f>
        <v>1.7756410256410255</v>
      </c>
    </row>
    <row r="23" spans="1:15" ht="15.75" x14ac:dyDescent="0.25">
      <c r="A23" s="7">
        <v>20</v>
      </c>
      <c r="B23" s="8" t="s">
        <v>30</v>
      </c>
      <c r="C23" s="22" t="s">
        <v>134</v>
      </c>
      <c r="D23" s="8">
        <f>[6]Perrone!$B43</f>
        <v>7</v>
      </c>
      <c r="E23" s="8">
        <f>[6]Perrone!B42</f>
        <v>31</v>
      </c>
      <c r="F23" s="8">
        <f>[6]Perrone!C42</f>
        <v>19</v>
      </c>
      <c r="G23" s="8">
        <f>[6]Perrone!D42</f>
        <v>21</v>
      </c>
      <c r="H23" s="8">
        <f>[6]Perrone!E42</f>
        <v>5</v>
      </c>
      <c r="I23" s="8">
        <f>[6]Perrone!F42</f>
        <v>2</v>
      </c>
      <c r="J23" s="8">
        <f>[6]Perrone!G42</f>
        <v>1</v>
      </c>
      <c r="K23" s="8">
        <f>[6]Perrone!H42</f>
        <v>0</v>
      </c>
      <c r="L23" s="8">
        <f>[6]Perrone!I42</f>
        <v>33</v>
      </c>
      <c r="M23" s="20">
        <f>(G23+K23)/E23</f>
        <v>0.67741935483870963</v>
      </c>
      <c r="N23" s="141">
        <f>L23/(E23-K23)</f>
        <v>1.064516129032258</v>
      </c>
      <c r="O23" s="20">
        <f>M23+N23</f>
        <v>1.7419354838709675</v>
      </c>
    </row>
    <row r="24" spans="1:15" ht="15.75" x14ac:dyDescent="0.25">
      <c r="A24" s="7">
        <v>21</v>
      </c>
      <c r="B24" s="8" t="s">
        <v>60</v>
      </c>
      <c r="C24" s="22" t="s">
        <v>27</v>
      </c>
      <c r="D24" s="8">
        <f>[2]Simoneau!$B52</f>
        <v>2</v>
      </c>
      <c r="E24" s="8">
        <f>[2]Simoneau!B51</f>
        <v>7</v>
      </c>
      <c r="F24" s="8">
        <f>[2]Simoneau!C51</f>
        <v>2</v>
      </c>
      <c r="G24" s="8">
        <f>[2]Simoneau!D51</f>
        <v>3</v>
      </c>
      <c r="H24" s="8">
        <f>[2]Simoneau!E51</f>
        <v>0</v>
      </c>
      <c r="I24" s="8">
        <f>[2]Simoneau!F51</f>
        <v>1</v>
      </c>
      <c r="J24" s="8">
        <f>[2]Simoneau!G51</f>
        <v>0</v>
      </c>
      <c r="K24" s="8">
        <f>[2]Simoneau!H51</f>
        <v>2</v>
      </c>
      <c r="L24" s="8">
        <f>[2]Simoneau!I51</f>
        <v>5</v>
      </c>
      <c r="M24" s="20">
        <f>(G24+K24)/E24</f>
        <v>0.7142857142857143</v>
      </c>
      <c r="N24" s="141">
        <f>L24/(E24-K24)</f>
        <v>1</v>
      </c>
      <c r="O24" s="20">
        <f>M24+N24</f>
        <v>1.7142857142857144</v>
      </c>
    </row>
    <row r="25" spans="1:15" ht="15.75" x14ac:dyDescent="0.25">
      <c r="A25" s="7">
        <v>22</v>
      </c>
      <c r="B25" s="8" t="s">
        <v>46</v>
      </c>
      <c r="C25" s="22" t="s">
        <v>172</v>
      </c>
      <c r="D25" s="8">
        <f>[8]Dunham!$B54</f>
        <v>2</v>
      </c>
      <c r="E25" s="8">
        <f>[8]Dunham!B53</f>
        <v>9</v>
      </c>
      <c r="F25" s="8">
        <f>[8]Dunham!C53</f>
        <v>3</v>
      </c>
      <c r="G25" s="8">
        <f>[8]Dunham!D53</f>
        <v>6</v>
      </c>
      <c r="H25" s="8">
        <f>[8]Dunham!E53</f>
        <v>1</v>
      </c>
      <c r="I25" s="8">
        <f>[8]Dunham!F53</f>
        <v>1</v>
      </c>
      <c r="J25" s="8">
        <f>[8]Dunham!G53</f>
        <v>0</v>
      </c>
      <c r="K25" s="8">
        <f>[8]Dunham!H53</f>
        <v>0</v>
      </c>
      <c r="L25" s="8">
        <f>[8]Dunham!I53</f>
        <v>9</v>
      </c>
      <c r="M25" s="20">
        <f>(G25+K25)/E25</f>
        <v>0.66666666666666663</v>
      </c>
      <c r="N25" s="141">
        <f>L25/(E25-K25)</f>
        <v>1</v>
      </c>
      <c r="O25" s="20">
        <f>M25+N25</f>
        <v>1.6666666666666665</v>
      </c>
    </row>
    <row r="26" spans="1:15" ht="15.75" x14ac:dyDescent="0.25">
      <c r="A26" s="7">
        <v>23</v>
      </c>
      <c r="B26" s="8" t="s">
        <v>119</v>
      </c>
      <c r="C26" s="36" t="s">
        <v>147</v>
      </c>
      <c r="D26" s="8">
        <f>[10]Roy!$B43</f>
        <v>2</v>
      </c>
      <c r="E26" s="8">
        <f>[10]Roy!B42</f>
        <v>10</v>
      </c>
      <c r="F26" s="8">
        <f>[10]Roy!C42</f>
        <v>4</v>
      </c>
      <c r="G26" s="8">
        <f>[10]Roy!D42</f>
        <v>8</v>
      </c>
      <c r="H26" s="8">
        <f>[10]Roy!E42</f>
        <v>1</v>
      </c>
      <c r="I26" s="8">
        <f>[10]Roy!F42</f>
        <v>0</v>
      </c>
      <c r="J26" s="8">
        <f>[10]Roy!G42</f>
        <v>0</v>
      </c>
      <c r="K26" s="8">
        <f>[10]Roy!H42</f>
        <v>1</v>
      </c>
      <c r="L26" s="8">
        <f>[10]Roy!I42</f>
        <v>9</v>
      </c>
      <c r="M26" s="20">
        <f>(G26+K26)/E26</f>
        <v>0.9</v>
      </c>
      <c r="N26" s="141">
        <f>L26/(E26-K26)</f>
        <v>1</v>
      </c>
      <c r="O26" s="20">
        <f>M26+N26</f>
        <v>1.9</v>
      </c>
    </row>
    <row r="27" spans="1:15" ht="15.75" x14ac:dyDescent="0.25">
      <c r="A27" s="7">
        <v>24</v>
      </c>
      <c r="B27" s="8" t="s">
        <v>30</v>
      </c>
      <c r="C27" s="129" t="s">
        <v>102</v>
      </c>
      <c r="D27" s="8">
        <f>[6]Brun!$B51</f>
        <v>7</v>
      </c>
      <c r="E27" s="8">
        <f>[6]Brun!B50</f>
        <v>29</v>
      </c>
      <c r="F27" s="8">
        <f>[6]Brun!C50</f>
        <v>12</v>
      </c>
      <c r="G27" s="8">
        <f>[6]Brun!D50</f>
        <v>20</v>
      </c>
      <c r="H27" s="8">
        <f>[6]Brun!E50</f>
        <v>5</v>
      </c>
      <c r="I27" s="8">
        <f>[6]Brun!F50</f>
        <v>1</v>
      </c>
      <c r="J27" s="8">
        <f>[6]Brun!G50</f>
        <v>0</v>
      </c>
      <c r="K27" s="8">
        <f>[6]Brun!H50</f>
        <v>1</v>
      </c>
      <c r="L27" s="8">
        <f>[6]Brun!I50</f>
        <v>27</v>
      </c>
      <c r="M27" s="20">
        <f>(G27+K27)/E27</f>
        <v>0.72413793103448276</v>
      </c>
      <c r="N27" s="79">
        <f>L27/(E27-K27)</f>
        <v>0.9642857142857143</v>
      </c>
      <c r="O27" s="20">
        <f>M27+N27</f>
        <v>1.6884236453201971</v>
      </c>
    </row>
    <row r="28" spans="1:15" ht="15.75" x14ac:dyDescent="0.25">
      <c r="A28" s="7">
        <v>25</v>
      </c>
      <c r="B28" s="8" t="s">
        <v>30</v>
      </c>
      <c r="C28" s="22" t="s">
        <v>56</v>
      </c>
      <c r="D28" s="8">
        <f>[6]Lamontagne!$B47</f>
        <v>8</v>
      </c>
      <c r="E28" s="8">
        <f>[6]Lamontagne!B46</f>
        <v>35</v>
      </c>
      <c r="F28" s="8">
        <f>[6]Lamontagne!C46</f>
        <v>14</v>
      </c>
      <c r="G28" s="8">
        <f>[6]Lamontagne!D46</f>
        <v>21</v>
      </c>
      <c r="H28" s="8">
        <f>[6]Lamontagne!E46</f>
        <v>1</v>
      </c>
      <c r="I28" s="8">
        <f>[6]Lamontagne!F46</f>
        <v>3</v>
      </c>
      <c r="J28" s="8">
        <f>[6]Lamontagne!G46</f>
        <v>1</v>
      </c>
      <c r="K28" s="8">
        <f>[6]Lamontagne!H46</f>
        <v>2</v>
      </c>
      <c r="L28" s="8">
        <f>[6]Lamontagne!I46</f>
        <v>31</v>
      </c>
      <c r="M28" s="20">
        <f>(G28+K28)/E28</f>
        <v>0.65714285714285714</v>
      </c>
      <c r="N28" s="79">
        <f>L28/(E28-K28)</f>
        <v>0.93939393939393945</v>
      </c>
      <c r="O28" s="20">
        <f>M28+N28</f>
        <v>1.5965367965367965</v>
      </c>
    </row>
    <row r="29" spans="1:15" ht="15.75" x14ac:dyDescent="0.25">
      <c r="A29" s="7">
        <v>26</v>
      </c>
      <c r="B29" s="8" t="s">
        <v>118</v>
      </c>
      <c r="C29" s="22" t="s">
        <v>138</v>
      </c>
      <c r="D29" s="8">
        <f>[3]Barnard!$B51</f>
        <v>7</v>
      </c>
      <c r="E29" s="8">
        <f>[3]Barnard!B50</f>
        <v>31</v>
      </c>
      <c r="F29" s="8">
        <f>[3]Barnard!C50</f>
        <v>9</v>
      </c>
      <c r="G29" s="8">
        <f>[3]Barnard!D50</f>
        <v>20</v>
      </c>
      <c r="H29" s="8">
        <f>[3]Barnard!E50</f>
        <v>3</v>
      </c>
      <c r="I29" s="8">
        <f>[3]Barnard!F50</f>
        <v>1</v>
      </c>
      <c r="J29" s="8">
        <f>[3]Barnard!G50</f>
        <v>0</v>
      </c>
      <c r="K29" s="8">
        <f>[3]Barnard!H50</f>
        <v>4</v>
      </c>
      <c r="L29" s="8">
        <f>[3]Barnard!I50</f>
        <v>25</v>
      </c>
      <c r="M29" s="20">
        <f>(G29+K29)/E29</f>
        <v>0.77419354838709675</v>
      </c>
      <c r="N29" s="79">
        <f>L29/(E29-K29)</f>
        <v>0.92592592592592593</v>
      </c>
      <c r="O29" s="20">
        <f>M29+N29</f>
        <v>1.7001194743130226</v>
      </c>
    </row>
    <row r="30" spans="1:15" ht="15.75" x14ac:dyDescent="0.25">
      <c r="A30" s="7">
        <v>27</v>
      </c>
      <c r="B30" s="8" t="s">
        <v>26</v>
      </c>
      <c r="C30" s="76" t="s">
        <v>160</v>
      </c>
      <c r="D30" s="8">
        <f>[5]Delisle!$B58</f>
        <v>6</v>
      </c>
      <c r="E30" s="8">
        <f>[5]Delisle!B57</f>
        <v>27</v>
      </c>
      <c r="F30" s="8">
        <f>[5]Delisle!C57</f>
        <v>16</v>
      </c>
      <c r="G30" s="8">
        <f>[5]Delisle!D57</f>
        <v>18</v>
      </c>
      <c r="H30" s="8">
        <f>[5]Delisle!E57</f>
        <v>0</v>
      </c>
      <c r="I30" s="8">
        <f>[5]Delisle!F57</f>
        <v>2</v>
      </c>
      <c r="J30" s="8">
        <f>[5]Delisle!G57</f>
        <v>0</v>
      </c>
      <c r="K30" s="8">
        <f>[5]Delisle!H57</f>
        <v>3</v>
      </c>
      <c r="L30" s="8">
        <f>[5]Delisle!I57</f>
        <v>22</v>
      </c>
      <c r="M30" s="20">
        <f>(G30+K30)/E30</f>
        <v>0.77777777777777779</v>
      </c>
      <c r="N30" s="79">
        <f>L30/(E30-K30)</f>
        <v>0.91666666666666663</v>
      </c>
      <c r="O30" s="20">
        <f>M30+N30</f>
        <v>1.6944444444444444</v>
      </c>
    </row>
    <row r="31" spans="1:15" ht="15.75" x14ac:dyDescent="0.25">
      <c r="A31" s="7">
        <v>28</v>
      </c>
      <c r="B31" s="8" t="s">
        <v>118</v>
      </c>
      <c r="C31" s="45" t="s">
        <v>143</v>
      </c>
      <c r="D31" s="8">
        <f>[3]Morgan!$B50</f>
        <v>8</v>
      </c>
      <c r="E31" s="8">
        <f>[3]Morgan!B49</f>
        <v>35</v>
      </c>
      <c r="F31" s="8">
        <f>[3]Morgan!C49</f>
        <v>12</v>
      </c>
      <c r="G31" s="8">
        <f>[3]Morgan!D49</f>
        <v>21</v>
      </c>
      <c r="H31" s="8">
        <f>[3]Morgan!E49</f>
        <v>4</v>
      </c>
      <c r="I31" s="8">
        <f>[3]Morgan!F49</f>
        <v>2</v>
      </c>
      <c r="J31" s="8">
        <f>[3]Morgan!G49</f>
        <v>0</v>
      </c>
      <c r="K31" s="8">
        <f>[3]Morgan!H49</f>
        <v>3</v>
      </c>
      <c r="L31" s="8">
        <f>[3]Morgan!I49</f>
        <v>29</v>
      </c>
      <c r="M31" s="20">
        <f>(G31+K31)/E31</f>
        <v>0.68571428571428572</v>
      </c>
      <c r="N31" s="79">
        <f>L31/(E31-K31)</f>
        <v>0.90625</v>
      </c>
      <c r="O31" s="20">
        <f>M31+N31</f>
        <v>1.5919642857142857</v>
      </c>
    </row>
    <row r="32" spans="1:15" ht="15.75" x14ac:dyDescent="0.25">
      <c r="A32" s="7">
        <v>29</v>
      </c>
      <c r="B32" s="8" t="s">
        <v>55</v>
      </c>
      <c r="C32" s="22" t="s">
        <v>97</v>
      </c>
      <c r="D32" s="8">
        <f>[7]Lazaris!$B61</f>
        <v>2</v>
      </c>
      <c r="E32" s="8">
        <f>[7]Lazaris!B60</f>
        <v>10</v>
      </c>
      <c r="F32" s="8">
        <f>[7]Lazaris!C60</f>
        <v>3</v>
      </c>
      <c r="G32" s="8">
        <f>[7]Lazaris!D60</f>
        <v>5</v>
      </c>
      <c r="H32" s="8">
        <f>[7]Lazaris!E60</f>
        <v>2</v>
      </c>
      <c r="I32" s="8">
        <f>[7]Lazaris!F60</f>
        <v>1</v>
      </c>
      <c r="J32" s="8">
        <f>[7]Lazaris!G60</f>
        <v>0</v>
      </c>
      <c r="K32" s="8">
        <f>[7]Lazaris!H60</f>
        <v>0</v>
      </c>
      <c r="L32" s="8">
        <f>[7]Lazaris!I60</f>
        <v>9</v>
      </c>
      <c r="M32" s="20">
        <f>(G32+K32)/E32</f>
        <v>0.5</v>
      </c>
      <c r="N32" s="79">
        <f>L32/(E32-K32)</f>
        <v>0.9</v>
      </c>
      <c r="O32" s="20">
        <f>M32+N32</f>
        <v>1.4</v>
      </c>
    </row>
    <row r="33" spans="1:15" ht="15.75" x14ac:dyDescent="0.25">
      <c r="A33" s="7">
        <v>30</v>
      </c>
      <c r="B33" s="8" t="s">
        <v>18</v>
      </c>
      <c r="C33" s="22" t="s">
        <v>20</v>
      </c>
      <c r="D33" s="8">
        <f>[4]Remillard!$B50</f>
        <v>6</v>
      </c>
      <c r="E33" s="8">
        <f>[4]Remillard!B49</f>
        <v>27</v>
      </c>
      <c r="F33" s="8">
        <f>[4]Remillard!C49</f>
        <v>16</v>
      </c>
      <c r="G33" s="8">
        <f>[4]Remillard!D49</f>
        <v>17</v>
      </c>
      <c r="H33" s="8">
        <f>[4]Remillard!E49</f>
        <v>4</v>
      </c>
      <c r="I33" s="8">
        <f>[4]Remillard!F49</f>
        <v>1</v>
      </c>
      <c r="J33" s="8">
        <f>[4]Remillard!G49</f>
        <v>0</v>
      </c>
      <c r="K33" s="8">
        <f>[4]Remillard!H49</f>
        <v>1</v>
      </c>
      <c r="L33" s="8">
        <f>[4]Remillard!I49</f>
        <v>23</v>
      </c>
      <c r="M33" s="20">
        <f>(G33+K33)/E33</f>
        <v>0.66666666666666663</v>
      </c>
      <c r="N33" s="20">
        <f>L33/(E33-K33)</f>
        <v>0.88461538461538458</v>
      </c>
      <c r="O33" s="20">
        <f>M33+N33</f>
        <v>1.5512820512820511</v>
      </c>
    </row>
    <row r="34" spans="1:15" ht="15.75" x14ac:dyDescent="0.25">
      <c r="A34" s="7">
        <v>31</v>
      </c>
      <c r="B34" s="8" t="s">
        <v>26</v>
      </c>
      <c r="C34" s="64" t="s">
        <v>101</v>
      </c>
      <c r="D34" s="8">
        <f>[5]Sullivan!$B63</f>
        <v>6</v>
      </c>
      <c r="E34" s="8">
        <f>[5]Sullivan!B62</f>
        <v>26</v>
      </c>
      <c r="F34" s="8">
        <f>[5]Sullivan!C62</f>
        <v>13</v>
      </c>
      <c r="G34" s="8">
        <f>[5]Sullivan!D62</f>
        <v>13</v>
      </c>
      <c r="H34" s="8">
        <f>[5]Sullivan!E62</f>
        <v>4</v>
      </c>
      <c r="I34" s="8">
        <f>[5]Sullivan!F62</f>
        <v>2</v>
      </c>
      <c r="J34" s="8">
        <f>[5]Sullivan!G62</f>
        <v>0</v>
      </c>
      <c r="K34" s="8">
        <f>[5]Sullivan!H62</f>
        <v>2</v>
      </c>
      <c r="L34" s="8">
        <f>[5]Sullivan!I62</f>
        <v>21</v>
      </c>
      <c r="M34" s="20">
        <f>(G34+K34)/E34</f>
        <v>0.57692307692307687</v>
      </c>
      <c r="N34" s="20">
        <f>L34/(E34-K34)</f>
        <v>0.875</v>
      </c>
      <c r="O34" s="20">
        <f>M34+N34</f>
        <v>1.4519230769230769</v>
      </c>
    </row>
    <row r="35" spans="1:15" ht="15.75" x14ac:dyDescent="0.25">
      <c r="A35" s="7">
        <v>32</v>
      </c>
      <c r="B35" s="8" t="s">
        <v>55</v>
      </c>
      <c r="C35" s="64" t="s">
        <v>111</v>
      </c>
      <c r="D35" s="8">
        <f>[7]Wogan!$B56</f>
        <v>3</v>
      </c>
      <c r="E35" s="8">
        <f>[7]Wogan!B55</f>
        <v>15</v>
      </c>
      <c r="F35" s="8">
        <f>[7]Wogan!C55</f>
        <v>7</v>
      </c>
      <c r="G35" s="8">
        <f>[7]Wogan!D55</f>
        <v>10</v>
      </c>
      <c r="H35" s="8">
        <f>[7]Wogan!E55</f>
        <v>3</v>
      </c>
      <c r="I35" s="8">
        <f>[7]Wogan!F55</f>
        <v>0</v>
      </c>
      <c r="J35" s="8">
        <f>[7]Wogan!G55</f>
        <v>0</v>
      </c>
      <c r="K35" s="8">
        <f>[7]Wogan!H55</f>
        <v>0</v>
      </c>
      <c r="L35" s="8">
        <f>[7]Wogan!I55</f>
        <v>13</v>
      </c>
      <c r="M35" s="20">
        <f>(G35+K35)/E35</f>
        <v>0.66666666666666663</v>
      </c>
      <c r="N35" s="20">
        <f>L35/(E35-K35)</f>
        <v>0.8666666666666667</v>
      </c>
      <c r="O35" s="20">
        <f>M35+N35</f>
        <v>1.5333333333333332</v>
      </c>
    </row>
    <row r="36" spans="1:15" ht="15.75" x14ac:dyDescent="0.25">
      <c r="A36" s="7">
        <v>33</v>
      </c>
      <c r="B36" s="8" t="s">
        <v>30</v>
      </c>
      <c r="C36" s="26" t="s">
        <v>104</v>
      </c>
      <c r="D36" s="8">
        <f>[6]Birmbas!$B52</f>
        <v>7</v>
      </c>
      <c r="E36" s="8">
        <f>[6]Birmbas!B51</f>
        <v>28</v>
      </c>
      <c r="F36" s="8">
        <f>[6]Birmbas!C51</f>
        <v>7</v>
      </c>
      <c r="G36" s="8">
        <f>[6]Birmbas!D51</f>
        <v>16</v>
      </c>
      <c r="H36" s="8">
        <f>[6]Birmbas!E51</f>
        <v>1</v>
      </c>
      <c r="I36" s="8">
        <f>[6]Birmbas!F51</f>
        <v>2</v>
      </c>
      <c r="J36" s="8">
        <f>[6]Birmbas!G51</f>
        <v>1</v>
      </c>
      <c r="K36" s="8">
        <f>[6]Birmbas!H51</f>
        <v>0</v>
      </c>
      <c r="L36" s="8">
        <f>[6]Birmbas!I51</f>
        <v>24</v>
      </c>
      <c r="M36" s="20">
        <f>(G36+K36)/E36</f>
        <v>0.5714285714285714</v>
      </c>
      <c r="N36" s="20">
        <f>L36/(E36-K36)</f>
        <v>0.8571428571428571</v>
      </c>
      <c r="O36" s="20">
        <f>M36+N36</f>
        <v>1.4285714285714284</v>
      </c>
    </row>
    <row r="37" spans="1:15" ht="15.75" x14ac:dyDescent="0.25">
      <c r="A37" s="7">
        <v>34</v>
      </c>
      <c r="B37" s="8" t="s">
        <v>46</v>
      </c>
      <c r="C37" s="26" t="s">
        <v>175</v>
      </c>
      <c r="D37" s="8">
        <f>[8]Willey!$B49</f>
        <v>2</v>
      </c>
      <c r="E37" s="8">
        <f>[8]Willey!B48</f>
        <v>7</v>
      </c>
      <c r="F37" s="8">
        <f>[8]Willey!C48</f>
        <v>2</v>
      </c>
      <c r="G37" s="8">
        <f>[8]Willey!D48</f>
        <v>6</v>
      </c>
      <c r="H37" s="8">
        <f>[8]Willey!E48</f>
        <v>0</v>
      </c>
      <c r="I37" s="8">
        <f>[8]Willey!F48</f>
        <v>0</v>
      </c>
      <c r="J37" s="8">
        <f>[8]Willey!G48</f>
        <v>0</v>
      </c>
      <c r="K37" s="8">
        <f>[8]Willey!H48</f>
        <v>0</v>
      </c>
      <c r="L37" s="8">
        <f>[8]Willey!I48</f>
        <v>6</v>
      </c>
      <c r="M37" s="20">
        <f>(G37+K37)/E37</f>
        <v>0.8571428571428571</v>
      </c>
      <c r="N37" s="20">
        <f>L37/(E37-K37)</f>
        <v>0.8571428571428571</v>
      </c>
      <c r="O37" s="20">
        <f>M37+N37</f>
        <v>1.7142857142857142</v>
      </c>
    </row>
    <row r="38" spans="1:15" ht="15.75" x14ac:dyDescent="0.25">
      <c r="A38" s="7">
        <v>35</v>
      </c>
      <c r="B38" s="8" t="s">
        <v>26</v>
      </c>
      <c r="C38" s="22" t="s">
        <v>161</v>
      </c>
      <c r="D38" s="8">
        <f>[5]Goodey!$B46</f>
        <v>6</v>
      </c>
      <c r="E38" s="8">
        <f>[5]Goodey!B45</f>
        <v>27</v>
      </c>
      <c r="F38" s="8">
        <f>[5]Goodey!C45</f>
        <v>11</v>
      </c>
      <c r="G38" s="8">
        <f>[5]Goodey!D45</f>
        <v>15</v>
      </c>
      <c r="H38" s="8">
        <f>[5]Goodey!E45</f>
        <v>1</v>
      </c>
      <c r="I38" s="8">
        <f>[5]Goodey!F45</f>
        <v>3</v>
      </c>
      <c r="J38" s="8">
        <f>[5]Goodey!G45</f>
        <v>0</v>
      </c>
      <c r="K38" s="8">
        <f>[5]Goodey!H45</f>
        <v>0</v>
      </c>
      <c r="L38" s="8">
        <f>[5]Goodey!I45</f>
        <v>22</v>
      </c>
      <c r="M38" s="20">
        <f>(G38+K38)/E38</f>
        <v>0.55555555555555558</v>
      </c>
      <c r="N38" s="20">
        <f>L38/(E38-K38)</f>
        <v>0.81481481481481477</v>
      </c>
      <c r="O38" s="20">
        <f>M38+N38</f>
        <v>1.3703703703703702</v>
      </c>
    </row>
    <row r="39" spans="1:15" ht="15.75" x14ac:dyDescent="0.25">
      <c r="A39" s="7">
        <v>36</v>
      </c>
      <c r="B39" s="8" t="s">
        <v>118</v>
      </c>
      <c r="C39" s="76" t="s">
        <v>91</v>
      </c>
      <c r="D39" s="8">
        <f>[3]Patterson!$B55</f>
        <v>5</v>
      </c>
      <c r="E39" s="8">
        <f>[3]Patterson!B54</f>
        <v>23</v>
      </c>
      <c r="F39" s="8">
        <f>[3]Patterson!C54</f>
        <v>12</v>
      </c>
      <c r="G39" s="8">
        <f>[3]Patterson!D54</f>
        <v>15</v>
      </c>
      <c r="H39" s="8">
        <f>[3]Patterson!E54</f>
        <v>2</v>
      </c>
      <c r="I39" s="8">
        <f>[3]Patterson!F54</f>
        <v>0</v>
      </c>
      <c r="J39" s="8">
        <f>[3]Patterson!G54</f>
        <v>0</v>
      </c>
      <c r="K39" s="8">
        <f>[3]Patterson!H54</f>
        <v>2</v>
      </c>
      <c r="L39" s="8">
        <f>[3]Patterson!I54</f>
        <v>17</v>
      </c>
      <c r="M39" s="20">
        <f>(G39+K39)/E39</f>
        <v>0.73913043478260865</v>
      </c>
      <c r="N39" s="20">
        <f>L39/(E39-K39)</f>
        <v>0.80952380952380953</v>
      </c>
      <c r="O39" s="20">
        <f>M39+N39</f>
        <v>1.5486542443064182</v>
      </c>
    </row>
    <row r="40" spans="1:15" ht="15.75" x14ac:dyDescent="0.25">
      <c r="A40" s="7">
        <v>37</v>
      </c>
      <c r="B40" s="8" t="s">
        <v>18</v>
      </c>
      <c r="C40" s="26" t="s">
        <v>153</v>
      </c>
      <c r="D40" s="8">
        <f>[4]Spinella!$B52</f>
        <v>6</v>
      </c>
      <c r="E40" s="8">
        <f>[4]Spinella!B51</f>
        <v>25</v>
      </c>
      <c r="F40" s="8">
        <f>[4]Spinella!C51</f>
        <v>6</v>
      </c>
      <c r="G40" s="8">
        <f>[4]Spinella!D51</f>
        <v>17</v>
      </c>
      <c r="H40" s="8">
        <f>[4]Spinella!E51</f>
        <v>1</v>
      </c>
      <c r="I40" s="8">
        <f>[4]Spinella!F51</f>
        <v>1</v>
      </c>
      <c r="J40" s="8">
        <f>[4]Spinella!G51</f>
        <v>0</v>
      </c>
      <c r="K40" s="8">
        <f>[4]Spinella!H51</f>
        <v>0</v>
      </c>
      <c r="L40" s="8">
        <f>[4]Spinella!I51</f>
        <v>20</v>
      </c>
      <c r="M40" s="20">
        <f>(G40+K40)/E40</f>
        <v>0.68</v>
      </c>
      <c r="N40" s="20">
        <f>L40/(E40-K40)</f>
        <v>0.8</v>
      </c>
      <c r="O40" s="20">
        <f>M40+N40</f>
        <v>1.48</v>
      </c>
    </row>
    <row r="41" spans="1:15" ht="15.75" x14ac:dyDescent="0.25">
      <c r="A41" s="7">
        <v>38</v>
      </c>
      <c r="B41" s="8" t="s">
        <v>55</v>
      </c>
      <c r="C41" s="22" t="s">
        <v>169</v>
      </c>
      <c r="D41" s="8">
        <f>[7]Kittle!$B53</f>
        <v>2</v>
      </c>
      <c r="E41" s="8">
        <f>[7]Kittle!B52</f>
        <v>10</v>
      </c>
      <c r="F41" s="8">
        <f>[7]Kittle!C52</f>
        <v>1</v>
      </c>
      <c r="G41" s="8">
        <f>[7]Kittle!D52</f>
        <v>7</v>
      </c>
      <c r="H41" s="8">
        <f>[7]Kittle!E52</f>
        <v>0</v>
      </c>
      <c r="I41" s="8">
        <f>[7]Kittle!F52</f>
        <v>0</v>
      </c>
      <c r="J41" s="8">
        <f>[7]Kittle!G52</f>
        <v>0</v>
      </c>
      <c r="K41" s="8">
        <f>[7]Kittle!H52</f>
        <v>1</v>
      </c>
      <c r="L41" s="8">
        <f>[7]Kittle!I52</f>
        <v>7</v>
      </c>
      <c r="M41" s="20">
        <f>(G41+K41)/E41</f>
        <v>0.8</v>
      </c>
      <c r="N41" s="20">
        <f>L41/(E41-K41)</f>
        <v>0.77777777777777779</v>
      </c>
      <c r="O41" s="20">
        <f>M41+N41</f>
        <v>1.5777777777777779</v>
      </c>
    </row>
    <row r="42" spans="1:15" ht="15.75" x14ac:dyDescent="0.25">
      <c r="A42" s="7">
        <v>39</v>
      </c>
      <c r="B42" s="8" t="s">
        <v>118</v>
      </c>
      <c r="C42" s="22" t="s">
        <v>144</v>
      </c>
      <c r="D42" s="8">
        <f>[3]Kelliher!$B48</f>
        <v>7</v>
      </c>
      <c r="E42" s="8">
        <f>[3]Kelliher!B47</f>
        <v>32</v>
      </c>
      <c r="F42" s="8">
        <f>[3]Kelliher!C47</f>
        <v>13</v>
      </c>
      <c r="G42" s="8">
        <f>[3]Kelliher!D47</f>
        <v>18</v>
      </c>
      <c r="H42" s="8">
        <f>[3]Kelliher!E47</f>
        <v>5</v>
      </c>
      <c r="I42" s="8">
        <f>[3]Kelliher!F47</f>
        <v>0</v>
      </c>
      <c r="J42" s="8">
        <f>[3]Kelliher!G47</f>
        <v>0</v>
      </c>
      <c r="K42" s="8">
        <f>[3]Kelliher!H47</f>
        <v>2</v>
      </c>
      <c r="L42" s="8">
        <f>[3]Kelliher!I47</f>
        <v>23</v>
      </c>
      <c r="M42" s="20">
        <f>(G42+K42)/E42</f>
        <v>0.625</v>
      </c>
      <c r="N42" s="20">
        <f>L42/(E42-K42)</f>
        <v>0.76666666666666672</v>
      </c>
      <c r="O42" s="20">
        <f>M42+N42</f>
        <v>1.3916666666666666</v>
      </c>
    </row>
    <row r="43" spans="1:15" ht="15.75" x14ac:dyDescent="0.25">
      <c r="A43" s="7">
        <v>40</v>
      </c>
      <c r="B43" s="8" t="s">
        <v>60</v>
      </c>
      <c r="C43" s="22" t="s">
        <v>15</v>
      </c>
      <c r="D43" s="8">
        <f>[2]Gougian!$B60</f>
        <v>1</v>
      </c>
      <c r="E43" s="8">
        <f>[2]Gougian!B59</f>
        <v>4</v>
      </c>
      <c r="F43" s="8">
        <f>[2]Gougian!C59</f>
        <v>1</v>
      </c>
      <c r="G43" s="8">
        <f>[2]Gougian!D59</f>
        <v>3</v>
      </c>
      <c r="H43" s="8">
        <f>[2]Gougian!E59</f>
        <v>0</v>
      </c>
      <c r="I43" s="8">
        <f>[2]Gougian!F59</f>
        <v>0</v>
      </c>
      <c r="J43" s="8">
        <f>[2]Gougian!G59</f>
        <v>0</v>
      </c>
      <c r="K43" s="8">
        <f>[2]Gougian!H59</f>
        <v>0</v>
      </c>
      <c r="L43" s="8">
        <f>[2]Gougian!I59</f>
        <v>3</v>
      </c>
      <c r="M43" s="20">
        <f>(G43+K43)/E43</f>
        <v>0.75</v>
      </c>
      <c r="N43" s="20">
        <f>L43/(E43-K43)</f>
        <v>0.75</v>
      </c>
      <c r="O43" s="20">
        <f>M43+N43</f>
        <v>1.5</v>
      </c>
    </row>
    <row r="44" spans="1:15" ht="15.75" x14ac:dyDescent="0.25">
      <c r="A44" s="7">
        <v>41</v>
      </c>
      <c r="B44" s="8" t="s">
        <v>39</v>
      </c>
      <c r="C44" s="22" t="s">
        <v>179</v>
      </c>
      <c r="D44" s="8">
        <f>[9]Botelho!$B57</f>
        <v>2</v>
      </c>
      <c r="E44" s="8">
        <f>[9]Botelho!B56</f>
        <v>9</v>
      </c>
      <c r="F44" s="8">
        <f>[9]Botelho!C56</f>
        <v>5</v>
      </c>
      <c r="G44" s="8">
        <f>[9]Botelho!D56</f>
        <v>6</v>
      </c>
      <c r="H44" s="8">
        <f>[9]Botelho!E56</f>
        <v>0</v>
      </c>
      <c r="I44" s="8">
        <f>[9]Botelho!F56</f>
        <v>0</v>
      </c>
      <c r="J44" s="8">
        <f>[9]Botelho!G56</f>
        <v>0</v>
      </c>
      <c r="K44" s="8">
        <f>[9]Botelho!H56</f>
        <v>1</v>
      </c>
      <c r="L44" s="8">
        <f>[9]Botelho!I56</f>
        <v>6</v>
      </c>
      <c r="M44" s="20">
        <f>(G44+K44)/E44</f>
        <v>0.77777777777777779</v>
      </c>
      <c r="N44" s="20">
        <f>L44/(E44-K44)</f>
        <v>0.75</v>
      </c>
      <c r="O44" s="20">
        <f>M44+N44</f>
        <v>1.5277777777777777</v>
      </c>
    </row>
    <row r="45" spans="1:15" ht="15.75" x14ac:dyDescent="0.25">
      <c r="A45" s="7">
        <v>42</v>
      </c>
      <c r="B45" s="8" t="s">
        <v>119</v>
      </c>
      <c r="C45" s="129" t="s">
        <v>150</v>
      </c>
      <c r="D45" s="8">
        <f>[10]Ciampa!$B60</f>
        <v>1</v>
      </c>
      <c r="E45" s="8">
        <f>[10]Ciampa!B59</f>
        <v>4</v>
      </c>
      <c r="F45" s="8">
        <f>[10]Ciampa!C59</f>
        <v>0</v>
      </c>
      <c r="G45" s="8">
        <f>[10]Ciampa!D59</f>
        <v>3</v>
      </c>
      <c r="H45" s="8">
        <f>[10]Ciampa!E59</f>
        <v>0</v>
      </c>
      <c r="I45" s="8">
        <f>[10]Ciampa!F59</f>
        <v>0</v>
      </c>
      <c r="J45" s="8">
        <f>[10]Ciampa!G59</f>
        <v>0</v>
      </c>
      <c r="K45" s="8">
        <f>[10]Ciampa!H59</f>
        <v>0</v>
      </c>
      <c r="L45" s="8">
        <f>[10]Ciampa!I59</f>
        <v>3</v>
      </c>
      <c r="M45" s="20">
        <f>(G45+K45)/E45</f>
        <v>0.75</v>
      </c>
      <c r="N45" s="20">
        <f>L45/(E45-K45)</f>
        <v>0.75</v>
      </c>
      <c r="O45" s="20">
        <f>M45+N45</f>
        <v>1.5</v>
      </c>
    </row>
    <row r="46" spans="1:15" ht="15.75" x14ac:dyDescent="0.25">
      <c r="A46" s="7">
        <v>43</v>
      </c>
      <c r="B46" s="8" t="s">
        <v>26</v>
      </c>
      <c r="C46" s="45" t="s">
        <v>21</v>
      </c>
      <c r="D46" s="8">
        <f>[5]Pelletier!$B57</f>
        <v>6</v>
      </c>
      <c r="E46" s="8">
        <f>[5]Pelletier!B56</f>
        <v>27</v>
      </c>
      <c r="F46" s="8">
        <f>[5]Pelletier!C56</f>
        <v>7</v>
      </c>
      <c r="G46" s="8">
        <f>[5]Pelletier!D56</f>
        <v>17</v>
      </c>
      <c r="H46" s="8">
        <f>[5]Pelletier!E56</f>
        <v>3</v>
      </c>
      <c r="I46" s="8">
        <f>[5]Pelletier!F56</f>
        <v>0</v>
      </c>
      <c r="J46" s="8">
        <f>[5]Pelletier!G56</f>
        <v>0</v>
      </c>
      <c r="K46" s="8">
        <f>[5]Pelletier!H56</f>
        <v>0</v>
      </c>
      <c r="L46" s="8">
        <f>[5]Pelletier!I56</f>
        <v>20</v>
      </c>
      <c r="M46" s="20">
        <f>(G46+K46)/E46</f>
        <v>0.62962962962962965</v>
      </c>
      <c r="N46" s="20">
        <f>L46/(E46-K46)</f>
        <v>0.7407407407407407</v>
      </c>
      <c r="O46" s="20">
        <f>M46+N46</f>
        <v>1.3703703703703702</v>
      </c>
    </row>
    <row r="47" spans="1:15" ht="15.75" x14ac:dyDescent="0.25">
      <c r="A47" s="7">
        <v>44</v>
      </c>
      <c r="B47" s="8" t="s">
        <v>18</v>
      </c>
      <c r="C47" s="26" t="s">
        <v>186</v>
      </c>
      <c r="D47" s="8">
        <f>[4]Bertewell!$B51</f>
        <v>6</v>
      </c>
      <c r="E47" s="8">
        <f>[4]Bertewell!B50</f>
        <v>23</v>
      </c>
      <c r="F47" s="8">
        <f>[4]Bertewell!C50</f>
        <v>13</v>
      </c>
      <c r="G47" s="8">
        <f>[4]Bertewell!D50</f>
        <v>11</v>
      </c>
      <c r="H47" s="8">
        <f>[4]Bertewell!E50</f>
        <v>4</v>
      </c>
      <c r="I47" s="8">
        <f>[4]Bertewell!F50</f>
        <v>1</v>
      </c>
      <c r="J47" s="8">
        <f>[4]Bertewell!G50</f>
        <v>0</v>
      </c>
      <c r="K47" s="8">
        <f>[4]Bertewell!H50</f>
        <v>0</v>
      </c>
      <c r="L47" s="8">
        <f>[4]Bertewell!I50</f>
        <v>17</v>
      </c>
      <c r="M47" s="20">
        <f>(G47+K47)/E47</f>
        <v>0.47826086956521741</v>
      </c>
      <c r="N47" s="20">
        <f>L47/(E47-K47)</f>
        <v>0.73913043478260865</v>
      </c>
      <c r="O47" s="20">
        <f>M47+N47</f>
        <v>1.2173913043478262</v>
      </c>
    </row>
    <row r="48" spans="1:15" ht="15.75" x14ac:dyDescent="0.25">
      <c r="A48" s="7">
        <v>45</v>
      </c>
      <c r="B48" s="8" t="s">
        <v>118</v>
      </c>
      <c r="C48" s="26" t="s">
        <v>140</v>
      </c>
      <c r="D48" s="8">
        <f>[3]Couture!$B58</f>
        <v>7</v>
      </c>
      <c r="E48" s="8">
        <f>[3]Couture!B57</f>
        <v>30</v>
      </c>
      <c r="F48" s="8">
        <f>[3]Couture!C57</f>
        <v>5</v>
      </c>
      <c r="G48" s="8">
        <f>[3]Couture!D57</f>
        <v>19</v>
      </c>
      <c r="H48" s="8">
        <f>[3]Couture!E57</f>
        <v>3</v>
      </c>
      <c r="I48" s="8">
        <f>[3]Couture!F57</f>
        <v>0</v>
      </c>
      <c r="J48" s="8">
        <f>[3]Couture!G57</f>
        <v>0</v>
      </c>
      <c r="K48" s="8">
        <f>[3]Couture!H57</f>
        <v>0</v>
      </c>
      <c r="L48" s="8">
        <f>[3]Couture!I57</f>
        <v>22</v>
      </c>
      <c r="M48" s="20">
        <f>(G48+K48)/E48</f>
        <v>0.6333333333333333</v>
      </c>
      <c r="N48" s="20">
        <f>L48/(E48-K48)</f>
        <v>0.73333333333333328</v>
      </c>
      <c r="O48" s="20">
        <f>M48+N48</f>
        <v>1.3666666666666667</v>
      </c>
    </row>
    <row r="49" spans="1:15" ht="15.75" x14ac:dyDescent="0.25">
      <c r="A49" s="7">
        <v>46</v>
      </c>
      <c r="B49" s="8" t="s">
        <v>39</v>
      </c>
      <c r="C49" s="26" t="s">
        <v>180</v>
      </c>
      <c r="D49" s="8">
        <f>[9]Howe!$B53</f>
        <v>2</v>
      </c>
      <c r="E49" s="8">
        <f>[9]Howe!B52</f>
        <v>9</v>
      </c>
      <c r="F49" s="8">
        <f>[9]Howe!C52</f>
        <v>1</v>
      </c>
      <c r="G49" s="8">
        <f>[9]Howe!D52</f>
        <v>5</v>
      </c>
      <c r="H49" s="8">
        <f>[9]Howe!E52</f>
        <v>0</v>
      </c>
      <c r="I49" s="8">
        <f>[9]Howe!F52</f>
        <v>0</v>
      </c>
      <c r="J49" s="8">
        <f>[9]Howe!G52</f>
        <v>0</v>
      </c>
      <c r="K49" s="8">
        <f>[9]Howe!H52</f>
        <v>2</v>
      </c>
      <c r="L49" s="8">
        <f>[9]Howe!I52</f>
        <v>5</v>
      </c>
      <c r="M49" s="20">
        <f>(G49+K49)/E49</f>
        <v>0.77777777777777779</v>
      </c>
      <c r="N49" s="20">
        <f>L49/(E49-K49)</f>
        <v>0.7142857142857143</v>
      </c>
      <c r="O49" s="20">
        <f>M49+N49</f>
        <v>1.4920634920634921</v>
      </c>
    </row>
    <row r="50" spans="1:15" ht="15.75" x14ac:dyDescent="0.25">
      <c r="A50" s="7">
        <v>47</v>
      </c>
      <c r="B50" s="8" t="s">
        <v>118</v>
      </c>
      <c r="C50" s="22" t="s">
        <v>58</v>
      </c>
      <c r="D50" s="8">
        <f>[3]Wood!$B48</f>
        <v>7</v>
      </c>
      <c r="E50" s="8">
        <f>[3]Wood!B47</f>
        <v>25</v>
      </c>
      <c r="F50" s="8">
        <f>[3]Wood!C47</f>
        <v>3</v>
      </c>
      <c r="G50" s="8">
        <f>[3]Wood!D47</f>
        <v>11</v>
      </c>
      <c r="H50" s="8">
        <f>[3]Wood!E47</f>
        <v>4</v>
      </c>
      <c r="I50" s="8">
        <f>[3]Wood!F47</f>
        <v>1</v>
      </c>
      <c r="J50" s="8">
        <f>[3]Wood!G47</f>
        <v>0</v>
      </c>
      <c r="K50" s="8">
        <f>[3]Wood!H47</f>
        <v>0</v>
      </c>
      <c r="L50" s="8">
        <f>[3]Wood!I47</f>
        <v>17</v>
      </c>
      <c r="M50" s="20">
        <f>(G50+K50)/E50</f>
        <v>0.44</v>
      </c>
      <c r="N50" s="20">
        <f>L50/(E50-K50)</f>
        <v>0.68</v>
      </c>
      <c r="O50" s="20">
        <f>M50+N50</f>
        <v>1.1200000000000001</v>
      </c>
    </row>
    <row r="51" spans="1:15" ht="15.75" x14ac:dyDescent="0.25">
      <c r="A51" s="7">
        <v>48</v>
      </c>
      <c r="B51" s="8" t="s">
        <v>26</v>
      </c>
      <c r="C51" s="69" t="s">
        <v>162</v>
      </c>
      <c r="D51" s="8">
        <f>[5]Royce!$B55</f>
        <v>6</v>
      </c>
      <c r="E51" s="8">
        <f>[5]Royce!B54</f>
        <v>27</v>
      </c>
      <c r="F51" s="8">
        <f>[5]Royce!C54</f>
        <v>6</v>
      </c>
      <c r="G51" s="8">
        <f>[5]Royce!D54</f>
        <v>15</v>
      </c>
      <c r="H51" s="8">
        <f>[5]Royce!E54</f>
        <v>2</v>
      </c>
      <c r="I51" s="8">
        <f>[5]Royce!F54</f>
        <v>0</v>
      </c>
      <c r="J51" s="8">
        <f>[5]Royce!G54</f>
        <v>0</v>
      </c>
      <c r="K51" s="8">
        <f>[5]Royce!H54</f>
        <v>2</v>
      </c>
      <c r="L51" s="8">
        <f>[5]Royce!I54</f>
        <v>17</v>
      </c>
      <c r="M51" s="20">
        <f>(G51+K51)/E51</f>
        <v>0.62962962962962965</v>
      </c>
      <c r="N51" s="20">
        <f>L51/(E51-K51)</f>
        <v>0.68</v>
      </c>
      <c r="O51" s="20">
        <f>M51+N51</f>
        <v>1.3096296296296297</v>
      </c>
    </row>
    <row r="52" spans="1:15" ht="15.75" x14ac:dyDescent="0.25">
      <c r="A52" s="7">
        <v>49</v>
      </c>
      <c r="B52" s="8" t="s">
        <v>48</v>
      </c>
      <c r="C52" s="22" t="s">
        <v>19</v>
      </c>
      <c r="D52" s="8">
        <f>[1]Cockroft!$B67</f>
        <v>4</v>
      </c>
      <c r="E52" s="8">
        <f>[1]Cockroft!B66</f>
        <v>16</v>
      </c>
      <c r="F52" s="8">
        <f>[1]Cockroft!C66</f>
        <v>4</v>
      </c>
      <c r="G52" s="8">
        <f>[1]Cockroft!D66</f>
        <v>7</v>
      </c>
      <c r="H52" s="8">
        <f>[1]Cockroft!E66</f>
        <v>3</v>
      </c>
      <c r="I52" s="8">
        <f>[1]Cockroft!F66</f>
        <v>0</v>
      </c>
      <c r="J52" s="8">
        <f>[1]Cockroft!G66</f>
        <v>0</v>
      </c>
      <c r="K52" s="8">
        <f>[1]Cockroft!H66</f>
        <v>1</v>
      </c>
      <c r="L52" s="8">
        <f>[1]Cockroft!I66</f>
        <v>10</v>
      </c>
      <c r="M52" s="20">
        <f>(G52+K52)/E52</f>
        <v>0.5</v>
      </c>
      <c r="N52" s="20">
        <f>L52/(E52-K52)</f>
        <v>0.66666666666666663</v>
      </c>
      <c r="O52" s="20">
        <f>M52+N52</f>
        <v>1.1666666666666665</v>
      </c>
    </row>
    <row r="53" spans="1:15" ht="15.75" x14ac:dyDescent="0.25">
      <c r="A53" s="7">
        <v>50</v>
      </c>
      <c r="B53" s="8" t="s">
        <v>60</v>
      </c>
      <c r="C53" s="67" t="s">
        <v>16</v>
      </c>
      <c r="D53" s="8">
        <f>[2]Berard!$B53</f>
        <v>2</v>
      </c>
      <c r="E53" s="8">
        <f>[2]Berard!B52</f>
        <v>6</v>
      </c>
      <c r="F53" s="8">
        <f>[2]Berard!C52</f>
        <v>1</v>
      </c>
      <c r="G53" s="8">
        <f>[2]Berard!D52</f>
        <v>4</v>
      </c>
      <c r="H53" s="8">
        <f>[2]Berard!E52</f>
        <v>0</v>
      </c>
      <c r="I53" s="8">
        <f>[2]Berard!F52</f>
        <v>0</v>
      </c>
      <c r="J53" s="8">
        <f>[2]Berard!G52</f>
        <v>0</v>
      </c>
      <c r="K53" s="8">
        <f>[2]Berard!H52</f>
        <v>0</v>
      </c>
      <c r="L53" s="8">
        <f>[2]Berard!I52</f>
        <v>4</v>
      </c>
      <c r="M53" s="20">
        <f>(G53+K53)/E53</f>
        <v>0.66666666666666663</v>
      </c>
      <c r="N53" s="20">
        <f>L53/(E53-K53)</f>
        <v>0.66666666666666663</v>
      </c>
      <c r="O53" s="20">
        <f>M53+N53</f>
        <v>1.3333333333333333</v>
      </c>
    </row>
    <row r="54" spans="1:15" ht="15.75" x14ac:dyDescent="0.25">
      <c r="A54" s="7">
        <v>51</v>
      </c>
      <c r="B54" s="8" t="s">
        <v>55</v>
      </c>
      <c r="C54" s="26" t="s">
        <v>34</v>
      </c>
      <c r="D54" s="8">
        <f>[7]Leitch!$B47</f>
        <v>3</v>
      </c>
      <c r="E54" s="8">
        <f>[7]Leitch!B46</f>
        <v>12</v>
      </c>
      <c r="F54" s="8">
        <f>[7]Leitch!C46</f>
        <v>3</v>
      </c>
      <c r="G54" s="8">
        <f>[7]Leitch!D46</f>
        <v>8</v>
      </c>
      <c r="H54" s="8">
        <f>[7]Leitch!E46</f>
        <v>0</v>
      </c>
      <c r="I54" s="8">
        <f>[7]Leitch!F46</f>
        <v>0</v>
      </c>
      <c r="J54" s="8">
        <f>[7]Leitch!G46</f>
        <v>0</v>
      </c>
      <c r="K54" s="8">
        <f>[7]Leitch!H46</f>
        <v>0</v>
      </c>
      <c r="L54" s="8">
        <f>[7]Leitch!I46</f>
        <v>8</v>
      </c>
      <c r="M54" s="20">
        <f>(G54+K54)/E54</f>
        <v>0.66666666666666663</v>
      </c>
      <c r="N54" s="20">
        <f>L54/(E54-K54)</f>
        <v>0.66666666666666663</v>
      </c>
      <c r="O54" s="20">
        <f>M54+N54</f>
        <v>1.3333333333333333</v>
      </c>
    </row>
    <row r="55" spans="1:15" ht="15.75" x14ac:dyDescent="0.25">
      <c r="A55" s="7">
        <v>52</v>
      </c>
      <c r="B55" s="8" t="s">
        <v>46</v>
      </c>
      <c r="C55" s="22" t="s">
        <v>176</v>
      </c>
      <c r="D55" s="8">
        <f>'[8]St Germain'!$B53</f>
        <v>2</v>
      </c>
      <c r="E55" s="8">
        <f>'[8]St Germain'!B52</f>
        <v>9</v>
      </c>
      <c r="F55" s="8">
        <f>'[8]St Germain'!C52</f>
        <v>2</v>
      </c>
      <c r="G55" s="8">
        <f>'[8]St Germain'!D52</f>
        <v>4</v>
      </c>
      <c r="H55" s="8">
        <f>'[8]St Germain'!E52</f>
        <v>0</v>
      </c>
      <c r="I55" s="8">
        <f>'[8]St Germain'!F52</f>
        <v>1</v>
      </c>
      <c r="J55" s="8">
        <f>'[8]St Germain'!G52</f>
        <v>0</v>
      </c>
      <c r="K55" s="8">
        <f>'[8]St Germain'!H52</f>
        <v>0</v>
      </c>
      <c r="L55" s="8">
        <f>'[8]St Germain'!I52</f>
        <v>6</v>
      </c>
      <c r="M55" s="20">
        <f>(G55+K55)/E55</f>
        <v>0.44444444444444442</v>
      </c>
      <c r="N55" s="20">
        <f>L55/(E55-K55)</f>
        <v>0.66666666666666663</v>
      </c>
      <c r="O55" s="20">
        <f>M55+N55</f>
        <v>1.1111111111111112</v>
      </c>
    </row>
    <row r="56" spans="1:15" ht="15.75" x14ac:dyDescent="0.25">
      <c r="A56" s="7">
        <v>53</v>
      </c>
      <c r="B56" s="8" t="s">
        <v>39</v>
      </c>
      <c r="C56" s="39" t="s">
        <v>183</v>
      </c>
      <c r="D56" s="8">
        <f>[9]Schoolcraft!$B53</f>
        <v>3</v>
      </c>
      <c r="E56" s="8">
        <f>[9]Schoolcraft!B52</f>
        <v>12</v>
      </c>
      <c r="F56" s="8">
        <f>[9]Schoolcraft!C52</f>
        <v>1</v>
      </c>
      <c r="G56" s="8">
        <f>[9]Schoolcraft!D52</f>
        <v>8</v>
      </c>
      <c r="H56" s="8">
        <f>[9]Schoolcraft!E52</f>
        <v>0</v>
      </c>
      <c r="I56" s="8">
        <f>[9]Schoolcraft!F52</f>
        <v>0</v>
      </c>
      <c r="J56" s="8">
        <f>[9]Schoolcraft!G52</f>
        <v>0</v>
      </c>
      <c r="K56" s="8">
        <f>[9]Schoolcraft!H52</f>
        <v>0</v>
      </c>
      <c r="L56" s="8">
        <f>[9]Schoolcraft!I52</f>
        <v>8</v>
      </c>
      <c r="M56" s="20">
        <f>(G56+K56)/E56</f>
        <v>0.66666666666666663</v>
      </c>
      <c r="N56" s="20">
        <f>L56/(E56-K56)</f>
        <v>0.66666666666666663</v>
      </c>
      <c r="O56" s="20">
        <f>M56+N56</f>
        <v>1.3333333333333333</v>
      </c>
    </row>
    <row r="57" spans="1:15" ht="15.75" x14ac:dyDescent="0.25">
      <c r="A57" s="7">
        <v>54</v>
      </c>
      <c r="B57" s="8" t="s">
        <v>119</v>
      </c>
      <c r="C57" s="26" t="s">
        <v>53</v>
      </c>
      <c r="D57" s="8">
        <f>[10]Hedlund!$B40</f>
        <v>2</v>
      </c>
      <c r="E57" s="8">
        <f>[10]Hedlund!B39</f>
        <v>9</v>
      </c>
      <c r="F57" s="8">
        <f>[10]Hedlund!C39</f>
        <v>3</v>
      </c>
      <c r="G57" s="8">
        <f>[10]Hedlund!D39</f>
        <v>6</v>
      </c>
      <c r="H57" s="8">
        <f>[10]Hedlund!E39</f>
        <v>0</v>
      </c>
      <c r="I57" s="8">
        <f>[10]Hedlund!F39</f>
        <v>0</v>
      </c>
      <c r="J57" s="8">
        <f>[10]Hedlund!G39</f>
        <v>0</v>
      </c>
      <c r="K57" s="8">
        <f>[10]Hedlund!H39</f>
        <v>0</v>
      </c>
      <c r="L57" s="8">
        <f>[10]Hedlund!I39</f>
        <v>6</v>
      </c>
      <c r="M57" s="20">
        <f>(G57+K57)/E57</f>
        <v>0.66666666666666663</v>
      </c>
      <c r="N57" s="20">
        <f>L57/(E57-K57)</f>
        <v>0.66666666666666663</v>
      </c>
      <c r="O57" s="20">
        <f>M57+N57</f>
        <v>1.3333333333333333</v>
      </c>
    </row>
    <row r="58" spans="1:15" ht="15.75" x14ac:dyDescent="0.25">
      <c r="A58" s="7">
        <v>55</v>
      </c>
      <c r="B58" s="8" t="s">
        <v>119</v>
      </c>
      <c r="C58" s="26" t="s">
        <v>40</v>
      </c>
      <c r="D58" s="8">
        <f>[10]Smith!$B44</f>
        <v>2</v>
      </c>
      <c r="E58" s="8">
        <f>[10]Smith!B43</f>
        <v>9</v>
      </c>
      <c r="F58" s="8">
        <f>[10]Smith!C43</f>
        <v>2</v>
      </c>
      <c r="G58" s="8">
        <f>[10]Smith!D43</f>
        <v>5</v>
      </c>
      <c r="H58" s="8">
        <f>[10]Smith!E43</f>
        <v>1</v>
      </c>
      <c r="I58" s="8">
        <f>[10]Smith!F43</f>
        <v>0</v>
      </c>
      <c r="J58" s="8">
        <f>[10]Smith!G43</f>
        <v>0</v>
      </c>
      <c r="K58" s="8">
        <f>[10]Smith!H43</f>
        <v>0</v>
      </c>
      <c r="L58" s="8">
        <f>[10]Smith!I43</f>
        <v>6</v>
      </c>
      <c r="M58" s="20">
        <f>(G58+K58)/E58</f>
        <v>0.55555555555555558</v>
      </c>
      <c r="N58" s="20">
        <f>L58/(E58-K58)</f>
        <v>0.66666666666666663</v>
      </c>
      <c r="O58" s="20">
        <f>M58+N58</f>
        <v>1.2222222222222223</v>
      </c>
    </row>
    <row r="59" spans="1:15" ht="15.75" x14ac:dyDescent="0.25">
      <c r="A59" s="7">
        <v>56</v>
      </c>
      <c r="B59" s="8" t="s">
        <v>30</v>
      </c>
      <c r="C59" s="26" t="s">
        <v>66</v>
      </c>
      <c r="D59" s="8">
        <f>[6]Papa!$B55</f>
        <v>6</v>
      </c>
      <c r="E59" s="8">
        <f>[6]Papa!B54</f>
        <v>23</v>
      </c>
      <c r="F59" s="8">
        <f>[6]Papa!C54</f>
        <v>3</v>
      </c>
      <c r="G59" s="8">
        <f>[6]Papa!D54</f>
        <v>13</v>
      </c>
      <c r="H59" s="8">
        <f>[6]Papa!E54</f>
        <v>2</v>
      </c>
      <c r="I59" s="8">
        <f>[6]Papa!F54</f>
        <v>0</v>
      </c>
      <c r="J59" s="8">
        <f>[6]Papa!G54</f>
        <v>0</v>
      </c>
      <c r="K59" s="8">
        <f>[6]Papa!H54</f>
        <v>0</v>
      </c>
      <c r="L59" s="8">
        <f>[6]Papa!I54</f>
        <v>15</v>
      </c>
      <c r="M59" s="20">
        <f>(G59+K59)/E59</f>
        <v>0.56521739130434778</v>
      </c>
      <c r="N59" s="20">
        <f>L59/(E59-K59)</f>
        <v>0.65217391304347827</v>
      </c>
      <c r="O59" s="20">
        <f>M59+N59</f>
        <v>1.2173913043478262</v>
      </c>
    </row>
    <row r="60" spans="1:15" ht="15.75" x14ac:dyDescent="0.25">
      <c r="A60" s="7">
        <v>57</v>
      </c>
      <c r="B60" s="8" t="s">
        <v>18</v>
      </c>
      <c r="C60" s="22" t="s">
        <v>154</v>
      </c>
      <c r="D60" s="8">
        <f>[4]Feldmann!$B64</f>
        <v>6</v>
      </c>
      <c r="E60" s="8">
        <f>[4]Feldmann!B63</f>
        <v>25</v>
      </c>
      <c r="F60" s="8">
        <f>[4]Feldmann!C63</f>
        <v>6</v>
      </c>
      <c r="G60" s="8">
        <f>[4]Feldmann!D63</f>
        <v>15</v>
      </c>
      <c r="H60" s="8">
        <f>[4]Feldmann!E63</f>
        <v>1</v>
      </c>
      <c r="I60" s="8">
        <f>[4]Feldmann!F63</f>
        <v>0</v>
      </c>
      <c r="J60" s="8">
        <f>[4]Feldmann!G63</f>
        <v>0</v>
      </c>
      <c r="K60" s="8">
        <f>[4]Feldmann!H63</f>
        <v>0</v>
      </c>
      <c r="L60" s="8">
        <f>[4]Feldmann!I63</f>
        <v>16</v>
      </c>
      <c r="M60" s="20">
        <f>(G60+K60)/E60</f>
        <v>0.6</v>
      </c>
      <c r="N60" s="20">
        <f>L60/(E60-K60)</f>
        <v>0.64</v>
      </c>
      <c r="O60" s="20">
        <f>M60+N60</f>
        <v>1.24</v>
      </c>
    </row>
    <row r="61" spans="1:15" ht="15.75" x14ac:dyDescent="0.25">
      <c r="A61" s="7">
        <v>58</v>
      </c>
      <c r="B61" s="8" t="s">
        <v>30</v>
      </c>
      <c r="C61" s="64" t="s">
        <v>103</v>
      </c>
      <c r="D61" s="8">
        <f>[6]McConnell!$B51</f>
        <v>7</v>
      </c>
      <c r="E61" s="8">
        <f>[6]McConnell!B50</f>
        <v>31</v>
      </c>
      <c r="F61" s="8">
        <f>[6]McConnell!C50</f>
        <v>5</v>
      </c>
      <c r="G61" s="8">
        <f>[6]McConnell!D50</f>
        <v>15</v>
      </c>
      <c r="H61" s="8">
        <f>[6]McConnell!E50</f>
        <v>2</v>
      </c>
      <c r="I61" s="8">
        <f>[6]McConnell!F50</f>
        <v>1</v>
      </c>
      <c r="J61" s="8">
        <f>[6]McConnell!G50</f>
        <v>0</v>
      </c>
      <c r="K61" s="8">
        <f>[6]McConnell!H50</f>
        <v>1</v>
      </c>
      <c r="L61" s="8">
        <f>[6]McConnell!I50</f>
        <v>19</v>
      </c>
      <c r="M61" s="20">
        <f>(G61+K61)/E61</f>
        <v>0.5161290322580645</v>
      </c>
      <c r="N61" s="20">
        <f>L61/(E61-K61)</f>
        <v>0.6333333333333333</v>
      </c>
      <c r="O61" s="20">
        <f>M61+N61</f>
        <v>1.1494623655913978</v>
      </c>
    </row>
    <row r="62" spans="1:15" ht="15.75" x14ac:dyDescent="0.25">
      <c r="A62" s="7">
        <v>59</v>
      </c>
      <c r="B62" s="8" t="s">
        <v>55</v>
      </c>
      <c r="C62" s="76" t="s">
        <v>57</v>
      </c>
      <c r="D62" s="8">
        <f>[7]Lamy!$B59</f>
        <v>2</v>
      </c>
      <c r="E62" s="8">
        <f>[7]Lamy!B58</f>
        <v>8</v>
      </c>
      <c r="F62" s="8">
        <f>[7]Lamy!C58</f>
        <v>3</v>
      </c>
      <c r="G62" s="8">
        <f>[7]Lamy!D58</f>
        <v>5</v>
      </c>
      <c r="H62" s="8">
        <f>[7]Lamy!E58</f>
        <v>0</v>
      </c>
      <c r="I62" s="8">
        <f>[7]Lamy!F58</f>
        <v>0</v>
      </c>
      <c r="J62" s="8">
        <f>[7]Lamy!G58</f>
        <v>0</v>
      </c>
      <c r="K62" s="8">
        <f>[7]Lamy!H58</f>
        <v>0</v>
      </c>
      <c r="L62" s="8">
        <f>[7]Lamy!I58</f>
        <v>5</v>
      </c>
      <c r="M62" s="20">
        <f>(G62+K62)/E62</f>
        <v>0.625</v>
      </c>
      <c r="N62" s="20">
        <f>L62/(E62-K62)</f>
        <v>0.625</v>
      </c>
      <c r="O62" s="20">
        <f>M62+N62</f>
        <v>1.25</v>
      </c>
    </row>
    <row r="63" spans="1:15" ht="15.75" x14ac:dyDescent="0.25">
      <c r="A63" s="7">
        <v>60</v>
      </c>
      <c r="B63" s="8" t="s">
        <v>55</v>
      </c>
      <c r="C63" s="26" t="s">
        <v>166</v>
      </c>
      <c r="D63" s="8">
        <f>[7]Moccia!$B48</f>
        <v>2</v>
      </c>
      <c r="E63" s="8">
        <f>[7]Moccia!B47</f>
        <v>8</v>
      </c>
      <c r="F63" s="8">
        <f>[7]Moccia!C47</f>
        <v>1</v>
      </c>
      <c r="G63" s="8">
        <f>[7]Moccia!D47</f>
        <v>5</v>
      </c>
      <c r="H63" s="8">
        <f>[7]Moccia!E47</f>
        <v>0</v>
      </c>
      <c r="I63" s="8">
        <f>[7]Moccia!F47</f>
        <v>0</v>
      </c>
      <c r="J63" s="8">
        <f>[7]Moccia!G47</f>
        <v>0</v>
      </c>
      <c r="K63" s="8">
        <f>[7]Moccia!H47</f>
        <v>0</v>
      </c>
      <c r="L63" s="8">
        <f>[7]Moccia!I47</f>
        <v>5</v>
      </c>
      <c r="M63" s="20">
        <f>(G63+K63)/E63</f>
        <v>0.625</v>
      </c>
      <c r="N63" s="20">
        <f>L63/(E63-K63)</f>
        <v>0.625</v>
      </c>
      <c r="O63" s="20">
        <f>M63+N63</f>
        <v>1.25</v>
      </c>
    </row>
    <row r="64" spans="1:15" ht="15.75" x14ac:dyDescent="0.25">
      <c r="A64" s="7">
        <v>61</v>
      </c>
      <c r="B64" s="8" t="s">
        <v>55</v>
      </c>
      <c r="C64" s="22" t="s">
        <v>47</v>
      </c>
      <c r="D64" s="8">
        <f>[7]Mooradian!$B49</f>
        <v>2</v>
      </c>
      <c r="E64" s="8">
        <f>[7]Mooradian!B48</f>
        <v>8</v>
      </c>
      <c r="F64" s="8">
        <f>[7]Mooradian!C48</f>
        <v>1</v>
      </c>
      <c r="G64" s="8">
        <f>[7]Mooradian!D48</f>
        <v>4</v>
      </c>
      <c r="H64" s="8">
        <f>[7]Mooradian!E48</f>
        <v>1</v>
      </c>
      <c r="I64" s="8">
        <f>[7]Mooradian!F48</f>
        <v>0</v>
      </c>
      <c r="J64" s="8">
        <f>[7]Mooradian!G48</f>
        <v>0</v>
      </c>
      <c r="K64" s="8">
        <f>[7]Mooradian!H48</f>
        <v>0</v>
      </c>
      <c r="L64" s="8">
        <f>[7]Mooradian!I48</f>
        <v>5</v>
      </c>
      <c r="M64" s="20">
        <f>(G64+K64)/E64</f>
        <v>0.5</v>
      </c>
      <c r="N64" s="20">
        <f>L64/(E64-K64)</f>
        <v>0.625</v>
      </c>
      <c r="O64" s="20">
        <f>M64+N64</f>
        <v>1.125</v>
      </c>
    </row>
    <row r="65" spans="1:15" ht="15.75" x14ac:dyDescent="0.25">
      <c r="A65" s="7">
        <v>62</v>
      </c>
      <c r="B65" s="8" t="s">
        <v>46</v>
      </c>
      <c r="C65" s="26" t="s">
        <v>92</v>
      </c>
      <c r="D65" s="8">
        <f>[8]Archer!$B49</f>
        <v>2</v>
      </c>
      <c r="E65" s="8">
        <f>[8]Archer!B48</f>
        <v>8</v>
      </c>
      <c r="F65" s="8">
        <f>[8]Archer!C48</f>
        <v>3</v>
      </c>
      <c r="G65" s="8">
        <f>[8]Archer!D48</f>
        <v>4</v>
      </c>
      <c r="H65" s="8">
        <f>[8]Archer!E48</f>
        <v>1</v>
      </c>
      <c r="I65" s="8">
        <f>[8]Archer!F48</f>
        <v>0</v>
      </c>
      <c r="J65" s="8">
        <f>[8]Archer!G48</f>
        <v>0</v>
      </c>
      <c r="K65" s="8">
        <f>[8]Archer!H48</f>
        <v>0</v>
      </c>
      <c r="L65" s="8">
        <f>[8]Archer!I48</f>
        <v>5</v>
      </c>
      <c r="M65" s="20">
        <f>(G65+K65)/E65</f>
        <v>0.5</v>
      </c>
      <c r="N65" s="20">
        <f>L65/(E65-K65)</f>
        <v>0.625</v>
      </c>
      <c r="O65" s="20">
        <f>M65+N65</f>
        <v>1.125</v>
      </c>
    </row>
    <row r="66" spans="1:15" ht="15.75" x14ac:dyDescent="0.25">
      <c r="A66" s="7">
        <v>63</v>
      </c>
      <c r="B66" s="8" t="s">
        <v>26</v>
      </c>
      <c r="C66" s="26" t="s">
        <v>87</v>
      </c>
      <c r="D66" s="8">
        <f>[5]Doolan!$B65</f>
        <v>7</v>
      </c>
      <c r="E66" s="8">
        <f>[5]Doolan!B64</f>
        <v>27</v>
      </c>
      <c r="F66" s="8">
        <f>[5]Doolan!C64</f>
        <v>3</v>
      </c>
      <c r="G66" s="8">
        <f>[5]Doolan!D64</f>
        <v>16</v>
      </c>
      <c r="H66" s="8">
        <f>[5]Doolan!E64</f>
        <v>0</v>
      </c>
      <c r="I66" s="8">
        <f>[5]Doolan!F64</f>
        <v>0</v>
      </c>
      <c r="J66" s="8">
        <f>[5]Doolan!G64</f>
        <v>0</v>
      </c>
      <c r="K66" s="8">
        <f>[5]Doolan!H64</f>
        <v>1</v>
      </c>
      <c r="L66" s="8">
        <f>[5]Doolan!I64</f>
        <v>16</v>
      </c>
      <c r="M66" s="20">
        <f>(G66+K66)/E66</f>
        <v>0.62962962962962965</v>
      </c>
      <c r="N66" s="20">
        <f>L66/(E66-K66)</f>
        <v>0.61538461538461542</v>
      </c>
      <c r="O66" s="20">
        <f>M66+N66</f>
        <v>1.2450142450142452</v>
      </c>
    </row>
    <row r="67" spans="1:15" ht="15.75" x14ac:dyDescent="0.25">
      <c r="A67" s="7">
        <v>64</v>
      </c>
      <c r="B67" s="8" t="s">
        <v>55</v>
      </c>
      <c r="C67" s="26" t="s">
        <v>167</v>
      </c>
      <c r="D67" s="8">
        <f>[7]Waters!$B69</f>
        <v>3</v>
      </c>
      <c r="E67" s="8">
        <f>[7]Waters!B68</f>
        <v>14</v>
      </c>
      <c r="F67" s="8">
        <f>[7]Waters!C68</f>
        <v>6</v>
      </c>
      <c r="G67" s="8">
        <f>[7]Waters!D68</f>
        <v>7</v>
      </c>
      <c r="H67" s="8">
        <f>[7]Waters!E68</f>
        <v>1</v>
      </c>
      <c r="I67" s="8">
        <f>[7]Waters!F68</f>
        <v>0</v>
      </c>
      <c r="J67" s="8">
        <f>[7]Waters!G68</f>
        <v>0</v>
      </c>
      <c r="K67" s="8">
        <f>[7]Waters!H68</f>
        <v>1</v>
      </c>
      <c r="L67" s="8">
        <f>[7]Waters!I68</f>
        <v>8</v>
      </c>
      <c r="M67" s="20">
        <f>(G67+K67)/E67</f>
        <v>0.5714285714285714</v>
      </c>
      <c r="N67" s="20">
        <f>L67/(E67-K67)</f>
        <v>0.61538461538461542</v>
      </c>
      <c r="O67" s="20">
        <f>M67+N67</f>
        <v>1.1868131868131868</v>
      </c>
    </row>
    <row r="68" spans="1:15" ht="15.75" x14ac:dyDescent="0.25">
      <c r="A68" s="7">
        <v>65</v>
      </c>
      <c r="B68" s="8" t="s">
        <v>30</v>
      </c>
      <c r="C68" s="26" t="s">
        <v>65</v>
      </c>
      <c r="D68" s="8">
        <f>[6]Walter!$B60</f>
        <v>7</v>
      </c>
      <c r="E68" s="8">
        <f>[6]Walter!B59</f>
        <v>30</v>
      </c>
      <c r="F68" s="8">
        <f>[6]Walter!C59</f>
        <v>8</v>
      </c>
      <c r="G68" s="8">
        <f>[6]Walter!D59</f>
        <v>16</v>
      </c>
      <c r="H68" s="8">
        <f>[6]Walter!E59</f>
        <v>2</v>
      </c>
      <c r="I68" s="8">
        <f>[6]Walter!F59</f>
        <v>0</v>
      </c>
      <c r="J68" s="8">
        <f>[6]Walter!G59</f>
        <v>0</v>
      </c>
      <c r="K68" s="8">
        <f>[6]Walter!H59</f>
        <v>0</v>
      </c>
      <c r="L68" s="8">
        <f>[6]Walter!I59</f>
        <v>18</v>
      </c>
      <c r="M68" s="20">
        <f>(G68+K68)/E68</f>
        <v>0.53333333333333333</v>
      </c>
      <c r="N68" s="20">
        <f>L68/(E68-K68)</f>
        <v>0.6</v>
      </c>
      <c r="O68" s="20">
        <f>M68+N68</f>
        <v>1.1333333333333333</v>
      </c>
    </row>
    <row r="69" spans="1:15" ht="15.75" x14ac:dyDescent="0.25">
      <c r="A69" s="7">
        <v>66</v>
      </c>
      <c r="B69" s="8" t="s">
        <v>118</v>
      </c>
      <c r="C69" s="64" t="s">
        <v>105</v>
      </c>
      <c r="D69" s="8">
        <f>[3]Atkinson!$B51</f>
        <v>9</v>
      </c>
      <c r="E69" s="8">
        <f>[3]Atkinson!B50</f>
        <v>33</v>
      </c>
      <c r="F69" s="8">
        <f>[3]Atkinson!C50</f>
        <v>4</v>
      </c>
      <c r="G69" s="8">
        <f>[3]Atkinson!D50</f>
        <v>12</v>
      </c>
      <c r="H69" s="8">
        <f>[3]Atkinson!E50</f>
        <v>3</v>
      </c>
      <c r="I69" s="8">
        <f>[3]Atkinson!F50</f>
        <v>2</v>
      </c>
      <c r="J69" s="8">
        <f>[3]Atkinson!G50</f>
        <v>0</v>
      </c>
      <c r="K69" s="8">
        <f>[3]Atkinson!H50</f>
        <v>0</v>
      </c>
      <c r="L69" s="8">
        <f>[3]Atkinson!I50</f>
        <v>19</v>
      </c>
      <c r="M69" s="20">
        <f>(G69+K69)/E69</f>
        <v>0.36363636363636365</v>
      </c>
      <c r="N69" s="20">
        <f>L69/(E69-K69)</f>
        <v>0.5757575757575758</v>
      </c>
      <c r="O69" s="20">
        <f>M69+N69</f>
        <v>0.93939393939393945</v>
      </c>
    </row>
    <row r="70" spans="1:15" x14ac:dyDescent="0.25">
      <c r="A70" s="7">
        <v>67</v>
      </c>
      <c r="B70" s="8" t="s">
        <v>48</v>
      </c>
      <c r="C70" s="128" t="s">
        <v>107</v>
      </c>
      <c r="D70" s="8">
        <f>[1]Norton!$B52</f>
        <v>2</v>
      </c>
      <c r="E70" s="8">
        <f>[1]Norton!B51</f>
        <v>7</v>
      </c>
      <c r="F70" s="8">
        <f>[1]Norton!C51</f>
        <v>1</v>
      </c>
      <c r="G70" s="8">
        <f>[1]Norton!D51</f>
        <v>4</v>
      </c>
      <c r="H70" s="8">
        <f>[1]Norton!E51</f>
        <v>0</v>
      </c>
      <c r="I70" s="8">
        <f>[1]Norton!F51</f>
        <v>0</v>
      </c>
      <c r="J70" s="8">
        <f>[1]Norton!G51</f>
        <v>0</v>
      </c>
      <c r="K70" s="8">
        <f>[1]Norton!H51</f>
        <v>0</v>
      </c>
      <c r="L70" s="8">
        <f>[1]Norton!I51</f>
        <v>4</v>
      </c>
      <c r="M70" s="20">
        <f>(G70+K70)/E70</f>
        <v>0.5714285714285714</v>
      </c>
      <c r="N70" s="20">
        <f>L70/(E70-K70)</f>
        <v>0.5714285714285714</v>
      </c>
      <c r="O70" s="20">
        <f>M70+N70</f>
        <v>1.1428571428571428</v>
      </c>
    </row>
    <row r="71" spans="1:15" ht="15.75" x14ac:dyDescent="0.25">
      <c r="A71" s="7">
        <v>68</v>
      </c>
      <c r="B71" s="8" t="s">
        <v>48</v>
      </c>
      <c r="C71" s="26" t="s">
        <v>59</v>
      </c>
      <c r="D71" s="8">
        <f>[1]Riley!$B51</f>
        <v>2</v>
      </c>
      <c r="E71" s="8">
        <f>[1]Riley!B50</f>
        <v>7</v>
      </c>
      <c r="F71" s="8">
        <f>[1]Riley!C50</f>
        <v>0</v>
      </c>
      <c r="G71" s="8">
        <f>[1]Riley!D50</f>
        <v>4</v>
      </c>
      <c r="H71" s="8">
        <f>[1]Riley!E50</f>
        <v>0</v>
      </c>
      <c r="I71" s="8">
        <f>[1]Riley!F50</f>
        <v>0</v>
      </c>
      <c r="J71" s="8">
        <f>[1]Riley!G50</f>
        <v>0</v>
      </c>
      <c r="K71" s="8">
        <f>[1]Riley!H50</f>
        <v>0</v>
      </c>
      <c r="L71" s="8">
        <f>[1]Riley!I50</f>
        <v>4</v>
      </c>
      <c r="M71" s="20">
        <f>(G71+K71)/E71</f>
        <v>0.5714285714285714</v>
      </c>
      <c r="N71" s="20">
        <f>L71/(E71-K71)</f>
        <v>0.5714285714285714</v>
      </c>
      <c r="O71" s="20">
        <f>M71+N71</f>
        <v>1.1428571428571428</v>
      </c>
    </row>
    <row r="72" spans="1:15" ht="15.75" x14ac:dyDescent="0.25">
      <c r="A72" s="7">
        <v>69</v>
      </c>
      <c r="B72" s="8" t="s">
        <v>48</v>
      </c>
      <c r="C72" s="26" t="s">
        <v>136</v>
      </c>
      <c r="D72" s="8">
        <f>[1]Smith!$B53</f>
        <v>2</v>
      </c>
      <c r="E72" s="8">
        <f>[1]Smith!B52</f>
        <v>7</v>
      </c>
      <c r="F72" s="8">
        <f>[1]Smith!C52</f>
        <v>1</v>
      </c>
      <c r="G72" s="8">
        <f>[1]Smith!D52</f>
        <v>4</v>
      </c>
      <c r="H72" s="8">
        <f>[1]Smith!E52</f>
        <v>0</v>
      </c>
      <c r="I72" s="8">
        <f>[1]Smith!F52</f>
        <v>0</v>
      </c>
      <c r="J72" s="8">
        <f>[1]Smith!G52</f>
        <v>0</v>
      </c>
      <c r="K72" s="8">
        <f>[1]Smith!H52</f>
        <v>0</v>
      </c>
      <c r="L72" s="8">
        <f>[1]Smith!I52</f>
        <v>4</v>
      </c>
      <c r="M72" s="20">
        <f>(G72+K72)/E72</f>
        <v>0.5714285714285714</v>
      </c>
      <c r="N72" s="20">
        <f>L72/(E72-K72)</f>
        <v>0.5714285714285714</v>
      </c>
      <c r="O72" s="20">
        <f>M72+N72</f>
        <v>1.1428571428571428</v>
      </c>
    </row>
    <row r="73" spans="1:15" ht="15.75" x14ac:dyDescent="0.25">
      <c r="A73" s="7">
        <v>70</v>
      </c>
      <c r="B73" s="8" t="s">
        <v>30</v>
      </c>
      <c r="C73" s="36" t="s">
        <v>98</v>
      </c>
      <c r="D73" s="8">
        <f>[6]Nagle!$B59</f>
        <v>8</v>
      </c>
      <c r="E73" s="8">
        <f>[6]Nagle!B58</f>
        <v>35</v>
      </c>
      <c r="F73" s="8">
        <f>[6]Nagle!C58</f>
        <v>13</v>
      </c>
      <c r="G73" s="8">
        <f>[6]Nagle!D58</f>
        <v>17</v>
      </c>
      <c r="H73" s="8">
        <f>[6]Nagle!E58</f>
        <v>1</v>
      </c>
      <c r="I73" s="8">
        <f>[6]Nagle!F58</f>
        <v>1</v>
      </c>
      <c r="J73" s="8">
        <f>[6]Nagle!G58</f>
        <v>0</v>
      </c>
      <c r="K73" s="8">
        <f>[6]Nagle!H58</f>
        <v>0</v>
      </c>
      <c r="L73" s="8">
        <f>[6]Nagle!I58</f>
        <v>20</v>
      </c>
      <c r="M73" s="20">
        <f>(G73+K73)/E73</f>
        <v>0.48571428571428571</v>
      </c>
      <c r="N73" s="20">
        <f>L73/(E73-K73)</f>
        <v>0.5714285714285714</v>
      </c>
      <c r="O73" s="20">
        <f>M73+N73</f>
        <v>1.0571428571428572</v>
      </c>
    </row>
    <row r="74" spans="1:15" ht="15.75" x14ac:dyDescent="0.25">
      <c r="A74" s="7">
        <v>71</v>
      </c>
      <c r="B74" s="8" t="s">
        <v>55</v>
      </c>
      <c r="C74" s="22" t="s">
        <v>168</v>
      </c>
      <c r="D74" s="8">
        <f>[7]Boyd!$B55</f>
        <v>5</v>
      </c>
      <c r="E74" s="8">
        <f>[7]Boyd!B54</f>
        <v>17</v>
      </c>
      <c r="F74" s="8">
        <f>[7]Boyd!C54</f>
        <v>3</v>
      </c>
      <c r="G74" s="8">
        <f>[7]Boyd!D54</f>
        <v>6</v>
      </c>
      <c r="H74" s="8">
        <f>[7]Boyd!E54</f>
        <v>1</v>
      </c>
      <c r="I74" s="8">
        <f>[7]Boyd!F54</f>
        <v>1</v>
      </c>
      <c r="J74" s="8">
        <f>[7]Boyd!G54</f>
        <v>0</v>
      </c>
      <c r="K74" s="8">
        <f>[7]Boyd!H54</f>
        <v>1</v>
      </c>
      <c r="L74" s="8">
        <f>[7]Boyd!I54</f>
        <v>9</v>
      </c>
      <c r="M74" s="20">
        <f>(G74+K74)/E74</f>
        <v>0.41176470588235292</v>
      </c>
      <c r="N74" s="20">
        <f>L74/(E74-K74)</f>
        <v>0.5625</v>
      </c>
      <c r="O74" s="20">
        <f>M74+N74</f>
        <v>0.97426470588235292</v>
      </c>
    </row>
    <row r="75" spans="1:15" ht="15.75" x14ac:dyDescent="0.25">
      <c r="A75" s="7">
        <v>72</v>
      </c>
      <c r="B75" s="8" t="s">
        <v>26</v>
      </c>
      <c r="C75" s="26" t="s">
        <v>61</v>
      </c>
      <c r="D75" s="8">
        <f>[5]Chase!$B43</f>
        <v>2</v>
      </c>
      <c r="E75" s="8">
        <f>[5]Chase!B42</f>
        <v>10</v>
      </c>
      <c r="F75" s="8">
        <f>[5]Chase!C42</f>
        <v>4</v>
      </c>
      <c r="G75" s="8">
        <f>[5]Chase!D42</f>
        <v>4</v>
      </c>
      <c r="H75" s="8">
        <f>[5]Chase!E42</f>
        <v>1</v>
      </c>
      <c r="I75" s="8">
        <f>[5]Chase!F42</f>
        <v>0</v>
      </c>
      <c r="J75" s="8">
        <f>[5]Chase!G42</f>
        <v>0</v>
      </c>
      <c r="K75" s="8">
        <f>[5]Chase!H42</f>
        <v>1</v>
      </c>
      <c r="L75" s="8">
        <f>[5]Chase!I42</f>
        <v>5</v>
      </c>
      <c r="M75" s="20">
        <f>(G75+K75)/E75</f>
        <v>0.5</v>
      </c>
      <c r="N75" s="20">
        <f>L75/(E75-K75)</f>
        <v>0.55555555555555558</v>
      </c>
      <c r="O75" s="20">
        <f>M75+N75</f>
        <v>1.0555555555555556</v>
      </c>
    </row>
    <row r="76" spans="1:15" ht="15.75" x14ac:dyDescent="0.25">
      <c r="A76" s="7">
        <v>73</v>
      </c>
      <c r="B76" s="8" t="s">
        <v>119</v>
      </c>
      <c r="C76" s="22" t="s">
        <v>145</v>
      </c>
      <c r="D76" s="8">
        <f>[10]Campbell!$B51</f>
        <v>2</v>
      </c>
      <c r="E76" s="8">
        <f>[10]Campbell!B50</f>
        <v>9</v>
      </c>
      <c r="F76" s="8">
        <f>[10]Campbell!C50</f>
        <v>0</v>
      </c>
      <c r="G76" s="8">
        <f>[10]Campbell!D50</f>
        <v>5</v>
      </c>
      <c r="H76" s="8">
        <f>[10]Campbell!E50</f>
        <v>0</v>
      </c>
      <c r="I76" s="8">
        <f>[10]Campbell!F50</f>
        <v>0</v>
      </c>
      <c r="J76" s="8">
        <f>[10]Campbell!G50</f>
        <v>0</v>
      </c>
      <c r="K76" s="8">
        <f>[10]Campbell!H50</f>
        <v>0</v>
      </c>
      <c r="L76" s="8">
        <f>[10]Campbell!I50</f>
        <v>5</v>
      </c>
      <c r="M76" s="20">
        <f>(G76+K76)/E76</f>
        <v>0.55555555555555558</v>
      </c>
      <c r="N76" s="20">
        <f>L76/(E76-K76)</f>
        <v>0.55555555555555558</v>
      </c>
      <c r="O76" s="20">
        <f>M76+N76</f>
        <v>1.1111111111111112</v>
      </c>
    </row>
    <row r="77" spans="1:15" ht="15.75" x14ac:dyDescent="0.25">
      <c r="A77" s="7">
        <v>74</v>
      </c>
      <c r="B77" s="8" t="s">
        <v>26</v>
      </c>
      <c r="C77" s="22" t="s">
        <v>43</v>
      </c>
      <c r="D77" s="8">
        <f>[5]Zocco!$B55</f>
        <v>6</v>
      </c>
      <c r="E77" s="8">
        <f>[5]Zocco!B54</f>
        <v>23</v>
      </c>
      <c r="F77" s="8">
        <f>[5]Zocco!C54</f>
        <v>5</v>
      </c>
      <c r="G77" s="8">
        <f>[5]Zocco!D54</f>
        <v>8</v>
      </c>
      <c r="H77" s="8">
        <f>[5]Zocco!E54</f>
        <v>3</v>
      </c>
      <c r="I77" s="8">
        <f>[5]Zocco!F54</f>
        <v>0</v>
      </c>
      <c r="J77" s="8">
        <f>[5]Zocco!G54</f>
        <v>0</v>
      </c>
      <c r="K77" s="8">
        <f>[5]Zocco!H54</f>
        <v>3</v>
      </c>
      <c r="L77" s="8">
        <f>[5]Zocco!I54</f>
        <v>11</v>
      </c>
      <c r="M77" s="20">
        <f>(G77+K77)/E77</f>
        <v>0.47826086956521741</v>
      </c>
      <c r="N77" s="20">
        <f>L77/(E77-K77)</f>
        <v>0.55000000000000004</v>
      </c>
      <c r="O77" s="20">
        <f>M77+N77</f>
        <v>1.0282608695652176</v>
      </c>
    </row>
    <row r="78" spans="1:15" ht="15.75" x14ac:dyDescent="0.25">
      <c r="A78" s="7">
        <v>75</v>
      </c>
      <c r="B78" s="8" t="s">
        <v>18</v>
      </c>
      <c r="C78" s="64" t="s">
        <v>112</v>
      </c>
      <c r="D78" s="8">
        <f>[4]Dionne!$B52</f>
        <v>3</v>
      </c>
      <c r="E78" s="8">
        <f>[4]Dionne!B51</f>
        <v>11</v>
      </c>
      <c r="F78" s="8">
        <f>[4]Dionne!C51</f>
        <v>2</v>
      </c>
      <c r="G78" s="8">
        <f>[4]Dionne!D51</f>
        <v>5</v>
      </c>
      <c r="H78" s="8">
        <f>[4]Dionne!E51</f>
        <v>1</v>
      </c>
      <c r="I78" s="8">
        <f>[4]Dionne!F51</f>
        <v>0</v>
      </c>
      <c r="J78" s="8">
        <f>[4]Dionne!G51</f>
        <v>0</v>
      </c>
      <c r="K78" s="8">
        <f>[4]Dionne!H51</f>
        <v>0</v>
      </c>
      <c r="L78" s="8">
        <f>[4]Dionne!I51</f>
        <v>6</v>
      </c>
      <c r="M78" s="20">
        <f>(G78+K78)/E78</f>
        <v>0.45454545454545453</v>
      </c>
      <c r="N78" s="20">
        <f>L78/(E78-K78)</f>
        <v>0.54545454545454541</v>
      </c>
      <c r="O78" s="20">
        <f>M78+N78</f>
        <v>1</v>
      </c>
    </row>
    <row r="79" spans="1:15" ht="15.75" x14ac:dyDescent="0.25">
      <c r="A79" s="7">
        <v>76</v>
      </c>
      <c r="B79" s="8" t="s">
        <v>26</v>
      </c>
      <c r="C79" s="26" t="s">
        <v>165</v>
      </c>
      <c r="D79" s="8">
        <f>[5]Trubacz!$B49</f>
        <v>6</v>
      </c>
      <c r="E79" s="8">
        <f>[5]Trubacz!B48</f>
        <v>23</v>
      </c>
      <c r="F79" s="8">
        <f>[5]Trubacz!C48</f>
        <v>2</v>
      </c>
      <c r="G79" s="8">
        <f>[5]Trubacz!D48</f>
        <v>11</v>
      </c>
      <c r="H79" s="8">
        <f>[5]Trubacz!E48</f>
        <v>1</v>
      </c>
      <c r="I79" s="8">
        <f>[5]Trubacz!F48</f>
        <v>0</v>
      </c>
      <c r="J79" s="8">
        <f>[5]Trubacz!G48</f>
        <v>0</v>
      </c>
      <c r="K79" s="8">
        <f>[5]Trubacz!H48</f>
        <v>1</v>
      </c>
      <c r="L79" s="8">
        <f>[5]Trubacz!I48</f>
        <v>12</v>
      </c>
      <c r="M79" s="20">
        <f>(G79+K79)/E79</f>
        <v>0.52173913043478259</v>
      </c>
      <c r="N79" s="20">
        <f>L79/(E79-K79)</f>
        <v>0.54545454545454541</v>
      </c>
      <c r="O79" s="20">
        <f>M79+N79</f>
        <v>1.0671936758893281</v>
      </c>
    </row>
    <row r="80" spans="1:15" ht="15.75" x14ac:dyDescent="0.25">
      <c r="A80" s="7">
        <v>77</v>
      </c>
      <c r="B80" s="8" t="s">
        <v>18</v>
      </c>
      <c r="C80" s="26" t="s">
        <v>159</v>
      </c>
      <c r="D80" s="8">
        <f>[4]Boland!$B51</f>
        <v>6</v>
      </c>
      <c r="E80" s="8">
        <f>[4]Boland!B50</f>
        <v>24</v>
      </c>
      <c r="F80" s="8">
        <f>[4]Boland!C50</f>
        <v>6</v>
      </c>
      <c r="G80" s="8">
        <f>[4]Boland!D50</f>
        <v>11</v>
      </c>
      <c r="H80" s="8">
        <f>[4]Boland!E50</f>
        <v>2</v>
      </c>
      <c r="I80" s="8">
        <f>[4]Boland!F50</f>
        <v>0</v>
      </c>
      <c r="J80" s="8">
        <f>[4]Boland!G50</f>
        <v>0</v>
      </c>
      <c r="K80" s="8">
        <f>[4]Boland!H50</f>
        <v>0</v>
      </c>
      <c r="L80" s="8">
        <f>[4]Boland!I50</f>
        <v>13</v>
      </c>
      <c r="M80" s="20">
        <f>(G80+K80)/E80</f>
        <v>0.45833333333333331</v>
      </c>
      <c r="N80" s="20">
        <f>L80/(E80-K80)</f>
        <v>0.54166666666666663</v>
      </c>
      <c r="O80" s="20">
        <f>M80+N80</f>
        <v>1</v>
      </c>
    </row>
    <row r="81" spans="1:15" ht="15.75" x14ac:dyDescent="0.25">
      <c r="A81" s="7">
        <v>78</v>
      </c>
      <c r="B81" s="8" t="s">
        <v>18</v>
      </c>
      <c r="C81" s="39" t="s">
        <v>158</v>
      </c>
      <c r="D81" s="8">
        <f>[4]Ferguson!$B54</f>
        <v>6</v>
      </c>
      <c r="E81" s="8">
        <f>[4]Ferguson!B53</f>
        <v>24</v>
      </c>
      <c r="F81" s="8">
        <f>[4]Ferguson!C53</f>
        <v>6</v>
      </c>
      <c r="G81" s="8">
        <f>[4]Ferguson!D53</f>
        <v>13</v>
      </c>
      <c r="H81" s="8">
        <f>[4]Ferguson!E53</f>
        <v>0</v>
      </c>
      <c r="I81" s="8">
        <f>[4]Ferguson!F53</f>
        <v>0</v>
      </c>
      <c r="J81" s="8">
        <f>[4]Ferguson!G53</f>
        <v>0</v>
      </c>
      <c r="K81" s="8">
        <f>[4]Ferguson!H53</f>
        <v>0</v>
      </c>
      <c r="L81" s="8">
        <f>[4]Ferguson!I53</f>
        <v>13</v>
      </c>
      <c r="M81" s="20">
        <f>(G81+K81)/E81</f>
        <v>0.54166666666666663</v>
      </c>
      <c r="N81" s="20">
        <f>L81/(E81-K81)</f>
        <v>0.54166666666666663</v>
      </c>
      <c r="O81" s="20">
        <f>M81+N81</f>
        <v>1.0833333333333333</v>
      </c>
    </row>
    <row r="82" spans="1:15" ht="15.75" x14ac:dyDescent="0.25">
      <c r="A82" s="7">
        <v>79</v>
      </c>
      <c r="B82" s="8" t="s">
        <v>18</v>
      </c>
      <c r="C82" s="26" t="s">
        <v>156</v>
      </c>
      <c r="D82" s="8">
        <f>[4]Peterman!$B62</f>
        <v>5</v>
      </c>
      <c r="E82" s="8">
        <f>[4]Peterman!B61</f>
        <v>25</v>
      </c>
      <c r="F82" s="8">
        <f>[4]Peterman!C61</f>
        <v>5</v>
      </c>
      <c r="G82" s="8">
        <f>[4]Peterman!D61</f>
        <v>11</v>
      </c>
      <c r="H82" s="8">
        <f>[4]Peterman!E61</f>
        <v>2</v>
      </c>
      <c r="I82" s="8">
        <f>[4]Peterman!F61</f>
        <v>0</v>
      </c>
      <c r="J82" s="8">
        <f>[4]Peterman!G61</f>
        <v>0</v>
      </c>
      <c r="K82" s="8">
        <f>[4]Peterman!H61</f>
        <v>1</v>
      </c>
      <c r="L82" s="8">
        <f>[4]Peterman!I61</f>
        <v>13</v>
      </c>
      <c r="M82" s="20">
        <f>(G82+K82)/E82</f>
        <v>0.48</v>
      </c>
      <c r="N82" s="20">
        <f>L82/(E82-K82)</f>
        <v>0.54166666666666663</v>
      </c>
      <c r="O82" s="20">
        <f>M82+N82</f>
        <v>1.0216666666666665</v>
      </c>
    </row>
    <row r="83" spans="1:15" ht="15.75" x14ac:dyDescent="0.25">
      <c r="A83" s="7">
        <v>80</v>
      </c>
      <c r="B83" s="8" t="s">
        <v>118</v>
      </c>
      <c r="C83" s="22" t="s">
        <v>141</v>
      </c>
      <c r="D83" s="8">
        <f>[3]Abood!$B59</f>
        <v>7</v>
      </c>
      <c r="E83" s="8">
        <f>[3]Abood!B58</f>
        <v>30</v>
      </c>
      <c r="F83" s="8">
        <f>[3]Abood!C58</f>
        <v>2</v>
      </c>
      <c r="G83" s="8">
        <f>[3]Abood!D58</f>
        <v>14</v>
      </c>
      <c r="H83" s="8">
        <f>[3]Abood!E58</f>
        <v>0</v>
      </c>
      <c r="I83" s="8">
        <f>[3]Abood!F58</f>
        <v>0</v>
      </c>
      <c r="J83" s="8">
        <f>[3]Abood!G58</f>
        <v>0</v>
      </c>
      <c r="K83" s="8">
        <f>[3]Abood!H58</f>
        <v>3</v>
      </c>
      <c r="L83" s="8">
        <f>[3]Abood!I58</f>
        <v>14</v>
      </c>
      <c r="M83" s="20">
        <f>(G83+K83)/E83</f>
        <v>0.56666666666666665</v>
      </c>
      <c r="N83" s="20">
        <f>L83/(E83-K83)</f>
        <v>0.51851851851851849</v>
      </c>
      <c r="O83" s="20">
        <f>M83+N83</f>
        <v>1.085185185185185</v>
      </c>
    </row>
    <row r="84" spans="1:15" ht="15.75" x14ac:dyDescent="0.25">
      <c r="A84" s="7">
        <v>81</v>
      </c>
      <c r="B84" s="8" t="s">
        <v>48</v>
      </c>
      <c r="C84" s="26" t="s">
        <v>28</v>
      </c>
      <c r="D84" s="8">
        <f>[1]Lara!$B58</f>
        <v>3</v>
      </c>
      <c r="E84" s="8">
        <f>[1]Lara!B57</f>
        <v>12</v>
      </c>
      <c r="F84" s="8">
        <f>[1]Lara!C57</f>
        <v>2</v>
      </c>
      <c r="G84" s="8">
        <f>[1]Lara!D57</f>
        <v>6</v>
      </c>
      <c r="H84" s="8">
        <f>[1]Lara!E57</f>
        <v>0</v>
      </c>
      <c r="I84" s="8">
        <f>[1]Lara!F57</f>
        <v>0</v>
      </c>
      <c r="J84" s="8">
        <f>[1]Lara!G57</f>
        <v>0</v>
      </c>
      <c r="K84" s="8">
        <f>[1]Lara!H57</f>
        <v>0</v>
      </c>
      <c r="L84" s="8">
        <f>[1]Lara!I57</f>
        <v>6</v>
      </c>
      <c r="M84" s="20">
        <f>(G84+K84)/E84</f>
        <v>0.5</v>
      </c>
      <c r="N84" s="20">
        <f>L84/(E84-K84)</f>
        <v>0.5</v>
      </c>
      <c r="O84" s="20">
        <f>M84+N84</f>
        <v>1</v>
      </c>
    </row>
    <row r="85" spans="1:15" ht="15.75" x14ac:dyDescent="0.25">
      <c r="A85" s="7">
        <v>82</v>
      </c>
      <c r="B85" s="8" t="s">
        <v>48</v>
      </c>
      <c r="C85" s="64" t="s">
        <v>135</v>
      </c>
      <c r="D85" s="8">
        <f>[1]Richards!$B54</f>
        <v>2</v>
      </c>
      <c r="E85" s="8">
        <f>[1]Richards!B53</f>
        <v>8</v>
      </c>
      <c r="F85" s="8">
        <f>[1]Richards!C53</f>
        <v>2</v>
      </c>
      <c r="G85" s="8">
        <f>[1]Richards!D53</f>
        <v>4</v>
      </c>
      <c r="H85" s="8">
        <f>[1]Richards!E53</f>
        <v>0</v>
      </c>
      <c r="I85" s="8">
        <f>[1]Richards!F53</f>
        <v>0</v>
      </c>
      <c r="J85" s="8">
        <f>[1]Richards!G53</f>
        <v>0</v>
      </c>
      <c r="K85" s="8">
        <f>[1]Richards!H53</f>
        <v>0</v>
      </c>
      <c r="L85" s="8">
        <f>[1]Richards!I53</f>
        <v>4</v>
      </c>
      <c r="M85" s="20">
        <f>(G85+K85)/E85</f>
        <v>0.5</v>
      </c>
      <c r="N85" s="20">
        <f>L85/(E85-K85)</f>
        <v>0.5</v>
      </c>
      <c r="O85" s="20">
        <f>M85+N85</f>
        <v>1</v>
      </c>
    </row>
    <row r="86" spans="1:15" ht="15.75" x14ac:dyDescent="0.25">
      <c r="A86" s="7">
        <v>83</v>
      </c>
      <c r="B86" s="8" t="s">
        <v>60</v>
      </c>
      <c r="C86" s="76" t="s">
        <v>33</v>
      </c>
      <c r="D86" s="8">
        <f>[2]Doherty!$B57</f>
        <v>2</v>
      </c>
      <c r="E86" s="8">
        <f>[2]Doherty!B56</f>
        <v>6</v>
      </c>
      <c r="F86" s="8">
        <f>[2]Doherty!C56</f>
        <v>0</v>
      </c>
      <c r="G86" s="8">
        <f>[2]Doherty!D56</f>
        <v>3</v>
      </c>
      <c r="H86" s="8">
        <f>[2]Doherty!E56</f>
        <v>0</v>
      </c>
      <c r="I86" s="8">
        <f>[2]Doherty!F56</f>
        <v>0</v>
      </c>
      <c r="J86" s="8">
        <f>[2]Doherty!G56</f>
        <v>0</v>
      </c>
      <c r="K86" s="8">
        <f>[2]Doherty!H56</f>
        <v>0</v>
      </c>
      <c r="L86" s="8">
        <f>[2]Doherty!I56</f>
        <v>3</v>
      </c>
      <c r="M86" s="20">
        <f>(G86+K86)/E86</f>
        <v>0.5</v>
      </c>
      <c r="N86" s="20">
        <f>L86/(E86-K86)</f>
        <v>0.5</v>
      </c>
      <c r="O86" s="20">
        <f>M86+N86</f>
        <v>1</v>
      </c>
    </row>
    <row r="87" spans="1:15" ht="15.75" x14ac:dyDescent="0.25">
      <c r="A87" s="7">
        <v>84</v>
      </c>
      <c r="B87" s="8" t="s">
        <v>26</v>
      </c>
      <c r="C87" s="22" t="s">
        <v>163</v>
      </c>
      <c r="D87" s="8">
        <f>[5]Melanson!$B53</f>
        <v>6</v>
      </c>
      <c r="E87" s="8">
        <f>[5]Melanson!B52</f>
        <v>22</v>
      </c>
      <c r="F87" s="8">
        <f>[5]Melanson!C52</f>
        <v>8</v>
      </c>
      <c r="G87" s="8">
        <f>[5]Melanson!D52</f>
        <v>10</v>
      </c>
      <c r="H87" s="8">
        <f>[5]Melanson!E52</f>
        <v>1</v>
      </c>
      <c r="I87" s="8">
        <f>[5]Melanson!F52</f>
        <v>0</v>
      </c>
      <c r="J87" s="8">
        <f>[5]Melanson!G52</f>
        <v>0</v>
      </c>
      <c r="K87" s="8">
        <f>[5]Melanson!H52</f>
        <v>0</v>
      </c>
      <c r="L87" s="8">
        <f>[5]Melanson!I52</f>
        <v>11</v>
      </c>
      <c r="M87" s="20">
        <f>(G87+K87)/E87</f>
        <v>0.45454545454545453</v>
      </c>
      <c r="N87" s="20">
        <f>L87/(E87-K87)</f>
        <v>0.5</v>
      </c>
      <c r="O87" s="20">
        <f>M87+N87</f>
        <v>0.95454545454545459</v>
      </c>
    </row>
    <row r="88" spans="1:15" ht="15.75" x14ac:dyDescent="0.25">
      <c r="A88" s="7">
        <v>85</v>
      </c>
      <c r="B88" s="8" t="s">
        <v>55</v>
      </c>
      <c r="C88" s="22" t="s">
        <v>170</v>
      </c>
      <c r="D88" s="8">
        <f>[7]Bahia!$B54</f>
        <v>3</v>
      </c>
      <c r="E88" s="8">
        <f>[7]Bahia!B53</f>
        <v>14</v>
      </c>
      <c r="F88" s="8">
        <f>[7]Bahia!C53</f>
        <v>3</v>
      </c>
      <c r="G88" s="8">
        <f>[7]Bahia!D53</f>
        <v>7</v>
      </c>
      <c r="H88" s="8">
        <f>[7]Bahia!E53</f>
        <v>0</v>
      </c>
      <c r="I88" s="8">
        <f>[7]Bahia!F53</f>
        <v>0</v>
      </c>
      <c r="J88" s="8">
        <f>[7]Bahia!G53</f>
        <v>0</v>
      </c>
      <c r="K88" s="8">
        <f>[7]Bahia!H53</f>
        <v>0</v>
      </c>
      <c r="L88" s="8">
        <f>[7]Bahia!I53</f>
        <v>7</v>
      </c>
      <c r="M88" s="20">
        <f>(G88+K88)/E88</f>
        <v>0.5</v>
      </c>
      <c r="N88" s="20">
        <f>L88/(E88-K88)</f>
        <v>0.5</v>
      </c>
      <c r="O88" s="20">
        <f>M88+N88</f>
        <v>1</v>
      </c>
    </row>
    <row r="89" spans="1:15" ht="15.75" x14ac:dyDescent="0.25">
      <c r="A89" s="7">
        <v>86</v>
      </c>
      <c r="B89" s="8" t="s">
        <v>46</v>
      </c>
      <c r="C89" s="22" t="s">
        <v>177</v>
      </c>
      <c r="D89" s="8">
        <f>[8]Stys!$B50</f>
        <v>3</v>
      </c>
      <c r="E89" s="8">
        <f>[8]Stys!B49</f>
        <v>12</v>
      </c>
      <c r="F89" s="8">
        <f>[8]Stys!C49</f>
        <v>2</v>
      </c>
      <c r="G89" s="8">
        <f>[8]Stys!D49</f>
        <v>4</v>
      </c>
      <c r="H89" s="8">
        <f>[8]Stys!E49</f>
        <v>0</v>
      </c>
      <c r="I89" s="8">
        <f>[8]Stys!F49</f>
        <v>1</v>
      </c>
      <c r="J89" s="8">
        <f>[8]Stys!G49</f>
        <v>0</v>
      </c>
      <c r="K89" s="8">
        <f>[8]Stys!H49</f>
        <v>0</v>
      </c>
      <c r="L89" s="8">
        <f>[8]Stys!I49</f>
        <v>6</v>
      </c>
      <c r="M89" s="20">
        <f>(G89+K89)/E89</f>
        <v>0.33333333333333331</v>
      </c>
      <c r="N89" s="20">
        <f>L89/(E89-K89)</f>
        <v>0.5</v>
      </c>
      <c r="O89" s="20">
        <f>M89+N89</f>
        <v>0.83333333333333326</v>
      </c>
    </row>
    <row r="90" spans="1:15" ht="15.75" x14ac:dyDescent="0.25">
      <c r="A90" s="7">
        <v>87</v>
      </c>
      <c r="B90" s="8" t="s">
        <v>119</v>
      </c>
      <c r="C90" s="22" t="s">
        <v>146</v>
      </c>
      <c r="D90" s="8">
        <f>[10]Jones!$B49</f>
        <v>1</v>
      </c>
      <c r="E90" s="8">
        <f>[10]Jones!B48</f>
        <v>4</v>
      </c>
      <c r="F90" s="8">
        <f>[10]Jones!C48</f>
        <v>1</v>
      </c>
      <c r="G90" s="8">
        <f>[10]Jones!D48</f>
        <v>2</v>
      </c>
      <c r="H90" s="8">
        <f>[10]Jones!E48</f>
        <v>0</v>
      </c>
      <c r="I90" s="8">
        <f>[10]Jones!F48</f>
        <v>0</v>
      </c>
      <c r="J90" s="8">
        <f>[10]Jones!G48</f>
        <v>0</v>
      </c>
      <c r="K90" s="8">
        <f>[10]Jones!H48</f>
        <v>0</v>
      </c>
      <c r="L90" s="8">
        <f>[10]Jones!I48</f>
        <v>2</v>
      </c>
      <c r="M90" s="20">
        <f>(G90+K90)/E90</f>
        <v>0.5</v>
      </c>
      <c r="N90" s="20">
        <f>L90/(E90-K90)</f>
        <v>0.5</v>
      </c>
      <c r="O90" s="20">
        <f>M90+N90</f>
        <v>1</v>
      </c>
    </row>
    <row r="91" spans="1:15" ht="15.75" x14ac:dyDescent="0.25">
      <c r="A91" s="7">
        <v>88</v>
      </c>
      <c r="B91" s="8" t="s">
        <v>46</v>
      </c>
      <c r="C91" s="26" t="s">
        <v>173</v>
      </c>
      <c r="D91" s="8">
        <f>[8]Birck!$B57</f>
        <v>3</v>
      </c>
      <c r="E91" s="8">
        <f>[8]Birck!B56</f>
        <v>10</v>
      </c>
      <c r="F91" s="8">
        <f>[8]Birck!C56</f>
        <v>0</v>
      </c>
      <c r="G91" s="8">
        <f>[8]Birck!D56</f>
        <v>3</v>
      </c>
      <c r="H91" s="8">
        <f>[8]Birck!E56</f>
        <v>1</v>
      </c>
      <c r="I91" s="8">
        <f>[8]Birck!F56</f>
        <v>0</v>
      </c>
      <c r="J91" s="8">
        <f>[8]Birck!G56</f>
        <v>0</v>
      </c>
      <c r="K91" s="8">
        <f>[8]Birck!H56</f>
        <v>1</v>
      </c>
      <c r="L91" s="8">
        <f>[8]Birck!I56</f>
        <v>4</v>
      </c>
      <c r="M91" s="20">
        <f>(G91+K91)/E91</f>
        <v>0.4</v>
      </c>
      <c r="N91" s="20">
        <f>L91/(E91-K91)</f>
        <v>0.44444444444444442</v>
      </c>
      <c r="O91" s="20">
        <f>M91+N91</f>
        <v>0.84444444444444444</v>
      </c>
    </row>
    <row r="92" spans="1:15" ht="15.75" x14ac:dyDescent="0.25">
      <c r="A92" s="7">
        <v>89</v>
      </c>
      <c r="B92" s="8" t="s">
        <v>119</v>
      </c>
      <c r="C92" s="22" t="s">
        <v>32</v>
      </c>
      <c r="D92" s="8">
        <f>[10]Patton!$B50</f>
        <v>2</v>
      </c>
      <c r="E92" s="8">
        <f>[10]Patton!B49</f>
        <v>9</v>
      </c>
      <c r="F92" s="8">
        <f>[10]Patton!C49</f>
        <v>0</v>
      </c>
      <c r="G92" s="8">
        <f>[10]Patton!D49</f>
        <v>4</v>
      </c>
      <c r="H92" s="8">
        <f>[10]Patton!E49</f>
        <v>0</v>
      </c>
      <c r="I92" s="8">
        <f>[10]Patton!F49</f>
        <v>0</v>
      </c>
      <c r="J92" s="8">
        <f>[10]Patton!G49</f>
        <v>0</v>
      </c>
      <c r="K92" s="8">
        <f>[10]Patton!H49</f>
        <v>0</v>
      </c>
      <c r="L92" s="8">
        <f>[10]Patton!I49</f>
        <v>4</v>
      </c>
      <c r="M92" s="20">
        <f>(G92+K92)/E92</f>
        <v>0.44444444444444442</v>
      </c>
      <c r="N92" s="20">
        <f>L92/(E92-K92)</f>
        <v>0.44444444444444442</v>
      </c>
      <c r="O92" s="20">
        <f>M92+N92</f>
        <v>0.88888888888888884</v>
      </c>
    </row>
    <row r="93" spans="1:15" ht="15.75" x14ac:dyDescent="0.25">
      <c r="A93" s="7">
        <v>90</v>
      </c>
      <c r="B93" s="8" t="s">
        <v>118</v>
      </c>
      <c r="C93" s="26" t="s">
        <v>35</v>
      </c>
      <c r="D93" s="8">
        <f>[3]Longo!$B53</f>
        <v>7</v>
      </c>
      <c r="E93" s="8">
        <f>[3]Longo!B52</f>
        <v>25</v>
      </c>
      <c r="F93" s="8">
        <f>[3]Longo!C52</f>
        <v>5</v>
      </c>
      <c r="G93" s="8">
        <f>[3]Longo!D52</f>
        <v>10</v>
      </c>
      <c r="H93" s="8">
        <f>[3]Longo!E52</f>
        <v>1</v>
      </c>
      <c r="I93" s="8">
        <f>[3]Longo!F52</f>
        <v>0</v>
      </c>
      <c r="J93" s="8">
        <f>[3]Longo!G52</f>
        <v>0</v>
      </c>
      <c r="K93" s="8">
        <f>[3]Longo!H52</f>
        <v>0</v>
      </c>
      <c r="L93" s="8">
        <f>[3]Longo!I52</f>
        <v>11</v>
      </c>
      <c r="M93" s="20">
        <f>(G93+K93)/E93</f>
        <v>0.4</v>
      </c>
      <c r="N93" s="20">
        <f>L93/(E93-K93)</f>
        <v>0.44</v>
      </c>
      <c r="O93" s="20">
        <f>M93+N93</f>
        <v>0.84000000000000008</v>
      </c>
    </row>
    <row r="94" spans="1:15" ht="15.75" x14ac:dyDescent="0.25">
      <c r="A94" s="7">
        <v>91</v>
      </c>
      <c r="B94" s="8" t="s">
        <v>48</v>
      </c>
      <c r="C94" s="26" t="s">
        <v>50</v>
      </c>
      <c r="D94" s="8">
        <f>[1]Hess!$B50</f>
        <v>2</v>
      </c>
      <c r="E94" s="8">
        <f>[1]Hess!B49</f>
        <v>7</v>
      </c>
      <c r="F94" s="8">
        <f>[1]Hess!C49</f>
        <v>1</v>
      </c>
      <c r="G94" s="8">
        <f>[1]Hess!D49</f>
        <v>3</v>
      </c>
      <c r="H94" s="8">
        <f>[1]Hess!E49</f>
        <v>0</v>
      </c>
      <c r="I94" s="8">
        <f>[1]Hess!F49</f>
        <v>0</v>
      </c>
      <c r="J94" s="8">
        <f>[1]Hess!G49</f>
        <v>0</v>
      </c>
      <c r="K94" s="8">
        <f>[1]Hess!H49</f>
        <v>0</v>
      </c>
      <c r="L94" s="8">
        <f>[1]Hess!I49</f>
        <v>3</v>
      </c>
      <c r="M94" s="20">
        <f>(G94+K94)/E94</f>
        <v>0.42857142857142855</v>
      </c>
      <c r="N94" s="20">
        <f>L94/(E94-K94)</f>
        <v>0.42857142857142855</v>
      </c>
      <c r="O94" s="20">
        <f>M94+N94</f>
        <v>0.8571428571428571</v>
      </c>
    </row>
    <row r="95" spans="1:15" ht="15.75" x14ac:dyDescent="0.25">
      <c r="A95" s="7">
        <v>92</v>
      </c>
      <c r="B95" s="8" t="s">
        <v>60</v>
      </c>
      <c r="C95" s="22" t="s">
        <v>31</v>
      </c>
      <c r="D95" s="8">
        <f>[2]Clark!$B55</f>
        <v>2</v>
      </c>
      <c r="E95" s="8">
        <f>[2]Clark!B54</f>
        <v>7</v>
      </c>
      <c r="F95" s="8">
        <f>[2]Clark!C54</f>
        <v>1</v>
      </c>
      <c r="G95" s="8">
        <f>[2]Clark!D54</f>
        <v>3</v>
      </c>
      <c r="H95" s="8">
        <f>[2]Clark!E54</f>
        <v>0</v>
      </c>
      <c r="I95" s="8">
        <f>[2]Clark!F54</f>
        <v>0</v>
      </c>
      <c r="J95" s="8">
        <f>[2]Clark!G54</f>
        <v>0</v>
      </c>
      <c r="K95" s="8">
        <f>[2]Clark!H54</f>
        <v>0</v>
      </c>
      <c r="L95" s="8">
        <f>[2]Clark!I54</f>
        <v>3</v>
      </c>
      <c r="M95" s="20">
        <f>(G95+K95)/E95</f>
        <v>0.42857142857142855</v>
      </c>
      <c r="N95" s="20">
        <f>L95/(E95-K95)</f>
        <v>0.42857142857142855</v>
      </c>
      <c r="O95" s="20">
        <f>M95+N95</f>
        <v>0.8571428571428571</v>
      </c>
    </row>
    <row r="96" spans="1:15" ht="15.75" x14ac:dyDescent="0.25">
      <c r="A96" s="7">
        <v>93</v>
      </c>
      <c r="B96" s="8" t="s">
        <v>60</v>
      </c>
      <c r="C96" s="22" t="s">
        <v>22</v>
      </c>
      <c r="D96" s="8">
        <f>[2]Gillespie!$B52</f>
        <v>2</v>
      </c>
      <c r="E96" s="8">
        <f>[2]Gillespie!B51</f>
        <v>7</v>
      </c>
      <c r="F96" s="8">
        <f>[2]Gillespie!C51</f>
        <v>0</v>
      </c>
      <c r="G96" s="8">
        <f>[2]Gillespie!D51</f>
        <v>3</v>
      </c>
      <c r="H96" s="8">
        <f>[2]Gillespie!E51</f>
        <v>0</v>
      </c>
      <c r="I96" s="8">
        <f>[2]Gillespie!F51</f>
        <v>0</v>
      </c>
      <c r="J96" s="8">
        <f>[2]Gillespie!G51</f>
        <v>0</v>
      </c>
      <c r="K96" s="8">
        <f>[2]Gillespie!H51</f>
        <v>0</v>
      </c>
      <c r="L96" s="8">
        <f>[2]Gillespie!I51</f>
        <v>3</v>
      </c>
      <c r="M96" s="20">
        <f>(G96+K96)/E96</f>
        <v>0.42857142857142855</v>
      </c>
      <c r="N96" s="20">
        <f>L96/(E96-K96)</f>
        <v>0.42857142857142855</v>
      </c>
      <c r="O96" s="20">
        <f>M96+N96</f>
        <v>0.8571428571428571</v>
      </c>
    </row>
    <row r="97" spans="1:15" ht="15.75" x14ac:dyDescent="0.25">
      <c r="A97" s="7">
        <v>94</v>
      </c>
      <c r="B97" s="8" t="s">
        <v>48</v>
      </c>
      <c r="C97" s="76" t="s">
        <v>51</v>
      </c>
      <c r="D97" s="8">
        <f>[1]Ferullo!$B52</f>
        <v>3</v>
      </c>
      <c r="E97" s="8">
        <f>[1]Ferullo!B51</f>
        <v>13</v>
      </c>
      <c r="F97" s="8">
        <f>[1]Ferullo!C51</f>
        <v>0</v>
      </c>
      <c r="G97" s="8">
        <f>[1]Ferullo!D51</f>
        <v>5</v>
      </c>
      <c r="H97" s="8">
        <f>[1]Ferullo!E51</f>
        <v>0</v>
      </c>
      <c r="I97" s="8">
        <f>[1]Ferullo!F51</f>
        <v>0</v>
      </c>
      <c r="J97" s="8">
        <f>[1]Ferullo!G51</f>
        <v>0</v>
      </c>
      <c r="K97" s="8">
        <f>[1]Ferullo!H51</f>
        <v>1</v>
      </c>
      <c r="L97" s="8">
        <f>[1]Ferullo!I51</f>
        <v>5</v>
      </c>
      <c r="M97" s="20">
        <f>(G97+K97)/E97</f>
        <v>0.46153846153846156</v>
      </c>
      <c r="N97" s="20">
        <f>L97/(E97-K97)</f>
        <v>0.41666666666666669</v>
      </c>
      <c r="O97" s="20">
        <f>M97+N97</f>
        <v>0.87820512820512819</v>
      </c>
    </row>
    <row r="98" spans="1:15" ht="15.75" x14ac:dyDescent="0.25">
      <c r="A98" s="7">
        <v>95</v>
      </c>
      <c r="B98" s="8" t="s">
        <v>46</v>
      </c>
      <c r="C98" s="76" t="s">
        <v>38</v>
      </c>
      <c r="D98" s="8">
        <f>[8]Lavoie!$B60</f>
        <v>3</v>
      </c>
      <c r="E98" s="8">
        <f>[8]Lavoie!B59</f>
        <v>12</v>
      </c>
      <c r="F98" s="8">
        <f>[8]Lavoie!C59</f>
        <v>1</v>
      </c>
      <c r="G98" s="8">
        <f>[8]Lavoie!D59</f>
        <v>5</v>
      </c>
      <c r="H98" s="8">
        <f>[8]Lavoie!E59</f>
        <v>0</v>
      </c>
      <c r="I98" s="8">
        <f>[8]Lavoie!F59</f>
        <v>0</v>
      </c>
      <c r="J98" s="8">
        <f>[8]Lavoie!G59</f>
        <v>0</v>
      </c>
      <c r="K98" s="8">
        <f>[8]Lavoie!H59</f>
        <v>0</v>
      </c>
      <c r="L98" s="8">
        <f>[8]Lavoie!I59</f>
        <v>5</v>
      </c>
      <c r="M98" s="20">
        <f>(G98+K98)/E98</f>
        <v>0.41666666666666669</v>
      </c>
      <c r="N98" s="20">
        <f>L98/(E98-K98)</f>
        <v>0.41666666666666669</v>
      </c>
      <c r="O98" s="20">
        <f>M98+N98</f>
        <v>0.83333333333333337</v>
      </c>
    </row>
    <row r="99" spans="1:15" ht="15.75" x14ac:dyDescent="0.25">
      <c r="A99" s="7">
        <v>96</v>
      </c>
      <c r="B99" s="8" t="s">
        <v>30</v>
      </c>
      <c r="C99" s="22" t="s">
        <v>42</v>
      </c>
      <c r="D99" s="8">
        <f>[6]Albano!$B54</f>
        <v>7</v>
      </c>
      <c r="E99" s="8">
        <f>[6]Albano!B53</f>
        <v>29</v>
      </c>
      <c r="F99" s="8">
        <f>[6]Albano!C53</f>
        <v>5</v>
      </c>
      <c r="G99" s="8">
        <f>[6]Albano!D53</f>
        <v>9</v>
      </c>
      <c r="H99" s="8">
        <f>[6]Albano!E53</f>
        <v>1</v>
      </c>
      <c r="I99" s="8">
        <f>[6]Albano!F53</f>
        <v>1</v>
      </c>
      <c r="J99" s="8">
        <f>[6]Albano!G53</f>
        <v>0</v>
      </c>
      <c r="K99" s="8">
        <f>[6]Albano!H53</f>
        <v>0</v>
      </c>
      <c r="L99" s="8">
        <f>[6]Albano!I53</f>
        <v>12</v>
      </c>
      <c r="M99" s="20">
        <f>(G99+K99)/E99</f>
        <v>0.31034482758620691</v>
      </c>
      <c r="N99" s="20">
        <f>L99/(E99-K99)</f>
        <v>0.41379310344827586</v>
      </c>
      <c r="O99" s="20">
        <f>M99+N99</f>
        <v>0.72413793103448276</v>
      </c>
    </row>
    <row r="100" spans="1:15" ht="15.75" x14ac:dyDescent="0.25">
      <c r="A100" s="7">
        <v>97</v>
      </c>
      <c r="B100" s="8" t="s">
        <v>118</v>
      </c>
      <c r="C100" s="22" t="s">
        <v>29</v>
      </c>
      <c r="D100" s="8">
        <f>[3]Trembley!$B53</f>
        <v>8</v>
      </c>
      <c r="E100" s="8">
        <f>[3]Trembley!B52</f>
        <v>28</v>
      </c>
      <c r="F100" s="8">
        <f>[3]Trembley!C52</f>
        <v>6</v>
      </c>
      <c r="G100" s="8">
        <f>[3]Trembley!D52</f>
        <v>9</v>
      </c>
      <c r="H100" s="8">
        <f>[3]Trembley!E52</f>
        <v>2</v>
      </c>
      <c r="I100" s="8">
        <f>[3]Trembley!F52</f>
        <v>0</v>
      </c>
      <c r="J100" s="8">
        <f>[3]Trembley!G52</f>
        <v>0</v>
      </c>
      <c r="K100" s="8">
        <f>[3]Trembley!H52</f>
        <v>1</v>
      </c>
      <c r="L100" s="8">
        <f>[3]Trembley!I52</f>
        <v>11</v>
      </c>
      <c r="M100" s="20">
        <f>(G100+K100)/E100</f>
        <v>0.35714285714285715</v>
      </c>
      <c r="N100" s="20">
        <f>L100/(E100-K100)</f>
        <v>0.40740740740740738</v>
      </c>
      <c r="O100" s="20">
        <f>M100+N100</f>
        <v>0.76455026455026454</v>
      </c>
    </row>
    <row r="101" spans="1:15" ht="15.75" x14ac:dyDescent="0.25">
      <c r="A101" s="7">
        <v>98</v>
      </c>
      <c r="B101" s="8" t="s">
        <v>30</v>
      </c>
      <c r="C101" s="26" t="s">
        <v>133</v>
      </c>
      <c r="D101" s="8">
        <f>[6]Ford!$B51</f>
        <v>7</v>
      </c>
      <c r="E101" s="8">
        <f>[6]Ford!B50</f>
        <v>27</v>
      </c>
      <c r="F101" s="8">
        <f>[6]Ford!C50</f>
        <v>2</v>
      </c>
      <c r="G101" s="8">
        <f>[6]Ford!D50</f>
        <v>11</v>
      </c>
      <c r="H101" s="8">
        <f>[6]Ford!E50</f>
        <v>0</v>
      </c>
      <c r="I101" s="8">
        <f>[6]Ford!F50</f>
        <v>0</v>
      </c>
      <c r="J101" s="8">
        <f>[6]Ford!G50</f>
        <v>0</v>
      </c>
      <c r="K101" s="8">
        <f>[6]Ford!H50</f>
        <v>0</v>
      </c>
      <c r="L101" s="8">
        <f>[6]Ford!I50</f>
        <v>11</v>
      </c>
      <c r="M101" s="20">
        <f>(G101+K101)/E101</f>
        <v>0.40740740740740738</v>
      </c>
      <c r="N101" s="20">
        <f>L101/(E101-K101)</f>
        <v>0.40740740740740738</v>
      </c>
      <c r="O101" s="20">
        <f>M101+N101</f>
        <v>0.81481481481481477</v>
      </c>
    </row>
    <row r="102" spans="1:15" ht="15.75" x14ac:dyDescent="0.25">
      <c r="A102" s="7">
        <v>99</v>
      </c>
      <c r="B102" s="8" t="s">
        <v>118</v>
      </c>
      <c r="C102" s="26" t="s">
        <v>142</v>
      </c>
      <c r="D102" s="8">
        <f>[3]Margulis!$B49</f>
        <v>7</v>
      </c>
      <c r="E102" s="8">
        <f>[3]Margulis!B48</f>
        <v>25</v>
      </c>
      <c r="F102" s="8">
        <f>[3]Margulis!C48</f>
        <v>2</v>
      </c>
      <c r="G102" s="8">
        <f>[3]Margulis!D48</f>
        <v>10</v>
      </c>
      <c r="H102" s="8">
        <f>[3]Margulis!E48</f>
        <v>0</v>
      </c>
      <c r="I102" s="8">
        <f>[3]Margulis!F48</f>
        <v>0</v>
      </c>
      <c r="J102" s="8">
        <f>[3]Margulis!G48</f>
        <v>0</v>
      </c>
      <c r="K102" s="8">
        <f>[3]Margulis!H48</f>
        <v>0</v>
      </c>
      <c r="L102" s="8">
        <f>[3]Margulis!I48</f>
        <v>10</v>
      </c>
      <c r="M102" s="20">
        <f>(G102+K102)/E102</f>
        <v>0.4</v>
      </c>
      <c r="N102" s="20">
        <f>L102/(E102-K102)</f>
        <v>0.4</v>
      </c>
      <c r="O102" s="20">
        <f>M102+N102</f>
        <v>0.8</v>
      </c>
    </row>
    <row r="103" spans="1:15" ht="15.75" x14ac:dyDescent="0.25">
      <c r="A103" s="7">
        <v>100</v>
      </c>
      <c r="B103" s="8" t="s">
        <v>46</v>
      </c>
      <c r="C103" s="76" t="s">
        <v>110</v>
      </c>
      <c r="D103" s="8">
        <f>[8]Royal!$B49</f>
        <v>2</v>
      </c>
      <c r="E103" s="8">
        <f>[8]Royal!B48</f>
        <v>7</v>
      </c>
      <c r="F103" s="8">
        <f>[8]Royal!C48</f>
        <v>2</v>
      </c>
      <c r="G103" s="8">
        <f>[8]Royal!D48</f>
        <v>2</v>
      </c>
      <c r="H103" s="8">
        <f>[8]Royal!E48</f>
        <v>0</v>
      </c>
      <c r="I103" s="8">
        <f>[8]Royal!F48</f>
        <v>0</v>
      </c>
      <c r="J103" s="8">
        <f>[8]Royal!G48</f>
        <v>0</v>
      </c>
      <c r="K103" s="8">
        <f>[8]Royal!H48</f>
        <v>2</v>
      </c>
      <c r="L103" s="8">
        <f>[8]Royal!I48</f>
        <v>2</v>
      </c>
      <c r="M103" s="20">
        <f>(G103+K103)/E103</f>
        <v>0.5714285714285714</v>
      </c>
      <c r="N103" s="20">
        <f>L103/(E103-K103)</f>
        <v>0.4</v>
      </c>
      <c r="O103" s="20">
        <f>M103+N103</f>
        <v>0.97142857142857142</v>
      </c>
    </row>
    <row r="104" spans="1:15" ht="15.75" x14ac:dyDescent="0.25">
      <c r="A104" s="7">
        <v>101</v>
      </c>
      <c r="B104" s="8" t="s">
        <v>55</v>
      </c>
      <c r="C104" s="22" t="s">
        <v>64</v>
      </c>
      <c r="D104" s="8">
        <f>[7]Johnson!$B51</f>
        <v>2</v>
      </c>
      <c r="E104" s="8">
        <f>[7]Johnson!B50</f>
        <v>8</v>
      </c>
      <c r="F104" s="8">
        <f>[7]Johnson!C50</f>
        <v>1</v>
      </c>
      <c r="G104" s="8">
        <f>[7]Johnson!D50</f>
        <v>3</v>
      </c>
      <c r="H104" s="8">
        <f>[7]Johnson!E50</f>
        <v>0</v>
      </c>
      <c r="I104" s="8">
        <f>[7]Johnson!F50</f>
        <v>0</v>
      </c>
      <c r="J104" s="8">
        <f>[7]Johnson!G50</f>
        <v>0</v>
      </c>
      <c r="K104" s="8">
        <f>[7]Johnson!H50</f>
        <v>0</v>
      </c>
      <c r="L104" s="8">
        <f>[7]Johnson!I50</f>
        <v>3</v>
      </c>
      <c r="M104" s="20">
        <f>(G104+K104)/E104</f>
        <v>0.375</v>
      </c>
      <c r="N104" s="20">
        <f>L104/(E104-K104)</f>
        <v>0.375</v>
      </c>
      <c r="O104" s="20">
        <f>M104+N104</f>
        <v>0.75</v>
      </c>
    </row>
    <row r="105" spans="1:15" ht="15.75" x14ac:dyDescent="0.25">
      <c r="A105" s="7">
        <v>102</v>
      </c>
      <c r="B105" s="8" t="s">
        <v>39</v>
      </c>
      <c r="C105" s="179" t="s">
        <v>184</v>
      </c>
      <c r="D105" s="8">
        <f>[9]Provencher!$B46</f>
        <v>2</v>
      </c>
      <c r="E105" s="8">
        <f>[9]Provencher!B45</f>
        <v>9</v>
      </c>
      <c r="F105" s="8">
        <f>[9]Provencher!C45</f>
        <v>3</v>
      </c>
      <c r="G105" s="8">
        <f>[9]Provencher!D45</f>
        <v>2</v>
      </c>
      <c r="H105" s="8">
        <f>[9]Provencher!E45</f>
        <v>1</v>
      </c>
      <c r="I105" s="8">
        <f>[9]Provencher!F45</f>
        <v>0</v>
      </c>
      <c r="J105" s="8">
        <f>[9]Provencher!G45</f>
        <v>0</v>
      </c>
      <c r="K105" s="8">
        <f>[9]Provencher!H45</f>
        <v>1</v>
      </c>
      <c r="L105" s="8">
        <f>[9]Provencher!I45</f>
        <v>3</v>
      </c>
      <c r="M105" s="20">
        <f>(G105+K105)/E105</f>
        <v>0.33333333333333331</v>
      </c>
      <c r="N105" s="20">
        <f>L105/(E105-K105)</f>
        <v>0.375</v>
      </c>
      <c r="O105" s="20">
        <f>M105+N105</f>
        <v>0.70833333333333326</v>
      </c>
    </row>
    <row r="106" spans="1:15" ht="15.75" x14ac:dyDescent="0.25">
      <c r="A106" s="7">
        <v>103</v>
      </c>
      <c r="B106" s="8" t="s">
        <v>39</v>
      </c>
      <c r="C106" s="76" t="s">
        <v>44</v>
      </c>
      <c r="D106" s="8">
        <f>[9]Simmons!$B67</f>
        <v>2</v>
      </c>
      <c r="E106" s="8">
        <f>[9]Simmons!B66</f>
        <v>8</v>
      </c>
      <c r="F106" s="8">
        <f>[9]Simmons!C66</f>
        <v>2</v>
      </c>
      <c r="G106" s="8">
        <f>[9]Simmons!D66</f>
        <v>3</v>
      </c>
      <c r="H106" s="8">
        <f>[9]Simmons!E66</f>
        <v>0</v>
      </c>
      <c r="I106" s="8">
        <f>[9]Simmons!F66</f>
        <v>0</v>
      </c>
      <c r="J106" s="8">
        <f>[9]Simmons!G66</f>
        <v>0</v>
      </c>
      <c r="K106" s="8">
        <f>[9]Simmons!H66</f>
        <v>0</v>
      </c>
      <c r="L106" s="8">
        <f>[9]Simmons!I66</f>
        <v>3</v>
      </c>
      <c r="M106" s="20">
        <f>(G106+K106)/E106</f>
        <v>0.375</v>
      </c>
      <c r="N106" s="20">
        <f>L106/(E106-K106)</f>
        <v>0.375</v>
      </c>
      <c r="O106" s="20">
        <f>M106+N106</f>
        <v>0.75</v>
      </c>
    </row>
    <row r="107" spans="1:15" ht="15.75" x14ac:dyDescent="0.25">
      <c r="A107" s="7">
        <v>104</v>
      </c>
      <c r="B107" s="8" t="s">
        <v>30</v>
      </c>
      <c r="C107" s="26" t="s">
        <v>185</v>
      </c>
      <c r="D107" s="8">
        <f>[6]DeLue!$B50</f>
        <v>7</v>
      </c>
      <c r="E107" s="8">
        <f>[6]DeLue!B49</f>
        <v>27</v>
      </c>
      <c r="F107" s="8">
        <f>[6]DeLue!C49</f>
        <v>2</v>
      </c>
      <c r="G107" s="8">
        <f>[6]DeLue!D49</f>
        <v>9</v>
      </c>
      <c r="H107" s="8">
        <f>[6]DeLue!E49</f>
        <v>1</v>
      </c>
      <c r="I107" s="8">
        <f>[6]DeLue!F49</f>
        <v>0</v>
      </c>
      <c r="J107" s="8">
        <f>[6]DeLue!G49</f>
        <v>0</v>
      </c>
      <c r="K107" s="8">
        <f>[6]DeLue!H49</f>
        <v>0</v>
      </c>
      <c r="L107" s="8">
        <f>[6]DeLue!I49</f>
        <v>10</v>
      </c>
      <c r="M107" s="20">
        <f>(G107+K107)/E107</f>
        <v>0.33333333333333331</v>
      </c>
      <c r="N107" s="20">
        <f>L107/(E107-K107)</f>
        <v>0.37037037037037035</v>
      </c>
      <c r="O107" s="20">
        <f>M107+N107</f>
        <v>0.70370370370370372</v>
      </c>
    </row>
    <row r="108" spans="1:15" ht="15.75" x14ac:dyDescent="0.25">
      <c r="A108" s="7">
        <v>105</v>
      </c>
      <c r="B108" s="8" t="s">
        <v>26</v>
      </c>
      <c r="C108" s="22" t="s">
        <v>164</v>
      </c>
      <c r="D108" s="8">
        <f>[5]Macias!$B52</f>
        <v>4</v>
      </c>
      <c r="E108" s="8">
        <f>[5]Macias!B51</f>
        <v>14</v>
      </c>
      <c r="F108" s="8">
        <f>[5]Macias!C51</f>
        <v>3</v>
      </c>
      <c r="G108" s="8">
        <f>[5]Macias!D51</f>
        <v>4</v>
      </c>
      <c r="H108" s="8">
        <f>[5]Macias!E51</f>
        <v>1</v>
      </c>
      <c r="I108" s="8">
        <f>[5]Macias!F51</f>
        <v>0</v>
      </c>
      <c r="J108" s="8">
        <f>[5]Macias!G51</f>
        <v>0</v>
      </c>
      <c r="K108" s="8">
        <f>[5]Macias!H51</f>
        <v>0</v>
      </c>
      <c r="L108" s="8">
        <f>[5]Macias!I51</f>
        <v>5</v>
      </c>
      <c r="M108" s="20">
        <f>(G108+K108)/E108</f>
        <v>0.2857142857142857</v>
      </c>
      <c r="N108" s="20">
        <f>L108/(E108-K108)</f>
        <v>0.35714285714285715</v>
      </c>
      <c r="O108" s="20">
        <f>M108+N108</f>
        <v>0.64285714285714279</v>
      </c>
    </row>
    <row r="109" spans="1:15" ht="15.75" x14ac:dyDescent="0.25">
      <c r="A109" s="7">
        <v>106</v>
      </c>
      <c r="B109" s="8" t="s">
        <v>119</v>
      </c>
      <c r="C109" s="26" t="s">
        <v>149</v>
      </c>
      <c r="D109" s="8">
        <f>[10]Hendrick!$B50</f>
        <v>2</v>
      </c>
      <c r="E109" s="8">
        <f>[10]Hendrick!B49</f>
        <v>9</v>
      </c>
      <c r="F109" s="8">
        <f>[10]Hendrick!C49</f>
        <v>1</v>
      </c>
      <c r="G109" s="8">
        <f>[10]Hendrick!D49</f>
        <v>3</v>
      </c>
      <c r="H109" s="8">
        <f>[10]Hendrick!E49</f>
        <v>0</v>
      </c>
      <c r="I109" s="8">
        <f>[10]Hendrick!F49</f>
        <v>0</v>
      </c>
      <c r="J109" s="8">
        <f>[10]Hendrick!G49</f>
        <v>0</v>
      </c>
      <c r="K109" s="8">
        <f>[10]Hendrick!H49</f>
        <v>0</v>
      </c>
      <c r="L109" s="8">
        <f>[10]Hendrick!I49</f>
        <v>3</v>
      </c>
      <c r="M109" s="20">
        <f>(G109+K109)/E109</f>
        <v>0.33333333333333331</v>
      </c>
      <c r="N109" s="20">
        <f>L109/(E109-K109)</f>
        <v>0.33333333333333331</v>
      </c>
      <c r="O109" s="20">
        <f>M109+N109</f>
        <v>0.66666666666666663</v>
      </c>
    </row>
    <row r="110" spans="1:15" ht="15.75" x14ac:dyDescent="0.25">
      <c r="A110" s="7">
        <v>107</v>
      </c>
      <c r="B110" s="8" t="s">
        <v>118</v>
      </c>
      <c r="C110" s="22" t="s">
        <v>139</v>
      </c>
      <c r="D110" s="8">
        <f>[3]Cahoon!$B53</f>
        <v>7</v>
      </c>
      <c r="E110" s="8">
        <f>[3]Cahoon!B52</f>
        <v>28</v>
      </c>
      <c r="F110" s="8">
        <f>[3]Cahoon!C52</f>
        <v>0</v>
      </c>
      <c r="G110" s="8">
        <f>[3]Cahoon!D52</f>
        <v>8</v>
      </c>
      <c r="H110" s="8">
        <f>[3]Cahoon!E52</f>
        <v>1</v>
      </c>
      <c r="I110" s="8">
        <f>[3]Cahoon!F52</f>
        <v>0</v>
      </c>
      <c r="J110" s="8">
        <f>[3]Cahoon!G52</f>
        <v>0</v>
      </c>
      <c r="K110" s="8">
        <f>[3]Cahoon!H52</f>
        <v>0</v>
      </c>
      <c r="L110" s="8">
        <f>[3]Cahoon!I52</f>
        <v>9</v>
      </c>
      <c r="M110" s="20">
        <f>(G110+K110)/E110</f>
        <v>0.2857142857142857</v>
      </c>
      <c r="N110" s="20">
        <f>L110/(E110-K110)</f>
        <v>0.32142857142857145</v>
      </c>
      <c r="O110" s="20">
        <f>M110+N110</f>
        <v>0.60714285714285721</v>
      </c>
    </row>
    <row r="111" spans="1:15" ht="15.75" x14ac:dyDescent="0.25">
      <c r="A111" s="7">
        <v>108</v>
      </c>
      <c r="B111" s="8" t="s">
        <v>48</v>
      </c>
      <c r="C111" s="22" t="s">
        <v>14</v>
      </c>
      <c r="D111" s="8">
        <f>[1]Vye!$B58</f>
        <v>3</v>
      </c>
      <c r="E111" s="8">
        <f>[1]Vye!B57</f>
        <v>13</v>
      </c>
      <c r="F111" s="8">
        <f>[1]Vye!C57</f>
        <v>2</v>
      </c>
      <c r="G111" s="8">
        <f>[1]Vye!D57</f>
        <v>3</v>
      </c>
      <c r="H111" s="8">
        <f>[1]Vye!E57</f>
        <v>1</v>
      </c>
      <c r="I111" s="8">
        <f>[1]Vye!F57</f>
        <v>0</v>
      </c>
      <c r="J111" s="8">
        <f>[1]Vye!G57</f>
        <v>0</v>
      </c>
      <c r="K111" s="8">
        <f>[1]Vye!H57</f>
        <v>0</v>
      </c>
      <c r="L111" s="8">
        <f>[1]Vye!I57</f>
        <v>4</v>
      </c>
      <c r="M111" s="20">
        <f>(G111+K111)/E111</f>
        <v>0.23076923076923078</v>
      </c>
      <c r="N111" s="20">
        <f>L111/(E111-K111)</f>
        <v>0.30769230769230771</v>
      </c>
      <c r="O111" s="20">
        <f>M111+N111</f>
        <v>0.53846153846153855</v>
      </c>
    </row>
    <row r="112" spans="1:15" ht="15.75" x14ac:dyDescent="0.25">
      <c r="A112" s="7">
        <v>109</v>
      </c>
      <c r="B112" s="8" t="s">
        <v>18</v>
      </c>
      <c r="C112" s="26" t="s">
        <v>17</v>
      </c>
      <c r="D112" s="8">
        <f>[4]Hastings!$B51</f>
        <v>5</v>
      </c>
      <c r="E112" s="8">
        <f>[4]Hastings!B50</f>
        <v>20</v>
      </c>
      <c r="F112" s="8">
        <f>[4]Hastings!C50</f>
        <v>3</v>
      </c>
      <c r="G112" s="8">
        <f>[4]Hastings!D50</f>
        <v>6</v>
      </c>
      <c r="H112" s="8">
        <f>[4]Hastings!E50</f>
        <v>0</v>
      </c>
      <c r="I112" s="8">
        <f>[4]Hastings!F50</f>
        <v>0</v>
      </c>
      <c r="J112" s="8">
        <f>[4]Hastings!G50</f>
        <v>0</v>
      </c>
      <c r="K112" s="8">
        <f>[4]Hastings!H50</f>
        <v>0</v>
      </c>
      <c r="L112" s="8">
        <f>[4]Hastings!I50</f>
        <v>6</v>
      </c>
      <c r="M112" s="20">
        <f>(G112+K112)/E112</f>
        <v>0.3</v>
      </c>
      <c r="N112" s="20">
        <f>L112/(E112-K112)</f>
        <v>0.3</v>
      </c>
      <c r="O112" s="20">
        <f>M112+N112</f>
        <v>0.6</v>
      </c>
    </row>
    <row r="113" spans="1:15" ht="15.75" x14ac:dyDescent="0.25">
      <c r="A113" s="7">
        <v>110</v>
      </c>
      <c r="B113" s="8" t="s">
        <v>46</v>
      </c>
      <c r="C113" s="64" t="s">
        <v>93</v>
      </c>
      <c r="D113" s="8">
        <f>[8]Bininger!$B59</f>
        <v>3</v>
      </c>
      <c r="E113" s="8">
        <f>[8]Bininger!B58</f>
        <v>11</v>
      </c>
      <c r="F113" s="8">
        <f>[8]Bininger!C58</f>
        <v>0</v>
      </c>
      <c r="G113" s="8">
        <f>[8]Bininger!D58</f>
        <v>3</v>
      </c>
      <c r="H113" s="8">
        <f>[8]Bininger!E58</f>
        <v>0</v>
      </c>
      <c r="I113" s="8">
        <f>[8]Bininger!F58</f>
        <v>0</v>
      </c>
      <c r="J113" s="8">
        <f>[8]Bininger!G58</f>
        <v>0</v>
      </c>
      <c r="K113" s="8">
        <f>[8]Bininger!H58</f>
        <v>1</v>
      </c>
      <c r="L113" s="8">
        <f>[8]Bininger!I58</f>
        <v>3</v>
      </c>
      <c r="M113" s="20">
        <f>(G113+K113)/E113</f>
        <v>0.36363636363636365</v>
      </c>
      <c r="N113" s="20">
        <f>L113/(E113-K113)</f>
        <v>0.3</v>
      </c>
      <c r="O113" s="20">
        <f>M113+N113</f>
        <v>0.66363636363636358</v>
      </c>
    </row>
    <row r="114" spans="1:15" ht="15.75" x14ac:dyDescent="0.25">
      <c r="A114" s="7">
        <v>111</v>
      </c>
      <c r="B114" s="8" t="s">
        <v>46</v>
      </c>
      <c r="C114" s="26" t="s">
        <v>171</v>
      </c>
      <c r="D114" s="8">
        <f>[8]Czernicki!$B52</f>
        <v>2</v>
      </c>
      <c r="E114" s="8">
        <f>[8]Czernicki!B51</f>
        <v>7</v>
      </c>
      <c r="F114" s="8">
        <f>[8]Czernicki!C51</f>
        <v>0</v>
      </c>
      <c r="G114" s="8">
        <f>[8]Czernicki!D51</f>
        <v>2</v>
      </c>
      <c r="H114" s="8">
        <f>[8]Czernicki!E51</f>
        <v>0</v>
      </c>
      <c r="I114" s="8">
        <f>[8]Czernicki!F51</f>
        <v>0</v>
      </c>
      <c r="J114" s="8">
        <f>[8]Czernicki!G51</f>
        <v>0</v>
      </c>
      <c r="K114" s="8">
        <f>[8]Czernicki!H51</f>
        <v>0</v>
      </c>
      <c r="L114" s="8">
        <f>[8]Czernicki!I51</f>
        <v>2</v>
      </c>
      <c r="M114" s="20">
        <f>(G114+K114)/E114</f>
        <v>0.2857142857142857</v>
      </c>
      <c r="N114" s="20">
        <f>L114/(E114-K114)</f>
        <v>0.2857142857142857</v>
      </c>
      <c r="O114" s="20">
        <f>M114+N114</f>
        <v>0.5714285714285714</v>
      </c>
    </row>
    <row r="115" spans="1:15" ht="15.75" x14ac:dyDescent="0.25">
      <c r="A115" s="7">
        <v>112</v>
      </c>
      <c r="B115" s="8" t="s">
        <v>119</v>
      </c>
      <c r="C115" s="26" t="s">
        <v>63</v>
      </c>
      <c r="D115" s="8">
        <f>[10]Rosen!$B40</f>
        <v>2</v>
      </c>
      <c r="E115" s="8">
        <f>[10]Rosen!B39</f>
        <v>9</v>
      </c>
      <c r="F115" s="8">
        <f>[10]Rosen!C39</f>
        <v>1</v>
      </c>
      <c r="G115" s="8">
        <f>[10]Rosen!D39</f>
        <v>2</v>
      </c>
      <c r="H115" s="8">
        <f>[10]Rosen!E39</f>
        <v>0</v>
      </c>
      <c r="I115" s="8">
        <f>[10]Rosen!F39</f>
        <v>0</v>
      </c>
      <c r="J115" s="8">
        <f>[10]Rosen!G39</f>
        <v>0</v>
      </c>
      <c r="K115" s="8">
        <f>[10]Rosen!H39</f>
        <v>2</v>
      </c>
      <c r="L115" s="8">
        <f>[10]Rosen!I39</f>
        <v>2</v>
      </c>
      <c r="M115" s="20">
        <f>(G115+K115)/E115</f>
        <v>0.44444444444444442</v>
      </c>
      <c r="N115" s="20">
        <f>L115/(E115-K115)</f>
        <v>0.2857142857142857</v>
      </c>
      <c r="O115" s="20">
        <f>M115+N115</f>
        <v>0.73015873015873012</v>
      </c>
    </row>
    <row r="116" spans="1:15" ht="15.75" x14ac:dyDescent="0.25">
      <c r="A116" s="7">
        <v>113</v>
      </c>
      <c r="B116" s="8" t="s">
        <v>18</v>
      </c>
      <c r="C116" s="39" t="s">
        <v>155</v>
      </c>
      <c r="D116" s="8">
        <f>[4]Muller!$B57</f>
        <v>5</v>
      </c>
      <c r="E116" s="8">
        <f>[4]Muller!B56</f>
        <v>24</v>
      </c>
      <c r="F116" s="8">
        <f>[4]Muller!C56</f>
        <v>3</v>
      </c>
      <c r="G116" s="8">
        <f>[4]Muller!D56</f>
        <v>5</v>
      </c>
      <c r="H116" s="8">
        <f>[4]Muller!E56</f>
        <v>0</v>
      </c>
      <c r="I116" s="8">
        <f>[4]Muller!F56</f>
        <v>0</v>
      </c>
      <c r="J116" s="8">
        <f>[4]Muller!G56</f>
        <v>0</v>
      </c>
      <c r="K116" s="8">
        <f>[4]Muller!H56</f>
        <v>2</v>
      </c>
      <c r="L116" s="8">
        <f>[4]Muller!I56</f>
        <v>5</v>
      </c>
      <c r="M116" s="20">
        <f>(G116+K116)/E116</f>
        <v>0.29166666666666669</v>
      </c>
      <c r="N116" s="20">
        <f>L116/(E116-K116)</f>
        <v>0.22727272727272727</v>
      </c>
      <c r="O116" s="20">
        <f>M116+N116</f>
        <v>0.51893939393939392</v>
      </c>
    </row>
    <row r="117" spans="1:15" ht="15.75" x14ac:dyDescent="0.25">
      <c r="A117" s="7">
        <v>114</v>
      </c>
      <c r="B117" s="8" t="s">
        <v>48</v>
      </c>
      <c r="C117" s="26" t="s">
        <v>54</v>
      </c>
      <c r="D117" s="8">
        <f>[1]Barnhart!$B59</f>
        <v>3</v>
      </c>
      <c r="E117" s="8">
        <f>[1]Barnhart!B58</f>
        <v>10</v>
      </c>
      <c r="F117" s="8">
        <f>[1]Barnhart!C58</f>
        <v>3</v>
      </c>
      <c r="G117" s="8">
        <f>[1]Barnhart!D58</f>
        <v>2</v>
      </c>
      <c r="H117" s="8">
        <f>[1]Barnhart!E58</f>
        <v>0</v>
      </c>
      <c r="I117" s="8">
        <f>[1]Barnhart!F58</f>
        <v>0</v>
      </c>
      <c r="J117" s="8">
        <f>[1]Barnhart!G58</f>
        <v>0</v>
      </c>
      <c r="K117" s="8">
        <f>[1]Barnhart!H58</f>
        <v>1</v>
      </c>
      <c r="L117" s="8">
        <f>[1]Barnhart!I58</f>
        <v>2</v>
      </c>
      <c r="M117" s="20">
        <f>(G117+K117)/E117</f>
        <v>0.3</v>
      </c>
      <c r="N117" s="20">
        <f>L117/(E117-K117)</f>
        <v>0.22222222222222221</v>
      </c>
      <c r="O117" s="20">
        <f>M117+N117</f>
        <v>0.52222222222222214</v>
      </c>
    </row>
    <row r="118" spans="1:15" ht="15.75" x14ac:dyDescent="0.25">
      <c r="A118" s="7">
        <v>115</v>
      </c>
      <c r="B118" s="8" t="s">
        <v>60</v>
      </c>
      <c r="C118" s="26" t="s">
        <v>49</v>
      </c>
      <c r="D118" s="8">
        <f>[2]Nalette!$B61</f>
        <v>2</v>
      </c>
      <c r="E118" s="8">
        <f>[2]Nalette!B60</f>
        <v>6</v>
      </c>
      <c r="F118" s="8">
        <f>[2]Nalette!C60</f>
        <v>1</v>
      </c>
      <c r="G118" s="8">
        <f>[2]Nalette!D60</f>
        <v>1</v>
      </c>
      <c r="H118" s="8">
        <f>[2]Nalette!E60</f>
        <v>0</v>
      </c>
      <c r="I118" s="8">
        <f>[2]Nalette!F60</f>
        <v>0</v>
      </c>
      <c r="J118" s="8">
        <f>[2]Nalette!G60</f>
        <v>0</v>
      </c>
      <c r="K118" s="8">
        <f>[2]Nalette!H60</f>
        <v>0</v>
      </c>
      <c r="L118" s="8">
        <f>[2]Nalette!I60</f>
        <v>1</v>
      </c>
      <c r="M118" s="20">
        <f>(G118+K118)/E118</f>
        <v>0.16666666666666666</v>
      </c>
      <c r="N118" s="20">
        <f>L118/(E118-K118)</f>
        <v>0.16666666666666666</v>
      </c>
      <c r="O118" s="20">
        <f>M118+N118</f>
        <v>0.33333333333333331</v>
      </c>
    </row>
    <row r="119" spans="1:15" ht="15.75" x14ac:dyDescent="0.25">
      <c r="A119" s="7">
        <v>116</v>
      </c>
      <c r="B119" s="8" t="s">
        <v>48</v>
      </c>
      <c r="C119" s="22" t="s">
        <v>37</v>
      </c>
      <c r="D119" s="8">
        <f>[1]Edwards!$B53</f>
        <v>2</v>
      </c>
      <c r="E119" s="8">
        <f>[1]Edwards!B52</f>
        <v>7</v>
      </c>
      <c r="F119" s="8">
        <f>[1]Edwards!C52</f>
        <v>1</v>
      </c>
      <c r="G119" s="8">
        <f>[1]Edwards!D52</f>
        <v>1</v>
      </c>
      <c r="H119" s="8">
        <f>[1]Edwards!E52</f>
        <v>0</v>
      </c>
      <c r="I119" s="8">
        <f>[1]Edwards!F52</f>
        <v>0</v>
      </c>
      <c r="J119" s="8">
        <f>[1]Edwards!G52</f>
        <v>0</v>
      </c>
      <c r="K119" s="8">
        <f>[1]Edwards!H52</f>
        <v>0</v>
      </c>
      <c r="L119" s="8">
        <f>[1]Edwards!I52</f>
        <v>1</v>
      </c>
      <c r="M119" s="20">
        <f>(G119+K119)/E119</f>
        <v>0.14285714285714285</v>
      </c>
      <c r="N119" s="20">
        <f>L119/(E119-K119)</f>
        <v>0.14285714285714285</v>
      </c>
      <c r="O119" s="20">
        <f>M119+N119</f>
        <v>0.2857142857142857</v>
      </c>
    </row>
    <row r="120" spans="1:15" ht="15.75" x14ac:dyDescent="0.25">
      <c r="A120" s="7">
        <v>117</v>
      </c>
      <c r="B120" s="8" t="s">
        <v>60</v>
      </c>
      <c r="C120" s="22" t="s">
        <v>52</v>
      </c>
      <c r="D120" s="8">
        <f>[2]Cortez!$B60</f>
        <v>3</v>
      </c>
      <c r="E120" s="8">
        <f>[2]Cortez!B59</f>
        <v>9</v>
      </c>
      <c r="F120" s="8">
        <f>[2]Cortez!C59</f>
        <v>1</v>
      </c>
      <c r="G120" s="8">
        <f>[2]Cortez!D59</f>
        <v>1</v>
      </c>
      <c r="H120" s="8">
        <f>[2]Cortez!E59</f>
        <v>0</v>
      </c>
      <c r="I120" s="8">
        <f>[2]Cortez!F59</f>
        <v>0</v>
      </c>
      <c r="J120" s="8">
        <f>[2]Cortez!G59</f>
        <v>0</v>
      </c>
      <c r="K120" s="8">
        <f>[2]Cortez!H59</f>
        <v>2</v>
      </c>
      <c r="L120" s="8">
        <f>[2]Cortez!I59</f>
        <v>1</v>
      </c>
      <c r="M120" s="20">
        <f>(G120+K120)/E120</f>
        <v>0.33333333333333331</v>
      </c>
      <c r="N120" s="20">
        <f>L120/(E120-K120)</f>
        <v>0.14285714285714285</v>
      </c>
      <c r="O120" s="20">
        <f>M120+N120</f>
        <v>0.47619047619047616</v>
      </c>
    </row>
    <row r="121" spans="1:15" ht="15.75" x14ac:dyDescent="0.25">
      <c r="A121" s="7">
        <v>118</v>
      </c>
      <c r="B121" s="8" t="s">
        <v>60</v>
      </c>
      <c r="C121" s="64" t="s">
        <v>36</v>
      </c>
      <c r="D121" s="8">
        <f>[2]Higgins!$B57</f>
        <v>2</v>
      </c>
      <c r="E121" s="8">
        <f>[2]Higgins!B56</f>
        <v>7</v>
      </c>
      <c r="F121" s="8">
        <f>[2]Higgins!C56</f>
        <v>0</v>
      </c>
      <c r="G121" s="8">
        <f>[2]Higgins!D56</f>
        <v>1</v>
      </c>
      <c r="H121" s="8">
        <f>[2]Higgins!E56</f>
        <v>0</v>
      </c>
      <c r="I121" s="8">
        <f>[2]Higgins!F56</f>
        <v>0</v>
      </c>
      <c r="J121" s="8">
        <f>[2]Higgins!G56</f>
        <v>0</v>
      </c>
      <c r="K121" s="8">
        <f>[2]Higgins!H56</f>
        <v>0</v>
      </c>
      <c r="L121" s="8">
        <f>[2]Higgins!I56</f>
        <v>1</v>
      </c>
      <c r="M121" s="20">
        <f>(G121+K121)/E121</f>
        <v>0.14285714285714285</v>
      </c>
      <c r="N121" s="20">
        <f>L121/(E121-K121)</f>
        <v>0.14285714285714285</v>
      </c>
      <c r="O121" s="20">
        <f>M121+N121</f>
        <v>0.2857142857142857</v>
      </c>
    </row>
    <row r="122" spans="1:15" ht="15.75" x14ac:dyDescent="0.25">
      <c r="A122" s="7">
        <v>119</v>
      </c>
      <c r="B122" s="8" t="s">
        <v>60</v>
      </c>
      <c r="C122" s="64" t="s">
        <v>24</v>
      </c>
      <c r="D122" s="8">
        <f>[2]Martinoli!$B55</f>
        <v>2</v>
      </c>
      <c r="E122" s="8">
        <f>[2]Martinoli!B54</f>
        <v>7</v>
      </c>
      <c r="F122" s="8">
        <f>[2]Martinoli!C54</f>
        <v>0</v>
      </c>
      <c r="G122" s="8">
        <f>[2]Martinoli!D54</f>
        <v>1</v>
      </c>
      <c r="H122" s="8">
        <f>[2]Martinoli!E54</f>
        <v>0</v>
      </c>
      <c r="I122" s="8">
        <f>[2]Martinoli!F54</f>
        <v>0</v>
      </c>
      <c r="J122" s="8">
        <f>[2]Martinoli!G54</f>
        <v>0</v>
      </c>
      <c r="K122" s="8">
        <f>[2]Martinoli!H54</f>
        <v>0</v>
      </c>
      <c r="L122" s="8">
        <f>[2]Martinoli!I54</f>
        <v>1</v>
      </c>
      <c r="M122" s="20">
        <f>(G122+K122)/E122</f>
        <v>0.14285714285714285</v>
      </c>
      <c r="N122" s="20">
        <f>L122/(E122-K122)</f>
        <v>0.14285714285714285</v>
      </c>
      <c r="O122" s="20">
        <f>M122+N122</f>
        <v>0.2857142857142857</v>
      </c>
    </row>
    <row r="123" spans="1:15" ht="15.75" x14ac:dyDescent="0.25">
      <c r="A123" s="7">
        <v>120</v>
      </c>
      <c r="B123" s="8" t="s">
        <v>55</v>
      </c>
      <c r="C123" s="26" t="s">
        <v>25</v>
      </c>
      <c r="D123" s="8">
        <f>[7]Archer!$B60</f>
        <v>2</v>
      </c>
      <c r="E123" s="8">
        <f>[7]Archer!B59</f>
        <v>8</v>
      </c>
      <c r="F123" s="8">
        <f>[7]Archer!C59</f>
        <v>1</v>
      </c>
      <c r="G123" s="8">
        <f>[7]Archer!D59</f>
        <v>1</v>
      </c>
      <c r="H123" s="8">
        <f>[7]Archer!E59</f>
        <v>0</v>
      </c>
      <c r="I123" s="8">
        <f>[7]Archer!F59</f>
        <v>0</v>
      </c>
      <c r="J123" s="8">
        <f>[7]Archer!G59</f>
        <v>0</v>
      </c>
      <c r="K123" s="8">
        <f>[7]Archer!H59</f>
        <v>0</v>
      </c>
      <c r="L123" s="8">
        <f>[7]Archer!I59</f>
        <v>1</v>
      </c>
      <c r="M123" s="20">
        <f>(G123+K123)/E123</f>
        <v>0.125</v>
      </c>
      <c r="N123" s="20">
        <f>L123/(E123-K123)</f>
        <v>0.125</v>
      </c>
      <c r="O123" s="20">
        <f>M123+N123</f>
        <v>0.25</v>
      </c>
    </row>
    <row r="124" spans="1:15" ht="15.75" x14ac:dyDescent="0.25">
      <c r="A124" s="7">
        <v>121</v>
      </c>
      <c r="B124" s="8" t="s">
        <v>39</v>
      </c>
      <c r="C124" s="22" t="s">
        <v>100</v>
      </c>
      <c r="D124" s="8">
        <f>[9]Cook!$B50</f>
        <v>2</v>
      </c>
      <c r="E124" s="8">
        <f>[9]Cook!B49</f>
        <v>9</v>
      </c>
      <c r="F124" s="8">
        <f>[9]Cook!C49</f>
        <v>1</v>
      </c>
      <c r="G124" s="8">
        <f>[9]Cook!D49</f>
        <v>1</v>
      </c>
      <c r="H124" s="8">
        <f>[9]Cook!E49</f>
        <v>0</v>
      </c>
      <c r="I124" s="8">
        <f>[9]Cook!F49</f>
        <v>0</v>
      </c>
      <c r="J124" s="8">
        <f>[9]Cook!G49</f>
        <v>0</v>
      </c>
      <c r="K124" s="8">
        <f>[9]Cook!H49</f>
        <v>1</v>
      </c>
      <c r="L124" s="8">
        <f>[9]Cook!I49</f>
        <v>1</v>
      </c>
      <c r="M124" s="20">
        <f>(G124+K124)/E124</f>
        <v>0.22222222222222221</v>
      </c>
      <c r="N124" s="20">
        <f>L124/(E124-K124)</f>
        <v>0.125</v>
      </c>
      <c r="O124" s="20">
        <f>M124+N124</f>
        <v>0.34722222222222221</v>
      </c>
    </row>
    <row r="125" spans="1:15" ht="15.75" x14ac:dyDescent="0.25">
      <c r="A125" s="7">
        <v>122</v>
      </c>
      <c r="B125" s="8" t="s">
        <v>39</v>
      </c>
      <c r="C125" s="22" t="s">
        <v>178</v>
      </c>
      <c r="D125" s="8">
        <f>[9]Liscio!$B61</f>
        <v>2</v>
      </c>
      <c r="E125" s="8">
        <f>[9]Liscio!B60</f>
        <v>8</v>
      </c>
      <c r="F125" s="8">
        <f>[9]Liscio!C60</f>
        <v>0</v>
      </c>
      <c r="G125" s="8">
        <f>[9]Liscio!D60</f>
        <v>1</v>
      </c>
      <c r="H125" s="8">
        <f>[9]Liscio!E60</f>
        <v>0</v>
      </c>
      <c r="I125" s="8">
        <f>[9]Liscio!F60</f>
        <v>0</v>
      </c>
      <c r="J125" s="8">
        <f>[9]Liscio!G60</f>
        <v>0</v>
      </c>
      <c r="K125" s="8">
        <f>[9]Liscio!H60</f>
        <v>0</v>
      </c>
      <c r="L125" s="8">
        <f>[9]Liscio!I60</f>
        <v>1</v>
      </c>
      <c r="M125" s="20">
        <f>(G125+K125)/E125</f>
        <v>0.125</v>
      </c>
      <c r="N125" s="20">
        <f>L125/(E125-K125)</f>
        <v>0.125</v>
      </c>
      <c r="O125" s="20">
        <f>M125+N125</f>
        <v>0.25</v>
      </c>
    </row>
    <row r="126" spans="1:15" ht="15.75" x14ac:dyDescent="0.25">
      <c r="A126" s="7">
        <v>123</v>
      </c>
      <c r="B126" s="8" t="s">
        <v>119</v>
      </c>
      <c r="C126" s="26" t="s">
        <v>152</v>
      </c>
      <c r="D126" s="8">
        <f>[10]Tessier!$B47</f>
        <v>2</v>
      </c>
      <c r="E126" s="8">
        <f>[10]Tessier!B46</f>
        <v>8</v>
      </c>
      <c r="F126" s="8">
        <f>[10]Tessier!C46</f>
        <v>2</v>
      </c>
      <c r="G126" s="8">
        <f>[10]Tessier!D46</f>
        <v>1</v>
      </c>
      <c r="H126" s="8">
        <f>[10]Tessier!E46</f>
        <v>0</v>
      </c>
      <c r="I126" s="8">
        <f>[10]Tessier!F46</f>
        <v>0</v>
      </c>
      <c r="J126" s="8">
        <f>[10]Tessier!G46</f>
        <v>0</v>
      </c>
      <c r="K126" s="8">
        <f>[10]Tessier!H46</f>
        <v>0</v>
      </c>
      <c r="L126" s="8">
        <f>[10]Tessier!I46</f>
        <v>1</v>
      </c>
      <c r="M126" s="20">
        <f>(G126+K126)/E126</f>
        <v>0.125</v>
      </c>
      <c r="N126" s="20">
        <f>L126/(E126-K126)</f>
        <v>0.125</v>
      </c>
      <c r="O126" s="20">
        <f>M126+N126</f>
        <v>0.25</v>
      </c>
    </row>
    <row r="127" spans="1:15" ht="15.75" x14ac:dyDescent="0.25">
      <c r="A127" s="7">
        <v>124</v>
      </c>
      <c r="B127" s="8" t="s">
        <v>26</v>
      </c>
      <c r="C127" s="22" t="s">
        <v>45</v>
      </c>
      <c r="D127" s="8">
        <f>[5]Kasper!$B52</f>
        <v>4</v>
      </c>
      <c r="E127" s="8">
        <f>[5]Kasper!B51</f>
        <v>15</v>
      </c>
      <c r="F127" s="8">
        <f>[5]Kasper!C51</f>
        <v>0</v>
      </c>
      <c r="G127" s="8">
        <f>[5]Kasper!D51</f>
        <v>1</v>
      </c>
      <c r="H127" s="8">
        <f>[5]Kasper!E51</f>
        <v>0</v>
      </c>
      <c r="I127" s="8">
        <f>[5]Kasper!F51</f>
        <v>0</v>
      </c>
      <c r="J127" s="8">
        <f>[5]Kasper!G51</f>
        <v>0</v>
      </c>
      <c r="K127" s="8">
        <f>[5]Kasper!H51</f>
        <v>0</v>
      </c>
      <c r="L127" s="8">
        <f>[5]Kasper!I51</f>
        <v>1</v>
      </c>
      <c r="M127" s="20">
        <f>(G127+K127)/E127</f>
        <v>6.6666666666666666E-2</v>
      </c>
      <c r="N127" s="20">
        <f>L127/(E127-K127)</f>
        <v>6.6666666666666666E-2</v>
      </c>
      <c r="O127" s="20">
        <f>M127+N127</f>
        <v>0.13333333333333333</v>
      </c>
    </row>
    <row r="128" spans="1:15" ht="15.75" x14ac:dyDescent="0.25">
      <c r="A128" s="7">
        <v>125</v>
      </c>
      <c r="B128" s="8" t="s">
        <v>60</v>
      </c>
      <c r="C128" s="39" t="s">
        <v>90</v>
      </c>
      <c r="D128" s="8">
        <f>[2]Mooradian!$B51</f>
        <v>2</v>
      </c>
      <c r="E128" s="8">
        <f>[2]Mooradian!B50</f>
        <v>6</v>
      </c>
      <c r="F128" s="8">
        <f>[2]Mooradian!C50</f>
        <v>0</v>
      </c>
      <c r="G128" s="8">
        <f>[2]Mooradian!D50</f>
        <v>0</v>
      </c>
      <c r="H128" s="8">
        <f>[2]Mooradian!E50</f>
        <v>0</v>
      </c>
      <c r="I128" s="8">
        <f>[2]Mooradian!F50</f>
        <v>0</v>
      </c>
      <c r="J128" s="8">
        <f>[2]Mooradian!G50</f>
        <v>0</v>
      </c>
      <c r="K128" s="8">
        <f>[2]Mooradian!H50</f>
        <v>0</v>
      </c>
      <c r="L128" s="8">
        <f>[2]Mooradian!I50</f>
        <v>0</v>
      </c>
      <c r="M128" s="20">
        <f>(G128+K128)/E128</f>
        <v>0</v>
      </c>
      <c r="N128" s="20">
        <f>L128/(E128-K128)</f>
        <v>0</v>
      </c>
      <c r="O128" s="20">
        <f>M128+N128</f>
        <v>0</v>
      </c>
    </row>
    <row r="129" spans="1:15" x14ac:dyDescent="0.25">
      <c r="A129" s="7"/>
      <c r="B129" s="7"/>
      <c r="C129" s="7"/>
      <c r="D129" s="74"/>
      <c r="E129" s="74"/>
      <c r="F129" s="74"/>
      <c r="G129" s="74"/>
      <c r="H129" s="74"/>
      <c r="I129" s="74"/>
      <c r="J129" s="75"/>
      <c r="K129" s="74"/>
      <c r="L129" s="9"/>
      <c r="M129" s="10"/>
      <c r="N129" s="10"/>
      <c r="O129" s="10"/>
    </row>
    <row r="130" spans="1:15" ht="15.75" thickBot="1" x14ac:dyDescent="0.3">
      <c r="A130" s="7"/>
      <c r="B130" s="7"/>
      <c r="C130" s="7"/>
      <c r="D130" s="13"/>
      <c r="E130" s="13"/>
      <c r="F130" s="13"/>
      <c r="G130" s="13"/>
      <c r="H130" s="13"/>
      <c r="I130" s="13"/>
      <c r="J130" s="13"/>
      <c r="K130" s="13"/>
      <c r="L130" s="18"/>
      <c r="M130" s="14"/>
      <c r="N130" s="14"/>
      <c r="O130" s="14"/>
    </row>
    <row r="131" spans="1:15" x14ac:dyDescent="0.25">
      <c r="A131" s="7"/>
      <c r="B131" s="9" t="s">
        <v>67</v>
      </c>
      <c r="C131" s="9"/>
      <c r="D131" s="12"/>
      <c r="E131" s="15">
        <f t="shared" ref="E131:K131" si="0">SUM(E4:E130)</f>
        <v>1835</v>
      </c>
      <c r="F131" s="15">
        <f t="shared" si="0"/>
        <v>459</v>
      </c>
      <c r="G131" s="15">
        <f t="shared" si="0"/>
        <v>902</v>
      </c>
      <c r="H131" s="15">
        <f t="shared" si="0"/>
        <v>130</v>
      </c>
      <c r="I131" s="15">
        <f t="shared" si="0"/>
        <v>44</v>
      </c>
      <c r="J131" s="15">
        <f t="shared" si="0"/>
        <v>5</v>
      </c>
      <c r="K131" s="15">
        <f t="shared" si="0"/>
        <v>65</v>
      </c>
      <c r="L131" s="12">
        <f t="shared" ref="L131" si="1">J131*4+I131*3+H131*2+G131-(H131+I131+J131)</f>
        <v>1135</v>
      </c>
      <c r="M131" s="19">
        <f t="shared" ref="M131" si="2">(G131+K131)/E131</f>
        <v>0.52697547683923707</v>
      </c>
      <c r="N131" s="19">
        <f t="shared" ref="N131" si="3">L131/(E131-K131)</f>
        <v>0.64124293785310738</v>
      </c>
      <c r="O131" s="19">
        <f t="shared" ref="O131" si="4">M131+N131</f>
        <v>1.1682184146923444</v>
      </c>
    </row>
    <row r="132" spans="1:15" hidden="1" x14ac:dyDescent="0.25">
      <c r="B132" s="7" t="s">
        <v>71</v>
      </c>
      <c r="C132" s="7"/>
      <c r="D132" s="7"/>
      <c r="E132" s="7">
        <v>13318</v>
      </c>
      <c r="F132" s="7">
        <v>3836</v>
      </c>
      <c r="G132" s="7">
        <v>7004</v>
      </c>
      <c r="H132" s="7">
        <v>889</v>
      </c>
      <c r="I132" s="7">
        <v>265</v>
      </c>
      <c r="J132" s="7">
        <v>147</v>
      </c>
      <c r="K132" s="7">
        <v>510</v>
      </c>
    </row>
    <row r="133" spans="1:15" hidden="1" x14ac:dyDescent="0.25">
      <c r="B133" s="7" t="s">
        <v>68</v>
      </c>
      <c r="C133" s="7"/>
      <c r="D133" s="7"/>
      <c r="E133" s="8">
        <f>E131-E132</f>
        <v>-11483</v>
      </c>
      <c r="F133" s="8">
        <f t="shared" ref="F133:K133" si="5">F131-F132</f>
        <v>-3377</v>
      </c>
      <c r="G133" s="8">
        <f t="shared" si="5"/>
        <v>-6102</v>
      </c>
      <c r="H133" s="8">
        <f t="shared" si="5"/>
        <v>-759</v>
      </c>
      <c r="I133" s="8">
        <f t="shared" si="5"/>
        <v>-221</v>
      </c>
      <c r="J133" s="8">
        <f t="shared" si="5"/>
        <v>-142</v>
      </c>
      <c r="K133" s="8">
        <f t="shared" si="5"/>
        <v>-445</v>
      </c>
    </row>
    <row r="134" spans="1:15" x14ac:dyDescent="0.25">
      <c r="E134" s="16"/>
      <c r="F134" s="16"/>
      <c r="G134" s="16"/>
      <c r="H134" s="16"/>
      <c r="I134" s="16"/>
      <c r="J134" s="16"/>
      <c r="K134" s="16"/>
    </row>
  </sheetData>
  <sortState ref="B4:O128">
    <sortCondition descending="1" ref="N4:N128"/>
  </sortState>
  <pageMargins left="0.45" right="0.45" top="0.75" bottom="0.75" header="0.3" footer="0.3"/>
  <pageSetup orientation="landscape" r:id="rId1"/>
  <headerFooter>
    <oddFooter>&amp;C&amp;P&amp;R&amp;F     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4"/>
  <sheetViews>
    <sheetView zoomScaleNormal="100" workbookViewId="0">
      <pane ySplit="3" topLeftCell="A4" activePane="bottomLeft" state="frozen"/>
      <selection pane="bottomLeft" activeCell="S21" sqref="S21"/>
    </sheetView>
  </sheetViews>
  <sheetFormatPr defaultRowHeight="15" x14ac:dyDescent="0.25"/>
  <cols>
    <col min="1" max="1" width="4.42578125" style="1" customWidth="1"/>
    <col min="2" max="2" width="7.5703125" style="1" customWidth="1"/>
    <col min="3" max="3" width="19.7109375" style="1" customWidth="1"/>
    <col min="4" max="4" width="9.140625" style="1" customWidth="1"/>
    <col min="5" max="12" width="7.28515625" style="1" customWidth="1"/>
    <col min="13" max="15" width="9.140625" style="4"/>
    <col min="16" max="16384" width="9.140625" style="1"/>
  </cols>
  <sheetData>
    <row r="1" spans="1:15" ht="18.75" x14ac:dyDescent="0.3">
      <c r="A1" s="17" t="s">
        <v>132</v>
      </c>
    </row>
    <row r="2" spans="1:15" ht="18.75" x14ac:dyDescent="0.3">
      <c r="B2" s="17" t="s">
        <v>75</v>
      </c>
    </row>
    <row r="3" spans="1:15" x14ac:dyDescent="0.25">
      <c r="A3" s="3"/>
      <c r="B3" s="3" t="s">
        <v>11</v>
      </c>
      <c r="C3" s="3" t="s">
        <v>13</v>
      </c>
      <c r="D3" s="3" t="s">
        <v>12</v>
      </c>
      <c r="E3" s="3" t="s">
        <v>0</v>
      </c>
      <c r="F3" s="3" t="s">
        <v>1</v>
      </c>
      <c r="G3" s="3" t="s">
        <v>2</v>
      </c>
      <c r="H3" s="3" t="s">
        <v>3</v>
      </c>
      <c r="I3" s="3" t="s">
        <v>4</v>
      </c>
      <c r="J3" s="3" t="s">
        <v>5</v>
      </c>
      <c r="K3" s="3" t="s">
        <v>6</v>
      </c>
      <c r="L3" s="3" t="s">
        <v>7</v>
      </c>
      <c r="M3" s="5" t="s">
        <v>8</v>
      </c>
      <c r="N3" s="5" t="s">
        <v>9</v>
      </c>
      <c r="O3" s="6" t="s">
        <v>10</v>
      </c>
    </row>
    <row r="4" spans="1:15" ht="15.75" x14ac:dyDescent="0.25">
      <c r="A4" s="7">
        <v>1</v>
      </c>
      <c r="B4" s="8" t="s">
        <v>60</v>
      </c>
      <c r="C4" s="22" t="s">
        <v>23</v>
      </c>
      <c r="D4" s="8">
        <f>[2]Roy!$B42</f>
        <v>0</v>
      </c>
      <c r="E4" s="8">
        <f>[2]Roy!B41</f>
        <v>0</v>
      </c>
      <c r="F4" s="8">
        <f>[2]Roy!C41</f>
        <v>0</v>
      </c>
      <c r="G4" s="8">
        <f>[2]Roy!D41</f>
        <v>0</v>
      </c>
      <c r="H4" s="8">
        <f>[2]Roy!E41</f>
        <v>0</v>
      </c>
      <c r="I4" s="8">
        <f>[2]Roy!F41</f>
        <v>0</v>
      </c>
      <c r="J4" s="8">
        <f>[2]Roy!G41</f>
        <v>0</v>
      </c>
      <c r="K4" s="8">
        <f>[2]Roy!H41</f>
        <v>0</v>
      </c>
      <c r="L4" s="8">
        <f>[2]Roy!I41</f>
        <v>0</v>
      </c>
      <c r="M4" s="20" t="e">
        <f>(G4+K4)/E4</f>
        <v>#DIV/0!</v>
      </c>
      <c r="N4" s="20" t="e">
        <f>L4/(E4-K4)</f>
        <v>#DIV/0!</v>
      </c>
      <c r="O4" s="20" t="e">
        <f>M4+N4</f>
        <v>#DIV/0!</v>
      </c>
    </row>
    <row r="5" spans="1:15" ht="15.75" x14ac:dyDescent="0.25">
      <c r="A5" s="7">
        <v>2</v>
      </c>
      <c r="B5" s="8" t="s">
        <v>46</v>
      </c>
      <c r="C5" s="26" t="s">
        <v>41</v>
      </c>
      <c r="D5" s="8">
        <f>[8]Hall!$B55</f>
        <v>0</v>
      </c>
      <c r="E5" s="8">
        <f>[8]Hall!B54</f>
        <v>0</v>
      </c>
      <c r="F5" s="8">
        <f>[8]Hall!C54</f>
        <v>0</v>
      </c>
      <c r="G5" s="8">
        <f>[8]Hall!D54</f>
        <v>0</v>
      </c>
      <c r="H5" s="8">
        <f>[8]Hall!E54</f>
        <v>0</v>
      </c>
      <c r="I5" s="8">
        <f>[8]Hall!F54</f>
        <v>0</v>
      </c>
      <c r="J5" s="8">
        <f>[8]Hall!G54</f>
        <v>0</v>
      </c>
      <c r="K5" s="8">
        <f>[8]Hall!H54</f>
        <v>0</v>
      </c>
      <c r="L5" s="8">
        <f>[8]Hall!I54</f>
        <v>0</v>
      </c>
      <c r="M5" s="20" t="e">
        <f>(G5+K5)/E5</f>
        <v>#DIV/0!</v>
      </c>
      <c r="N5" s="20" t="e">
        <f>L5/(E5-K5)</f>
        <v>#DIV/0!</v>
      </c>
      <c r="O5" s="20" t="e">
        <f>M5+N5</f>
        <v>#DIV/0!</v>
      </c>
    </row>
    <row r="6" spans="1:15" ht="15.75" x14ac:dyDescent="0.25">
      <c r="A6" s="7">
        <v>3</v>
      </c>
      <c r="B6" s="8" t="s">
        <v>39</v>
      </c>
      <c r="C6" s="22" t="s">
        <v>95</v>
      </c>
      <c r="D6" s="8">
        <f>[9]Bisson!$B60</f>
        <v>0</v>
      </c>
      <c r="E6" s="8">
        <f>[9]Bisson!B59</f>
        <v>0</v>
      </c>
      <c r="F6" s="8">
        <f>[9]Bisson!C59</f>
        <v>0</v>
      </c>
      <c r="G6" s="8">
        <f>[9]Bisson!D59</f>
        <v>0</v>
      </c>
      <c r="H6" s="8">
        <f>[9]Bisson!E59</f>
        <v>0</v>
      </c>
      <c r="I6" s="8">
        <f>[9]Bisson!F59</f>
        <v>0</v>
      </c>
      <c r="J6" s="8">
        <f>[9]Bisson!G59</f>
        <v>0</v>
      </c>
      <c r="K6" s="8">
        <f>[9]Bisson!H59</f>
        <v>0</v>
      </c>
      <c r="L6" s="8">
        <f>[9]Bisson!I59</f>
        <v>0</v>
      </c>
      <c r="M6" s="20" t="e">
        <f>(G6+K6)/E6</f>
        <v>#DIV/0!</v>
      </c>
      <c r="N6" s="20" t="e">
        <f>L6/(E6-K6)</f>
        <v>#DIV/0!</v>
      </c>
      <c r="O6" s="20" t="e">
        <f>M6+N6</f>
        <v>#DIV/0!</v>
      </c>
    </row>
    <row r="7" spans="1:15" ht="15.75" x14ac:dyDescent="0.25">
      <c r="A7" s="7">
        <v>4</v>
      </c>
      <c r="B7" s="8" t="s">
        <v>39</v>
      </c>
      <c r="C7" s="134" t="s">
        <v>109</v>
      </c>
      <c r="D7" s="8">
        <f>[9]Brennan!$B48</f>
        <v>0</v>
      </c>
      <c r="E7" s="8">
        <f>[9]Brennan!B47</f>
        <v>0</v>
      </c>
      <c r="F7" s="8">
        <f>[9]Brennan!C47</f>
        <v>0</v>
      </c>
      <c r="G7" s="8">
        <f>[9]Brennan!D47</f>
        <v>0</v>
      </c>
      <c r="H7" s="8">
        <f>[9]Brennan!E47</f>
        <v>0</v>
      </c>
      <c r="I7" s="8">
        <f>[9]Brennan!F47</f>
        <v>0</v>
      </c>
      <c r="J7" s="8">
        <f>[9]Brennan!G47</f>
        <v>0</v>
      </c>
      <c r="K7" s="8">
        <f>[9]Brennan!H47</f>
        <v>0</v>
      </c>
      <c r="L7" s="8">
        <f>[9]Brennan!I47</f>
        <v>0</v>
      </c>
      <c r="M7" s="20" t="e">
        <f>(G7+K7)/E7</f>
        <v>#DIV/0!</v>
      </c>
      <c r="N7" s="20" t="e">
        <f>L7/(E7-K7)</f>
        <v>#DIV/0!</v>
      </c>
      <c r="O7" s="20" t="e">
        <f>M7+N7</f>
        <v>#DIV/0!</v>
      </c>
    </row>
    <row r="8" spans="1:15" ht="15.75" x14ac:dyDescent="0.25">
      <c r="A8" s="7">
        <v>5</v>
      </c>
      <c r="B8" s="8" t="s">
        <v>39</v>
      </c>
      <c r="C8" s="22" t="s">
        <v>181</v>
      </c>
      <c r="D8" s="8">
        <f>'[9]St Laurent'!$B53</f>
        <v>0</v>
      </c>
      <c r="E8" s="8">
        <f>'[9]St Laurent'!B52</f>
        <v>0</v>
      </c>
      <c r="F8" s="8">
        <f>'[9]St Laurent'!C52</f>
        <v>0</v>
      </c>
      <c r="G8" s="8">
        <f>'[9]St Laurent'!D52</f>
        <v>0</v>
      </c>
      <c r="H8" s="8">
        <f>'[9]St Laurent'!E52</f>
        <v>0</v>
      </c>
      <c r="I8" s="8">
        <f>'[9]St Laurent'!F52</f>
        <v>0</v>
      </c>
      <c r="J8" s="8">
        <f>'[9]St Laurent'!G52</f>
        <v>0</v>
      </c>
      <c r="K8" s="8">
        <f>'[9]St Laurent'!H52</f>
        <v>0</v>
      </c>
      <c r="L8" s="8">
        <f>'[9]St Laurent'!I52</f>
        <v>0</v>
      </c>
      <c r="M8" s="20" t="e">
        <f>(G8+K8)/E8</f>
        <v>#DIV/0!</v>
      </c>
      <c r="N8" s="20" t="e">
        <f>L8/(E8-K8)</f>
        <v>#DIV/0!</v>
      </c>
      <c r="O8" s="20" t="e">
        <f>M8+N8</f>
        <v>#DIV/0!</v>
      </c>
    </row>
    <row r="9" spans="1:15" ht="15.75" x14ac:dyDescent="0.25">
      <c r="A9" s="7">
        <v>6</v>
      </c>
      <c r="B9" s="8" t="s">
        <v>119</v>
      </c>
      <c r="C9" s="26" t="s">
        <v>151</v>
      </c>
      <c r="D9" s="8">
        <f>[10]Consigli!$B40</f>
        <v>0</v>
      </c>
      <c r="E9" s="8">
        <f>[10]Consigli!B39</f>
        <v>0</v>
      </c>
      <c r="F9" s="8">
        <f>[10]Consigli!C39</f>
        <v>0</v>
      </c>
      <c r="G9" s="8">
        <f>[10]Consigli!D39</f>
        <v>0</v>
      </c>
      <c r="H9" s="8">
        <f>[10]Consigli!E39</f>
        <v>0</v>
      </c>
      <c r="I9" s="8">
        <f>[10]Consigli!F39</f>
        <v>0</v>
      </c>
      <c r="J9" s="8">
        <f>[10]Consigli!G39</f>
        <v>0</v>
      </c>
      <c r="K9" s="8">
        <f>[10]Consigli!H39</f>
        <v>0</v>
      </c>
      <c r="L9" s="8">
        <f>[10]Consigli!I39</f>
        <v>0</v>
      </c>
      <c r="M9" s="20" t="e">
        <f>(G9+K9)/E9</f>
        <v>#DIV/0!</v>
      </c>
      <c r="N9" s="20" t="e">
        <f>L9/(E9-K9)</f>
        <v>#DIV/0!</v>
      </c>
      <c r="O9" s="20" t="e">
        <f>M9+N9</f>
        <v>#DIV/0!</v>
      </c>
    </row>
    <row r="10" spans="1:15" ht="15.75" x14ac:dyDescent="0.25">
      <c r="A10" s="7">
        <v>7</v>
      </c>
      <c r="B10" s="8" t="s">
        <v>119</v>
      </c>
      <c r="C10" s="22" t="s">
        <v>148</v>
      </c>
      <c r="D10" s="8">
        <f>[10]Cutelis!$B50</f>
        <v>0</v>
      </c>
      <c r="E10" s="8">
        <f>[10]Cutelis!B49</f>
        <v>0</v>
      </c>
      <c r="F10" s="8">
        <f>[10]Cutelis!C49</f>
        <v>0</v>
      </c>
      <c r="G10" s="8">
        <f>[10]Cutelis!D49</f>
        <v>0</v>
      </c>
      <c r="H10" s="8">
        <f>[10]Cutelis!E49</f>
        <v>0</v>
      </c>
      <c r="I10" s="8">
        <f>[10]Cutelis!F49</f>
        <v>0</v>
      </c>
      <c r="J10" s="8">
        <f>[10]Cutelis!G49</f>
        <v>0</v>
      </c>
      <c r="K10" s="8">
        <f>[10]Cutelis!H49</f>
        <v>0</v>
      </c>
      <c r="L10" s="8">
        <f>[10]Cutelis!I49</f>
        <v>0</v>
      </c>
      <c r="M10" s="20" t="e">
        <f>(G10+K10)/E10</f>
        <v>#DIV/0!</v>
      </c>
      <c r="N10" s="20" t="e">
        <f>L10/(E10-K10)</f>
        <v>#DIV/0!</v>
      </c>
      <c r="O10" s="20" t="e">
        <f>M10+N10</f>
        <v>#DIV/0!</v>
      </c>
    </row>
    <row r="11" spans="1:15" ht="15.75" x14ac:dyDescent="0.25">
      <c r="A11" s="7">
        <v>8</v>
      </c>
      <c r="B11" s="8" t="s">
        <v>99</v>
      </c>
      <c r="C11" s="26" t="s">
        <v>115</v>
      </c>
      <c r="D11" s="8">
        <f>[11]Berberian!$B33</f>
        <v>0</v>
      </c>
      <c r="E11" s="8">
        <f>[11]Berberian!B32</f>
        <v>0</v>
      </c>
      <c r="F11" s="8">
        <f>[11]Berberian!C32</f>
        <v>0</v>
      </c>
      <c r="G11" s="8">
        <f>[11]Berberian!D32</f>
        <v>0</v>
      </c>
      <c r="H11" s="8">
        <f>[11]Berberian!E32</f>
        <v>0</v>
      </c>
      <c r="I11" s="8">
        <f>[11]Berberian!F32</f>
        <v>0</v>
      </c>
      <c r="J11" s="8">
        <f>[11]Berberian!G32</f>
        <v>0</v>
      </c>
      <c r="K11" s="8">
        <f>[11]Berberian!H32</f>
        <v>0</v>
      </c>
      <c r="L11" s="8">
        <f>[11]Berberian!I32</f>
        <v>0</v>
      </c>
      <c r="M11" s="20" t="e">
        <f>(G11+K11)/E11</f>
        <v>#DIV/0!</v>
      </c>
      <c r="N11" s="20" t="e">
        <f>L11/(E11-K11)</f>
        <v>#DIV/0!</v>
      </c>
      <c r="O11" s="20" t="e">
        <f>M11+N11</f>
        <v>#DIV/0!</v>
      </c>
    </row>
    <row r="12" spans="1:15" ht="15.75" x14ac:dyDescent="0.25">
      <c r="A12" s="7">
        <v>9</v>
      </c>
      <c r="B12" s="8" t="s">
        <v>99</v>
      </c>
      <c r="C12" s="26" t="s">
        <v>187</v>
      </c>
      <c r="D12" s="8">
        <f>[11]Cox!$B35</f>
        <v>0</v>
      </c>
      <c r="E12" s="8">
        <f>[11]Cox!B34</f>
        <v>0</v>
      </c>
      <c r="F12" s="8">
        <f>[11]Cox!C34</f>
        <v>0</v>
      </c>
      <c r="G12" s="8">
        <f>[11]Cox!D34</f>
        <v>0</v>
      </c>
      <c r="H12" s="8">
        <f>[11]Cox!E34</f>
        <v>0</v>
      </c>
      <c r="I12" s="8">
        <f>[11]Cox!F34</f>
        <v>0</v>
      </c>
      <c r="J12" s="8">
        <f>[11]Cox!G34</f>
        <v>0</v>
      </c>
      <c r="K12" s="8">
        <f>[11]Cox!H34</f>
        <v>0</v>
      </c>
      <c r="L12" s="8">
        <f>[11]Cox!I34</f>
        <v>0</v>
      </c>
      <c r="M12" s="20" t="e">
        <f>(G12+K12)/E12</f>
        <v>#DIV/0!</v>
      </c>
      <c r="N12" s="20" t="e">
        <f>L12/(E12-K12)</f>
        <v>#DIV/0!</v>
      </c>
      <c r="O12" s="20" t="e">
        <f>M12+N12</f>
        <v>#DIV/0!</v>
      </c>
    </row>
    <row r="13" spans="1:15" ht="15.75" x14ac:dyDescent="0.25">
      <c r="A13" s="7">
        <v>10</v>
      </c>
      <c r="B13" s="8" t="s">
        <v>99</v>
      </c>
      <c r="C13" s="26" t="s">
        <v>116</v>
      </c>
      <c r="D13" s="8">
        <f>[11]Dolan!$B30</f>
        <v>0</v>
      </c>
      <c r="E13" s="8">
        <f>[11]Dolan!B29</f>
        <v>0</v>
      </c>
      <c r="F13" s="8">
        <f>[11]Dolan!C29</f>
        <v>0</v>
      </c>
      <c r="G13" s="8">
        <f>[11]Dolan!D29</f>
        <v>0</v>
      </c>
      <c r="H13" s="8">
        <f>[11]Dolan!E29</f>
        <v>0</v>
      </c>
      <c r="I13" s="8">
        <f>[11]Dolan!F29</f>
        <v>0</v>
      </c>
      <c r="J13" s="8">
        <f>[11]Dolan!G29</f>
        <v>0</v>
      </c>
      <c r="K13" s="8">
        <f>[11]Dolan!H29</f>
        <v>0</v>
      </c>
      <c r="L13" s="8">
        <f>[11]Dolan!I29</f>
        <v>0</v>
      </c>
      <c r="M13" s="20" t="e">
        <f>(G13+K13)/E13</f>
        <v>#DIV/0!</v>
      </c>
      <c r="N13" s="20" t="e">
        <f>L13/(E13-K13)</f>
        <v>#DIV/0!</v>
      </c>
      <c r="O13" s="20" t="e">
        <f>M13+N13</f>
        <v>#DIV/0!</v>
      </c>
    </row>
    <row r="14" spans="1:15" ht="15.75" x14ac:dyDescent="0.25">
      <c r="A14" s="7">
        <v>11</v>
      </c>
      <c r="B14" s="8" t="s">
        <v>99</v>
      </c>
      <c r="C14" s="26" t="s">
        <v>117</v>
      </c>
      <c r="D14" s="8">
        <f>[11]Esposito!$B36</f>
        <v>0</v>
      </c>
      <c r="E14" s="8">
        <f>[11]Esposito!B35</f>
        <v>0</v>
      </c>
      <c r="F14" s="8">
        <f>[11]Esposito!C35</f>
        <v>0</v>
      </c>
      <c r="G14" s="8">
        <f>[11]Esposito!D35</f>
        <v>0</v>
      </c>
      <c r="H14" s="8">
        <f>[11]Esposito!E35</f>
        <v>0</v>
      </c>
      <c r="I14" s="8">
        <f>[11]Esposito!F35</f>
        <v>0</v>
      </c>
      <c r="J14" s="8">
        <f>[11]Esposito!G35</f>
        <v>0</v>
      </c>
      <c r="K14" s="8">
        <f>[11]Esposito!H35</f>
        <v>0</v>
      </c>
      <c r="L14" s="8">
        <f>[11]Esposito!I35</f>
        <v>0</v>
      </c>
      <c r="M14" s="20" t="e">
        <f>(G14+K14)/E14</f>
        <v>#DIV/0!</v>
      </c>
      <c r="N14" s="20" t="e">
        <f>L14/(E14-K14)</f>
        <v>#DIV/0!</v>
      </c>
      <c r="O14" s="20" t="e">
        <f>M14+N14</f>
        <v>#DIV/0!</v>
      </c>
    </row>
    <row r="15" spans="1:15" ht="15.75" x14ac:dyDescent="0.25">
      <c r="A15" s="7">
        <v>12</v>
      </c>
      <c r="B15" s="8" t="s">
        <v>99</v>
      </c>
      <c r="C15" s="26" t="s">
        <v>106</v>
      </c>
      <c r="D15" s="8">
        <f>[11]Huckins!$B35</f>
        <v>0</v>
      </c>
      <c r="E15" s="8">
        <f>[11]Huckins!B34</f>
        <v>0</v>
      </c>
      <c r="F15" s="8">
        <f>[11]Huckins!C34</f>
        <v>0</v>
      </c>
      <c r="G15" s="8">
        <f>[11]Huckins!D34</f>
        <v>0</v>
      </c>
      <c r="H15" s="8">
        <f>[11]Huckins!E34</f>
        <v>0</v>
      </c>
      <c r="I15" s="8">
        <f>[11]Huckins!F34</f>
        <v>0</v>
      </c>
      <c r="J15" s="8">
        <f>[11]Huckins!G34</f>
        <v>0</v>
      </c>
      <c r="K15" s="8">
        <f>[11]Huckins!H34</f>
        <v>0</v>
      </c>
      <c r="L15" s="8">
        <f>[11]Huckins!I34</f>
        <v>0</v>
      </c>
      <c r="M15" s="20" t="e">
        <f>(G15+K15)/E15</f>
        <v>#DIV/0!</v>
      </c>
      <c r="N15" s="20" t="e">
        <f>L15/(E15-K15)</f>
        <v>#DIV/0!</v>
      </c>
      <c r="O15" s="20" t="e">
        <f>M15+N15</f>
        <v>#DIV/0!</v>
      </c>
    </row>
    <row r="16" spans="1:15" ht="15.75" x14ac:dyDescent="0.25">
      <c r="A16" s="7">
        <v>13</v>
      </c>
      <c r="B16" s="8" t="s">
        <v>18</v>
      </c>
      <c r="C16" s="132" t="s">
        <v>96</v>
      </c>
      <c r="D16" s="8">
        <f>[4]Gilhooly!$B63</f>
        <v>6</v>
      </c>
      <c r="E16" s="8">
        <f>[4]Gilhooly!B62</f>
        <v>26</v>
      </c>
      <c r="F16" s="8">
        <f>[4]Gilhooly!C62</f>
        <v>14</v>
      </c>
      <c r="G16" s="8">
        <f>[4]Gilhooly!D62</f>
        <v>23</v>
      </c>
      <c r="H16" s="8">
        <f>[4]Gilhooly!E62</f>
        <v>9</v>
      </c>
      <c r="I16" s="8">
        <f>[4]Gilhooly!F62</f>
        <v>4</v>
      </c>
      <c r="J16" s="8">
        <f>[4]Gilhooly!G62</f>
        <v>0</v>
      </c>
      <c r="K16" s="8">
        <f>[4]Gilhooly!H62</f>
        <v>1</v>
      </c>
      <c r="L16" s="8">
        <f>[4]Gilhooly!I62</f>
        <v>40</v>
      </c>
      <c r="M16" s="20">
        <f>(G16+K16)/E16</f>
        <v>0.92307692307692313</v>
      </c>
      <c r="N16" s="20">
        <f>L16/(E16-K16)</f>
        <v>1.6</v>
      </c>
      <c r="O16" s="140">
        <f>M16+N16</f>
        <v>2.523076923076923</v>
      </c>
    </row>
    <row r="17" spans="1:15" ht="31.5" x14ac:dyDescent="0.25">
      <c r="A17" s="7">
        <v>14</v>
      </c>
      <c r="B17" s="8" t="s">
        <v>48</v>
      </c>
      <c r="C17" s="22" t="s">
        <v>137</v>
      </c>
      <c r="D17" s="8">
        <f>[1]Schwarzenberg!$B51</f>
        <v>2</v>
      </c>
      <c r="E17" s="8">
        <f>[1]Schwarzenberg!B50</f>
        <v>8</v>
      </c>
      <c r="F17" s="8">
        <f>[1]Schwarzenberg!C50</f>
        <v>3</v>
      </c>
      <c r="G17" s="8">
        <f>[1]Schwarzenberg!D50</f>
        <v>5</v>
      </c>
      <c r="H17" s="8">
        <f>[1]Schwarzenberg!E50</f>
        <v>2</v>
      </c>
      <c r="I17" s="8">
        <f>[1]Schwarzenberg!F50</f>
        <v>1</v>
      </c>
      <c r="J17" s="8">
        <f>[1]Schwarzenberg!G50</f>
        <v>1</v>
      </c>
      <c r="K17" s="8">
        <f>[1]Schwarzenberg!H50</f>
        <v>0</v>
      </c>
      <c r="L17" s="8">
        <f>[1]Schwarzenberg!I50</f>
        <v>12</v>
      </c>
      <c r="M17" s="20">
        <f>(G17+K17)/E17</f>
        <v>0.625</v>
      </c>
      <c r="N17" s="20">
        <f>L17/(E17-K17)</f>
        <v>1.5</v>
      </c>
      <c r="O17" s="140">
        <f>M17+N17</f>
        <v>2.125</v>
      </c>
    </row>
    <row r="18" spans="1:15" ht="15.75" x14ac:dyDescent="0.25">
      <c r="A18" s="7">
        <v>15</v>
      </c>
      <c r="B18" s="8" t="s">
        <v>39</v>
      </c>
      <c r="C18" s="22" t="s">
        <v>182</v>
      </c>
      <c r="D18" s="8">
        <f>[9]Tokanel!$B50</f>
        <v>2</v>
      </c>
      <c r="E18" s="8">
        <f>[9]Tokanel!B49</f>
        <v>9</v>
      </c>
      <c r="F18" s="8">
        <f>[9]Tokanel!C49</f>
        <v>5</v>
      </c>
      <c r="G18" s="8">
        <f>[9]Tokanel!D49</f>
        <v>7</v>
      </c>
      <c r="H18" s="8">
        <f>[9]Tokanel!E49</f>
        <v>2</v>
      </c>
      <c r="I18" s="8">
        <f>[9]Tokanel!F49</f>
        <v>1</v>
      </c>
      <c r="J18" s="8">
        <f>[9]Tokanel!G49</f>
        <v>0</v>
      </c>
      <c r="K18" s="8">
        <f>[9]Tokanel!H49</f>
        <v>0</v>
      </c>
      <c r="L18" s="8">
        <f>[9]Tokanel!I49</f>
        <v>11</v>
      </c>
      <c r="M18" s="20">
        <f>(G18+K18)/E18</f>
        <v>0.77777777777777779</v>
      </c>
      <c r="N18" s="20">
        <f>L18/(E18-K18)</f>
        <v>1.2222222222222223</v>
      </c>
      <c r="O18" s="140">
        <f>M18+N18</f>
        <v>2</v>
      </c>
    </row>
    <row r="19" spans="1:15" ht="15.75" x14ac:dyDescent="0.25">
      <c r="A19" s="7">
        <v>16</v>
      </c>
      <c r="B19" s="8" t="s">
        <v>18</v>
      </c>
      <c r="C19" s="26" t="s">
        <v>157</v>
      </c>
      <c r="D19" s="8">
        <f>[4]Bourque!$B53</f>
        <v>6</v>
      </c>
      <c r="E19" s="8">
        <f>[4]Bourque!B52</f>
        <v>23</v>
      </c>
      <c r="F19" s="8">
        <f>[4]Bourque!C52</f>
        <v>8</v>
      </c>
      <c r="G19" s="8">
        <f>[4]Bourque!D52</f>
        <v>15</v>
      </c>
      <c r="H19" s="8">
        <f>[4]Bourque!E52</f>
        <v>6</v>
      </c>
      <c r="I19" s="8">
        <f>[4]Bourque!F52</f>
        <v>2</v>
      </c>
      <c r="J19" s="8">
        <f>[4]Bourque!G52</f>
        <v>0</v>
      </c>
      <c r="K19" s="8">
        <f>[4]Bourque!H52</f>
        <v>2</v>
      </c>
      <c r="L19" s="8">
        <f>[4]Bourque!I52</f>
        <v>25</v>
      </c>
      <c r="M19" s="20">
        <f>(G19+K19)/E19</f>
        <v>0.73913043478260865</v>
      </c>
      <c r="N19" s="20">
        <f>L19/(E19-K19)</f>
        <v>1.1904761904761905</v>
      </c>
      <c r="O19" s="141">
        <f>M19+N19</f>
        <v>1.9296066252587991</v>
      </c>
    </row>
    <row r="20" spans="1:15" ht="15.75" x14ac:dyDescent="0.25">
      <c r="A20" s="7">
        <v>17</v>
      </c>
      <c r="B20" s="8" t="s">
        <v>119</v>
      </c>
      <c r="C20" s="26" t="s">
        <v>147</v>
      </c>
      <c r="D20" s="8">
        <f>[10]Roy!$B43</f>
        <v>2</v>
      </c>
      <c r="E20" s="8">
        <f>[10]Roy!B42</f>
        <v>10</v>
      </c>
      <c r="F20" s="8">
        <f>[10]Roy!C42</f>
        <v>4</v>
      </c>
      <c r="G20" s="8">
        <f>[10]Roy!D42</f>
        <v>8</v>
      </c>
      <c r="H20" s="8">
        <f>[10]Roy!E42</f>
        <v>1</v>
      </c>
      <c r="I20" s="8">
        <f>[10]Roy!F42</f>
        <v>0</v>
      </c>
      <c r="J20" s="8">
        <f>[10]Roy!G42</f>
        <v>0</v>
      </c>
      <c r="K20" s="8">
        <f>[10]Roy!H42</f>
        <v>1</v>
      </c>
      <c r="L20" s="8">
        <f>[10]Roy!I42</f>
        <v>9</v>
      </c>
      <c r="M20" s="20">
        <f>(G20+K20)/E20</f>
        <v>0.9</v>
      </c>
      <c r="N20" s="20">
        <f>L20/(E20-K20)</f>
        <v>1</v>
      </c>
      <c r="O20" s="141">
        <f>M20+N20</f>
        <v>1.9</v>
      </c>
    </row>
    <row r="21" spans="1:15" ht="15.75" x14ac:dyDescent="0.25">
      <c r="A21" s="7">
        <v>18</v>
      </c>
      <c r="B21" s="8" t="s">
        <v>30</v>
      </c>
      <c r="C21" s="26" t="s">
        <v>62</v>
      </c>
      <c r="D21" s="8">
        <f>[6]McDevitt!$B51</f>
        <v>8</v>
      </c>
      <c r="E21" s="8">
        <f>[6]McDevitt!B50</f>
        <v>34</v>
      </c>
      <c r="F21" s="8">
        <f>[6]McDevitt!C50</f>
        <v>15</v>
      </c>
      <c r="G21" s="8">
        <f>[6]McDevitt!D50</f>
        <v>23</v>
      </c>
      <c r="H21" s="8">
        <f>[6]McDevitt!E50</f>
        <v>9</v>
      </c>
      <c r="I21" s="8">
        <f>[6]McDevitt!F50</f>
        <v>0</v>
      </c>
      <c r="J21" s="8">
        <f>[6]McDevitt!G50</f>
        <v>1</v>
      </c>
      <c r="K21" s="8">
        <f>[6]McDevitt!H50</f>
        <v>2</v>
      </c>
      <c r="L21" s="8">
        <f>[6]McDevitt!I50</f>
        <v>35</v>
      </c>
      <c r="M21" s="20">
        <f>(G21+K21)/E21</f>
        <v>0.73529411764705888</v>
      </c>
      <c r="N21" s="20">
        <f>L21/(E21-K21)</f>
        <v>1.09375</v>
      </c>
      <c r="O21" s="141">
        <f>M21+N21</f>
        <v>1.8290441176470589</v>
      </c>
    </row>
    <row r="22" spans="1:15" ht="15.75" x14ac:dyDescent="0.25">
      <c r="A22" s="7">
        <v>19</v>
      </c>
      <c r="B22" s="8" t="s">
        <v>46</v>
      </c>
      <c r="C22" s="26" t="s">
        <v>174</v>
      </c>
      <c r="D22" s="8">
        <f>[8]McDonald!$B54</f>
        <v>2</v>
      </c>
      <c r="E22" s="8">
        <f>[8]McDonald!B53</f>
        <v>9</v>
      </c>
      <c r="F22" s="8">
        <f>[8]McDonald!C53</f>
        <v>3</v>
      </c>
      <c r="G22" s="8">
        <f>[8]McDonald!D53</f>
        <v>5</v>
      </c>
      <c r="H22" s="8">
        <f>[8]McDonald!E53</f>
        <v>2</v>
      </c>
      <c r="I22" s="8">
        <f>[8]McDonald!F53</f>
        <v>1</v>
      </c>
      <c r="J22" s="8">
        <f>[8]McDonald!G53</f>
        <v>0</v>
      </c>
      <c r="K22" s="8">
        <f>[8]McDonald!H53</f>
        <v>1</v>
      </c>
      <c r="L22" s="8">
        <f>[8]McDonald!I53</f>
        <v>9</v>
      </c>
      <c r="M22" s="20">
        <f>(G22+K22)/E22</f>
        <v>0.66666666666666663</v>
      </c>
      <c r="N22" s="20">
        <f>L22/(E22-K22)</f>
        <v>1.125</v>
      </c>
      <c r="O22" s="141">
        <f>M22+N22</f>
        <v>1.7916666666666665</v>
      </c>
    </row>
    <row r="23" spans="1:15" ht="15.75" x14ac:dyDescent="0.25">
      <c r="A23" s="7">
        <v>20</v>
      </c>
      <c r="B23" s="8" t="s">
        <v>39</v>
      </c>
      <c r="C23" s="64" t="s">
        <v>108</v>
      </c>
      <c r="D23" s="8">
        <f>[9]Arzeno!$B49</f>
        <v>3</v>
      </c>
      <c r="E23" s="8">
        <f>[9]Arzeno!B48</f>
        <v>13</v>
      </c>
      <c r="F23" s="8">
        <f>[9]Arzeno!C48</f>
        <v>5</v>
      </c>
      <c r="G23" s="8">
        <f>[9]Arzeno!D48</f>
        <v>8</v>
      </c>
      <c r="H23" s="8">
        <f>[9]Arzeno!E48</f>
        <v>1</v>
      </c>
      <c r="I23" s="8">
        <f>[9]Arzeno!F48</f>
        <v>2</v>
      </c>
      <c r="J23" s="8">
        <f>[9]Arzeno!G48</f>
        <v>0</v>
      </c>
      <c r="K23" s="8">
        <f>[9]Arzeno!H48</f>
        <v>1</v>
      </c>
      <c r="L23" s="8">
        <f>[9]Arzeno!I48</f>
        <v>13</v>
      </c>
      <c r="M23" s="20">
        <f>(G23+K23)/E23</f>
        <v>0.69230769230769229</v>
      </c>
      <c r="N23" s="20">
        <f>L23/(E23-K23)</f>
        <v>1.0833333333333333</v>
      </c>
      <c r="O23" s="141">
        <f>M23+N23</f>
        <v>1.7756410256410255</v>
      </c>
    </row>
    <row r="24" spans="1:15" ht="15.75" x14ac:dyDescent="0.25">
      <c r="A24" s="7">
        <v>21</v>
      </c>
      <c r="B24" s="8" t="s">
        <v>30</v>
      </c>
      <c r="C24" s="22" t="s">
        <v>134</v>
      </c>
      <c r="D24" s="8">
        <f>[6]Perrone!$B43</f>
        <v>7</v>
      </c>
      <c r="E24" s="8">
        <f>[6]Perrone!B42</f>
        <v>31</v>
      </c>
      <c r="F24" s="8">
        <f>[6]Perrone!C42</f>
        <v>19</v>
      </c>
      <c r="G24" s="8">
        <f>[6]Perrone!D42</f>
        <v>21</v>
      </c>
      <c r="H24" s="8">
        <f>[6]Perrone!E42</f>
        <v>5</v>
      </c>
      <c r="I24" s="8">
        <f>[6]Perrone!F42</f>
        <v>2</v>
      </c>
      <c r="J24" s="8">
        <f>[6]Perrone!G42</f>
        <v>1</v>
      </c>
      <c r="K24" s="8">
        <f>[6]Perrone!H42</f>
        <v>0</v>
      </c>
      <c r="L24" s="8">
        <f>[6]Perrone!I42</f>
        <v>33</v>
      </c>
      <c r="M24" s="20">
        <f>(G24+K24)/E24</f>
        <v>0.67741935483870963</v>
      </c>
      <c r="N24" s="20">
        <f>L24/(E24-K24)</f>
        <v>1.064516129032258</v>
      </c>
      <c r="O24" s="141">
        <f>M24+N24</f>
        <v>1.7419354838709675</v>
      </c>
    </row>
    <row r="25" spans="1:15" ht="15.75" x14ac:dyDescent="0.25">
      <c r="A25" s="7">
        <v>22</v>
      </c>
      <c r="B25" s="8" t="s">
        <v>60</v>
      </c>
      <c r="C25" s="22" t="s">
        <v>27</v>
      </c>
      <c r="D25" s="8">
        <f>[2]Simoneau!$B52</f>
        <v>2</v>
      </c>
      <c r="E25" s="8">
        <f>[2]Simoneau!B51</f>
        <v>7</v>
      </c>
      <c r="F25" s="8">
        <f>[2]Simoneau!C51</f>
        <v>2</v>
      </c>
      <c r="G25" s="8">
        <f>[2]Simoneau!D51</f>
        <v>3</v>
      </c>
      <c r="H25" s="8">
        <f>[2]Simoneau!E51</f>
        <v>0</v>
      </c>
      <c r="I25" s="8">
        <f>[2]Simoneau!F51</f>
        <v>1</v>
      </c>
      <c r="J25" s="8">
        <f>[2]Simoneau!G51</f>
        <v>0</v>
      </c>
      <c r="K25" s="8">
        <f>[2]Simoneau!H51</f>
        <v>2</v>
      </c>
      <c r="L25" s="8">
        <f>[2]Simoneau!I51</f>
        <v>5</v>
      </c>
      <c r="M25" s="20">
        <f>(G25+K25)/E25</f>
        <v>0.7142857142857143</v>
      </c>
      <c r="N25" s="20">
        <f>L25/(E25-K25)</f>
        <v>1</v>
      </c>
      <c r="O25" s="141">
        <f>M25+N25</f>
        <v>1.7142857142857144</v>
      </c>
    </row>
    <row r="26" spans="1:15" ht="15.75" x14ac:dyDescent="0.25">
      <c r="A26" s="7">
        <v>23</v>
      </c>
      <c r="B26" s="8" t="s">
        <v>46</v>
      </c>
      <c r="C26" s="36" t="s">
        <v>175</v>
      </c>
      <c r="D26" s="8">
        <f>[8]Willey!$B49</f>
        <v>2</v>
      </c>
      <c r="E26" s="8">
        <f>[8]Willey!B48</f>
        <v>7</v>
      </c>
      <c r="F26" s="8">
        <f>[8]Willey!C48</f>
        <v>2</v>
      </c>
      <c r="G26" s="8">
        <f>[8]Willey!D48</f>
        <v>6</v>
      </c>
      <c r="H26" s="8">
        <f>[8]Willey!E48</f>
        <v>0</v>
      </c>
      <c r="I26" s="8">
        <f>[8]Willey!F48</f>
        <v>0</v>
      </c>
      <c r="J26" s="8">
        <f>[8]Willey!G48</f>
        <v>0</v>
      </c>
      <c r="K26" s="8">
        <f>[8]Willey!H48</f>
        <v>0</v>
      </c>
      <c r="L26" s="8">
        <f>[8]Willey!I48</f>
        <v>6</v>
      </c>
      <c r="M26" s="20">
        <f>(G26+K26)/E26</f>
        <v>0.8571428571428571</v>
      </c>
      <c r="N26" s="20">
        <f>L26/(E26-K26)</f>
        <v>0.8571428571428571</v>
      </c>
      <c r="O26" s="141">
        <f>M26+N26</f>
        <v>1.7142857142857142</v>
      </c>
    </row>
    <row r="27" spans="1:15" ht="15.75" x14ac:dyDescent="0.25">
      <c r="A27" s="7">
        <v>24</v>
      </c>
      <c r="B27" s="8" t="s">
        <v>118</v>
      </c>
      <c r="C27" s="39" t="s">
        <v>138</v>
      </c>
      <c r="D27" s="8">
        <f>[3]Barnard!$B51</f>
        <v>7</v>
      </c>
      <c r="E27" s="8">
        <f>[3]Barnard!B50</f>
        <v>31</v>
      </c>
      <c r="F27" s="8">
        <f>[3]Barnard!C50</f>
        <v>9</v>
      </c>
      <c r="G27" s="8">
        <f>[3]Barnard!D50</f>
        <v>20</v>
      </c>
      <c r="H27" s="8">
        <f>[3]Barnard!E50</f>
        <v>3</v>
      </c>
      <c r="I27" s="8">
        <f>[3]Barnard!F50</f>
        <v>1</v>
      </c>
      <c r="J27" s="8">
        <f>[3]Barnard!G50</f>
        <v>0</v>
      </c>
      <c r="K27" s="8">
        <f>[3]Barnard!H50</f>
        <v>4</v>
      </c>
      <c r="L27" s="8">
        <f>[3]Barnard!I50</f>
        <v>25</v>
      </c>
      <c r="M27" s="20">
        <f>(G27+K27)/E27</f>
        <v>0.77419354838709675</v>
      </c>
      <c r="N27" s="20">
        <f>L27/(E27-K27)</f>
        <v>0.92592592592592593</v>
      </c>
      <c r="O27" s="141">
        <f>M27+N27</f>
        <v>1.7001194743130226</v>
      </c>
    </row>
    <row r="28" spans="1:15" ht="15.75" x14ac:dyDescent="0.25">
      <c r="A28" s="7">
        <v>25</v>
      </c>
      <c r="B28" s="8" t="s">
        <v>26</v>
      </c>
      <c r="C28" s="76" t="s">
        <v>160</v>
      </c>
      <c r="D28" s="8">
        <f>[5]Delisle!$B58</f>
        <v>6</v>
      </c>
      <c r="E28" s="8">
        <f>[5]Delisle!B57</f>
        <v>27</v>
      </c>
      <c r="F28" s="8">
        <f>[5]Delisle!C57</f>
        <v>16</v>
      </c>
      <c r="G28" s="8">
        <f>[5]Delisle!D57</f>
        <v>18</v>
      </c>
      <c r="H28" s="8">
        <f>[5]Delisle!E57</f>
        <v>0</v>
      </c>
      <c r="I28" s="8">
        <f>[5]Delisle!F57</f>
        <v>2</v>
      </c>
      <c r="J28" s="8">
        <f>[5]Delisle!G57</f>
        <v>0</v>
      </c>
      <c r="K28" s="8">
        <f>[5]Delisle!H57</f>
        <v>3</v>
      </c>
      <c r="L28" s="8">
        <f>[5]Delisle!I57</f>
        <v>22</v>
      </c>
      <c r="M28" s="20">
        <f>(G28+K28)/E28</f>
        <v>0.77777777777777779</v>
      </c>
      <c r="N28" s="20">
        <f>L28/(E28-K28)</f>
        <v>0.91666666666666663</v>
      </c>
      <c r="O28" s="79">
        <f>M28+N28</f>
        <v>1.6944444444444444</v>
      </c>
    </row>
    <row r="29" spans="1:15" ht="15.75" x14ac:dyDescent="0.25">
      <c r="A29" s="7">
        <v>26</v>
      </c>
      <c r="B29" s="8" t="s">
        <v>30</v>
      </c>
      <c r="C29" s="76" t="s">
        <v>102</v>
      </c>
      <c r="D29" s="8">
        <f>[6]Brun!$B51</f>
        <v>7</v>
      </c>
      <c r="E29" s="8">
        <f>[6]Brun!B50</f>
        <v>29</v>
      </c>
      <c r="F29" s="8">
        <f>[6]Brun!C50</f>
        <v>12</v>
      </c>
      <c r="G29" s="8">
        <f>[6]Brun!D50</f>
        <v>20</v>
      </c>
      <c r="H29" s="8">
        <f>[6]Brun!E50</f>
        <v>5</v>
      </c>
      <c r="I29" s="8">
        <f>[6]Brun!F50</f>
        <v>1</v>
      </c>
      <c r="J29" s="8">
        <f>[6]Brun!G50</f>
        <v>0</v>
      </c>
      <c r="K29" s="8">
        <f>[6]Brun!H50</f>
        <v>1</v>
      </c>
      <c r="L29" s="8">
        <f>[6]Brun!I50</f>
        <v>27</v>
      </c>
      <c r="M29" s="20">
        <f>(G29+K29)/E29</f>
        <v>0.72413793103448276</v>
      </c>
      <c r="N29" s="20">
        <f>L29/(E29-K29)</f>
        <v>0.9642857142857143</v>
      </c>
      <c r="O29" s="79">
        <f>M29+N29</f>
        <v>1.6884236453201971</v>
      </c>
    </row>
    <row r="30" spans="1:15" ht="15.75" x14ac:dyDescent="0.25">
      <c r="A30" s="7">
        <v>27</v>
      </c>
      <c r="B30" s="8" t="s">
        <v>46</v>
      </c>
      <c r="C30" s="22" t="s">
        <v>172</v>
      </c>
      <c r="D30" s="8">
        <f>[8]Dunham!$B54</f>
        <v>2</v>
      </c>
      <c r="E30" s="8">
        <f>[8]Dunham!B53</f>
        <v>9</v>
      </c>
      <c r="F30" s="8">
        <f>[8]Dunham!C53</f>
        <v>3</v>
      </c>
      <c r="G30" s="8">
        <f>[8]Dunham!D53</f>
        <v>6</v>
      </c>
      <c r="H30" s="8">
        <f>[8]Dunham!E53</f>
        <v>1</v>
      </c>
      <c r="I30" s="8">
        <f>[8]Dunham!F53</f>
        <v>1</v>
      </c>
      <c r="J30" s="8">
        <f>[8]Dunham!G53</f>
        <v>0</v>
      </c>
      <c r="K30" s="8">
        <f>[8]Dunham!H53</f>
        <v>0</v>
      </c>
      <c r="L30" s="8">
        <f>[8]Dunham!I53</f>
        <v>9</v>
      </c>
      <c r="M30" s="20">
        <f>(G30+K30)/E30</f>
        <v>0.66666666666666663</v>
      </c>
      <c r="N30" s="20">
        <f>L30/(E30-K30)</f>
        <v>1</v>
      </c>
      <c r="O30" s="79">
        <f>M30+N30</f>
        <v>1.6666666666666665</v>
      </c>
    </row>
    <row r="31" spans="1:15" ht="15.75" x14ac:dyDescent="0.25">
      <c r="A31" s="7">
        <v>28</v>
      </c>
      <c r="B31" s="8" t="s">
        <v>30</v>
      </c>
      <c r="C31" s="39" t="s">
        <v>56</v>
      </c>
      <c r="D31" s="8">
        <f>[6]Lamontagne!$B47</f>
        <v>8</v>
      </c>
      <c r="E31" s="8">
        <f>[6]Lamontagne!B46</f>
        <v>35</v>
      </c>
      <c r="F31" s="8">
        <f>[6]Lamontagne!C46</f>
        <v>14</v>
      </c>
      <c r="G31" s="8">
        <f>[6]Lamontagne!D46</f>
        <v>21</v>
      </c>
      <c r="H31" s="8">
        <f>[6]Lamontagne!E46</f>
        <v>1</v>
      </c>
      <c r="I31" s="8">
        <f>[6]Lamontagne!F46</f>
        <v>3</v>
      </c>
      <c r="J31" s="8">
        <f>[6]Lamontagne!G46</f>
        <v>1</v>
      </c>
      <c r="K31" s="8">
        <f>[6]Lamontagne!H46</f>
        <v>2</v>
      </c>
      <c r="L31" s="8">
        <f>[6]Lamontagne!I46</f>
        <v>31</v>
      </c>
      <c r="M31" s="20">
        <f>(G31+K31)/E31</f>
        <v>0.65714285714285714</v>
      </c>
      <c r="N31" s="20">
        <f>L31/(E31-K31)</f>
        <v>0.93939393939393945</v>
      </c>
      <c r="O31" s="79">
        <f>M31+N31</f>
        <v>1.5965367965367965</v>
      </c>
    </row>
    <row r="32" spans="1:15" ht="15.75" x14ac:dyDescent="0.25">
      <c r="A32" s="7">
        <v>29</v>
      </c>
      <c r="B32" s="8" t="s">
        <v>118</v>
      </c>
      <c r="C32" s="26" t="s">
        <v>143</v>
      </c>
      <c r="D32" s="8">
        <f>[3]Morgan!$B50</f>
        <v>8</v>
      </c>
      <c r="E32" s="8">
        <f>[3]Morgan!B49</f>
        <v>35</v>
      </c>
      <c r="F32" s="8">
        <f>[3]Morgan!C49</f>
        <v>12</v>
      </c>
      <c r="G32" s="8">
        <f>[3]Morgan!D49</f>
        <v>21</v>
      </c>
      <c r="H32" s="8">
        <f>[3]Morgan!E49</f>
        <v>4</v>
      </c>
      <c r="I32" s="8">
        <f>[3]Morgan!F49</f>
        <v>2</v>
      </c>
      <c r="J32" s="8">
        <f>[3]Morgan!G49</f>
        <v>0</v>
      </c>
      <c r="K32" s="8">
        <f>[3]Morgan!H49</f>
        <v>3</v>
      </c>
      <c r="L32" s="8">
        <f>[3]Morgan!I49</f>
        <v>29</v>
      </c>
      <c r="M32" s="20">
        <f>(G32+K32)/E32</f>
        <v>0.68571428571428572</v>
      </c>
      <c r="N32" s="20">
        <f>L32/(E32-K32)</f>
        <v>0.90625</v>
      </c>
      <c r="O32" s="79">
        <f>M32+N32</f>
        <v>1.5919642857142857</v>
      </c>
    </row>
    <row r="33" spans="1:15" ht="15.75" x14ac:dyDescent="0.25">
      <c r="A33" s="7">
        <v>30</v>
      </c>
      <c r="B33" s="8" t="s">
        <v>55</v>
      </c>
      <c r="C33" s="22" t="s">
        <v>169</v>
      </c>
      <c r="D33" s="8">
        <f>[7]Kittle!$B53</f>
        <v>2</v>
      </c>
      <c r="E33" s="8">
        <f>[7]Kittle!B52</f>
        <v>10</v>
      </c>
      <c r="F33" s="8">
        <f>[7]Kittle!C52</f>
        <v>1</v>
      </c>
      <c r="G33" s="8">
        <f>[7]Kittle!D52</f>
        <v>7</v>
      </c>
      <c r="H33" s="8">
        <f>[7]Kittle!E52</f>
        <v>0</v>
      </c>
      <c r="I33" s="8">
        <f>[7]Kittle!F52</f>
        <v>0</v>
      </c>
      <c r="J33" s="8">
        <f>[7]Kittle!G52</f>
        <v>0</v>
      </c>
      <c r="K33" s="8">
        <f>[7]Kittle!H52</f>
        <v>1</v>
      </c>
      <c r="L33" s="8">
        <f>[7]Kittle!I52</f>
        <v>7</v>
      </c>
      <c r="M33" s="20">
        <f>(G33+K33)/E33</f>
        <v>0.8</v>
      </c>
      <c r="N33" s="20">
        <f>L33/(E33-K33)</f>
        <v>0.77777777777777779</v>
      </c>
      <c r="O33" s="79">
        <f>M33+N33</f>
        <v>1.5777777777777779</v>
      </c>
    </row>
    <row r="34" spans="1:15" ht="15.75" x14ac:dyDescent="0.25">
      <c r="A34" s="7">
        <v>31</v>
      </c>
      <c r="B34" s="8" t="s">
        <v>18</v>
      </c>
      <c r="C34" s="22" t="s">
        <v>20</v>
      </c>
      <c r="D34" s="8">
        <f>[4]Remillard!$B50</f>
        <v>6</v>
      </c>
      <c r="E34" s="8">
        <f>[4]Remillard!B49</f>
        <v>27</v>
      </c>
      <c r="F34" s="8">
        <f>[4]Remillard!C49</f>
        <v>16</v>
      </c>
      <c r="G34" s="8">
        <f>[4]Remillard!D49</f>
        <v>17</v>
      </c>
      <c r="H34" s="8">
        <f>[4]Remillard!E49</f>
        <v>4</v>
      </c>
      <c r="I34" s="8">
        <f>[4]Remillard!F49</f>
        <v>1</v>
      </c>
      <c r="J34" s="8">
        <f>[4]Remillard!G49</f>
        <v>0</v>
      </c>
      <c r="K34" s="8">
        <f>[4]Remillard!H49</f>
        <v>1</v>
      </c>
      <c r="L34" s="8">
        <f>[4]Remillard!I49</f>
        <v>23</v>
      </c>
      <c r="M34" s="20">
        <f>(G34+K34)/E34</f>
        <v>0.66666666666666663</v>
      </c>
      <c r="N34" s="20">
        <f>L34/(E34-K34)</f>
        <v>0.88461538461538458</v>
      </c>
      <c r="O34" s="79">
        <f>M34+N34</f>
        <v>1.5512820512820511</v>
      </c>
    </row>
    <row r="35" spans="1:15" ht="15.75" x14ac:dyDescent="0.25">
      <c r="A35" s="7">
        <v>32</v>
      </c>
      <c r="B35" s="8" t="s">
        <v>118</v>
      </c>
      <c r="C35" s="76" t="s">
        <v>91</v>
      </c>
      <c r="D35" s="8">
        <f>[3]Patterson!$B55</f>
        <v>5</v>
      </c>
      <c r="E35" s="8">
        <f>[3]Patterson!B54</f>
        <v>23</v>
      </c>
      <c r="F35" s="8">
        <f>[3]Patterson!C54</f>
        <v>12</v>
      </c>
      <c r="G35" s="8">
        <f>[3]Patterson!D54</f>
        <v>15</v>
      </c>
      <c r="H35" s="8">
        <f>[3]Patterson!E54</f>
        <v>2</v>
      </c>
      <c r="I35" s="8">
        <f>[3]Patterson!F54</f>
        <v>0</v>
      </c>
      <c r="J35" s="8">
        <f>[3]Patterson!G54</f>
        <v>0</v>
      </c>
      <c r="K35" s="8">
        <f>[3]Patterson!H54</f>
        <v>2</v>
      </c>
      <c r="L35" s="8">
        <f>[3]Patterson!I54</f>
        <v>17</v>
      </c>
      <c r="M35" s="20">
        <f>(G35+K35)/E35</f>
        <v>0.73913043478260865</v>
      </c>
      <c r="N35" s="20">
        <f>L35/(E35-K35)</f>
        <v>0.80952380952380953</v>
      </c>
      <c r="O35" s="79">
        <f>M35+N35</f>
        <v>1.5486542443064182</v>
      </c>
    </row>
    <row r="36" spans="1:15" ht="15.75" x14ac:dyDescent="0.25">
      <c r="A36" s="7">
        <v>33</v>
      </c>
      <c r="B36" s="8" t="s">
        <v>55</v>
      </c>
      <c r="C36" s="64" t="s">
        <v>111</v>
      </c>
      <c r="D36" s="8">
        <f>[7]Wogan!$B56</f>
        <v>3</v>
      </c>
      <c r="E36" s="8">
        <f>[7]Wogan!B55</f>
        <v>15</v>
      </c>
      <c r="F36" s="8">
        <f>[7]Wogan!C55</f>
        <v>7</v>
      </c>
      <c r="G36" s="8">
        <f>[7]Wogan!D55</f>
        <v>10</v>
      </c>
      <c r="H36" s="8">
        <f>[7]Wogan!E55</f>
        <v>3</v>
      </c>
      <c r="I36" s="8">
        <f>[7]Wogan!F55</f>
        <v>0</v>
      </c>
      <c r="J36" s="8">
        <f>[7]Wogan!G55</f>
        <v>0</v>
      </c>
      <c r="K36" s="8">
        <f>[7]Wogan!H55</f>
        <v>0</v>
      </c>
      <c r="L36" s="8">
        <f>[7]Wogan!I55</f>
        <v>13</v>
      </c>
      <c r="M36" s="20">
        <f>(G36+K36)/E36</f>
        <v>0.66666666666666663</v>
      </c>
      <c r="N36" s="20">
        <f>L36/(E36-K36)</f>
        <v>0.8666666666666667</v>
      </c>
      <c r="O36" s="79">
        <f>M36+N36</f>
        <v>1.5333333333333332</v>
      </c>
    </row>
    <row r="37" spans="1:15" ht="15.75" x14ac:dyDescent="0.25">
      <c r="A37" s="7">
        <v>34</v>
      </c>
      <c r="B37" s="8" t="s">
        <v>39</v>
      </c>
      <c r="C37" s="22" t="s">
        <v>179</v>
      </c>
      <c r="D37" s="8">
        <f>[9]Botelho!$B57</f>
        <v>2</v>
      </c>
      <c r="E37" s="8">
        <f>[9]Botelho!B56</f>
        <v>9</v>
      </c>
      <c r="F37" s="8">
        <f>[9]Botelho!C56</f>
        <v>5</v>
      </c>
      <c r="G37" s="8">
        <f>[9]Botelho!D56</f>
        <v>6</v>
      </c>
      <c r="H37" s="8">
        <f>[9]Botelho!E56</f>
        <v>0</v>
      </c>
      <c r="I37" s="8">
        <f>[9]Botelho!F56</f>
        <v>0</v>
      </c>
      <c r="J37" s="8">
        <f>[9]Botelho!G56</f>
        <v>0</v>
      </c>
      <c r="K37" s="8">
        <f>[9]Botelho!H56</f>
        <v>1</v>
      </c>
      <c r="L37" s="8">
        <f>[9]Botelho!I56</f>
        <v>6</v>
      </c>
      <c r="M37" s="20">
        <f>(G37+K37)/E37</f>
        <v>0.77777777777777779</v>
      </c>
      <c r="N37" s="20">
        <f>L37/(E37-K37)</f>
        <v>0.75</v>
      </c>
      <c r="O37" s="79">
        <f>M37+N37</f>
        <v>1.5277777777777777</v>
      </c>
    </row>
    <row r="38" spans="1:15" ht="15.75" x14ac:dyDescent="0.25">
      <c r="A38" s="7">
        <v>35</v>
      </c>
      <c r="B38" s="8" t="s">
        <v>60</v>
      </c>
      <c r="C38" s="22" t="s">
        <v>15</v>
      </c>
      <c r="D38" s="8">
        <f>[2]Gougian!$B60</f>
        <v>1</v>
      </c>
      <c r="E38" s="8">
        <f>[2]Gougian!B59</f>
        <v>4</v>
      </c>
      <c r="F38" s="8">
        <f>[2]Gougian!C59</f>
        <v>1</v>
      </c>
      <c r="G38" s="8">
        <f>[2]Gougian!D59</f>
        <v>3</v>
      </c>
      <c r="H38" s="8">
        <f>[2]Gougian!E59</f>
        <v>0</v>
      </c>
      <c r="I38" s="8">
        <f>[2]Gougian!F59</f>
        <v>0</v>
      </c>
      <c r="J38" s="8">
        <f>[2]Gougian!G59</f>
        <v>0</v>
      </c>
      <c r="K38" s="8">
        <f>[2]Gougian!H59</f>
        <v>0</v>
      </c>
      <c r="L38" s="8">
        <f>[2]Gougian!I59</f>
        <v>3</v>
      </c>
      <c r="M38" s="20">
        <f>(G38+K38)/E38</f>
        <v>0.75</v>
      </c>
      <c r="N38" s="20">
        <f>L38/(E38-K38)</f>
        <v>0.75</v>
      </c>
      <c r="O38" s="79">
        <f>M38+N38</f>
        <v>1.5</v>
      </c>
    </row>
    <row r="39" spans="1:15" ht="15.75" x14ac:dyDescent="0.25">
      <c r="A39" s="7">
        <v>36</v>
      </c>
      <c r="B39" s="8" t="s">
        <v>119</v>
      </c>
      <c r="C39" s="76" t="s">
        <v>150</v>
      </c>
      <c r="D39" s="8">
        <f>[10]Ciampa!$B60</f>
        <v>1</v>
      </c>
      <c r="E39" s="8">
        <f>[10]Ciampa!B59</f>
        <v>4</v>
      </c>
      <c r="F39" s="8">
        <f>[10]Ciampa!C59</f>
        <v>0</v>
      </c>
      <c r="G39" s="8">
        <f>[10]Ciampa!D59</f>
        <v>3</v>
      </c>
      <c r="H39" s="8">
        <f>[10]Ciampa!E59</f>
        <v>0</v>
      </c>
      <c r="I39" s="8">
        <f>[10]Ciampa!F59</f>
        <v>0</v>
      </c>
      <c r="J39" s="8">
        <f>[10]Ciampa!G59</f>
        <v>0</v>
      </c>
      <c r="K39" s="8">
        <f>[10]Ciampa!H59</f>
        <v>0</v>
      </c>
      <c r="L39" s="8">
        <f>[10]Ciampa!I59</f>
        <v>3</v>
      </c>
      <c r="M39" s="20">
        <f>(G39+K39)/E39</f>
        <v>0.75</v>
      </c>
      <c r="N39" s="20">
        <f>L39/(E39-K39)</f>
        <v>0.75</v>
      </c>
      <c r="O39" s="79">
        <f>M39+N39</f>
        <v>1.5</v>
      </c>
    </row>
    <row r="40" spans="1:15" ht="15.75" x14ac:dyDescent="0.25">
      <c r="A40" s="7">
        <v>37</v>
      </c>
      <c r="B40" s="8" t="s">
        <v>39</v>
      </c>
      <c r="C40" s="26" t="s">
        <v>180</v>
      </c>
      <c r="D40" s="8">
        <f>[9]Howe!$B53</f>
        <v>2</v>
      </c>
      <c r="E40" s="8">
        <f>[9]Howe!B52</f>
        <v>9</v>
      </c>
      <c r="F40" s="8">
        <f>[9]Howe!C52</f>
        <v>1</v>
      </c>
      <c r="G40" s="8">
        <f>[9]Howe!D52</f>
        <v>5</v>
      </c>
      <c r="H40" s="8">
        <f>[9]Howe!E52</f>
        <v>0</v>
      </c>
      <c r="I40" s="8">
        <f>[9]Howe!F52</f>
        <v>0</v>
      </c>
      <c r="J40" s="8">
        <f>[9]Howe!G52</f>
        <v>0</v>
      </c>
      <c r="K40" s="8">
        <f>[9]Howe!H52</f>
        <v>2</v>
      </c>
      <c r="L40" s="8">
        <f>[9]Howe!I52</f>
        <v>5</v>
      </c>
      <c r="M40" s="20">
        <f>(G40+K40)/E40</f>
        <v>0.77777777777777779</v>
      </c>
      <c r="N40" s="20">
        <f>L40/(E40-K40)</f>
        <v>0.7142857142857143</v>
      </c>
      <c r="O40" s="20">
        <f>M40+N40</f>
        <v>1.4920634920634921</v>
      </c>
    </row>
    <row r="41" spans="1:15" ht="15.75" x14ac:dyDescent="0.25">
      <c r="A41" s="7">
        <v>38</v>
      </c>
      <c r="B41" s="8" t="s">
        <v>18</v>
      </c>
      <c r="C41" s="26" t="s">
        <v>153</v>
      </c>
      <c r="D41" s="8">
        <f>[4]Spinella!$B52</f>
        <v>6</v>
      </c>
      <c r="E41" s="8">
        <f>[4]Spinella!B51</f>
        <v>25</v>
      </c>
      <c r="F41" s="8">
        <f>[4]Spinella!C51</f>
        <v>6</v>
      </c>
      <c r="G41" s="8">
        <f>[4]Spinella!D51</f>
        <v>17</v>
      </c>
      <c r="H41" s="8">
        <f>[4]Spinella!E51</f>
        <v>1</v>
      </c>
      <c r="I41" s="8">
        <f>[4]Spinella!F51</f>
        <v>1</v>
      </c>
      <c r="J41" s="8">
        <f>[4]Spinella!G51</f>
        <v>0</v>
      </c>
      <c r="K41" s="8">
        <f>[4]Spinella!H51</f>
        <v>0</v>
      </c>
      <c r="L41" s="8">
        <f>[4]Spinella!I51</f>
        <v>20</v>
      </c>
      <c r="M41" s="20">
        <f>(G41+K41)/E41</f>
        <v>0.68</v>
      </c>
      <c r="N41" s="20">
        <f>L41/(E41-K41)</f>
        <v>0.8</v>
      </c>
      <c r="O41" s="20">
        <f>M41+N41</f>
        <v>1.48</v>
      </c>
    </row>
    <row r="42" spans="1:15" ht="15.75" x14ac:dyDescent="0.25">
      <c r="A42" s="7">
        <v>39</v>
      </c>
      <c r="B42" s="8" t="s">
        <v>26</v>
      </c>
      <c r="C42" s="64" t="s">
        <v>101</v>
      </c>
      <c r="D42" s="8">
        <f>[5]Sullivan!$B63</f>
        <v>6</v>
      </c>
      <c r="E42" s="8">
        <f>[5]Sullivan!B62</f>
        <v>26</v>
      </c>
      <c r="F42" s="8">
        <f>[5]Sullivan!C62</f>
        <v>13</v>
      </c>
      <c r="G42" s="8">
        <f>[5]Sullivan!D62</f>
        <v>13</v>
      </c>
      <c r="H42" s="8">
        <f>[5]Sullivan!E62</f>
        <v>4</v>
      </c>
      <c r="I42" s="8">
        <f>[5]Sullivan!F62</f>
        <v>2</v>
      </c>
      <c r="J42" s="8">
        <f>[5]Sullivan!G62</f>
        <v>0</v>
      </c>
      <c r="K42" s="8">
        <f>[5]Sullivan!H62</f>
        <v>2</v>
      </c>
      <c r="L42" s="8">
        <f>[5]Sullivan!I62</f>
        <v>21</v>
      </c>
      <c r="M42" s="20">
        <f>(G42+K42)/E42</f>
        <v>0.57692307692307687</v>
      </c>
      <c r="N42" s="20">
        <f>L42/(E42-K42)</f>
        <v>0.875</v>
      </c>
      <c r="O42" s="20">
        <f>M42+N42</f>
        <v>1.4519230769230769</v>
      </c>
    </row>
    <row r="43" spans="1:15" ht="15.75" x14ac:dyDescent="0.25">
      <c r="A43" s="7">
        <v>40</v>
      </c>
      <c r="B43" s="8" t="s">
        <v>30</v>
      </c>
      <c r="C43" s="26" t="s">
        <v>104</v>
      </c>
      <c r="D43" s="8">
        <f>[6]Birmbas!$B52</f>
        <v>7</v>
      </c>
      <c r="E43" s="8">
        <f>[6]Birmbas!B51</f>
        <v>28</v>
      </c>
      <c r="F43" s="8">
        <f>[6]Birmbas!C51</f>
        <v>7</v>
      </c>
      <c r="G43" s="8">
        <f>[6]Birmbas!D51</f>
        <v>16</v>
      </c>
      <c r="H43" s="8">
        <f>[6]Birmbas!E51</f>
        <v>1</v>
      </c>
      <c r="I43" s="8">
        <f>[6]Birmbas!F51</f>
        <v>2</v>
      </c>
      <c r="J43" s="8">
        <f>[6]Birmbas!G51</f>
        <v>1</v>
      </c>
      <c r="K43" s="8">
        <f>[6]Birmbas!H51</f>
        <v>0</v>
      </c>
      <c r="L43" s="8">
        <f>[6]Birmbas!I51</f>
        <v>24</v>
      </c>
      <c r="M43" s="20">
        <f>(G43+K43)/E43</f>
        <v>0.5714285714285714</v>
      </c>
      <c r="N43" s="20">
        <f>L43/(E43-K43)</f>
        <v>0.8571428571428571</v>
      </c>
      <c r="O43" s="20">
        <f>M43+N43</f>
        <v>1.4285714285714284</v>
      </c>
    </row>
    <row r="44" spans="1:15" ht="15.75" x14ac:dyDescent="0.25">
      <c r="A44" s="7">
        <v>41</v>
      </c>
      <c r="B44" s="8" t="s">
        <v>55</v>
      </c>
      <c r="C44" s="22" t="s">
        <v>97</v>
      </c>
      <c r="D44" s="8">
        <f>[7]Lazaris!$B61</f>
        <v>2</v>
      </c>
      <c r="E44" s="8">
        <f>[7]Lazaris!B60</f>
        <v>10</v>
      </c>
      <c r="F44" s="8">
        <f>[7]Lazaris!C60</f>
        <v>3</v>
      </c>
      <c r="G44" s="8">
        <f>[7]Lazaris!D60</f>
        <v>5</v>
      </c>
      <c r="H44" s="8">
        <f>[7]Lazaris!E60</f>
        <v>2</v>
      </c>
      <c r="I44" s="8">
        <f>[7]Lazaris!F60</f>
        <v>1</v>
      </c>
      <c r="J44" s="8">
        <f>[7]Lazaris!G60</f>
        <v>0</v>
      </c>
      <c r="K44" s="8">
        <f>[7]Lazaris!H60</f>
        <v>0</v>
      </c>
      <c r="L44" s="8">
        <f>[7]Lazaris!I60</f>
        <v>9</v>
      </c>
      <c r="M44" s="20">
        <f>(G44+K44)/E44</f>
        <v>0.5</v>
      </c>
      <c r="N44" s="20">
        <f>L44/(E44-K44)</f>
        <v>0.9</v>
      </c>
      <c r="O44" s="20">
        <f>M44+N44</f>
        <v>1.4</v>
      </c>
    </row>
    <row r="45" spans="1:15" ht="15.75" x14ac:dyDescent="0.25">
      <c r="A45" s="7">
        <v>42</v>
      </c>
      <c r="B45" s="8" t="s">
        <v>118</v>
      </c>
      <c r="C45" s="39" t="s">
        <v>144</v>
      </c>
      <c r="D45" s="8">
        <f>[3]Kelliher!$B48</f>
        <v>7</v>
      </c>
      <c r="E45" s="8">
        <f>[3]Kelliher!B47</f>
        <v>32</v>
      </c>
      <c r="F45" s="8">
        <f>[3]Kelliher!C47</f>
        <v>13</v>
      </c>
      <c r="G45" s="8">
        <f>[3]Kelliher!D47</f>
        <v>18</v>
      </c>
      <c r="H45" s="8">
        <f>[3]Kelliher!E47</f>
        <v>5</v>
      </c>
      <c r="I45" s="8">
        <f>[3]Kelliher!F47</f>
        <v>0</v>
      </c>
      <c r="J45" s="8">
        <f>[3]Kelliher!G47</f>
        <v>0</v>
      </c>
      <c r="K45" s="8">
        <f>[3]Kelliher!H47</f>
        <v>2</v>
      </c>
      <c r="L45" s="8">
        <f>[3]Kelliher!I47</f>
        <v>23</v>
      </c>
      <c r="M45" s="20">
        <f>(G45+K45)/E45</f>
        <v>0.625</v>
      </c>
      <c r="N45" s="20">
        <f>L45/(E45-K45)</f>
        <v>0.76666666666666672</v>
      </c>
      <c r="O45" s="20">
        <f>M45+N45</f>
        <v>1.3916666666666666</v>
      </c>
    </row>
    <row r="46" spans="1:15" ht="15.75" x14ac:dyDescent="0.25">
      <c r="A46" s="7">
        <v>43</v>
      </c>
      <c r="B46" s="8" t="s">
        <v>26</v>
      </c>
      <c r="C46" s="39" t="s">
        <v>161</v>
      </c>
      <c r="D46" s="8">
        <f>[5]Goodey!$B46</f>
        <v>6</v>
      </c>
      <c r="E46" s="8">
        <f>[5]Goodey!B45</f>
        <v>27</v>
      </c>
      <c r="F46" s="8">
        <f>[5]Goodey!C45</f>
        <v>11</v>
      </c>
      <c r="G46" s="8">
        <f>[5]Goodey!D45</f>
        <v>15</v>
      </c>
      <c r="H46" s="8">
        <f>[5]Goodey!E45</f>
        <v>1</v>
      </c>
      <c r="I46" s="8">
        <f>[5]Goodey!F45</f>
        <v>3</v>
      </c>
      <c r="J46" s="8">
        <f>[5]Goodey!G45</f>
        <v>0</v>
      </c>
      <c r="K46" s="8">
        <f>[5]Goodey!H45</f>
        <v>0</v>
      </c>
      <c r="L46" s="8">
        <f>[5]Goodey!I45</f>
        <v>22</v>
      </c>
      <c r="M46" s="20">
        <f>(G46+K46)/E46</f>
        <v>0.55555555555555558</v>
      </c>
      <c r="N46" s="20">
        <f>L46/(E46-K46)</f>
        <v>0.81481481481481477</v>
      </c>
      <c r="O46" s="20">
        <f>M46+N46</f>
        <v>1.3703703703703702</v>
      </c>
    </row>
    <row r="47" spans="1:15" ht="15.75" x14ac:dyDescent="0.25">
      <c r="A47" s="7">
        <v>44</v>
      </c>
      <c r="B47" s="8" t="s">
        <v>26</v>
      </c>
      <c r="C47" s="26" t="s">
        <v>21</v>
      </c>
      <c r="D47" s="8">
        <f>[5]Pelletier!$B57</f>
        <v>6</v>
      </c>
      <c r="E47" s="8">
        <f>[5]Pelletier!B56</f>
        <v>27</v>
      </c>
      <c r="F47" s="8">
        <f>[5]Pelletier!C56</f>
        <v>7</v>
      </c>
      <c r="G47" s="8">
        <f>[5]Pelletier!D56</f>
        <v>17</v>
      </c>
      <c r="H47" s="8">
        <f>[5]Pelletier!E56</f>
        <v>3</v>
      </c>
      <c r="I47" s="8">
        <f>[5]Pelletier!F56</f>
        <v>0</v>
      </c>
      <c r="J47" s="8">
        <f>[5]Pelletier!G56</f>
        <v>0</v>
      </c>
      <c r="K47" s="8">
        <f>[5]Pelletier!H56</f>
        <v>0</v>
      </c>
      <c r="L47" s="8">
        <f>[5]Pelletier!I56</f>
        <v>20</v>
      </c>
      <c r="M47" s="20">
        <f>(G47+K47)/E47</f>
        <v>0.62962962962962965</v>
      </c>
      <c r="N47" s="20">
        <f>L47/(E47-K47)</f>
        <v>0.7407407407407407</v>
      </c>
      <c r="O47" s="20">
        <f>M47+N47</f>
        <v>1.3703703703703702</v>
      </c>
    </row>
    <row r="48" spans="1:15" ht="15.75" x14ac:dyDescent="0.25">
      <c r="A48" s="7">
        <v>45</v>
      </c>
      <c r="B48" s="8" t="s">
        <v>118</v>
      </c>
      <c r="C48" s="26" t="s">
        <v>140</v>
      </c>
      <c r="D48" s="8">
        <f>[3]Couture!$B58</f>
        <v>7</v>
      </c>
      <c r="E48" s="8">
        <f>[3]Couture!B57</f>
        <v>30</v>
      </c>
      <c r="F48" s="8">
        <f>[3]Couture!C57</f>
        <v>5</v>
      </c>
      <c r="G48" s="8">
        <f>[3]Couture!D57</f>
        <v>19</v>
      </c>
      <c r="H48" s="8">
        <f>[3]Couture!E57</f>
        <v>3</v>
      </c>
      <c r="I48" s="8">
        <f>[3]Couture!F57</f>
        <v>0</v>
      </c>
      <c r="J48" s="8">
        <f>[3]Couture!G57</f>
        <v>0</v>
      </c>
      <c r="K48" s="8">
        <f>[3]Couture!H57</f>
        <v>0</v>
      </c>
      <c r="L48" s="8">
        <f>[3]Couture!I57</f>
        <v>22</v>
      </c>
      <c r="M48" s="20">
        <f>(G48+K48)/E48</f>
        <v>0.6333333333333333</v>
      </c>
      <c r="N48" s="20">
        <f>L48/(E48-K48)</f>
        <v>0.73333333333333328</v>
      </c>
      <c r="O48" s="20">
        <f>M48+N48</f>
        <v>1.3666666666666667</v>
      </c>
    </row>
    <row r="49" spans="1:15" ht="15.75" x14ac:dyDescent="0.25">
      <c r="A49" s="7">
        <v>46</v>
      </c>
      <c r="B49" s="8" t="s">
        <v>60</v>
      </c>
      <c r="C49" s="67" t="s">
        <v>16</v>
      </c>
      <c r="D49" s="8">
        <f>[2]Berard!$B53</f>
        <v>2</v>
      </c>
      <c r="E49" s="8">
        <f>[2]Berard!B52</f>
        <v>6</v>
      </c>
      <c r="F49" s="8">
        <f>[2]Berard!C52</f>
        <v>1</v>
      </c>
      <c r="G49" s="8">
        <f>[2]Berard!D52</f>
        <v>4</v>
      </c>
      <c r="H49" s="8">
        <f>[2]Berard!E52</f>
        <v>0</v>
      </c>
      <c r="I49" s="8">
        <f>[2]Berard!F52</f>
        <v>0</v>
      </c>
      <c r="J49" s="8">
        <f>[2]Berard!G52</f>
        <v>0</v>
      </c>
      <c r="K49" s="8">
        <f>[2]Berard!H52</f>
        <v>0</v>
      </c>
      <c r="L49" s="8">
        <f>[2]Berard!I52</f>
        <v>4</v>
      </c>
      <c r="M49" s="20">
        <f>(G49+K49)/E49</f>
        <v>0.66666666666666663</v>
      </c>
      <c r="N49" s="20">
        <f>L49/(E49-K49)</f>
        <v>0.66666666666666663</v>
      </c>
      <c r="O49" s="20">
        <f>M49+N49</f>
        <v>1.3333333333333333</v>
      </c>
    </row>
    <row r="50" spans="1:15" ht="15.75" x14ac:dyDescent="0.25">
      <c r="A50" s="7">
        <v>47</v>
      </c>
      <c r="B50" s="8" t="s">
        <v>55</v>
      </c>
      <c r="C50" s="26" t="s">
        <v>34</v>
      </c>
      <c r="D50" s="8">
        <f>[7]Leitch!$B47</f>
        <v>3</v>
      </c>
      <c r="E50" s="8">
        <f>[7]Leitch!B46</f>
        <v>12</v>
      </c>
      <c r="F50" s="8">
        <f>[7]Leitch!C46</f>
        <v>3</v>
      </c>
      <c r="G50" s="8">
        <f>[7]Leitch!D46</f>
        <v>8</v>
      </c>
      <c r="H50" s="8">
        <f>[7]Leitch!E46</f>
        <v>0</v>
      </c>
      <c r="I50" s="8">
        <f>[7]Leitch!F46</f>
        <v>0</v>
      </c>
      <c r="J50" s="8">
        <f>[7]Leitch!G46</f>
        <v>0</v>
      </c>
      <c r="K50" s="8">
        <f>[7]Leitch!H46</f>
        <v>0</v>
      </c>
      <c r="L50" s="8">
        <f>[7]Leitch!I46</f>
        <v>8</v>
      </c>
      <c r="M50" s="20">
        <f>(G50+K50)/E50</f>
        <v>0.66666666666666663</v>
      </c>
      <c r="N50" s="20">
        <f>L50/(E50-K50)</f>
        <v>0.66666666666666663</v>
      </c>
      <c r="O50" s="20">
        <f>M50+N50</f>
        <v>1.3333333333333333</v>
      </c>
    </row>
    <row r="51" spans="1:15" ht="15.75" x14ac:dyDescent="0.25">
      <c r="A51" s="7">
        <v>48</v>
      </c>
      <c r="B51" s="8" t="s">
        <v>39</v>
      </c>
      <c r="C51" s="133" t="s">
        <v>183</v>
      </c>
      <c r="D51" s="8">
        <f>[9]Schoolcraft!$B53</f>
        <v>3</v>
      </c>
      <c r="E51" s="8">
        <f>[9]Schoolcraft!B52</f>
        <v>12</v>
      </c>
      <c r="F51" s="8">
        <f>[9]Schoolcraft!C52</f>
        <v>1</v>
      </c>
      <c r="G51" s="8">
        <f>[9]Schoolcraft!D52</f>
        <v>8</v>
      </c>
      <c r="H51" s="8">
        <f>[9]Schoolcraft!E52</f>
        <v>0</v>
      </c>
      <c r="I51" s="8">
        <f>[9]Schoolcraft!F52</f>
        <v>0</v>
      </c>
      <c r="J51" s="8">
        <f>[9]Schoolcraft!G52</f>
        <v>0</v>
      </c>
      <c r="K51" s="8">
        <f>[9]Schoolcraft!H52</f>
        <v>0</v>
      </c>
      <c r="L51" s="8">
        <f>[9]Schoolcraft!I52</f>
        <v>8</v>
      </c>
      <c r="M51" s="20">
        <f>(G51+K51)/E51</f>
        <v>0.66666666666666663</v>
      </c>
      <c r="N51" s="20">
        <f>L51/(E51-K51)</f>
        <v>0.66666666666666663</v>
      </c>
      <c r="O51" s="20">
        <f>M51+N51</f>
        <v>1.3333333333333333</v>
      </c>
    </row>
    <row r="52" spans="1:15" ht="15.75" x14ac:dyDescent="0.25">
      <c r="A52" s="7">
        <v>49</v>
      </c>
      <c r="B52" s="8" t="s">
        <v>119</v>
      </c>
      <c r="C52" s="26" t="s">
        <v>53</v>
      </c>
      <c r="D52" s="8">
        <f>[10]Hedlund!$B40</f>
        <v>2</v>
      </c>
      <c r="E52" s="8">
        <f>[10]Hedlund!B39</f>
        <v>9</v>
      </c>
      <c r="F52" s="8">
        <f>[10]Hedlund!C39</f>
        <v>3</v>
      </c>
      <c r="G52" s="8">
        <f>[10]Hedlund!D39</f>
        <v>6</v>
      </c>
      <c r="H52" s="8">
        <f>[10]Hedlund!E39</f>
        <v>0</v>
      </c>
      <c r="I52" s="8">
        <f>[10]Hedlund!F39</f>
        <v>0</v>
      </c>
      <c r="J52" s="8">
        <f>[10]Hedlund!G39</f>
        <v>0</v>
      </c>
      <c r="K52" s="8">
        <f>[10]Hedlund!H39</f>
        <v>0</v>
      </c>
      <c r="L52" s="8">
        <f>[10]Hedlund!I39</f>
        <v>6</v>
      </c>
      <c r="M52" s="20">
        <f>(G52+K52)/E52</f>
        <v>0.66666666666666663</v>
      </c>
      <c r="N52" s="20">
        <f>L52/(E52-K52)</f>
        <v>0.66666666666666663</v>
      </c>
      <c r="O52" s="20">
        <f>M52+N52</f>
        <v>1.3333333333333333</v>
      </c>
    </row>
    <row r="53" spans="1:15" ht="15.75" x14ac:dyDescent="0.25">
      <c r="A53" s="7">
        <v>50</v>
      </c>
      <c r="B53" s="8" t="s">
        <v>26</v>
      </c>
      <c r="C53" s="26" t="s">
        <v>162</v>
      </c>
      <c r="D53" s="8">
        <f>[5]Royce!$B55</f>
        <v>6</v>
      </c>
      <c r="E53" s="8">
        <f>[5]Royce!B54</f>
        <v>27</v>
      </c>
      <c r="F53" s="8">
        <f>[5]Royce!C54</f>
        <v>6</v>
      </c>
      <c r="G53" s="8">
        <f>[5]Royce!D54</f>
        <v>15</v>
      </c>
      <c r="H53" s="8">
        <f>[5]Royce!E54</f>
        <v>2</v>
      </c>
      <c r="I53" s="8">
        <f>[5]Royce!F54</f>
        <v>0</v>
      </c>
      <c r="J53" s="8">
        <f>[5]Royce!G54</f>
        <v>0</v>
      </c>
      <c r="K53" s="8">
        <f>[5]Royce!H54</f>
        <v>2</v>
      </c>
      <c r="L53" s="8">
        <f>[5]Royce!I54</f>
        <v>17</v>
      </c>
      <c r="M53" s="20">
        <f>(G53+K53)/E53</f>
        <v>0.62962962962962965</v>
      </c>
      <c r="N53" s="20">
        <f>L53/(E53-K53)</f>
        <v>0.68</v>
      </c>
      <c r="O53" s="20">
        <f>M53+N53</f>
        <v>1.3096296296296297</v>
      </c>
    </row>
    <row r="54" spans="1:15" ht="15.75" x14ac:dyDescent="0.25">
      <c r="A54" s="7">
        <v>51</v>
      </c>
      <c r="B54" s="8" t="s">
        <v>55</v>
      </c>
      <c r="C54" s="76" t="s">
        <v>57</v>
      </c>
      <c r="D54" s="8">
        <f>[7]Lamy!$B59</f>
        <v>2</v>
      </c>
      <c r="E54" s="8">
        <f>[7]Lamy!B58</f>
        <v>8</v>
      </c>
      <c r="F54" s="8">
        <f>[7]Lamy!C58</f>
        <v>3</v>
      </c>
      <c r="G54" s="8">
        <f>[7]Lamy!D58</f>
        <v>5</v>
      </c>
      <c r="H54" s="8">
        <f>[7]Lamy!E58</f>
        <v>0</v>
      </c>
      <c r="I54" s="8">
        <f>[7]Lamy!F58</f>
        <v>0</v>
      </c>
      <c r="J54" s="8">
        <f>[7]Lamy!G58</f>
        <v>0</v>
      </c>
      <c r="K54" s="8">
        <f>[7]Lamy!H58</f>
        <v>0</v>
      </c>
      <c r="L54" s="8">
        <f>[7]Lamy!I58</f>
        <v>5</v>
      </c>
      <c r="M54" s="20">
        <f>(G54+K54)/E54</f>
        <v>0.625</v>
      </c>
      <c r="N54" s="20">
        <f>L54/(E54-K54)</f>
        <v>0.625</v>
      </c>
      <c r="O54" s="20">
        <f>M54+N54</f>
        <v>1.25</v>
      </c>
    </row>
    <row r="55" spans="1:15" ht="15.75" x14ac:dyDescent="0.25">
      <c r="A55" s="7">
        <v>52</v>
      </c>
      <c r="B55" s="8" t="s">
        <v>55</v>
      </c>
      <c r="C55" s="26" t="s">
        <v>166</v>
      </c>
      <c r="D55" s="8">
        <f>[7]Moccia!$B48</f>
        <v>2</v>
      </c>
      <c r="E55" s="8">
        <f>[7]Moccia!B47</f>
        <v>8</v>
      </c>
      <c r="F55" s="8">
        <f>[7]Moccia!C47</f>
        <v>1</v>
      </c>
      <c r="G55" s="8">
        <f>[7]Moccia!D47</f>
        <v>5</v>
      </c>
      <c r="H55" s="8">
        <f>[7]Moccia!E47</f>
        <v>0</v>
      </c>
      <c r="I55" s="8">
        <f>[7]Moccia!F47</f>
        <v>0</v>
      </c>
      <c r="J55" s="8">
        <f>[7]Moccia!G47</f>
        <v>0</v>
      </c>
      <c r="K55" s="8">
        <f>[7]Moccia!H47</f>
        <v>0</v>
      </c>
      <c r="L55" s="8">
        <f>[7]Moccia!I47</f>
        <v>5</v>
      </c>
      <c r="M55" s="20">
        <f>(G55+K55)/E55</f>
        <v>0.625</v>
      </c>
      <c r="N55" s="20">
        <f>L55/(E55-K55)</f>
        <v>0.625</v>
      </c>
      <c r="O55" s="20">
        <f>M55+N55</f>
        <v>1.25</v>
      </c>
    </row>
    <row r="56" spans="1:15" ht="15.75" x14ac:dyDescent="0.25">
      <c r="A56" s="7">
        <v>53</v>
      </c>
      <c r="B56" s="8" t="s">
        <v>26</v>
      </c>
      <c r="C56" s="45" t="s">
        <v>87</v>
      </c>
      <c r="D56" s="8">
        <f>[5]Doolan!$B65</f>
        <v>7</v>
      </c>
      <c r="E56" s="8">
        <f>[5]Doolan!B64</f>
        <v>27</v>
      </c>
      <c r="F56" s="8">
        <f>[5]Doolan!C64</f>
        <v>3</v>
      </c>
      <c r="G56" s="8">
        <f>[5]Doolan!D64</f>
        <v>16</v>
      </c>
      <c r="H56" s="8">
        <f>[5]Doolan!E64</f>
        <v>0</v>
      </c>
      <c r="I56" s="8">
        <f>[5]Doolan!F64</f>
        <v>0</v>
      </c>
      <c r="J56" s="8">
        <f>[5]Doolan!G64</f>
        <v>0</v>
      </c>
      <c r="K56" s="8">
        <f>[5]Doolan!H64</f>
        <v>1</v>
      </c>
      <c r="L56" s="8">
        <f>[5]Doolan!I64</f>
        <v>16</v>
      </c>
      <c r="M56" s="20">
        <f>(G56+K56)/E56</f>
        <v>0.62962962962962965</v>
      </c>
      <c r="N56" s="20">
        <f>L56/(E56-K56)</f>
        <v>0.61538461538461542</v>
      </c>
      <c r="O56" s="20">
        <f>M56+N56</f>
        <v>1.2450142450142452</v>
      </c>
    </row>
    <row r="57" spans="1:15" ht="15.75" x14ac:dyDescent="0.25">
      <c r="A57" s="7">
        <v>54</v>
      </c>
      <c r="B57" s="8" t="s">
        <v>18</v>
      </c>
      <c r="C57" s="22" t="s">
        <v>154</v>
      </c>
      <c r="D57" s="8">
        <f>[4]Feldmann!$B64</f>
        <v>6</v>
      </c>
      <c r="E57" s="8">
        <f>[4]Feldmann!B63</f>
        <v>25</v>
      </c>
      <c r="F57" s="8">
        <f>[4]Feldmann!C63</f>
        <v>6</v>
      </c>
      <c r="G57" s="8">
        <f>[4]Feldmann!D63</f>
        <v>15</v>
      </c>
      <c r="H57" s="8">
        <f>[4]Feldmann!E63</f>
        <v>1</v>
      </c>
      <c r="I57" s="8">
        <f>[4]Feldmann!F63</f>
        <v>0</v>
      </c>
      <c r="J57" s="8">
        <f>[4]Feldmann!G63</f>
        <v>0</v>
      </c>
      <c r="K57" s="8">
        <f>[4]Feldmann!H63</f>
        <v>0</v>
      </c>
      <c r="L57" s="8">
        <f>[4]Feldmann!I63</f>
        <v>16</v>
      </c>
      <c r="M57" s="20">
        <f>(G57+K57)/E57</f>
        <v>0.6</v>
      </c>
      <c r="N57" s="20">
        <f>L57/(E57-K57)</f>
        <v>0.64</v>
      </c>
      <c r="O57" s="20">
        <f>M57+N57</f>
        <v>1.24</v>
      </c>
    </row>
    <row r="58" spans="1:15" ht="15.75" x14ac:dyDescent="0.25">
      <c r="A58" s="7">
        <v>55</v>
      </c>
      <c r="B58" s="8" t="s">
        <v>119</v>
      </c>
      <c r="C58" s="26" t="s">
        <v>40</v>
      </c>
      <c r="D58" s="8">
        <f>[10]Smith!$B44</f>
        <v>2</v>
      </c>
      <c r="E58" s="8">
        <f>[10]Smith!B43</f>
        <v>9</v>
      </c>
      <c r="F58" s="8">
        <f>[10]Smith!C43</f>
        <v>2</v>
      </c>
      <c r="G58" s="8">
        <f>[10]Smith!D43</f>
        <v>5</v>
      </c>
      <c r="H58" s="8">
        <f>[10]Smith!E43</f>
        <v>1</v>
      </c>
      <c r="I58" s="8">
        <f>[10]Smith!F43</f>
        <v>0</v>
      </c>
      <c r="J58" s="8">
        <f>[10]Smith!G43</f>
        <v>0</v>
      </c>
      <c r="K58" s="8">
        <f>[10]Smith!H43</f>
        <v>0</v>
      </c>
      <c r="L58" s="8">
        <f>[10]Smith!I43</f>
        <v>6</v>
      </c>
      <c r="M58" s="20">
        <f>(G58+K58)/E58</f>
        <v>0.55555555555555558</v>
      </c>
      <c r="N58" s="20">
        <f>L58/(E58-K58)</f>
        <v>0.66666666666666663</v>
      </c>
      <c r="O58" s="20">
        <f>M58+N58</f>
        <v>1.2222222222222223</v>
      </c>
    </row>
    <row r="59" spans="1:15" ht="15.75" x14ac:dyDescent="0.25">
      <c r="A59" s="7">
        <v>56</v>
      </c>
      <c r="B59" s="8" t="s">
        <v>18</v>
      </c>
      <c r="C59" s="26" t="s">
        <v>186</v>
      </c>
      <c r="D59" s="8">
        <f>[4]Bertewell!$B51</f>
        <v>6</v>
      </c>
      <c r="E59" s="8">
        <f>[4]Bertewell!B50</f>
        <v>23</v>
      </c>
      <c r="F59" s="8">
        <f>[4]Bertewell!C50</f>
        <v>13</v>
      </c>
      <c r="G59" s="8">
        <f>[4]Bertewell!D50</f>
        <v>11</v>
      </c>
      <c r="H59" s="8">
        <f>[4]Bertewell!E50</f>
        <v>4</v>
      </c>
      <c r="I59" s="8">
        <f>[4]Bertewell!F50</f>
        <v>1</v>
      </c>
      <c r="J59" s="8">
        <f>[4]Bertewell!G50</f>
        <v>0</v>
      </c>
      <c r="K59" s="8">
        <f>[4]Bertewell!H50</f>
        <v>0</v>
      </c>
      <c r="L59" s="8">
        <f>[4]Bertewell!I50</f>
        <v>17</v>
      </c>
      <c r="M59" s="20">
        <f>(G59+K59)/E59</f>
        <v>0.47826086956521741</v>
      </c>
      <c r="N59" s="20">
        <f>L59/(E59-K59)</f>
        <v>0.73913043478260865</v>
      </c>
      <c r="O59" s="20">
        <f>M59+N59</f>
        <v>1.2173913043478262</v>
      </c>
    </row>
    <row r="60" spans="1:15" ht="15.75" x14ac:dyDescent="0.25">
      <c r="A60" s="7">
        <v>57</v>
      </c>
      <c r="B60" s="8" t="s">
        <v>30</v>
      </c>
      <c r="C60" s="26" t="s">
        <v>66</v>
      </c>
      <c r="D60" s="8">
        <f>[6]Papa!$B55</f>
        <v>6</v>
      </c>
      <c r="E60" s="8">
        <f>[6]Papa!B54</f>
        <v>23</v>
      </c>
      <c r="F60" s="8">
        <f>[6]Papa!C54</f>
        <v>3</v>
      </c>
      <c r="G60" s="8">
        <f>[6]Papa!D54</f>
        <v>13</v>
      </c>
      <c r="H60" s="8">
        <f>[6]Papa!E54</f>
        <v>2</v>
      </c>
      <c r="I60" s="8">
        <f>[6]Papa!F54</f>
        <v>0</v>
      </c>
      <c r="J60" s="8">
        <f>[6]Papa!G54</f>
        <v>0</v>
      </c>
      <c r="K60" s="8">
        <f>[6]Papa!H54</f>
        <v>0</v>
      </c>
      <c r="L60" s="8">
        <f>[6]Papa!I54</f>
        <v>15</v>
      </c>
      <c r="M60" s="20">
        <f>(G60+K60)/E60</f>
        <v>0.56521739130434778</v>
      </c>
      <c r="N60" s="20">
        <f>L60/(E60-K60)</f>
        <v>0.65217391304347827</v>
      </c>
      <c r="O60" s="20">
        <f>M60+N60</f>
        <v>1.2173913043478262</v>
      </c>
    </row>
    <row r="61" spans="1:15" ht="15.75" x14ac:dyDescent="0.25">
      <c r="A61" s="7">
        <v>58</v>
      </c>
      <c r="B61" s="8" t="s">
        <v>55</v>
      </c>
      <c r="C61" s="26" t="s">
        <v>167</v>
      </c>
      <c r="D61" s="8">
        <f>[7]Waters!$B69</f>
        <v>3</v>
      </c>
      <c r="E61" s="8">
        <f>[7]Waters!B68</f>
        <v>14</v>
      </c>
      <c r="F61" s="8">
        <f>[7]Waters!C68</f>
        <v>6</v>
      </c>
      <c r="G61" s="8">
        <f>[7]Waters!D68</f>
        <v>7</v>
      </c>
      <c r="H61" s="8">
        <f>[7]Waters!E68</f>
        <v>1</v>
      </c>
      <c r="I61" s="8">
        <f>[7]Waters!F68</f>
        <v>0</v>
      </c>
      <c r="J61" s="8">
        <f>[7]Waters!G68</f>
        <v>0</v>
      </c>
      <c r="K61" s="8">
        <f>[7]Waters!H68</f>
        <v>1</v>
      </c>
      <c r="L61" s="8">
        <f>[7]Waters!I68</f>
        <v>8</v>
      </c>
      <c r="M61" s="20">
        <f>(G61+K61)/E61</f>
        <v>0.5714285714285714</v>
      </c>
      <c r="N61" s="20">
        <f>L61/(E61-K61)</f>
        <v>0.61538461538461542</v>
      </c>
      <c r="O61" s="20">
        <f>M61+N61</f>
        <v>1.1868131868131868</v>
      </c>
    </row>
    <row r="62" spans="1:15" ht="15.75" x14ac:dyDescent="0.25">
      <c r="A62" s="7">
        <v>59</v>
      </c>
      <c r="B62" s="8" t="s">
        <v>48</v>
      </c>
      <c r="C62" s="22" t="s">
        <v>19</v>
      </c>
      <c r="D62" s="8">
        <f>[1]Cockroft!$B67</f>
        <v>4</v>
      </c>
      <c r="E62" s="8">
        <f>[1]Cockroft!B66</f>
        <v>16</v>
      </c>
      <c r="F62" s="8">
        <f>[1]Cockroft!C66</f>
        <v>4</v>
      </c>
      <c r="G62" s="8">
        <f>[1]Cockroft!D66</f>
        <v>7</v>
      </c>
      <c r="H62" s="8">
        <f>[1]Cockroft!E66</f>
        <v>3</v>
      </c>
      <c r="I62" s="8">
        <f>[1]Cockroft!F66</f>
        <v>0</v>
      </c>
      <c r="J62" s="8">
        <f>[1]Cockroft!G66</f>
        <v>0</v>
      </c>
      <c r="K62" s="8">
        <f>[1]Cockroft!H66</f>
        <v>1</v>
      </c>
      <c r="L62" s="8">
        <f>[1]Cockroft!I66</f>
        <v>10</v>
      </c>
      <c r="M62" s="20">
        <f>(G62+K62)/E62</f>
        <v>0.5</v>
      </c>
      <c r="N62" s="20">
        <f>L62/(E62-K62)</f>
        <v>0.66666666666666663</v>
      </c>
      <c r="O62" s="20">
        <f>M62+N62</f>
        <v>1.1666666666666665</v>
      </c>
    </row>
    <row r="63" spans="1:15" ht="15.75" x14ac:dyDescent="0.25">
      <c r="A63" s="7">
        <v>60</v>
      </c>
      <c r="B63" s="8" t="s">
        <v>30</v>
      </c>
      <c r="C63" s="64" t="s">
        <v>103</v>
      </c>
      <c r="D63" s="8">
        <f>[6]McConnell!$B51</f>
        <v>7</v>
      </c>
      <c r="E63" s="8">
        <f>[6]McConnell!B50</f>
        <v>31</v>
      </c>
      <c r="F63" s="8">
        <f>[6]McConnell!C50</f>
        <v>5</v>
      </c>
      <c r="G63" s="8">
        <f>[6]McConnell!D50</f>
        <v>15</v>
      </c>
      <c r="H63" s="8">
        <f>[6]McConnell!E50</f>
        <v>2</v>
      </c>
      <c r="I63" s="8">
        <f>[6]McConnell!F50</f>
        <v>1</v>
      </c>
      <c r="J63" s="8">
        <f>[6]McConnell!G50</f>
        <v>0</v>
      </c>
      <c r="K63" s="8">
        <f>[6]McConnell!H50</f>
        <v>1</v>
      </c>
      <c r="L63" s="8">
        <f>[6]McConnell!I50</f>
        <v>19</v>
      </c>
      <c r="M63" s="20">
        <f>(G63+K63)/E63</f>
        <v>0.5161290322580645</v>
      </c>
      <c r="N63" s="20">
        <f>L63/(E63-K63)</f>
        <v>0.6333333333333333</v>
      </c>
      <c r="O63" s="20">
        <f>M63+N63</f>
        <v>1.1494623655913978</v>
      </c>
    </row>
    <row r="64" spans="1:15" x14ac:dyDescent="0.25">
      <c r="A64" s="7">
        <v>61</v>
      </c>
      <c r="B64" s="8" t="s">
        <v>48</v>
      </c>
      <c r="C64" s="128" t="s">
        <v>107</v>
      </c>
      <c r="D64" s="8">
        <f>[1]Norton!$B52</f>
        <v>2</v>
      </c>
      <c r="E64" s="8">
        <f>[1]Norton!B51</f>
        <v>7</v>
      </c>
      <c r="F64" s="8">
        <f>[1]Norton!C51</f>
        <v>1</v>
      </c>
      <c r="G64" s="8">
        <f>[1]Norton!D51</f>
        <v>4</v>
      </c>
      <c r="H64" s="8">
        <f>[1]Norton!E51</f>
        <v>0</v>
      </c>
      <c r="I64" s="8">
        <f>[1]Norton!F51</f>
        <v>0</v>
      </c>
      <c r="J64" s="8">
        <f>[1]Norton!G51</f>
        <v>0</v>
      </c>
      <c r="K64" s="8">
        <f>[1]Norton!H51</f>
        <v>0</v>
      </c>
      <c r="L64" s="8">
        <f>[1]Norton!I51</f>
        <v>4</v>
      </c>
      <c r="M64" s="20">
        <f>(G64+K64)/E64</f>
        <v>0.5714285714285714</v>
      </c>
      <c r="N64" s="20">
        <f>L64/(E64-K64)</f>
        <v>0.5714285714285714</v>
      </c>
      <c r="O64" s="20">
        <f>M64+N64</f>
        <v>1.1428571428571428</v>
      </c>
    </row>
    <row r="65" spans="1:15" ht="15.75" x14ac:dyDescent="0.25">
      <c r="A65" s="7">
        <v>62</v>
      </c>
      <c r="B65" s="8" t="s">
        <v>48</v>
      </c>
      <c r="C65" s="26" t="s">
        <v>59</v>
      </c>
      <c r="D65" s="8">
        <f>[1]Riley!$B51</f>
        <v>2</v>
      </c>
      <c r="E65" s="8">
        <f>[1]Riley!B50</f>
        <v>7</v>
      </c>
      <c r="F65" s="8">
        <f>[1]Riley!C50</f>
        <v>0</v>
      </c>
      <c r="G65" s="8">
        <f>[1]Riley!D50</f>
        <v>4</v>
      </c>
      <c r="H65" s="8">
        <f>[1]Riley!E50</f>
        <v>0</v>
      </c>
      <c r="I65" s="8">
        <f>[1]Riley!F50</f>
        <v>0</v>
      </c>
      <c r="J65" s="8">
        <f>[1]Riley!G50</f>
        <v>0</v>
      </c>
      <c r="K65" s="8">
        <f>[1]Riley!H50</f>
        <v>0</v>
      </c>
      <c r="L65" s="8">
        <f>[1]Riley!I50</f>
        <v>4</v>
      </c>
      <c r="M65" s="20">
        <f>(G65+K65)/E65</f>
        <v>0.5714285714285714</v>
      </c>
      <c r="N65" s="20">
        <f>L65/(E65-K65)</f>
        <v>0.5714285714285714</v>
      </c>
      <c r="O65" s="20">
        <f>M65+N65</f>
        <v>1.1428571428571428</v>
      </c>
    </row>
    <row r="66" spans="1:15" ht="15.75" x14ac:dyDescent="0.25">
      <c r="A66" s="7">
        <v>63</v>
      </c>
      <c r="B66" s="8" t="s">
        <v>48</v>
      </c>
      <c r="C66" s="26" t="s">
        <v>136</v>
      </c>
      <c r="D66" s="8">
        <f>[1]Smith!$B53</f>
        <v>2</v>
      </c>
      <c r="E66" s="8">
        <f>[1]Smith!B52</f>
        <v>7</v>
      </c>
      <c r="F66" s="8">
        <f>[1]Smith!C52</f>
        <v>1</v>
      </c>
      <c r="G66" s="8">
        <f>[1]Smith!D52</f>
        <v>4</v>
      </c>
      <c r="H66" s="8">
        <f>[1]Smith!E52</f>
        <v>0</v>
      </c>
      <c r="I66" s="8">
        <f>[1]Smith!F52</f>
        <v>0</v>
      </c>
      <c r="J66" s="8">
        <f>[1]Smith!G52</f>
        <v>0</v>
      </c>
      <c r="K66" s="8">
        <f>[1]Smith!H52</f>
        <v>0</v>
      </c>
      <c r="L66" s="8">
        <f>[1]Smith!I52</f>
        <v>4</v>
      </c>
      <c r="M66" s="20">
        <f>(G66+K66)/E66</f>
        <v>0.5714285714285714</v>
      </c>
      <c r="N66" s="20">
        <f>L66/(E66-K66)</f>
        <v>0.5714285714285714</v>
      </c>
      <c r="O66" s="20">
        <f>M66+N66</f>
        <v>1.1428571428571428</v>
      </c>
    </row>
    <row r="67" spans="1:15" ht="15.75" x14ac:dyDescent="0.25">
      <c r="A67" s="7">
        <v>64</v>
      </c>
      <c r="B67" s="8" t="s">
        <v>30</v>
      </c>
      <c r="C67" s="26" t="s">
        <v>65</v>
      </c>
      <c r="D67" s="8">
        <f>[6]Walter!$B60</f>
        <v>7</v>
      </c>
      <c r="E67" s="8">
        <f>[6]Walter!B59</f>
        <v>30</v>
      </c>
      <c r="F67" s="8">
        <f>[6]Walter!C59</f>
        <v>8</v>
      </c>
      <c r="G67" s="8">
        <f>[6]Walter!D59</f>
        <v>16</v>
      </c>
      <c r="H67" s="8">
        <f>[6]Walter!E59</f>
        <v>2</v>
      </c>
      <c r="I67" s="8">
        <f>[6]Walter!F59</f>
        <v>0</v>
      </c>
      <c r="J67" s="8">
        <f>[6]Walter!G59</f>
        <v>0</v>
      </c>
      <c r="K67" s="8">
        <f>[6]Walter!H59</f>
        <v>0</v>
      </c>
      <c r="L67" s="8">
        <f>[6]Walter!I59</f>
        <v>18</v>
      </c>
      <c r="M67" s="20">
        <f>(G67+K67)/E67</f>
        <v>0.53333333333333333</v>
      </c>
      <c r="N67" s="20">
        <f>L67/(E67-K67)</f>
        <v>0.6</v>
      </c>
      <c r="O67" s="20">
        <f>M67+N67</f>
        <v>1.1333333333333333</v>
      </c>
    </row>
    <row r="68" spans="1:15" ht="15.75" x14ac:dyDescent="0.25">
      <c r="A68" s="7">
        <v>65</v>
      </c>
      <c r="B68" s="8" t="s">
        <v>55</v>
      </c>
      <c r="C68" s="22" t="s">
        <v>47</v>
      </c>
      <c r="D68" s="8">
        <f>[7]Mooradian!$B49</f>
        <v>2</v>
      </c>
      <c r="E68" s="8">
        <f>[7]Mooradian!B48</f>
        <v>8</v>
      </c>
      <c r="F68" s="8">
        <f>[7]Mooradian!C48</f>
        <v>1</v>
      </c>
      <c r="G68" s="8">
        <f>[7]Mooradian!D48</f>
        <v>4</v>
      </c>
      <c r="H68" s="8">
        <f>[7]Mooradian!E48</f>
        <v>1</v>
      </c>
      <c r="I68" s="8">
        <f>[7]Mooradian!F48</f>
        <v>0</v>
      </c>
      <c r="J68" s="8">
        <f>[7]Mooradian!G48</f>
        <v>0</v>
      </c>
      <c r="K68" s="8">
        <f>[7]Mooradian!H48</f>
        <v>0</v>
      </c>
      <c r="L68" s="8">
        <f>[7]Mooradian!I48</f>
        <v>5</v>
      </c>
      <c r="M68" s="20">
        <f>(G68+K68)/E68</f>
        <v>0.5</v>
      </c>
      <c r="N68" s="20">
        <f>L68/(E68-K68)</f>
        <v>0.625</v>
      </c>
      <c r="O68" s="20">
        <f>M68+N68</f>
        <v>1.125</v>
      </c>
    </row>
    <row r="69" spans="1:15" ht="15.75" x14ac:dyDescent="0.25">
      <c r="A69" s="7">
        <v>66</v>
      </c>
      <c r="B69" s="8" t="s">
        <v>46</v>
      </c>
      <c r="C69" s="26" t="s">
        <v>92</v>
      </c>
      <c r="D69" s="8">
        <f>[8]Archer!$B49</f>
        <v>2</v>
      </c>
      <c r="E69" s="8">
        <f>[8]Archer!B48</f>
        <v>8</v>
      </c>
      <c r="F69" s="8">
        <f>[8]Archer!C48</f>
        <v>3</v>
      </c>
      <c r="G69" s="8">
        <f>[8]Archer!D48</f>
        <v>4</v>
      </c>
      <c r="H69" s="8">
        <f>[8]Archer!E48</f>
        <v>1</v>
      </c>
      <c r="I69" s="8">
        <f>[8]Archer!F48</f>
        <v>0</v>
      </c>
      <c r="J69" s="8">
        <f>[8]Archer!G48</f>
        <v>0</v>
      </c>
      <c r="K69" s="8">
        <f>[8]Archer!H48</f>
        <v>0</v>
      </c>
      <c r="L69" s="8">
        <f>[8]Archer!I48</f>
        <v>5</v>
      </c>
      <c r="M69" s="20">
        <f>(G69+K69)/E69</f>
        <v>0.5</v>
      </c>
      <c r="N69" s="20">
        <f>L69/(E69-K69)</f>
        <v>0.625</v>
      </c>
      <c r="O69" s="20">
        <f>M69+N69</f>
        <v>1.125</v>
      </c>
    </row>
    <row r="70" spans="1:15" ht="15.75" x14ac:dyDescent="0.25">
      <c r="A70" s="7">
        <v>67</v>
      </c>
      <c r="B70" s="8" t="s">
        <v>118</v>
      </c>
      <c r="C70" s="22" t="s">
        <v>58</v>
      </c>
      <c r="D70" s="8">
        <f>[3]Wood!$B48</f>
        <v>7</v>
      </c>
      <c r="E70" s="8">
        <f>[3]Wood!B47</f>
        <v>25</v>
      </c>
      <c r="F70" s="8">
        <f>[3]Wood!C47</f>
        <v>3</v>
      </c>
      <c r="G70" s="8">
        <f>[3]Wood!D47</f>
        <v>11</v>
      </c>
      <c r="H70" s="8">
        <f>[3]Wood!E47</f>
        <v>4</v>
      </c>
      <c r="I70" s="8">
        <f>[3]Wood!F47</f>
        <v>1</v>
      </c>
      <c r="J70" s="8">
        <f>[3]Wood!G47</f>
        <v>0</v>
      </c>
      <c r="K70" s="8">
        <f>[3]Wood!H47</f>
        <v>0</v>
      </c>
      <c r="L70" s="8">
        <f>[3]Wood!I47</f>
        <v>17</v>
      </c>
      <c r="M70" s="20">
        <f>(G70+K70)/E70</f>
        <v>0.44</v>
      </c>
      <c r="N70" s="20">
        <f>L70/(E70-K70)</f>
        <v>0.68</v>
      </c>
      <c r="O70" s="20">
        <f>M70+N70</f>
        <v>1.1200000000000001</v>
      </c>
    </row>
    <row r="71" spans="1:15" ht="15.75" x14ac:dyDescent="0.25">
      <c r="A71" s="7">
        <v>68</v>
      </c>
      <c r="B71" s="8" t="s">
        <v>46</v>
      </c>
      <c r="C71" s="22" t="s">
        <v>176</v>
      </c>
      <c r="D71" s="8">
        <f>'[8]St Germain'!$B53</f>
        <v>2</v>
      </c>
      <c r="E71" s="8">
        <f>'[8]St Germain'!B52</f>
        <v>9</v>
      </c>
      <c r="F71" s="8">
        <f>'[8]St Germain'!C52</f>
        <v>2</v>
      </c>
      <c r="G71" s="8">
        <f>'[8]St Germain'!D52</f>
        <v>4</v>
      </c>
      <c r="H71" s="8">
        <f>'[8]St Germain'!E52</f>
        <v>0</v>
      </c>
      <c r="I71" s="8">
        <f>'[8]St Germain'!F52</f>
        <v>1</v>
      </c>
      <c r="J71" s="8">
        <f>'[8]St Germain'!G52</f>
        <v>0</v>
      </c>
      <c r="K71" s="8">
        <f>'[8]St Germain'!H52</f>
        <v>0</v>
      </c>
      <c r="L71" s="8">
        <f>'[8]St Germain'!I52</f>
        <v>6</v>
      </c>
      <c r="M71" s="20">
        <f>(G71+K71)/E71</f>
        <v>0.44444444444444442</v>
      </c>
      <c r="N71" s="20">
        <f>L71/(E71-K71)</f>
        <v>0.66666666666666663</v>
      </c>
      <c r="O71" s="20">
        <f>M71+N71</f>
        <v>1.1111111111111112</v>
      </c>
    </row>
    <row r="72" spans="1:15" ht="15.75" x14ac:dyDescent="0.25">
      <c r="A72" s="7">
        <v>69</v>
      </c>
      <c r="B72" s="8" t="s">
        <v>119</v>
      </c>
      <c r="C72" s="22" t="s">
        <v>145</v>
      </c>
      <c r="D72" s="8">
        <f>[10]Campbell!$B51</f>
        <v>2</v>
      </c>
      <c r="E72" s="8">
        <f>[10]Campbell!B50</f>
        <v>9</v>
      </c>
      <c r="F72" s="8">
        <f>[10]Campbell!C50</f>
        <v>0</v>
      </c>
      <c r="G72" s="8">
        <f>[10]Campbell!D50</f>
        <v>5</v>
      </c>
      <c r="H72" s="8">
        <f>[10]Campbell!E50</f>
        <v>0</v>
      </c>
      <c r="I72" s="8">
        <f>[10]Campbell!F50</f>
        <v>0</v>
      </c>
      <c r="J72" s="8">
        <f>[10]Campbell!G50</f>
        <v>0</v>
      </c>
      <c r="K72" s="8">
        <f>[10]Campbell!H50</f>
        <v>0</v>
      </c>
      <c r="L72" s="8">
        <f>[10]Campbell!I50</f>
        <v>5</v>
      </c>
      <c r="M72" s="20">
        <f>(G72+K72)/E72</f>
        <v>0.55555555555555558</v>
      </c>
      <c r="N72" s="20">
        <f>L72/(E72-K72)</f>
        <v>0.55555555555555558</v>
      </c>
      <c r="O72" s="20">
        <f>M72+N72</f>
        <v>1.1111111111111112</v>
      </c>
    </row>
    <row r="73" spans="1:15" ht="15.75" x14ac:dyDescent="0.25">
      <c r="A73" s="7">
        <v>70</v>
      </c>
      <c r="B73" s="8" t="s">
        <v>118</v>
      </c>
      <c r="C73" s="48" t="s">
        <v>141</v>
      </c>
      <c r="D73" s="8">
        <f>[3]Abood!$B59</f>
        <v>7</v>
      </c>
      <c r="E73" s="8">
        <f>[3]Abood!B58</f>
        <v>30</v>
      </c>
      <c r="F73" s="8">
        <f>[3]Abood!C58</f>
        <v>2</v>
      </c>
      <c r="G73" s="8">
        <f>[3]Abood!D58</f>
        <v>14</v>
      </c>
      <c r="H73" s="8">
        <f>[3]Abood!E58</f>
        <v>0</v>
      </c>
      <c r="I73" s="8">
        <f>[3]Abood!F58</f>
        <v>0</v>
      </c>
      <c r="J73" s="8">
        <f>[3]Abood!G58</f>
        <v>0</v>
      </c>
      <c r="K73" s="8">
        <f>[3]Abood!H58</f>
        <v>3</v>
      </c>
      <c r="L73" s="8">
        <f>[3]Abood!I58</f>
        <v>14</v>
      </c>
      <c r="M73" s="20">
        <f>(G73+K73)/E73</f>
        <v>0.56666666666666665</v>
      </c>
      <c r="N73" s="20">
        <f>L73/(E73-K73)</f>
        <v>0.51851851851851849</v>
      </c>
      <c r="O73" s="20">
        <f>M73+N73</f>
        <v>1.085185185185185</v>
      </c>
    </row>
    <row r="74" spans="1:15" ht="15.75" x14ac:dyDescent="0.25">
      <c r="A74" s="7">
        <v>71</v>
      </c>
      <c r="B74" s="8" t="s">
        <v>18</v>
      </c>
      <c r="C74" s="22" t="s">
        <v>158</v>
      </c>
      <c r="D74" s="8">
        <f>[4]Ferguson!$B54</f>
        <v>6</v>
      </c>
      <c r="E74" s="8">
        <f>[4]Ferguson!B53</f>
        <v>24</v>
      </c>
      <c r="F74" s="8">
        <f>[4]Ferguson!C53</f>
        <v>6</v>
      </c>
      <c r="G74" s="8">
        <f>[4]Ferguson!D53</f>
        <v>13</v>
      </c>
      <c r="H74" s="8">
        <f>[4]Ferguson!E53</f>
        <v>0</v>
      </c>
      <c r="I74" s="8">
        <f>[4]Ferguson!F53</f>
        <v>0</v>
      </c>
      <c r="J74" s="8">
        <f>[4]Ferguson!G53</f>
        <v>0</v>
      </c>
      <c r="K74" s="8">
        <f>[4]Ferguson!H53</f>
        <v>0</v>
      </c>
      <c r="L74" s="8">
        <f>[4]Ferguson!I53</f>
        <v>13</v>
      </c>
      <c r="M74" s="20">
        <f>(G74+K74)/E74</f>
        <v>0.54166666666666663</v>
      </c>
      <c r="N74" s="20">
        <f>L74/(E74-K74)</f>
        <v>0.54166666666666663</v>
      </c>
      <c r="O74" s="20">
        <f>M74+N74</f>
        <v>1.0833333333333333</v>
      </c>
    </row>
    <row r="75" spans="1:15" ht="15.75" x14ac:dyDescent="0.25">
      <c r="A75" s="7">
        <v>72</v>
      </c>
      <c r="B75" s="8" t="s">
        <v>26</v>
      </c>
      <c r="C75" s="26" t="s">
        <v>165</v>
      </c>
      <c r="D75" s="8">
        <f>[5]Trubacz!$B49</f>
        <v>6</v>
      </c>
      <c r="E75" s="8">
        <f>[5]Trubacz!B48</f>
        <v>23</v>
      </c>
      <c r="F75" s="8">
        <f>[5]Trubacz!C48</f>
        <v>2</v>
      </c>
      <c r="G75" s="8">
        <f>[5]Trubacz!D48</f>
        <v>11</v>
      </c>
      <c r="H75" s="8">
        <f>[5]Trubacz!E48</f>
        <v>1</v>
      </c>
      <c r="I75" s="8">
        <f>[5]Trubacz!F48</f>
        <v>0</v>
      </c>
      <c r="J75" s="8">
        <f>[5]Trubacz!G48</f>
        <v>0</v>
      </c>
      <c r="K75" s="8">
        <f>[5]Trubacz!H48</f>
        <v>1</v>
      </c>
      <c r="L75" s="8">
        <f>[5]Trubacz!I48</f>
        <v>12</v>
      </c>
      <c r="M75" s="20">
        <f>(G75+K75)/E75</f>
        <v>0.52173913043478259</v>
      </c>
      <c r="N75" s="20">
        <f>L75/(E75-K75)</f>
        <v>0.54545454545454541</v>
      </c>
      <c r="O75" s="20">
        <f>M75+N75</f>
        <v>1.0671936758893281</v>
      </c>
    </row>
    <row r="76" spans="1:15" ht="15.75" x14ac:dyDescent="0.25">
      <c r="A76" s="7">
        <v>73</v>
      </c>
      <c r="B76" s="8" t="s">
        <v>30</v>
      </c>
      <c r="C76" s="26" t="s">
        <v>98</v>
      </c>
      <c r="D76" s="8">
        <f>[6]Nagle!$B59</f>
        <v>8</v>
      </c>
      <c r="E76" s="8">
        <f>[6]Nagle!B58</f>
        <v>35</v>
      </c>
      <c r="F76" s="8">
        <f>[6]Nagle!C58</f>
        <v>13</v>
      </c>
      <c r="G76" s="8">
        <f>[6]Nagle!D58</f>
        <v>17</v>
      </c>
      <c r="H76" s="8">
        <f>[6]Nagle!E58</f>
        <v>1</v>
      </c>
      <c r="I76" s="8">
        <f>[6]Nagle!F58</f>
        <v>1</v>
      </c>
      <c r="J76" s="8">
        <f>[6]Nagle!G58</f>
        <v>0</v>
      </c>
      <c r="K76" s="8">
        <f>[6]Nagle!H58</f>
        <v>0</v>
      </c>
      <c r="L76" s="8">
        <f>[6]Nagle!I58</f>
        <v>20</v>
      </c>
      <c r="M76" s="20">
        <f>(G76+K76)/E76</f>
        <v>0.48571428571428571</v>
      </c>
      <c r="N76" s="20">
        <f>L76/(E76-K76)</f>
        <v>0.5714285714285714</v>
      </c>
      <c r="O76" s="20">
        <f>M76+N76</f>
        <v>1.0571428571428572</v>
      </c>
    </row>
    <row r="77" spans="1:15" ht="15.75" x14ac:dyDescent="0.25">
      <c r="A77" s="7">
        <v>74</v>
      </c>
      <c r="B77" s="8" t="s">
        <v>26</v>
      </c>
      <c r="C77" s="26" t="s">
        <v>61</v>
      </c>
      <c r="D77" s="8">
        <f>[5]Chase!$B43</f>
        <v>2</v>
      </c>
      <c r="E77" s="8">
        <f>[5]Chase!B42</f>
        <v>10</v>
      </c>
      <c r="F77" s="8">
        <f>[5]Chase!C42</f>
        <v>4</v>
      </c>
      <c r="G77" s="8">
        <f>[5]Chase!D42</f>
        <v>4</v>
      </c>
      <c r="H77" s="8">
        <f>[5]Chase!E42</f>
        <v>1</v>
      </c>
      <c r="I77" s="8">
        <f>[5]Chase!F42</f>
        <v>0</v>
      </c>
      <c r="J77" s="8">
        <f>[5]Chase!G42</f>
        <v>0</v>
      </c>
      <c r="K77" s="8">
        <f>[5]Chase!H42</f>
        <v>1</v>
      </c>
      <c r="L77" s="8">
        <f>[5]Chase!I42</f>
        <v>5</v>
      </c>
      <c r="M77" s="20">
        <f>(G77+K77)/E77</f>
        <v>0.5</v>
      </c>
      <c r="N77" s="20">
        <f>L77/(E77-K77)</f>
        <v>0.55555555555555558</v>
      </c>
      <c r="O77" s="20">
        <f>M77+N77</f>
        <v>1.0555555555555556</v>
      </c>
    </row>
    <row r="78" spans="1:15" ht="15.75" x14ac:dyDescent="0.25">
      <c r="A78" s="7">
        <v>75</v>
      </c>
      <c r="B78" s="8" t="s">
        <v>26</v>
      </c>
      <c r="C78" s="22" t="s">
        <v>43</v>
      </c>
      <c r="D78" s="8">
        <f>[5]Zocco!$B55</f>
        <v>6</v>
      </c>
      <c r="E78" s="8">
        <f>[5]Zocco!B54</f>
        <v>23</v>
      </c>
      <c r="F78" s="8">
        <f>[5]Zocco!C54</f>
        <v>5</v>
      </c>
      <c r="G78" s="8">
        <f>[5]Zocco!D54</f>
        <v>8</v>
      </c>
      <c r="H78" s="8">
        <f>[5]Zocco!E54</f>
        <v>3</v>
      </c>
      <c r="I78" s="8">
        <f>[5]Zocco!F54</f>
        <v>0</v>
      </c>
      <c r="J78" s="8">
        <f>[5]Zocco!G54</f>
        <v>0</v>
      </c>
      <c r="K78" s="8">
        <f>[5]Zocco!H54</f>
        <v>3</v>
      </c>
      <c r="L78" s="8">
        <f>[5]Zocco!I54</f>
        <v>11</v>
      </c>
      <c r="M78" s="20">
        <f>(G78+K78)/E78</f>
        <v>0.47826086956521741</v>
      </c>
      <c r="N78" s="20">
        <f>L78/(E78-K78)</f>
        <v>0.55000000000000004</v>
      </c>
      <c r="O78" s="20">
        <f>M78+N78</f>
        <v>1.0282608695652176</v>
      </c>
    </row>
    <row r="79" spans="1:15" ht="15.75" x14ac:dyDescent="0.25">
      <c r="A79" s="7">
        <v>76</v>
      </c>
      <c r="B79" s="8" t="s">
        <v>18</v>
      </c>
      <c r="C79" s="26" t="s">
        <v>156</v>
      </c>
      <c r="D79" s="8">
        <f>[4]Peterman!$B62</f>
        <v>5</v>
      </c>
      <c r="E79" s="8">
        <f>[4]Peterman!B61</f>
        <v>25</v>
      </c>
      <c r="F79" s="8">
        <f>[4]Peterman!C61</f>
        <v>5</v>
      </c>
      <c r="G79" s="8">
        <f>[4]Peterman!D61</f>
        <v>11</v>
      </c>
      <c r="H79" s="8">
        <f>[4]Peterman!E61</f>
        <v>2</v>
      </c>
      <c r="I79" s="8">
        <f>[4]Peterman!F61</f>
        <v>0</v>
      </c>
      <c r="J79" s="8">
        <f>[4]Peterman!G61</f>
        <v>0</v>
      </c>
      <c r="K79" s="8">
        <f>[4]Peterman!H61</f>
        <v>1</v>
      </c>
      <c r="L79" s="8">
        <f>[4]Peterman!I61</f>
        <v>13</v>
      </c>
      <c r="M79" s="20">
        <f>(G79+K79)/E79</f>
        <v>0.48</v>
      </c>
      <c r="N79" s="20">
        <f>L79/(E79-K79)</f>
        <v>0.54166666666666663</v>
      </c>
      <c r="O79" s="20">
        <f>M79+N79</f>
        <v>1.0216666666666665</v>
      </c>
    </row>
    <row r="80" spans="1:15" ht="15.75" x14ac:dyDescent="0.25">
      <c r="A80" s="7">
        <v>77</v>
      </c>
      <c r="B80" s="8" t="s">
        <v>48</v>
      </c>
      <c r="C80" s="26" t="s">
        <v>28</v>
      </c>
      <c r="D80" s="8">
        <f>[1]Lara!$B58</f>
        <v>3</v>
      </c>
      <c r="E80" s="8">
        <f>[1]Lara!B57</f>
        <v>12</v>
      </c>
      <c r="F80" s="8">
        <f>[1]Lara!C57</f>
        <v>2</v>
      </c>
      <c r="G80" s="8">
        <f>[1]Lara!D57</f>
        <v>6</v>
      </c>
      <c r="H80" s="8">
        <f>[1]Lara!E57</f>
        <v>0</v>
      </c>
      <c r="I80" s="8">
        <f>[1]Lara!F57</f>
        <v>0</v>
      </c>
      <c r="J80" s="8">
        <f>[1]Lara!G57</f>
        <v>0</v>
      </c>
      <c r="K80" s="8">
        <f>[1]Lara!H57</f>
        <v>0</v>
      </c>
      <c r="L80" s="8">
        <f>[1]Lara!I57</f>
        <v>6</v>
      </c>
      <c r="M80" s="20">
        <f>(G80+K80)/E80</f>
        <v>0.5</v>
      </c>
      <c r="N80" s="20">
        <f>L80/(E80-K80)</f>
        <v>0.5</v>
      </c>
      <c r="O80" s="20">
        <f>M80+N80</f>
        <v>1</v>
      </c>
    </row>
    <row r="81" spans="1:15" ht="15.75" x14ac:dyDescent="0.25">
      <c r="A81" s="7">
        <v>78</v>
      </c>
      <c r="B81" s="8" t="s">
        <v>48</v>
      </c>
      <c r="C81" s="168" t="s">
        <v>135</v>
      </c>
      <c r="D81" s="8">
        <f>[1]Richards!$B54</f>
        <v>2</v>
      </c>
      <c r="E81" s="8">
        <f>[1]Richards!B53</f>
        <v>8</v>
      </c>
      <c r="F81" s="8">
        <f>[1]Richards!C53</f>
        <v>2</v>
      </c>
      <c r="G81" s="8">
        <f>[1]Richards!D53</f>
        <v>4</v>
      </c>
      <c r="H81" s="8">
        <f>[1]Richards!E53</f>
        <v>0</v>
      </c>
      <c r="I81" s="8">
        <f>[1]Richards!F53</f>
        <v>0</v>
      </c>
      <c r="J81" s="8">
        <f>[1]Richards!G53</f>
        <v>0</v>
      </c>
      <c r="K81" s="8">
        <f>[1]Richards!H53</f>
        <v>0</v>
      </c>
      <c r="L81" s="8">
        <f>[1]Richards!I53</f>
        <v>4</v>
      </c>
      <c r="M81" s="20">
        <f>(G81+K81)/E81</f>
        <v>0.5</v>
      </c>
      <c r="N81" s="20">
        <f>L81/(E81-K81)</f>
        <v>0.5</v>
      </c>
      <c r="O81" s="20">
        <f>M81+N81</f>
        <v>1</v>
      </c>
    </row>
    <row r="82" spans="1:15" ht="15.75" x14ac:dyDescent="0.25">
      <c r="A82" s="7">
        <v>79</v>
      </c>
      <c r="B82" s="8" t="s">
        <v>60</v>
      </c>
      <c r="C82" s="76" t="s">
        <v>33</v>
      </c>
      <c r="D82" s="8">
        <f>[2]Doherty!$B57</f>
        <v>2</v>
      </c>
      <c r="E82" s="8">
        <f>[2]Doherty!B56</f>
        <v>6</v>
      </c>
      <c r="F82" s="8">
        <f>[2]Doherty!C56</f>
        <v>0</v>
      </c>
      <c r="G82" s="8">
        <f>[2]Doherty!D56</f>
        <v>3</v>
      </c>
      <c r="H82" s="8">
        <f>[2]Doherty!E56</f>
        <v>0</v>
      </c>
      <c r="I82" s="8">
        <f>[2]Doherty!F56</f>
        <v>0</v>
      </c>
      <c r="J82" s="8">
        <f>[2]Doherty!G56</f>
        <v>0</v>
      </c>
      <c r="K82" s="8">
        <f>[2]Doherty!H56</f>
        <v>0</v>
      </c>
      <c r="L82" s="8">
        <f>[2]Doherty!I56</f>
        <v>3</v>
      </c>
      <c r="M82" s="20">
        <f>(G82+K82)/E82</f>
        <v>0.5</v>
      </c>
      <c r="N82" s="20">
        <f>L82/(E82-K82)</f>
        <v>0.5</v>
      </c>
      <c r="O82" s="20">
        <f>M82+N82</f>
        <v>1</v>
      </c>
    </row>
    <row r="83" spans="1:15" ht="15.75" x14ac:dyDescent="0.25">
      <c r="A83" s="7">
        <v>80</v>
      </c>
      <c r="B83" s="8" t="s">
        <v>18</v>
      </c>
      <c r="C83" s="26" t="s">
        <v>159</v>
      </c>
      <c r="D83" s="8">
        <f>[4]Boland!$B51</f>
        <v>6</v>
      </c>
      <c r="E83" s="8">
        <f>[4]Boland!B50</f>
        <v>24</v>
      </c>
      <c r="F83" s="8">
        <f>[4]Boland!C50</f>
        <v>6</v>
      </c>
      <c r="G83" s="8">
        <f>[4]Boland!D50</f>
        <v>11</v>
      </c>
      <c r="H83" s="8">
        <f>[4]Boland!E50</f>
        <v>2</v>
      </c>
      <c r="I83" s="8">
        <f>[4]Boland!F50</f>
        <v>0</v>
      </c>
      <c r="J83" s="8">
        <f>[4]Boland!G50</f>
        <v>0</v>
      </c>
      <c r="K83" s="8">
        <f>[4]Boland!H50</f>
        <v>0</v>
      </c>
      <c r="L83" s="8">
        <f>[4]Boland!I50</f>
        <v>13</v>
      </c>
      <c r="M83" s="20">
        <f>(G83+K83)/E83</f>
        <v>0.45833333333333331</v>
      </c>
      <c r="N83" s="20">
        <f>L83/(E83-K83)</f>
        <v>0.54166666666666663</v>
      </c>
      <c r="O83" s="20">
        <f>M83+N83</f>
        <v>1</v>
      </c>
    </row>
    <row r="84" spans="1:15" ht="15.75" x14ac:dyDescent="0.25">
      <c r="A84" s="7">
        <v>81</v>
      </c>
      <c r="B84" s="8" t="s">
        <v>18</v>
      </c>
      <c r="C84" s="64" t="s">
        <v>112</v>
      </c>
      <c r="D84" s="8">
        <f>[4]Dionne!$B52</f>
        <v>3</v>
      </c>
      <c r="E84" s="8">
        <f>[4]Dionne!B51</f>
        <v>11</v>
      </c>
      <c r="F84" s="8">
        <f>[4]Dionne!C51</f>
        <v>2</v>
      </c>
      <c r="G84" s="8">
        <f>[4]Dionne!D51</f>
        <v>5</v>
      </c>
      <c r="H84" s="8">
        <f>[4]Dionne!E51</f>
        <v>1</v>
      </c>
      <c r="I84" s="8">
        <f>[4]Dionne!F51</f>
        <v>0</v>
      </c>
      <c r="J84" s="8">
        <f>[4]Dionne!G51</f>
        <v>0</v>
      </c>
      <c r="K84" s="8">
        <f>[4]Dionne!H51</f>
        <v>0</v>
      </c>
      <c r="L84" s="8">
        <f>[4]Dionne!I51</f>
        <v>6</v>
      </c>
      <c r="M84" s="20">
        <f>(G84+K84)/E84</f>
        <v>0.45454545454545453</v>
      </c>
      <c r="N84" s="20">
        <f>L84/(E84-K84)</f>
        <v>0.54545454545454541</v>
      </c>
      <c r="O84" s="20">
        <f>M84+N84</f>
        <v>1</v>
      </c>
    </row>
    <row r="85" spans="1:15" ht="15.75" x14ac:dyDescent="0.25">
      <c r="A85" s="7">
        <v>82</v>
      </c>
      <c r="B85" s="8" t="s">
        <v>55</v>
      </c>
      <c r="C85" s="22" t="s">
        <v>170</v>
      </c>
      <c r="D85" s="8">
        <f>[7]Bahia!$B54</f>
        <v>3</v>
      </c>
      <c r="E85" s="8">
        <f>[7]Bahia!B53</f>
        <v>14</v>
      </c>
      <c r="F85" s="8">
        <f>[7]Bahia!C53</f>
        <v>3</v>
      </c>
      <c r="G85" s="8">
        <f>[7]Bahia!D53</f>
        <v>7</v>
      </c>
      <c r="H85" s="8">
        <f>[7]Bahia!E53</f>
        <v>0</v>
      </c>
      <c r="I85" s="8">
        <f>[7]Bahia!F53</f>
        <v>0</v>
      </c>
      <c r="J85" s="8">
        <f>[7]Bahia!G53</f>
        <v>0</v>
      </c>
      <c r="K85" s="8">
        <f>[7]Bahia!H53</f>
        <v>0</v>
      </c>
      <c r="L85" s="8">
        <f>[7]Bahia!I53</f>
        <v>7</v>
      </c>
      <c r="M85" s="20">
        <f>(G85+K85)/E85</f>
        <v>0.5</v>
      </c>
      <c r="N85" s="20">
        <f>L85/(E85-K85)</f>
        <v>0.5</v>
      </c>
      <c r="O85" s="20">
        <f>M85+N85</f>
        <v>1</v>
      </c>
    </row>
    <row r="86" spans="1:15" ht="15.75" x14ac:dyDescent="0.25">
      <c r="A86" s="7">
        <v>83</v>
      </c>
      <c r="B86" s="8" t="s">
        <v>119</v>
      </c>
      <c r="C86" s="22" t="s">
        <v>146</v>
      </c>
      <c r="D86" s="8">
        <f>[10]Jones!$B49</f>
        <v>1</v>
      </c>
      <c r="E86" s="8">
        <f>[10]Jones!B48</f>
        <v>4</v>
      </c>
      <c r="F86" s="8">
        <f>[10]Jones!C48</f>
        <v>1</v>
      </c>
      <c r="G86" s="8">
        <f>[10]Jones!D48</f>
        <v>2</v>
      </c>
      <c r="H86" s="8">
        <f>[10]Jones!E48</f>
        <v>0</v>
      </c>
      <c r="I86" s="8">
        <f>[10]Jones!F48</f>
        <v>0</v>
      </c>
      <c r="J86" s="8">
        <f>[10]Jones!G48</f>
        <v>0</v>
      </c>
      <c r="K86" s="8">
        <f>[10]Jones!H48</f>
        <v>0</v>
      </c>
      <c r="L86" s="8">
        <f>[10]Jones!I48</f>
        <v>2</v>
      </c>
      <c r="M86" s="20">
        <f>(G86+K86)/E86</f>
        <v>0.5</v>
      </c>
      <c r="N86" s="20">
        <f>L86/(E86-K86)</f>
        <v>0.5</v>
      </c>
      <c r="O86" s="20">
        <f>M86+N86</f>
        <v>1</v>
      </c>
    </row>
    <row r="87" spans="1:15" ht="15.75" x14ac:dyDescent="0.25">
      <c r="A87" s="7">
        <v>84</v>
      </c>
      <c r="B87" s="8" t="s">
        <v>55</v>
      </c>
      <c r="C87" s="22" t="s">
        <v>168</v>
      </c>
      <c r="D87" s="8">
        <f>[7]Boyd!$B55</f>
        <v>5</v>
      </c>
      <c r="E87" s="8">
        <f>[7]Boyd!B54</f>
        <v>17</v>
      </c>
      <c r="F87" s="8">
        <f>[7]Boyd!C54</f>
        <v>3</v>
      </c>
      <c r="G87" s="8">
        <f>[7]Boyd!D54</f>
        <v>6</v>
      </c>
      <c r="H87" s="8">
        <f>[7]Boyd!E54</f>
        <v>1</v>
      </c>
      <c r="I87" s="8">
        <f>[7]Boyd!F54</f>
        <v>1</v>
      </c>
      <c r="J87" s="8">
        <f>[7]Boyd!G54</f>
        <v>0</v>
      </c>
      <c r="K87" s="8">
        <f>[7]Boyd!H54</f>
        <v>1</v>
      </c>
      <c r="L87" s="8">
        <f>[7]Boyd!I54</f>
        <v>9</v>
      </c>
      <c r="M87" s="20">
        <f>(G87+K87)/E87</f>
        <v>0.41176470588235292</v>
      </c>
      <c r="N87" s="20">
        <f>L87/(E87-K87)</f>
        <v>0.5625</v>
      </c>
      <c r="O87" s="20">
        <f>M87+N87</f>
        <v>0.97426470588235292</v>
      </c>
    </row>
    <row r="88" spans="1:15" ht="15.75" x14ac:dyDescent="0.25">
      <c r="A88" s="7">
        <v>85</v>
      </c>
      <c r="B88" s="8" t="s">
        <v>46</v>
      </c>
      <c r="C88" s="76" t="s">
        <v>110</v>
      </c>
      <c r="D88" s="8">
        <f>[8]Royal!$B49</f>
        <v>2</v>
      </c>
      <c r="E88" s="8">
        <f>[8]Royal!B48</f>
        <v>7</v>
      </c>
      <c r="F88" s="8">
        <f>[8]Royal!C48</f>
        <v>2</v>
      </c>
      <c r="G88" s="8">
        <f>[8]Royal!D48</f>
        <v>2</v>
      </c>
      <c r="H88" s="8">
        <f>[8]Royal!E48</f>
        <v>0</v>
      </c>
      <c r="I88" s="8">
        <f>[8]Royal!F48</f>
        <v>0</v>
      </c>
      <c r="J88" s="8">
        <f>[8]Royal!G48</f>
        <v>0</v>
      </c>
      <c r="K88" s="8">
        <f>[8]Royal!H48</f>
        <v>2</v>
      </c>
      <c r="L88" s="8">
        <f>[8]Royal!I48</f>
        <v>2</v>
      </c>
      <c r="M88" s="20">
        <f>(G88+K88)/E88</f>
        <v>0.5714285714285714</v>
      </c>
      <c r="N88" s="20">
        <f>L88/(E88-K88)</f>
        <v>0.4</v>
      </c>
      <c r="O88" s="20">
        <f>M88+N88</f>
        <v>0.97142857142857142</v>
      </c>
    </row>
    <row r="89" spans="1:15" ht="15.75" x14ac:dyDescent="0.25">
      <c r="A89" s="7">
        <v>86</v>
      </c>
      <c r="B89" s="8" t="s">
        <v>26</v>
      </c>
      <c r="C89" s="22" t="s">
        <v>163</v>
      </c>
      <c r="D89" s="8">
        <f>[5]Melanson!$B53</f>
        <v>6</v>
      </c>
      <c r="E89" s="8">
        <f>[5]Melanson!B52</f>
        <v>22</v>
      </c>
      <c r="F89" s="8">
        <f>[5]Melanson!C52</f>
        <v>8</v>
      </c>
      <c r="G89" s="8">
        <f>[5]Melanson!D52</f>
        <v>10</v>
      </c>
      <c r="H89" s="8">
        <f>[5]Melanson!E52</f>
        <v>1</v>
      </c>
      <c r="I89" s="8">
        <f>[5]Melanson!F52</f>
        <v>0</v>
      </c>
      <c r="J89" s="8">
        <f>[5]Melanson!G52</f>
        <v>0</v>
      </c>
      <c r="K89" s="8">
        <f>[5]Melanson!H52</f>
        <v>0</v>
      </c>
      <c r="L89" s="8">
        <f>[5]Melanson!I52</f>
        <v>11</v>
      </c>
      <c r="M89" s="20">
        <f>(G89+K89)/E89</f>
        <v>0.45454545454545453</v>
      </c>
      <c r="N89" s="20">
        <f>L89/(E89-K89)</f>
        <v>0.5</v>
      </c>
      <c r="O89" s="20">
        <f>M89+N89</f>
        <v>0.95454545454545459</v>
      </c>
    </row>
    <row r="90" spans="1:15" ht="15.75" x14ac:dyDescent="0.25">
      <c r="A90" s="7">
        <v>87</v>
      </c>
      <c r="B90" s="8" t="s">
        <v>118</v>
      </c>
      <c r="C90" s="64" t="s">
        <v>105</v>
      </c>
      <c r="D90" s="8">
        <f>[3]Atkinson!$B51</f>
        <v>9</v>
      </c>
      <c r="E90" s="8">
        <f>[3]Atkinson!B50</f>
        <v>33</v>
      </c>
      <c r="F90" s="8">
        <f>[3]Atkinson!C50</f>
        <v>4</v>
      </c>
      <c r="G90" s="8">
        <f>[3]Atkinson!D50</f>
        <v>12</v>
      </c>
      <c r="H90" s="8">
        <f>[3]Atkinson!E50</f>
        <v>3</v>
      </c>
      <c r="I90" s="8">
        <f>[3]Atkinson!F50</f>
        <v>2</v>
      </c>
      <c r="J90" s="8">
        <f>[3]Atkinson!G50</f>
        <v>0</v>
      </c>
      <c r="K90" s="8">
        <f>[3]Atkinson!H50</f>
        <v>0</v>
      </c>
      <c r="L90" s="8">
        <f>[3]Atkinson!I50</f>
        <v>19</v>
      </c>
      <c r="M90" s="20">
        <f>(G90+K90)/E90</f>
        <v>0.36363636363636365</v>
      </c>
      <c r="N90" s="20">
        <f>L90/(E90-K90)</f>
        <v>0.5757575757575758</v>
      </c>
      <c r="O90" s="20">
        <f>M90+N90</f>
        <v>0.93939393939393945</v>
      </c>
    </row>
    <row r="91" spans="1:15" ht="15.75" x14ac:dyDescent="0.25">
      <c r="A91" s="7">
        <v>88</v>
      </c>
      <c r="B91" s="8" t="s">
        <v>119</v>
      </c>
      <c r="C91" s="22" t="s">
        <v>32</v>
      </c>
      <c r="D91" s="8">
        <f>[10]Patton!$B50</f>
        <v>2</v>
      </c>
      <c r="E91" s="8">
        <f>[10]Patton!B49</f>
        <v>9</v>
      </c>
      <c r="F91" s="8">
        <f>[10]Patton!C49</f>
        <v>0</v>
      </c>
      <c r="G91" s="8">
        <f>[10]Patton!D49</f>
        <v>4</v>
      </c>
      <c r="H91" s="8">
        <f>[10]Patton!E49</f>
        <v>0</v>
      </c>
      <c r="I91" s="8">
        <f>[10]Patton!F49</f>
        <v>0</v>
      </c>
      <c r="J91" s="8">
        <f>[10]Patton!G49</f>
        <v>0</v>
      </c>
      <c r="K91" s="8">
        <f>[10]Patton!H49</f>
        <v>0</v>
      </c>
      <c r="L91" s="8">
        <f>[10]Patton!I49</f>
        <v>4</v>
      </c>
      <c r="M91" s="20">
        <f>(G91+K91)/E91</f>
        <v>0.44444444444444442</v>
      </c>
      <c r="N91" s="20">
        <f>L91/(E91-K91)</f>
        <v>0.44444444444444442</v>
      </c>
      <c r="O91" s="20">
        <f>M91+N91</f>
        <v>0.88888888888888884</v>
      </c>
    </row>
    <row r="92" spans="1:15" ht="15.75" x14ac:dyDescent="0.25">
      <c r="A92" s="7">
        <v>89</v>
      </c>
      <c r="B92" s="8" t="s">
        <v>48</v>
      </c>
      <c r="C92" s="76" t="s">
        <v>51</v>
      </c>
      <c r="D92" s="8">
        <f>[1]Ferullo!$B52</f>
        <v>3</v>
      </c>
      <c r="E92" s="8">
        <f>[1]Ferullo!B51</f>
        <v>13</v>
      </c>
      <c r="F92" s="8">
        <f>[1]Ferullo!C51</f>
        <v>0</v>
      </c>
      <c r="G92" s="8">
        <f>[1]Ferullo!D51</f>
        <v>5</v>
      </c>
      <c r="H92" s="8">
        <f>[1]Ferullo!E51</f>
        <v>0</v>
      </c>
      <c r="I92" s="8">
        <f>[1]Ferullo!F51</f>
        <v>0</v>
      </c>
      <c r="J92" s="8">
        <f>[1]Ferullo!G51</f>
        <v>0</v>
      </c>
      <c r="K92" s="8">
        <f>[1]Ferullo!H51</f>
        <v>1</v>
      </c>
      <c r="L92" s="8">
        <f>[1]Ferullo!I51</f>
        <v>5</v>
      </c>
      <c r="M92" s="20">
        <f>(G92+K92)/E92</f>
        <v>0.46153846153846156</v>
      </c>
      <c r="N92" s="20">
        <f>L92/(E92-K92)</f>
        <v>0.41666666666666669</v>
      </c>
      <c r="O92" s="20">
        <f>M92+N92</f>
        <v>0.87820512820512819</v>
      </c>
    </row>
    <row r="93" spans="1:15" ht="15.75" x14ac:dyDescent="0.25">
      <c r="A93" s="7">
        <v>90</v>
      </c>
      <c r="B93" s="8" t="s">
        <v>48</v>
      </c>
      <c r="C93" s="26" t="s">
        <v>50</v>
      </c>
      <c r="D93" s="8">
        <f>[1]Hess!$B50</f>
        <v>2</v>
      </c>
      <c r="E93" s="8">
        <f>[1]Hess!B49</f>
        <v>7</v>
      </c>
      <c r="F93" s="8">
        <f>[1]Hess!C49</f>
        <v>1</v>
      </c>
      <c r="G93" s="8">
        <f>[1]Hess!D49</f>
        <v>3</v>
      </c>
      <c r="H93" s="8">
        <f>[1]Hess!E49</f>
        <v>0</v>
      </c>
      <c r="I93" s="8">
        <f>[1]Hess!F49</f>
        <v>0</v>
      </c>
      <c r="J93" s="8">
        <f>[1]Hess!G49</f>
        <v>0</v>
      </c>
      <c r="K93" s="8">
        <f>[1]Hess!H49</f>
        <v>0</v>
      </c>
      <c r="L93" s="8">
        <f>[1]Hess!I49</f>
        <v>3</v>
      </c>
      <c r="M93" s="20">
        <f>(G93+K93)/E93</f>
        <v>0.42857142857142855</v>
      </c>
      <c r="N93" s="20">
        <f>L93/(E93-K93)</f>
        <v>0.42857142857142855</v>
      </c>
      <c r="O93" s="20">
        <f>M93+N93</f>
        <v>0.8571428571428571</v>
      </c>
    </row>
    <row r="94" spans="1:15" ht="15.75" x14ac:dyDescent="0.25">
      <c r="A94" s="7">
        <v>91</v>
      </c>
      <c r="B94" s="8" t="s">
        <v>60</v>
      </c>
      <c r="C94" s="22" t="s">
        <v>31</v>
      </c>
      <c r="D94" s="8">
        <f>[2]Clark!$B55</f>
        <v>2</v>
      </c>
      <c r="E94" s="8">
        <f>[2]Clark!B54</f>
        <v>7</v>
      </c>
      <c r="F94" s="8">
        <f>[2]Clark!C54</f>
        <v>1</v>
      </c>
      <c r="G94" s="8">
        <f>[2]Clark!D54</f>
        <v>3</v>
      </c>
      <c r="H94" s="8">
        <f>[2]Clark!E54</f>
        <v>0</v>
      </c>
      <c r="I94" s="8">
        <f>[2]Clark!F54</f>
        <v>0</v>
      </c>
      <c r="J94" s="8">
        <f>[2]Clark!G54</f>
        <v>0</v>
      </c>
      <c r="K94" s="8">
        <f>[2]Clark!H54</f>
        <v>0</v>
      </c>
      <c r="L94" s="8">
        <f>[2]Clark!I54</f>
        <v>3</v>
      </c>
      <c r="M94" s="20">
        <f>(G94+K94)/E94</f>
        <v>0.42857142857142855</v>
      </c>
      <c r="N94" s="20">
        <f>L94/(E94-K94)</f>
        <v>0.42857142857142855</v>
      </c>
      <c r="O94" s="20">
        <f>M94+N94</f>
        <v>0.8571428571428571</v>
      </c>
    </row>
    <row r="95" spans="1:15" ht="15.75" x14ac:dyDescent="0.25">
      <c r="A95" s="7">
        <v>92</v>
      </c>
      <c r="B95" s="8" t="s">
        <v>60</v>
      </c>
      <c r="C95" s="22" t="s">
        <v>22</v>
      </c>
      <c r="D95" s="8">
        <f>[2]Gillespie!$B52</f>
        <v>2</v>
      </c>
      <c r="E95" s="8">
        <f>[2]Gillespie!B51</f>
        <v>7</v>
      </c>
      <c r="F95" s="8">
        <f>[2]Gillespie!C51</f>
        <v>0</v>
      </c>
      <c r="G95" s="8">
        <f>[2]Gillespie!D51</f>
        <v>3</v>
      </c>
      <c r="H95" s="8">
        <f>[2]Gillespie!E51</f>
        <v>0</v>
      </c>
      <c r="I95" s="8">
        <f>[2]Gillespie!F51</f>
        <v>0</v>
      </c>
      <c r="J95" s="8">
        <f>[2]Gillespie!G51</f>
        <v>0</v>
      </c>
      <c r="K95" s="8">
        <f>[2]Gillespie!H51</f>
        <v>0</v>
      </c>
      <c r="L95" s="8">
        <f>[2]Gillespie!I51</f>
        <v>3</v>
      </c>
      <c r="M95" s="20">
        <f>(G95+K95)/E95</f>
        <v>0.42857142857142855</v>
      </c>
      <c r="N95" s="20">
        <f>L95/(E95-K95)</f>
        <v>0.42857142857142855</v>
      </c>
      <c r="O95" s="20">
        <f>M95+N95</f>
        <v>0.8571428571428571</v>
      </c>
    </row>
    <row r="96" spans="1:15" ht="15.75" x14ac:dyDescent="0.25">
      <c r="A96" s="7">
        <v>93</v>
      </c>
      <c r="B96" s="8" t="s">
        <v>46</v>
      </c>
      <c r="C96" s="26" t="s">
        <v>173</v>
      </c>
      <c r="D96" s="8">
        <f>[8]Birck!$B57</f>
        <v>3</v>
      </c>
      <c r="E96" s="8">
        <f>[8]Birck!B56</f>
        <v>10</v>
      </c>
      <c r="F96" s="8">
        <f>[8]Birck!C56</f>
        <v>0</v>
      </c>
      <c r="G96" s="8">
        <f>[8]Birck!D56</f>
        <v>3</v>
      </c>
      <c r="H96" s="8">
        <f>[8]Birck!E56</f>
        <v>1</v>
      </c>
      <c r="I96" s="8">
        <f>[8]Birck!F56</f>
        <v>0</v>
      </c>
      <c r="J96" s="8">
        <f>[8]Birck!G56</f>
        <v>0</v>
      </c>
      <c r="K96" s="8">
        <f>[8]Birck!H56</f>
        <v>1</v>
      </c>
      <c r="L96" s="8">
        <f>[8]Birck!I56</f>
        <v>4</v>
      </c>
      <c r="M96" s="20">
        <f>(G96+K96)/E96</f>
        <v>0.4</v>
      </c>
      <c r="N96" s="20">
        <f>L96/(E96-K96)</f>
        <v>0.44444444444444442</v>
      </c>
      <c r="O96" s="20">
        <f>M96+N96</f>
        <v>0.84444444444444444</v>
      </c>
    </row>
    <row r="97" spans="1:15" ht="15.75" x14ac:dyDescent="0.25">
      <c r="A97" s="7">
        <v>94</v>
      </c>
      <c r="B97" s="8" t="s">
        <v>118</v>
      </c>
      <c r="C97" s="26" t="s">
        <v>35</v>
      </c>
      <c r="D97" s="8">
        <f>[3]Longo!$B53</f>
        <v>7</v>
      </c>
      <c r="E97" s="8">
        <f>[3]Longo!B52</f>
        <v>25</v>
      </c>
      <c r="F97" s="8">
        <f>[3]Longo!C52</f>
        <v>5</v>
      </c>
      <c r="G97" s="8">
        <f>[3]Longo!D52</f>
        <v>10</v>
      </c>
      <c r="H97" s="8">
        <f>[3]Longo!E52</f>
        <v>1</v>
      </c>
      <c r="I97" s="8">
        <f>[3]Longo!F52</f>
        <v>0</v>
      </c>
      <c r="J97" s="8">
        <f>[3]Longo!G52</f>
        <v>0</v>
      </c>
      <c r="K97" s="8">
        <f>[3]Longo!H52</f>
        <v>0</v>
      </c>
      <c r="L97" s="8">
        <f>[3]Longo!I52</f>
        <v>11</v>
      </c>
      <c r="M97" s="20">
        <f>(G97+K97)/E97</f>
        <v>0.4</v>
      </c>
      <c r="N97" s="20">
        <f>L97/(E97-K97)</f>
        <v>0.44</v>
      </c>
      <c r="O97" s="20">
        <f>M97+N97</f>
        <v>0.84000000000000008</v>
      </c>
    </row>
    <row r="98" spans="1:15" ht="15.75" x14ac:dyDescent="0.25">
      <c r="A98" s="7">
        <v>95</v>
      </c>
      <c r="B98" s="8" t="s">
        <v>46</v>
      </c>
      <c r="C98" s="76" t="s">
        <v>38</v>
      </c>
      <c r="D98" s="8">
        <f>[8]Lavoie!$B60</f>
        <v>3</v>
      </c>
      <c r="E98" s="8">
        <f>[8]Lavoie!B59</f>
        <v>12</v>
      </c>
      <c r="F98" s="8">
        <f>[8]Lavoie!C59</f>
        <v>1</v>
      </c>
      <c r="G98" s="8">
        <f>[8]Lavoie!D59</f>
        <v>5</v>
      </c>
      <c r="H98" s="8">
        <f>[8]Lavoie!E59</f>
        <v>0</v>
      </c>
      <c r="I98" s="8">
        <f>[8]Lavoie!F59</f>
        <v>0</v>
      </c>
      <c r="J98" s="8">
        <f>[8]Lavoie!G59</f>
        <v>0</v>
      </c>
      <c r="K98" s="8">
        <f>[8]Lavoie!H59</f>
        <v>0</v>
      </c>
      <c r="L98" s="8">
        <f>[8]Lavoie!I59</f>
        <v>5</v>
      </c>
      <c r="M98" s="20">
        <f>(G98+K98)/E98</f>
        <v>0.41666666666666669</v>
      </c>
      <c r="N98" s="20">
        <f>L98/(E98-K98)</f>
        <v>0.41666666666666669</v>
      </c>
      <c r="O98" s="20">
        <f>M98+N98</f>
        <v>0.83333333333333337</v>
      </c>
    </row>
    <row r="99" spans="1:15" ht="15.75" x14ac:dyDescent="0.25">
      <c r="A99" s="7">
        <v>96</v>
      </c>
      <c r="B99" s="8" t="s">
        <v>46</v>
      </c>
      <c r="C99" s="22" t="s">
        <v>177</v>
      </c>
      <c r="D99" s="8">
        <f>[8]Stys!$B50</f>
        <v>3</v>
      </c>
      <c r="E99" s="8">
        <f>[8]Stys!B49</f>
        <v>12</v>
      </c>
      <c r="F99" s="8">
        <f>[8]Stys!C49</f>
        <v>2</v>
      </c>
      <c r="G99" s="8">
        <f>[8]Stys!D49</f>
        <v>4</v>
      </c>
      <c r="H99" s="8">
        <f>[8]Stys!E49</f>
        <v>0</v>
      </c>
      <c r="I99" s="8">
        <f>[8]Stys!F49</f>
        <v>1</v>
      </c>
      <c r="J99" s="8">
        <f>[8]Stys!G49</f>
        <v>0</v>
      </c>
      <c r="K99" s="8">
        <f>[8]Stys!H49</f>
        <v>0</v>
      </c>
      <c r="L99" s="8">
        <f>[8]Stys!I49</f>
        <v>6</v>
      </c>
      <c r="M99" s="20">
        <f>(G99+K99)/E99</f>
        <v>0.33333333333333331</v>
      </c>
      <c r="N99" s="20">
        <f>L99/(E99-K99)</f>
        <v>0.5</v>
      </c>
      <c r="O99" s="20">
        <f>M99+N99</f>
        <v>0.83333333333333326</v>
      </c>
    </row>
    <row r="100" spans="1:15" ht="15.75" x14ac:dyDescent="0.25">
      <c r="A100" s="7">
        <v>97</v>
      </c>
      <c r="B100" s="8" t="s">
        <v>30</v>
      </c>
      <c r="C100" s="26" t="s">
        <v>133</v>
      </c>
      <c r="D100" s="8">
        <f>[6]Ford!$B51</f>
        <v>7</v>
      </c>
      <c r="E100" s="8">
        <f>[6]Ford!B50</f>
        <v>27</v>
      </c>
      <c r="F100" s="8">
        <f>[6]Ford!C50</f>
        <v>2</v>
      </c>
      <c r="G100" s="8">
        <f>[6]Ford!D50</f>
        <v>11</v>
      </c>
      <c r="H100" s="8">
        <f>[6]Ford!E50</f>
        <v>0</v>
      </c>
      <c r="I100" s="8">
        <f>[6]Ford!F50</f>
        <v>0</v>
      </c>
      <c r="J100" s="8">
        <f>[6]Ford!G50</f>
        <v>0</v>
      </c>
      <c r="K100" s="8">
        <f>[6]Ford!H50</f>
        <v>0</v>
      </c>
      <c r="L100" s="8">
        <f>[6]Ford!I50</f>
        <v>11</v>
      </c>
      <c r="M100" s="20">
        <f>(G100+K100)/E100</f>
        <v>0.40740740740740738</v>
      </c>
      <c r="N100" s="20">
        <f>L100/(E100-K100)</f>
        <v>0.40740740740740738</v>
      </c>
      <c r="O100" s="20">
        <f>M100+N100</f>
        <v>0.81481481481481477</v>
      </c>
    </row>
    <row r="101" spans="1:15" ht="15.75" x14ac:dyDescent="0.25">
      <c r="A101" s="7">
        <v>98</v>
      </c>
      <c r="B101" s="8" t="s">
        <v>118</v>
      </c>
      <c r="C101" s="26" t="s">
        <v>142</v>
      </c>
      <c r="D101" s="8">
        <f>[3]Margulis!$B49</f>
        <v>7</v>
      </c>
      <c r="E101" s="8">
        <f>[3]Margulis!B48</f>
        <v>25</v>
      </c>
      <c r="F101" s="8">
        <f>[3]Margulis!C48</f>
        <v>2</v>
      </c>
      <c r="G101" s="8">
        <f>[3]Margulis!D48</f>
        <v>10</v>
      </c>
      <c r="H101" s="8">
        <f>[3]Margulis!E48</f>
        <v>0</v>
      </c>
      <c r="I101" s="8">
        <f>[3]Margulis!F48</f>
        <v>0</v>
      </c>
      <c r="J101" s="8">
        <f>[3]Margulis!G48</f>
        <v>0</v>
      </c>
      <c r="K101" s="8">
        <f>[3]Margulis!H48</f>
        <v>0</v>
      </c>
      <c r="L101" s="8">
        <f>[3]Margulis!I48</f>
        <v>10</v>
      </c>
      <c r="M101" s="20">
        <f>(G101+K101)/E101</f>
        <v>0.4</v>
      </c>
      <c r="N101" s="20">
        <f>L101/(E101-K101)</f>
        <v>0.4</v>
      </c>
      <c r="O101" s="20">
        <f>M101+N101</f>
        <v>0.8</v>
      </c>
    </row>
    <row r="102" spans="1:15" ht="15.75" x14ac:dyDescent="0.25">
      <c r="A102" s="7">
        <v>99</v>
      </c>
      <c r="B102" s="8" t="s">
        <v>118</v>
      </c>
      <c r="C102" s="22" t="s">
        <v>29</v>
      </c>
      <c r="D102" s="8">
        <f>[3]Trembley!$B53</f>
        <v>8</v>
      </c>
      <c r="E102" s="8">
        <f>[3]Trembley!B52</f>
        <v>28</v>
      </c>
      <c r="F102" s="8">
        <f>[3]Trembley!C52</f>
        <v>6</v>
      </c>
      <c r="G102" s="8">
        <f>[3]Trembley!D52</f>
        <v>9</v>
      </c>
      <c r="H102" s="8">
        <f>[3]Trembley!E52</f>
        <v>2</v>
      </c>
      <c r="I102" s="8">
        <f>[3]Trembley!F52</f>
        <v>0</v>
      </c>
      <c r="J102" s="8">
        <f>[3]Trembley!G52</f>
        <v>0</v>
      </c>
      <c r="K102" s="8">
        <f>[3]Trembley!H52</f>
        <v>1</v>
      </c>
      <c r="L102" s="8">
        <f>[3]Trembley!I52</f>
        <v>11</v>
      </c>
      <c r="M102" s="20">
        <f>(G102+K102)/E102</f>
        <v>0.35714285714285715</v>
      </c>
      <c r="N102" s="20">
        <f>L102/(E102-K102)</f>
        <v>0.40740740740740738</v>
      </c>
      <c r="O102" s="20">
        <f>M102+N102</f>
        <v>0.76455026455026454</v>
      </c>
    </row>
    <row r="103" spans="1:15" ht="15.75" x14ac:dyDescent="0.25">
      <c r="A103" s="7">
        <v>100</v>
      </c>
      <c r="B103" s="8" t="s">
        <v>55</v>
      </c>
      <c r="C103" s="22" t="s">
        <v>64</v>
      </c>
      <c r="D103" s="8">
        <f>[7]Johnson!$B51</f>
        <v>2</v>
      </c>
      <c r="E103" s="8">
        <f>[7]Johnson!B50</f>
        <v>8</v>
      </c>
      <c r="F103" s="8">
        <f>[7]Johnson!C50</f>
        <v>1</v>
      </c>
      <c r="G103" s="8">
        <f>[7]Johnson!D50</f>
        <v>3</v>
      </c>
      <c r="H103" s="8">
        <f>[7]Johnson!E50</f>
        <v>0</v>
      </c>
      <c r="I103" s="8">
        <f>[7]Johnson!F50</f>
        <v>0</v>
      </c>
      <c r="J103" s="8">
        <f>[7]Johnson!G50</f>
        <v>0</v>
      </c>
      <c r="K103" s="8">
        <f>[7]Johnson!H50</f>
        <v>0</v>
      </c>
      <c r="L103" s="8">
        <f>[7]Johnson!I50</f>
        <v>3</v>
      </c>
      <c r="M103" s="20">
        <f>(G103+K103)/E103</f>
        <v>0.375</v>
      </c>
      <c r="N103" s="20">
        <f>L103/(E103-K103)</f>
        <v>0.375</v>
      </c>
      <c r="O103" s="20">
        <f>M103+N103</f>
        <v>0.75</v>
      </c>
    </row>
    <row r="104" spans="1:15" ht="15.75" x14ac:dyDescent="0.25">
      <c r="A104" s="7">
        <v>101</v>
      </c>
      <c r="B104" s="8" t="s">
        <v>39</v>
      </c>
      <c r="C104" s="76" t="s">
        <v>44</v>
      </c>
      <c r="D104" s="8">
        <f>[9]Simmons!$B67</f>
        <v>2</v>
      </c>
      <c r="E104" s="8">
        <f>[9]Simmons!B66</f>
        <v>8</v>
      </c>
      <c r="F104" s="8">
        <f>[9]Simmons!C66</f>
        <v>2</v>
      </c>
      <c r="G104" s="8">
        <f>[9]Simmons!D66</f>
        <v>3</v>
      </c>
      <c r="H104" s="8">
        <f>[9]Simmons!E66</f>
        <v>0</v>
      </c>
      <c r="I104" s="8">
        <f>[9]Simmons!F66</f>
        <v>0</v>
      </c>
      <c r="J104" s="8">
        <f>[9]Simmons!G66</f>
        <v>0</v>
      </c>
      <c r="K104" s="8">
        <f>[9]Simmons!H66</f>
        <v>0</v>
      </c>
      <c r="L104" s="8">
        <f>[9]Simmons!I66</f>
        <v>3</v>
      </c>
      <c r="M104" s="20">
        <f>(G104+K104)/E104</f>
        <v>0.375</v>
      </c>
      <c r="N104" s="20">
        <f>L104/(E104-K104)</f>
        <v>0.375</v>
      </c>
      <c r="O104" s="20">
        <f>M104+N104</f>
        <v>0.75</v>
      </c>
    </row>
    <row r="105" spans="1:15" ht="15.75" x14ac:dyDescent="0.25">
      <c r="A105" s="7">
        <v>102</v>
      </c>
      <c r="B105" s="8" t="s">
        <v>119</v>
      </c>
      <c r="C105" s="36" t="s">
        <v>63</v>
      </c>
      <c r="D105" s="8">
        <f>[10]Rosen!$B40</f>
        <v>2</v>
      </c>
      <c r="E105" s="8">
        <f>[10]Rosen!B39</f>
        <v>9</v>
      </c>
      <c r="F105" s="8">
        <f>[10]Rosen!C39</f>
        <v>1</v>
      </c>
      <c r="G105" s="8">
        <f>[10]Rosen!D39</f>
        <v>2</v>
      </c>
      <c r="H105" s="8">
        <f>[10]Rosen!E39</f>
        <v>0</v>
      </c>
      <c r="I105" s="8">
        <f>[10]Rosen!F39</f>
        <v>0</v>
      </c>
      <c r="J105" s="8">
        <f>[10]Rosen!G39</f>
        <v>0</v>
      </c>
      <c r="K105" s="8">
        <f>[10]Rosen!H39</f>
        <v>2</v>
      </c>
      <c r="L105" s="8">
        <f>[10]Rosen!I39</f>
        <v>2</v>
      </c>
      <c r="M105" s="20">
        <f>(G105+K105)/E105</f>
        <v>0.44444444444444442</v>
      </c>
      <c r="N105" s="20">
        <f>L105/(E105-K105)</f>
        <v>0.2857142857142857</v>
      </c>
      <c r="O105" s="20">
        <f>M105+N105</f>
        <v>0.73015873015873012</v>
      </c>
    </row>
    <row r="106" spans="1:15" ht="15.75" x14ac:dyDescent="0.25">
      <c r="A106" s="7">
        <v>103</v>
      </c>
      <c r="B106" s="8" t="s">
        <v>30</v>
      </c>
      <c r="C106" s="22" t="s">
        <v>42</v>
      </c>
      <c r="D106" s="8">
        <f>[6]Albano!$B54</f>
        <v>7</v>
      </c>
      <c r="E106" s="8">
        <f>[6]Albano!B53</f>
        <v>29</v>
      </c>
      <c r="F106" s="8">
        <f>[6]Albano!C53</f>
        <v>5</v>
      </c>
      <c r="G106" s="8">
        <f>[6]Albano!D53</f>
        <v>9</v>
      </c>
      <c r="H106" s="8">
        <f>[6]Albano!E53</f>
        <v>1</v>
      </c>
      <c r="I106" s="8">
        <f>[6]Albano!F53</f>
        <v>1</v>
      </c>
      <c r="J106" s="8">
        <f>[6]Albano!G53</f>
        <v>0</v>
      </c>
      <c r="K106" s="8">
        <f>[6]Albano!H53</f>
        <v>0</v>
      </c>
      <c r="L106" s="8">
        <f>[6]Albano!I53</f>
        <v>12</v>
      </c>
      <c r="M106" s="20">
        <f>(G106+K106)/E106</f>
        <v>0.31034482758620691</v>
      </c>
      <c r="N106" s="20">
        <f>L106/(E106-K106)</f>
        <v>0.41379310344827586</v>
      </c>
      <c r="O106" s="20">
        <f>M106+N106</f>
        <v>0.72413793103448276</v>
      </c>
    </row>
    <row r="107" spans="1:15" ht="15.75" x14ac:dyDescent="0.25">
      <c r="A107" s="7">
        <v>104</v>
      </c>
      <c r="B107" s="8" t="s">
        <v>39</v>
      </c>
      <c r="C107" s="131" t="s">
        <v>184</v>
      </c>
      <c r="D107" s="8">
        <f>[9]Provencher!$B46</f>
        <v>2</v>
      </c>
      <c r="E107" s="8">
        <f>[9]Provencher!B45</f>
        <v>9</v>
      </c>
      <c r="F107" s="8">
        <f>[9]Provencher!C45</f>
        <v>3</v>
      </c>
      <c r="G107" s="8">
        <f>[9]Provencher!D45</f>
        <v>2</v>
      </c>
      <c r="H107" s="8">
        <f>[9]Provencher!E45</f>
        <v>1</v>
      </c>
      <c r="I107" s="8">
        <f>[9]Provencher!F45</f>
        <v>0</v>
      </c>
      <c r="J107" s="8">
        <f>[9]Provencher!G45</f>
        <v>0</v>
      </c>
      <c r="K107" s="8">
        <f>[9]Provencher!H45</f>
        <v>1</v>
      </c>
      <c r="L107" s="8">
        <f>[9]Provencher!I45</f>
        <v>3</v>
      </c>
      <c r="M107" s="20">
        <f>(G107+K107)/E107</f>
        <v>0.33333333333333331</v>
      </c>
      <c r="N107" s="20">
        <f>L107/(E107-K107)</f>
        <v>0.375</v>
      </c>
      <c r="O107" s="20">
        <f>M107+N107</f>
        <v>0.70833333333333326</v>
      </c>
    </row>
    <row r="108" spans="1:15" ht="15.75" x14ac:dyDescent="0.25">
      <c r="A108" s="7">
        <v>105</v>
      </c>
      <c r="B108" s="8" t="s">
        <v>30</v>
      </c>
      <c r="C108" s="26" t="s">
        <v>185</v>
      </c>
      <c r="D108" s="8">
        <f>[6]DeLue!$B50</f>
        <v>7</v>
      </c>
      <c r="E108" s="8">
        <f>[6]DeLue!B49</f>
        <v>27</v>
      </c>
      <c r="F108" s="8">
        <f>[6]DeLue!C49</f>
        <v>2</v>
      </c>
      <c r="G108" s="8">
        <f>[6]DeLue!D49</f>
        <v>9</v>
      </c>
      <c r="H108" s="8">
        <f>[6]DeLue!E49</f>
        <v>1</v>
      </c>
      <c r="I108" s="8">
        <f>[6]DeLue!F49</f>
        <v>0</v>
      </c>
      <c r="J108" s="8">
        <f>[6]DeLue!G49</f>
        <v>0</v>
      </c>
      <c r="K108" s="8">
        <f>[6]DeLue!H49</f>
        <v>0</v>
      </c>
      <c r="L108" s="8">
        <f>[6]DeLue!I49</f>
        <v>10</v>
      </c>
      <c r="M108" s="20">
        <f>(G108+K108)/E108</f>
        <v>0.33333333333333331</v>
      </c>
      <c r="N108" s="20">
        <f>L108/(E108-K108)</f>
        <v>0.37037037037037035</v>
      </c>
      <c r="O108" s="20">
        <f>M108+N108</f>
        <v>0.70370370370370372</v>
      </c>
    </row>
    <row r="109" spans="1:15" ht="15.75" x14ac:dyDescent="0.25">
      <c r="A109" s="7">
        <v>106</v>
      </c>
      <c r="B109" s="8" t="s">
        <v>119</v>
      </c>
      <c r="C109" s="26" t="s">
        <v>149</v>
      </c>
      <c r="D109" s="8">
        <f>[10]Hendrick!$B50</f>
        <v>2</v>
      </c>
      <c r="E109" s="8">
        <f>[10]Hendrick!B49</f>
        <v>9</v>
      </c>
      <c r="F109" s="8">
        <f>[10]Hendrick!C49</f>
        <v>1</v>
      </c>
      <c r="G109" s="8">
        <f>[10]Hendrick!D49</f>
        <v>3</v>
      </c>
      <c r="H109" s="8">
        <f>[10]Hendrick!E49</f>
        <v>0</v>
      </c>
      <c r="I109" s="8">
        <f>[10]Hendrick!F49</f>
        <v>0</v>
      </c>
      <c r="J109" s="8">
        <f>[10]Hendrick!G49</f>
        <v>0</v>
      </c>
      <c r="K109" s="8">
        <f>[10]Hendrick!H49</f>
        <v>0</v>
      </c>
      <c r="L109" s="8">
        <f>[10]Hendrick!I49</f>
        <v>3</v>
      </c>
      <c r="M109" s="20">
        <f>(G109+K109)/E109</f>
        <v>0.33333333333333331</v>
      </c>
      <c r="N109" s="20">
        <f>L109/(E109-K109)</f>
        <v>0.33333333333333331</v>
      </c>
      <c r="O109" s="20">
        <f>M109+N109</f>
        <v>0.66666666666666663</v>
      </c>
    </row>
    <row r="110" spans="1:15" ht="15.75" x14ac:dyDescent="0.25">
      <c r="A110" s="7">
        <v>107</v>
      </c>
      <c r="B110" s="8" t="s">
        <v>46</v>
      </c>
      <c r="C110" s="64" t="s">
        <v>93</v>
      </c>
      <c r="D110" s="8">
        <f>[8]Bininger!$B59</f>
        <v>3</v>
      </c>
      <c r="E110" s="8">
        <f>[8]Bininger!B58</f>
        <v>11</v>
      </c>
      <c r="F110" s="8">
        <f>[8]Bininger!C58</f>
        <v>0</v>
      </c>
      <c r="G110" s="8">
        <f>[8]Bininger!D58</f>
        <v>3</v>
      </c>
      <c r="H110" s="8">
        <f>[8]Bininger!E58</f>
        <v>0</v>
      </c>
      <c r="I110" s="8">
        <f>[8]Bininger!F58</f>
        <v>0</v>
      </c>
      <c r="J110" s="8">
        <f>[8]Bininger!G58</f>
        <v>0</v>
      </c>
      <c r="K110" s="8">
        <f>[8]Bininger!H58</f>
        <v>1</v>
      </c>
      <c r="L110" s="8">
        <f>[8]Bininger!I58</f>
        <v>3</v>
      </c>
      <c r="M110" s="20">
        <f>(G110+K110)/E110</f>
        <v>0.36363636363636365</v>
      </c>
      <c r="N110" s="20">
        <f>L110/(E110-K110)</f>
        <v>0.3</v>
      </c>
      <c r="O110" s="20">
        <f>M110+N110</f>
        <v>0.66363636363636358</v>
      </c>
    </row>
    <row r="111" spans="1:15" ht="15.75" x14ac:dyDescent="0.25">
      <c r="A111" s="7">
        <v>108</v>
      </c>
      <c r="B111" s="8" t="s">
        <v>26</v>
      </c>
      <c r="C111" s="22" t="s">
        <v>164</v>
      </c>
      <c r="D111" s="8">
        <f>[5]Macias!$B52</f>
        <v>4</v>
      </c>
      <c r="E111" s="8">
        <f>[5]Macias!B51</f>
        <v>14</v>
      </c>
      <c r="F111" s="8">
        <f>[5]Macias!C51</f>
        <v>3</v>
      </c>
      <c r="G111" s="8">
        <f>[5]Macias!D51</f>
        <v>4</v>
      </c>
      <c r="H111" s="8">
        <f>[5]Macias!E51</f>
        <v>1</v>
      </c>
      <c r="I111" s="8">
        <f>[5]Macias!F51</f>
        <v>0</v>
      </c>
      <c r="J111" s="8">
        <f>[5]Macias!G51</f>
        <v>0</v>
      </c>
      <c r="K111" s="8">
        <f>[5]Macias!H51</f>
        <v>0</v>
      </c>
      <c r="L111" s="8">
        <f>[5]Macias!I51</f>
        <v>5</v>
      </c>
      <c r="M111" s="20">
        <f>(G111+K111)/E111</f>
        <v>0.2857142857142857</v>
      </c>
      <c r="N111" s="20">
        <f>L111/(E111-K111)</f>
        <v>0.35714285714285715</v>
      </c>
      <c r="O111" s="20">
        <f>M111+N111</f>
        <v>0.64285714285714279</v>
      </c>
    </row>
    <row r="112" spans="1:15" ht="15.75" x14ac:dyDescent="0.25">
      <c r="A112" s="7">
        <v>109</v>
      </c>
      <c r="B112" s="8" t="s">
        <v>118</v>
      </c>
      <c r="C112" s="22" t="s">
        <v>139</v>
      </c>
      <c r="D112" s="8">
        <f>[3]Cahoon!$B53</f>
        <v>7</v>
      </c>
      <c r="E112" s="8">
        <f>[3]Cahoon!B52</f>
        <v>28</v>
      </c>
      <c r="F112" s="8">
        <f>[3]Cahoon!C52</f>
        <v>0</v>
      </c>
      <c r="G112" s="8">
        <f>[3]Cahoon!D52</f>
        <v>8</v>
      </c>
      <c r="H112" s="8">
        <f>[3]Cahoon!E52</f>
        <v>1</v>
      </c>
      <c r="I112" s="8">
        <f>[3]Cahoon!F52</f>
        <v>0</v>
      </c>
      <c r="J112" s="8">
        <f>[3]Cahoon!G52</f>
        <v>0</v>
      </c>
      <c r="K112" s="8">
        <f>[3]Cahoon!H52</f>
        <v>0</v>
      </c>
      <c r="L112" s="8">
        <f>[3]Cahoon!I52</f>
        <v>9</v>
      </c>
      <c r="M112" s="20">
        <f>(G112+K112)/E112</f>
        <v>0.2857142857142857</v>
      </c>
      <c r="N112" s="20">
        <f>L112/(E112-K112)</f>
        <v>0.32142857142857145</v>
      </c>
      <c r="O112" s="20">
        <f>M112+N112</f>
        <v>0.60714285714285721</v>
      </c>
    </row>
    <row r="113" spans="1:15" ht="15.75" x14ac:dyDescent="0.25">
      <c r="A113" s="7">
        <v>110</v>
      </c>
      <c r="B113" s="8" t="s">
        <v>18</v>
      </c>
      <c r="C113" s="26" t="s">
        <v>17</v>
      </c>
      <c r="D113" s="8">
        <f>[4]Hastings!$B51</f>
        <v>5</v>
      </c>
      <c r="E113" s="8">
        <f>[4]Hastings!B50</f>
        <v>20</v>
      </c>
      <c r="F113" s="8">
        <f>[4]Hastings!C50</f>
        <v>3</v>
      </c>
      <c r="G113" s="8">
        <f>[4]Hastings!D50</f>
        <v>6</v>
      </c>
      <c r="H113" s="8">
        <f>[4]Hastings!E50</f>
        <v>0</v>
      </c>
      <c r="I113" s="8">
        <f>[4]Hastings!F50</f>
        <v>0</v>
      </c>
      <c r="J113" s="8">
        <f>[4]Hastings!G50</f>
        <v>0</v>
      </c>
      <c r="K113" s="8">
        <f>[4]Hastings!H50</f>
        <v>0</v>
      </c>
      <c r="L113" s="8">
        <f>[4]Hastings!I50</f>
        <v>6</v>
      </c>
      <c r="M113" s="20">
        <f>(G113+K113)/E113</f>
        <v>0.3</v>
      </c>
      <c r="N113" s="20">
        <f>L113/(E113-K113)</f>
        <v>0.3</v>
      </c>
      <c r="O113" s="20">
        <f>M113+N113</f>
        <v>0.6</v>
      </c>
    </row>
    <row r="114" spans="1:15" ht="15.75" x14ac:dyDescent="0.25">
      <c r="A114" s="7">
        <v>111</v>
      </c>
      <c r="B114" s="8" t="s">
        <v>46</v>
      </c>
      <c r="C114" s="26" t="s">
        <v>171</v>
      </c>
      <c r="D114" s="8">
        <f>[8]Czernicki!$B52</f>
        <v>2</v>
      </c>
      <c r="E114" s="8">
        <f>[8]Czernicki!B51</f>
        <v>7</v>
      </c>
      <c r="F114" s="8">
        <f>[8]Czernicki!C51</f>
        <v>0</v>
      </c>
      <c r="G114" s="8">
        <f>[8]Czernicki!D51</f>
        <v>2</v>
      </c>
      <c r="H114" s="8">
        <f>[8]Czernicki!E51</f>
        <v>0</v>
      </c>
      <c r="I114" s="8">
        <f>[8]Czernicki!F51</f>
        <v>0</v>
      </c>
      <c r="J114" s="8">
        <f>[8]Czernicki!G51</f>
        <v>0</v>
      </c>
      <c r="K114" s="8">
        <f>[8]Czernicki!H51</f>
        <v>0</v>
      </c>
      <c r="L114" s="8">
        <f>[8]Czernicki!I51</f>
        <v>2</v>
      </c>
      <c r="M114" s="20">
        <f>(G114+K114)/E114</f>
        <v>0.2857142857142857</v>
      </c>
      <c r="N114" s="20">
        <f>L114/(E114-K114)</f>
        <v>0.2857142857142857</v>
      </c>
      <c r="O114" s="20">
        <f>M114+N114</f>
        <v>0.5714285714285714</v>
      </c>
    </row>
    <row r="115" spans="1:15" ht="15.75" x14ac:dyDescent="0.25">
      <c r="A115" s="7">
        <v>112</v>
      </c>
      <c r="B115" s="8" t="s">
        <v>48</v>
      </c>
      <c r="C115" s="22" t="s">
        <v>14</v>
      </c>
      <c r="D115" s="8">
        <f>[1]Vye!$B58</f>
        <v>3</v>
      </c>
      <c r="E115" s="8">
        <f>[1]Vye!B57</f>
        <v>13</v>
      </c>
      <c r="F115" s="8">
        <f>[1]Vye!C57</f>
        <v>2</v>
      </c>
      <c r="G115" s="8">
        <f>[1]Vye!D57</f>
        <v>3</v>
      </c>
      <c r="H115" s="8">
        <f>[1]Vye!E57</f>
        <v>1</v>
      </c>
      <c r="I115" s="8">
        <f>[1]Vye!F57</f>
        <v>0</v>
      </c>
      <c r="J115" s="8">
        <f>[1]Vye!G57</f>
        <v>0</v>
      </c>
      <c r="K115" s="8">
        <f>[1]Vye!H57</f>
        <v>0</v>
      </c>
      <c r="L115" s="8">
        <f>[1]Vye!I57</f>
        <v>4</v>
      </c>
      <c r="M115" s="20">
        <f>(G115+K115)/E115</f>
        <v>0.23076923076923078</v>
      </c>
      <c r="N115" s="20">
        <f>L115/(E115-K115)</f>
        <v>0.30769230769230771</v>
      </c>
      <c r="O115" s="20">
        <f>M115+N115</f>
        <v>0.53846153846153855</v>
      </c>
    </row>
    <row r="116" spans="1:15" ht="15.75" x14ac:dyDescent="0.25">
      <c r="A116" s="7">
        <v>113</v>
      </c>
      <c r="B116" s="8" t="s">
        <v>48</v>
      </c>
      <c r="C116" s="45" t="s">
        <v>54</v>
      </c>
      <c r="D116" s="8">
        <f>[1]Barnhart!$B59</f>
        <v>3</v>
      </c>
      <c r="E116" s="8">
        <f>[1]Barnhart!B58</f>
        <v>10</v>
      </c>
      <c r="F116" s="8">
        <f>[1]Barnhart!C58</f>
        <v>3</v>
      </c>
      <c r="G116" s="8">
        <f>[1]Barnhart!D58</f>
        <v>2</v>
      </c>
      <c r="H116" s="8">
        <f>[1]Barnhart!E58</f>
        <v>0</v>
      </c>
      <c r="I116" s="8">
        <f>[1]Barnhart!F58</f>
        <v>0</v>
      </c>
      <c r="J116" s="8">
        <f>[1]Barnhart!G58</f>
        <v>0</v>
      </c>
      <c r="K116" s="8">
        <f>[1]Barnhart!H58</f>
        <v>1</v>
      </c>
      <c r="L116" s="8">
        <f>[1]Barnhart!I58</f>
        <v>2</v>
      </c>
      <c r="M116" s="20">
        <f>(G116+K116)/E116</f>
        <v>0.3</v>
      </c>
      <c r="N116" s="20">
        <f>L116/(E116-K116)</f>
        <v>0.22222222222222221</v>
      </c>
      <c r="O116" s="20">
        <f>M116+N116</f>
        <v>0.52222222222222214</v>
      </c>
    </row>
    <row r="117" spans="1:15" ht="15.75" x14ac:dyDescent="0.25">
      <c r="A117" s="7">
        <v>114</v>
      </c>
      <c r="B117" s="8" t="s">
        <v>18</v>
      </c>
      <c r="C117" s="22" t="s">
        <v>155</v>
      </c>
      <c r="D117" s="8">
        <f>[4]Muller!$B57</f>
        <v>5</v>
      </c>
      <c r="E117" s="8">
        <f>[4]Muller!B56</f>
        <v>24</v>
      </c>
      <c r="F117" s="8">
        <f>[4]Muller!C56</f>
        <v>3</v>
      </c>
      <c r="G117" s="8">
        <f>[4]Muller!D56</f>
        <v>5</v>
      </c>
      <c r="H117" s="8">
        <f>[4]Muller!E56</f>
        <v>0</v>
      </c>
      <c r="I117" s="8">
        <f>[4]Muller!F56</f>
        <v>0</v>
      </c>
      <c r="J117" s="8">
        <f>[4]Muller!G56</f>
        <v>0</v>
      </c>
      <c r="K117" s="8">
        <f>[4]Muller!H56</f>
        <v>2</v>
      </c>
      <c r="L117" s="8">
        <f>[4]Muller!I56</f>
        <v>5</v>
      </c>
      <c r="M117" s="20">
        <f>(G117+K117)/E117</f>
        <v>0.29166666666666669</v>
      </c>
      <c r="N117" s="20">
        <f>L117/(E117-K117)</f>
        <v>0.22727272727272727</v>
      </c>
      <c r="O117" s="20">
        <f>M117+N117</f>
        <v>0.51893939393939392</v>
      </c>
    </row>
    <row r="118" spans="1:15" ht="15.75" x14ac:dyDescent="0.25">
      <c r="A118" s="7">
        <v>115</v>
      </c>
      <c r="B118" s="8" t="s">
        <v>60</v>
      </c>
      <c r="C118" s="22" t="s">
        <v>52</v>
      </c>
      <c r="D118" s="8">
        <f>[2]Cortez!$B60</f>
        <v>3</v>
      </c>
      <c r="E118" s="8">
        <f>[2]Cortez!B59</f>
        <v>9</v>
      </c>
      <c r="F118" s="8">
        <f>[2]Cortez!C59</f>
        <v>1</v>
      </c>
      <c r="G118" s="8">
        <f>[2]Cortez!D59</f>
        <v>1</v>
      </c>
      <c r="H118" s="8">
        <f>[2]Cortez!E59</f>
        <v>0</v>
      </c>
      <c r="I118" s="8">
        <f>[2]Cortez!F59</f>
        <v>0</v>
      </c>
      <c r="J118" s="8">
        <f>[2]Cortez!G59</f>
        <v>0</v>
      </c>
      <c r="K118" s="8">
        <f>[2]Cortez!H59</f>
        <v>2</v>
      </c>
      <c r="L118" s="8">
        <f>[2]Cortez!I59</f>
        <v>1</v>
      </c>
      <c r="M118" s="20">
        <f>(G118+K118)/E118</f>
        <v>0.33333333333333331</v>
      </c>
      <c r="N118" s="20">
        <f>L118/(E118-K118)</f>
        <v>0.14285714285714285</v>
      </c>
      <c r="O118" s="20">
        <f>M118+N118</f>
        <v>0.47619047619047616</v>
      </c>
    </row>
    <row r="119" spans="1:15" ht="15.75" x14ac:dyDescent="0.25">
      <c r="A119" s="7">
        <v>116</v>
      </c>
      <c r="B119" s="8" t="s">
        <v>39</v>
      </c>
      <c r="C119" s="22" t="s">
        <v>100</v>
      </c>
      <c r="D119" s="8">
        <f>[9]Cook!$B50</f>
        <v>2</v>
      </c>
      <c r="E119" s="8">
        <f>[9]Cook!B49</f>
        <v>9</v>
      </c>
      <c r="F119" s="8">
        <f>[9]Cook!C49</f>
        <v>1</v>
      </c>
      <c r="G119" s="8">
        <f>[9]Cook!D49</f>
        <v>1</v>
      </c>
      <c r="H119" s="8">
        <f>[9]Cook!E49</f>
        <v>0</v>
      </c>
      <c r="I119" s="8">
        <f>[9]Cook!F49</f>
        <v>0</v>
      </c>
      <c r="J119" s="8">
        <f>[9]Cook!G49</f>
        <v>0</v>
      </c>
      <c r="K119" s="8">
        <f>[9]Cook!H49</f>
        <v>1</v>
      </c>
      <c r="L119" s="8">
        <f>[9]Cook!I49</f>
        <v>1</v>
      </c>
      <c r="M119" s="20">
        <f>(G119+K119)/E119</f>
        <v>0.22222222222222221</v>
      </c>
      <c r="N119" s="20">
        <f>L119/(E119-K119)</f>
        <v>0.125</v>
      </c>
      <c r="O119" s="20">
        <f>M119+N119</f>
        <v>0.34722222222222221</v>
      </c>
    </row>
    <row r="120" spans="1:15" ht="15.75" x14ac:dyDescent="0.25">
      <c r="A120" s="7">
        <v>117</v>
      </c>
      <c r="B120" s="8" t="s">
        <v>60</v>
      </c>
      <c r="C120" s="26" t="s">
        <v>49</v>
      </c>
      <c r="D120" s="8">
        <f>[2]Nalette!$B61</f>
        <v>2</v>
      </c>
      <c r="E120" s="8">
        <f>[2]Nalette!B60</f>
        <v>6</v>
      </c>
      <c r="F120" s="8">
        <f>[2]Nalette!C60</f>
        <v>1</v>
      </c>
      <c r="G120" s="8">
        <f>[2]Nalette!D60</f>
        <v>1</v>
      </c>
      <c r="H120" s="8">
        <f>[2]Nalette!E60</f>
        <v>0</v>
      </c>
      <c r="I120" s="8">
        <f>[2]Nalette!F60</f>
        <v>0</v>
      </c>
      <c r="J120" s="8">
        <f>[2]Nalette!G60</f>
        <v>0</v>
      </c>
      <c r="K120" s="8">
        <f>[2]Nalette!H60</f>
        <v>0</v>
      </c>
      <c r="L120" s="8">
        <f>[2]Nalette!I60</f>
        <v>1</v>
      </c>
      <c r="M120" s="20">
        <f>(G120+K120)/E120</f>
        <v>0.16666666666666666</v>
      </c>
      <c r="N120" s="20">
        <f>L120/(E120-K120)</f>
        <v>0.16666666666666666</v>
      </c>
      <c r="O120" s="20">
        <f>M120+N120</f>
        <v>0.33333333333333331</v>
      </c>
    </row>
    <row r="121" spans="1:15" ht="15.75" x14ac:dyDescent="0.25">
      <c r="A121" s="7">
        <v>118</v>
      </c>
      <c r="B121" s="8" t="s">
        <v>48</v>
      </c>
      <c r="C121" s="22" t="s">
        <v>37</v>
      </c>
      <c r="D121" s="8">
        <f>[1]Edwards!$B53</f>
        <v>2</v>
      </c>
      <c r="E121" s="8">
        <f>[1]Edwards!B52</f>
        <v>7</v>
      </c>
      <c r="F121" s="8">
        <f>[1]Edwards!C52</f>
        <v>1</v>
      </c>
      <c r="G121" s="8">
        <f>[1]Edwards!D52</f>
        <v>1</v>
      </c>
      <c r="H121" s="8">
        <f>[1]Edwards!E52</f>
        <v>0</v>
      </c>
      <c r="I121" s="8">
        <f>[1]Edwards!F52</f>
        <v>0</v>
      </c>
      <c r="J121" s="8">
        <f>[1]Edwards!G52</f>
        <v>0</v>
      </c>
      <c r="K121" s="8">
        <f>[1]Edwards!H52</f>
        <v>0</v>
      </c>
      <c r="L121" s="8">
        <f>[1]Edwards!I52</f>
        <v>1</v>
      </c>
      <c r="M121" s="20">
        <f>(G121+K121)/E121</f>
        <v>0.14285714285714285</v>
      </c>
      <c r="N121" s="20">
        <f>L121/(E121-K121)</f>
        <v>0.14285714285714285</v>
      </c>
      <c r="O121" s="20">
        <f>M121+N121</f>
        <v>0.2857142857142857</v>
      </c>
    </row>
    <row r="122" spans="1:15" ht="15.75" x14ac:dyDescent="0.25">
      <c r="A122" s="7">
        <v>119</v>
      </c>
      <c r="B122" s="8" t="s">
        <v>60</v>
      </c>
      <c r="C122" s="64" t="s">
        <v>36</v>
      </c>
      <c r="D122" s="8">
        <f>[2]Higgins!$B57</f>
        <v>2</v>
      </c>
      <c r="E122" s="8">
        <f>[2]Higgins!B56</f>
        <v>7</v>
      </c>
      <c r="F122" s="8">
        <f>[2]Higgins!C56</f>
        <v>0</v>
      </c>
      <c r="G122" s="8">
        <f>[2]Higgins!D56</f>
        <v>1</v>
      </c>
      <c r="H122" s="8">
        <f>[2]Higgins!E56</f>
        <v>0</v>
      </c>
      <c r="I122" s="8">
        <f>[2]Higgins!F56</f>
        <v>0</v>
      </c>
      <c r="J122" s="8">
        <f>[2]Higgins!G56</f>
        <v>0</v>
      </c>
      <c r="K122" s="8">
        <f>[2]Higgins!H56</f>
        <v>0</v>
      </c>
      <c r="L122" s="8">
        <f>[2]Higgins!I56</f>
        <v>1</v>
      </c>
      <c r="M122" s="20">
        <f>(G122+K122)/E122</f>
        <v>0.14285714285714285</v>
      </c>
      <c r="N122" s="20">
        <f>L122/(E122-K122)</f>
        <v>0.14285714285714285</v>
      </c>
      <c r="O122" s="20">
        <f>M122+N122</f>
        <v>0.2857142857142857</v>
      </c>
    </row>
    <row r="123" spans="1:15" ht="15.75" x14ac:dyDescent="0.25">
      <c r="A123" s="7">
        <v>120</v>
      </c>
      <c r="B123" s="8" t="s">
        <v>60</v>
      </c>
      <c r="C123" s="64" t="s">
        <v>24</v>
      </c>
      <c r="D123" s="8">
        <f>[2]Martinoli!$B55</f>
        <v>2</v>
      </c>
      <c r="E123" s="8">
        <f>[2]Martinoli!B54</f>
        <v>7</v>
      </c>
      <c r="F123" s="8">
        <f>[2]Martinoli!C54</f>
        <v>0</v>
      </c>
      <c r="G123" s="8">
        <f>[2]Martinoli!D54</f>
        <v>1</v>
      </c>
      <c r="H123" s="8">
        <f>[2]Martinoli!E54</f>
        <v>0</v>
      </c>
      <c r="I123" s="8">
        <f>[2]Martinoli!F54</f>
        <v>0</v>
      </c>
      <c r="J123" s="8">
        <f>[2]Martinoli!G54</f>
        <v>0</v>
      </c>
      <c r="K123" s="8">
        <f>[2]Martinoli!H54</f>
        <v>0</v>
      </c>
      <c r="L123" s="8">
        <f>[2]Martinoli!I54</f>
        <v>1</v>
      </c>
      <c r="M123" s="20">
        <f>(G123+K123)/E123</f>
        <v>0.14285714285714285</v>
      </c>
      <c r="N123" s="20">
        <f>L123/(E123-K123)</f>
        <v>0.14285714285714285</v>
      </c>
      <c r="O123" s="20">
        <f>M123+N123</f>
        <v>0.2857142857142857</v>
      </c>
    </row>
    <row r="124" spans="1:15" ht="15.75" x14ac:dyDescent="0.25">
      <c r="A124" s="7">
        <v>121</v>
      </c>
      <c r="B124" s="8" t="s">
        <v>55</v>
      </c>
      <c r="C124" s="26" t="s">
        <v>25</v>
      </c>
      <c r="D124" s="8">
        <f>[7]Archer!$B60</f>
        <v>2</v>
      </c>
      <c r="E124" s="8">
        <f>[7]Archer!B59</f>
        <v>8</v>
      </c>
      <c r="F124" s="8">
        <f>[7]Archer!C59</f>
        <v>1</v>
      </c>
      <c r="G124" s="8">
        <f>[7]Archer!D59</f>
        <v>1</v>
      </c>
      <c r="H124" s="8">
        <f>[7]Archer!E59</f>
        <v>0</v>
      </c>
      <c r="I124" s="8">
        <f>[7]Archer!F59</f>
        <v>0</v>
      </c>
      <c r="J124" s="8">
        <f>[7]Archer!G59</f>
        <v>0</v>
      </c>
      <c r="K124" s="8">
        <f>[7]Archer!H59</f>
        <v>0</v>
      </c>
      <c r="L124" s="8">
        <f>[7]Archer!I59</f>
        <v>1</v>
      </c>
      <c r="M124" s="20">
        <f>(G124+K124)/E124</f>
        <v>0.125</v>
      </c>
      <c r="N124" s="20">
        <f>L124/(E124-K124)</f>
        <v>0.125</v>
      </c>
      <c r="O124" s="20">
        <f>M124+N124</f>
        <v>0.25</v>
      </c>
    </row>
    <row r="125" spans="1:15" ht="15.75" x14ac:dyDescent="0.25">
      <c r="A125" s="7">
        <v>122</v>
      </c>
      <c r="B125" s="8" t="s">
        <v>39</v>
      </c>
      <c r="C125" s="22" t="s">
        <v>178</v>
      </c>
      <c r="D125" s="8">
        <f>[9]Liscio!$B61</f>
        <v>2</v>
      </c>
      <c r="E125" s="8">
        <f>[9]Liscio!B60</f>
        <v>8</v>
      </c>
      <c r="F125" s="8">
        <f>[9]Liscio!C60</f>
        <v>0</v>
      </c>
      <c r="G125" s="8">
        <f>[9]Liscio!D60</f>
        <v>1</v>
      </c>
      <c r="H125" s="8">
        <f>[9]Liscio!E60</f>
        <v>0</v>
      </c>
      <c r="I125" s="8">
        <f>[9]Liscio!F60</f>
        <v>0</v>
      </c>
      <c r="J125" s="8">
        <f>[9]Liscio!G60</f>
        <v>0</v>
      </c>
      <c r="K125" s="8">
        <f>[9]Liscio!H60</f>
        <v>0</v>
      </c>
      <c r="L125" s="8">
        <f>[9]Liscio!I60</f>
        <v>1</v>
      </c>
      <c r="M125" s="20">
        <f>(G125+K125)/E125</f>
        <v>0.125</v>
      </c>
      <c r="N125" s="20">
        <f>L125/(E125-K125)</f>
        <v>0.125</v>
      </c>
      <c r="O125" s="20">
        <f>M125+N125</f>
        <v>0.25</v>
      </c>
    </row>
    <row r="126" spans="1:15" ht="15.75" x14ac:dyDescent="0.25">
      <c r="A126" s="7">
        <v>123</v>
      </c>
      <c r="B126" s="8" t="s">
        <v>119</v>
      </c>
      <c r="C126" s="26" t="s">
        <v>152</v>
      </c>
      <c r="D126" s="8">
        <f>[10]Tessier!$B47</f>
        <v>2</v>
      </c>
      <c r="E126" s="8">
        <f>[10]Tessier!B46</f>
        <v>8</v>
      </c>
      <c r="F126" s="8">
        <f>[10]Tessier!C46</f>
        <v>2</v>
      </c>
      <c r="G126" s="8">
        <f>[10]Tessier!D46</f>
        <v>1</v>
      </c>
      <c r="H126" s="8">
        <f>[10]Tessier!E46</f>
        <v>0</v>
      </c>
      <c r="I126" s="8">
        <f>[10]Tessier!F46</f>
        <v>0</v>
      </c>
      <c r="J126" s="8">
        <f>[10]Tessier!G46</f>
        <v>0</v>
      </c>
      <c r="K126" s="8">
        <f>[10]Tessier!H46</f>
        <v>0</v>
      </c>
      <c r="L126" s="8">
        <f>[10]Tessier!I46</f>
        <v>1</v>
      </c>
      <c r="M126" s="20">
        <f>(G126+K126)/E126</f>
        <v>0.125</v>
      </c>
      <c r="N126" s="20">
        <f>L126/(E126-K126)</f>
        <v>0.125</v>
      </c>
      <c r="O126" s="20">
        <f>M126+N126</f>
        <v>0.25</v>
      </c>
    </row>
    <row r="127" spans="1:15" ht="15.75" x14ac:dyDescent="0.25">
      <c r="A127" s="7">
        <v>124</v>
      </c>
      <c r="B127" s="8" t="s">
        <v>26</v>
      </c>
      <c r="C127" s="22" t="s">
        <v>45</v>
      </c>
      <c r="D127" s="8">
        <f>[5]Kasper!$B52</f>
        <v>4</v>
      </c>
      <c r="E127" s="8">
        <f>[5]Kasper!B51</f>
        <v>15</v>
      </c>
      <c r="F127" s="8">
        <f>[5]Kasper!C51</f>
        <v>0</v>
      </c>
      <c r="G127" s="8">
        <f>[5]Kasper!D51</f>
        <v>1</v>
      </c>
      <c r="H127" s="8">
        <f>[5]Kasper!E51</f>
        <v>0</v>
      </c>
      <c r="I127" s="8">
        <f>[5]Kasper!F51</f>
        <v>0</v>
      </c>
      <c r="J127" s="8">
        <f>[5]Kasper!G51</f>
        <v>0</v>
      </c>
      <c r="K127" s="8">
        <f>[5]Kasper!H51</f>
        <v>0</v>
      </c>
      <c r="L127" s="8">
        <f>[5]Kasper!I51</f>
        <v>1</v>
      </c>
      <c r="M127" s="20">
        <f>(G127+K127)/E127</f>
        <v>6.6666666666666666E-2</v>
      </c>
      <c r="N127" s="20">
        <f>L127/(E127-K127)</f>
        <v>6.6666666666666666E-2</v>
      </c>
      <c r="O127" s="20">
        <f>M127+N127</f>
        <v>0.13333333333333333</v>
      </c>
    </row>
    <row r="128" spans="1:15" ht="15.75" x14ac:dyDescent="0.25">
      <c r="A128" s="7">
        <v>125</v>
      </c>
      <c r="B128" s="8" t="s">
        <v>60</v>
      </c>
      <c r="C128" s="39" t="s">
        <v>90</v>
      </c>
      <c r="D128" s="8">
        <f>[2]Mooradian!$B51</f>
        <v>2</v>
      </c>
      <c r="E128" s="8">
        <f>[2]Mooradian!B50</f>
        <v>6</v>
      </c>
      <c r="F128" s="8">
        <f>[2]Mooradian!C50</f>
        <v>0</v>
      </c>
      <c r="G128" s="8">
        <f>[2]Mooradian!D50</f>
        <v>0</v>
      </c>
      <c r="H128" s="8">
        <f>[2]Mooradian!E50</f>
        <v>0</v>
      </c>
      <c r="I128" s="8">
        <f>[2]Mooradian!F50</f>
        <v>0</v>
      </c>
      <c r="J128" s="8">
        <f>[2]Mooradian!G50</f>
        <v>0</v>
      </c>
      <c r="K128" s="8">
        <f>[2]Mooradian!H50</f>
        <v>0</v>
      </c>
      <c r="L128" s="8">
        <f>[2]Mooradian!I50</f>
        <v>0</v>
      </c>
      <c r="M128" s="20">
        <f>(G128+K128)/E128</f>
        <v>0</v>
      </c>
      <c r="N128" s="20">
        <f>L128/(E128-K128)</f>
        <v>0</v>
      </c>
      <c r="O128" s="20">
        <f>M128+N128</f>
        <v>0</v>
      </c>
    </row>
    <row r="129" spans="1:15" x14ac:dyDescent="0.25">
      <c r="A129" s="7"/>
      <c r="B129" s="7"/>
      <c r="C129" s="7"/>
      <c r="D129" s="74"/>
      <c r="E129" s="74"/>
      <c r="F129" s="74"/>
      <c r="G129" s="74"/>
      <c r="H129" s="74"/>
      <c r="I129" s="74"/>
      <c r="J129" s="75"/>
      <c r="K129" s="74"/>
      <c r="L129" s="9"/>
      <c r="M129" s="10"/>
      <c r="N129" s="10"/>
      <c r="O129" s="10"/>
    </row>
    <row r="130" spans="1:15" ht="15.75" thickBot="1" x14ac:dyDescent="0.3">
      <c r="A130" s="7"/>
      <c r="B130" s="7"/>
      <c r="C130" s="7"/>
      <c r="D130" s="13"/>
      <c r="E130" s="13"/>
      <c r="F130" s="13"/>
      <c r="G130" s="13"/>
      <c r="H130" s="13"/>
      <c r="I130" s="13"/>
      <c r="J130" s="13"/>
      <c r="K130" s="13"/>
      <c r="L130" s="18"/>
      <c r="M130" s="14"/>
      <c r="N130" s="14"/>
      <c r="O130" s="14"/>
    </row>
    <row r="131" spans="1:15" x14ac:dyDescent="0.25">
      <c r="A131" s="7"/>
      <c r="B131" s="9" t="s">
        <v>67</v>
      </c>
      <c r="C131" s="9"/>
      <c r="D131" s="12"/>
      <c r="E131" s="15">
        <f t="shared" ref="E131:K131" si="0">SUM(E4:E130)</f>
        <v>1835</v>
      </c>
      <c r="F131" s="15">
        <f t="shared" si="0"/>
        <v>459</v>
      </c>
      <c r="G131" s="15">
        <f t="shared" si="0"/>
        <v>902</v>
      </c>
      <c r="H131" s="15">
        <f t="shared" si="0"/>
        <v>130</v>
      </c>
      <c r="I131" s="15">
        <f t="shared" si="0"/>
        <v>44</v>
      </c>
      <c r="J131" s="15">
        <f t="shared" si="0"/>
        <v>5</v>
      </c>
      <c r="K131" s="15">
        <f t="shared" si="0"/>
        <v>65</v>
      </c>
      <c r="L131" s="12">
        <f t="shared" ref="L131" si="1">J131*4+I131*3+H131*2+G131-(H131+I131+J131)</f>
        <v>1135</v>
      </c>
      <c r="M131" s="19">
        <f t="shared" ref="M131" si="2">(G131+K131)/E131</f>
        <v>0.52697547683923707</v>
      </c>
      <c r="N131" s="19">
        <f t="shared" ref="N131" si="3">L131/(E131-K131)</f>
        <v>0.64124293785310738</v>
      </c>
      <c r="O131" s="19">
        <f t="shared" ref="O131" si="4">M131+N131</f>
        <v>1.1682184146923444</v>
      </c>
    </row>
    <row r="132" spans="1:15" hidden="1" x14ac:dyDescent="0.25">
      <c r="B132" s="7" t="s">
        <v>71</v>
      </c>
      <c r="C132" s="7"/>
      <c r="D132" s="7"/>
      <c r="E132" s="7">
        <v>13318</v>
      </c>
      <c r="F132" s="7">
        <v>3836</v>
      </c>
      <c r="G132" s="7">
        <v>7004</v>
      </c>
      <c r="H132" s="7">
        <v>889</v>
      </c>
      <c r="I132" s="7">
        <v>265</v>
      </c>
      <c r="J132" s="7">
        <v>147</v>
      </c>
      <c r="K132" s="7">
        <v>510</v>
      </c>
    </row>
    <row r="133" spans="1:15" hidden="1" x14ac:dyDescent="0.25">
      <c r="B133" s="7" t="s">
        <v>68</v>
      </c>
      <c r="C133" s="7"/>
      <c r="D133" s="7"/>
      <c r="E133" s="8">
        <f>E131-E132</f>
        <v>-11483</v>
      </c>
      <c r="F133" s="8">
        <f t="shared" ref="F133:K133" si="5">F131-F132</f>
        <v>-3377</v>
      </c>
      <c r="G133" s="8">
        <f t="shared" si="5"/>
        <v>-6102</v>
      </c>
      <c r="H133" s="8">
        <f t="shared" si="5"/>
        <v>-759</v>
      </c>
      <c r="I133" s="8">
        <f t="shared" si="5"/>
        <v>-221</v>
      </c>
      <c r="J133" s="8">
        <f t="shared" si="5"/>
        <v>-142</v>
      </c>
      <c r="K133" s="8">
        <f t="shared" si="5"/>
        <v>-445</v>
      </c>
    </row>
    <row r="134" spans="1:15" x14ac:dyDescent="0.25">
      <c r="E134" s="16"/>
      <c r="F134" s="16"/>
      <c r="G134" s="16"/>
      <c r="H134" s="16"/>
      <c r="I134" s="16"/>
      <c r="J134" s="16"/>
      <c r="K134" s="16"/>
    </row>
  </sheetData>
  <sortState ref="B4:O128">
    <sortCondition descending="1" ref="O4:O128"/>
  </sortState>
  <pageMargins left="0.45" right="0.45" top="0.75" bottom="0.75" header="0.3" footer="0.3"/>
  <pageSetup orientation="landscape" r:id="rId1"/>
  <headerFooter>
    <oddFooter>&amp;C&amp;P&amp;R&amp;F     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48"/>
  <sheetViews>
    <sheetView workbookViewId="0">
      <pane ySplit="1290" activePane="bottomLeft"/>
      <selection activeCell="B3" sqref="B3"/>
      <selection pane="bottomLeft" activeCell="H13" sqref="H13"/>
    </sheetView>
  </sheetViews>
  <sheetFormatPr defaultRowHeight="15" x14ac:dyDescent="0.25"/>
  <cols>
    <col min="1" max="11" width="20.7109375" style="1" customWidth="1"/>
    <col min="12" max="16384" width="9.140625" style="1"/>
  </cols>
  <sheetData>
    <row r="1" spans="1:11" ht="19.5" thickBot="1" x14ac:dyDescent="0.35">
      <c r="A1" s="17" t="s">
        <v>203</v>
      </c>
      <c r="I1" s="146" t="s">
        <v>204</v>
      </c>
    </row>
    <row r="2" spans="1:11" x14ac:dyDescent="0.25">
      <c r="H2" s="147"/>
    </row>
    <row r="3" spans="1:11" x14ac:dyDescent="0.25">
      <c r="A3" s="148" t="s">
        <v>205</v>
      </c>
      <c r="B3" s="149" t="s">
        <v>26</v>
      </c>
      <c r="C3" s="149" t="s">
        <v>69</v>
      </c>
      <c r="D3" s="149" t="s">
        <v>70</v>
      </c>
      <c r="E3" s="149" t="s">
        <v>119</v>
      </c>
      <c r="F3" s="150" t="s">
        <v>118</v>
      </c>
      <c r="G3" s="149" t="s">
        <v>55</v>
      </c>
      <c r="H3" s="149" t="s">
        <v>46</v>
      </c>
      <c r="I3" s="149" t="s">
        <v>48</v>
      </c>
      <c r="J3" s="150" t="s">
        <v>18</v>
      </c>
      <c r="K3" s="149" t="s">
        <v>30</v>
      </c>
    </row>
    <row r="4" spans="1:11" x14ac:dyDescent="0.25">
      <c r="A4" s="151" t="s">
        <v>206</v>
      </c>
      <c r="B4" s="7"/>
      <c r="C4" s="7"/>
      <c r="D4" s="152" t="s">
        <v>100</v>
      </c>
      <c r="E4" s="7"/>
      <c r="F4" s="152"/>
      <c r="G4" s="152"/>
      <c r="H4" s="152" t="s">
        <v>14</v>
      </c>
      <c r="I4" s="152"/>
      <c r="J4" s="152"/>
      <c r="K4" s="153"/>
    </row>
    <row r="5" spans="1:11" x14ac:dyDescent="0.25">
      <c r="A5" s="151"/>
      <c r="B5" s="74"/>
      <c r="C5" s="74"/>
      <c r="D5" s="74"/>
      <c r="E5" s="74"/>
      <c r="F5" s="74"/>
      <c r="G5" s="74"/>
      <c r="H5" s="74"/>
      <c r="I5" s="74"/>
      <c r="J5" s="74"/>
      <c r="K5" s="154"/>
    </row>
    <row r="6" spans="1:11" x14ac:dyDescent="0.25">
      <c r="A6" s="151" t="s">
        <v>207</v>
      </c>
      <c r="B6" s="7"/>
      <c r="C6" s="7"/>
      <c r="D6" s="152" t="s">
        <v>105</v>
      </c>
      <c r="E6" s="7"/>
      <c r="F6" s="152"/>
      <c r="G6" s="152"/>
      <c r="H6" s="152" t="s">
        <v>208</v>
      </c>
      <c r="I6" s="152"/>
      <c r="J6" s="152"/>
      <c r="K6" s="153"/>
    </row>
    <row r="7" spans="1:11" x14ac:dyDescent="0.25">
      <c r="A7" s="151"/>
      <c r="B7" s="7"/>
      <c r="C7" s="7"/>
      <c r="D7" s="152" t="s">
        <v>168</v>
      </c>
      <c r="E7" s="7"/>
      <c r="F7" s="7"/>
      <c r="G7" s="7"/>
      <c r="H7" s="152"/>
      <c r="I7" s="152"/>
      <c r="J7" s="152"/>
      <c r="K7" s="153"/>
    </row>
    <row r="8" spans="1:11" ht="15.75" thickBot="1" x14ac:dyDescent="0.3">
      <c r="A8" s="155"/>
      <c r="B8" s="13"/>
      <c r="C8" s="13"/>
      <c r="D8" s="13"/>
      <c r="E8" s="13"/>
      <c r="F8" s="13"/>
      <c r="G8" s="13"/>
      <c r="H8" s="13"/>
      <c r="I8" s="13"/>
      <c r="J8" s="13"/>
      <c r="K8" s="156"/>
    </row>
    <row r="9" spans="1:11" x14ac:dyDescent="0.25">
      <c r="A9" s="157" t="s">
        <v>211</v>
      </c>
      <c r="B9" s="152" t="s">
        <v>105</v>
      </c>
      <c r="C9" s="152" t="s">
        <v>98</v>
      </c>
      <c r="D9" s="152"/>
      <c r="E9" s="152" t="s">
        <v>111</v>
      </c>
      <c r="F9" s="152"/>
      <c r="G9" s="152"/>
      <c r="H9" s="152"/>
      <c r="I9" s="152"/>
      <c r="J9" s="152"/>
      <c r="K9" s="153" t="s">
        <v>213</v>
      </c>
    </row>
    <row r="10" spans="1:11" x14ac:dyDescent="0.25">
      <c r="A10" s="159"/>
      <c r="B10" s="152" t="s">
        <v>168</v>
      </c>
      <c r="C10" s="152" t="s">
        <v>56</v>
      </c>
      <c r="D10" s="7"/>
      <c r="E10" s="152" t="s">
        <v>38</v>
      </c>
      <c r="F10" s="7"/>
      <c r="G10" s="7"/>
      <c r="H10" s="7"/>
      <c r="I10" s="7"/>
      <c r="J10" s="7"/>
      <c r="K10" s="160"/>
    </row>
    <row r="11" spans="1:11" x14ac:dyDescent="0.25">
      <c r="A11" s="159"/>
      <c r="B11" s="152" t="s">
        <v>214</v>
      </c>
      <c r="C11" s="152" t="s">
        <v>167</v>
      </c>
      <c r="D11" s="7"/>
      <c r="E11" s="152" t="s">
        <v>215</v>
      </c>
      <c r="F11" s="7"/>
      <c r="G11" s="7"/>
      <c r="H11" s="7"/>
      <c r="I11" s="7"/>
      <c r="J11" s="7"/>
      <c r="K11" s="160"/>
    </row>
    <row r="12" spans="1:11" x14ac:dyDescent="0.25">
      <c r="A12" s="159"/>
      <c r="B12" s="7"/>
      <c r="C12" s="152" t="s">
        <v>29</v>
      </c>
      <c r="D12" s="7"/>
      <c r="E12" s="7"/>
      <c r="F12" s="7"/>
      <c r="G12" s="7"/>
      <c r="H12" s="7"/>
      <c r="I12" s="7"/>
      <c r="J12" s="7"/>
      <c r="K12" s="160"/>
    </row>
    <row r="13" spans="1:11" x14ac:dyDescent="0.25">
      <c r="A13" s="159"/>
      <c r="B13" s="7"/>
      <c r="C13" s="7"/>
      <c r="D13" s="7"/>
      <c r="E13" s="7"/>
      <c r="F13" s="7"/>
      <c r="G13" s="7"/>
      <c r="H13" s="7"/>
      <c r="I13" s="7"/>
      <c r="J13" s="7"/>
      <c r="K13" s="160"/>
    </row>
    <row r="14" spans="1:11" x14ac:dyDescent="0.25">
      <c r="A14" s="159" t="s">
        <v>212</v>
      </c>
      <c r="B14" s="152" t="s">
        <v>102</v>
      </c>
      <c r="C14" s="152" t="s">
        <v>170</v>
      </c>
      <c r="D14" s="7"/>
      <c r="E14" s="152" t="s">
        <v>54</v>
      </c>
      <c r="F14" s="152"/>
      <c r="G14" s="152"/>
      <c r="H14" s="7"/>
      <c r="I14" s="7"/>
      <c r="J14" s="7"/>
      <c r="K14" s="160"/>
    </row>
    <row r="15" spans="1:11" x14ac:dyDescent="0.25">
      <c r="A15" s="159"/>
      <c r="B15" s="152" t="s">
        <v>216</v>
      </c>
      <c r="C15" s="152" t="s">
        <v>143</v>
      </c>
      <c r="D15" s="8"/>
      <c r="E15" s="8"/>
      <c r="F15" s="8"/>
      <c r="G15" s="8"/>
      <c r="H15" s="8"/>
      <c r="I15" s="8"/>
      <c r="J15" s="8"/>
      <c r="K15" s="166"/>
    </row>
    <row r="16" spans="1:11" x14ac:dyDescent="0.25">
      <c r="A16" s="159"/>
      <c r="B16" s="152" t="s">
        <v>52</v>
      </c>
      <c r="C16" s="152" t="s">
        <v>93</v>
      </c>
      <c r="D16" s="8"/>
      <c r="E16" s="8"/>
      <c r="F16" s="8"/>
      <c r="G16" s="8"/>
      <c r="H16" s="8"/>
      <c r="I16" s="8"/>
      <c r="J16" s="8"/>
      <c r="K16" s="166"/>
    </row>
    <row r="17" spans="1:11" ht="15.75" thickBot="1" x14ac:dyDescent="0.3">
      <c r="A17" s="155"/>
      <c r="B17" s="13"/>
      <c r="C17" s="13"/>
      <c r="D17" s="13"/>
      <c r="E17" s="13"/>
      <c r="F17" s="13"/>
      <c r="G17" s="13"/>
      <c r="H17" s="13"/>
      <c r="I17" s="13"/>
      <c r="J17" s="13"/>
      <c r="K17" s="156"/>
    </row>
    <row r="18" spans="1:11" x14ac:dyDescent="0.25">
      <c r="A18" s="159" t="s">
        <v>209</v>
      </c>
      <c r="B18" s="152" t="s">
        <v>173</v>
      </c>
      <c r="C18" s="152"/>
      <c r="D18" s="152"/>
      <c r="E18" s="152"/>
      <c r="F18" s="7"/>
      <c r="G18" s="152"/>
      <c r="H18" s="152"/>
      <c r="I18" s="152"/>
      <c r="J18" s="152" t="s">
        <v>168</v>
      </c>
      <c r="K18" s="153" t="s">
        <v>28</v>
      </c>
    </row>
    <row r="19" spans="1:11" x14ac:dyDescent="0.25">
      <c r="A19" s="159"/>
      <c r="B19" s="7"/>
      <c r="C19" s="7"/>
      <c r="D19" s="7"/>
      <c r="E19" s="7"/>
      <c r="F19" s="7"/>
      <c r="G19" s="7"/>
      <c r="H19" s="7"/>
      <c r="I19" s="7"/>
      <c r="J19" s="7"/>
      <c r="K19" s="160"/>
    </row>
    <row r="20" spans="1:11" x14ac:dyDescent="0.25">
      <c r="A20" s="159" t="s">
        <v>210</v>
      </c>
      <c r="B20" s="167" t="s">
        <v>108</v>
      </c>
      <c r="C20" s="74"/>
      <c r="D20" s="74"/>
      <c r="E20" s="74"/>
      <c r="F20" s="74"/>
      <c r="G20" s="74"/>
      <c r="H20" s="74"/>
      <c r="I20" s="74"/>
      <c r="J20" s="74"/>
      <c r="K20" s="154"/>
    </row>
    <row r="21" spans="1:11" x14ac:dyDescent="0.25">
      <c r="A21" s="151"/>
      <c r="B21" s="74"/>
      <c r="C21" s="74"/>
      <c r="D21" s="74"/>
      <c r="E21" s="74"/>
      <c r="F21" s="74"/>
      <c r="G21" s="74"/>
      <c r="H21" s="74"/>
      <c r="I21" s="74"/>
      <c r="J21" s="74"/>
      <c r="K21" s="154"/>
    </row>
    <row r="22" spans="1:11" x14ac:dyDescent="0.25">
      <c r="A22" s="151" t="s">
        <v>217</v>
      </c>
      <c r="B22" s="74"/>
      <c r="C22" s="74"/>
      <c r="D22" s="74"/>
      <c r="E22" s="74"/>
      <c r="F22" s="74"/>
      <c r="G22" s="74"/>
      <c r="H22" s="74"/>
      <c r="I22" s="74"/>
      <c r="J22" s="74"/>
      <c r="K22" s="154"/>
    </row>
    <row r="23" spans="1:11" ht="15.75" thickBot="1" x14ac:dyDescent="0.3">
      <c r="A23" s="155"/>
      <c r="B23" s="13"/>
      <c r="C23" s="13"/>
      <c r="D23" s="13"/>
      <c r="E23" s="13"/>
      <c r="F23" s="13"/>
      <c r="G23" s="13"/>
      <c r="H23" s="13"/>
      <c r="I23" s="13"/>
      <c r="J23" s="13"/>
      <c r="K23" s="156"/>
    </row>
    <row r="24" spans="1:11" x14ac:dyDescent="0.25">
      <c r="A24" s="161" t="s">
        <v>218</v>
      </c>
      <c r="B24" s="152"/>
      <c r="C24" s="152"/>
      <c r="D24" s="152"/>
      <c r="E24" s="152"/>
      <c r="F24" s="152" t="s">
        <v>62</v>
      </c>
      <c r="G24" s="162"/>
      <c r="H24" s="152"/>
      <c r="I24" s="152"/>
      <c r="J24" s="170" t="s">
        <v>87</v>
      </c>
      <c r="K24" s="163"/>
    </row>
    <row r="25" spans="1:11" x14ac:dyDescent="0.25">
      <c r="A25" s="161"/>
      <c r="B25" s="152"/>
      <c r="C25" s="152"/>
      <c r="D25" s="152"/>
      <c r="E25" s="152"/>
      <c r="F25" s="152"/>
      <c r="G25" s="162"/>
      <c r="H25" s="152"/>
      <c r="I25" s="152"/>
      <c r="J25" s="162"/>
      <c r="K25" s="163"/>
    </row>
    <row r="26" spans="1:11" x14ac:dyDescent="0.25">
      <c r="A26" s="161" t="s">
        <v>219</v>
      </c>
      <c r="B26" s="152"/>
      <c r="C26" s="152"/>
      <c r="D26" s="152"/>
      <c r="E26" s="152"/>
      <c r="F26" s="152" t="s">
        <v>19</v>
      </c>
      <c r="G26" s="162"/>
      <c r="H26" s="152"/>
      <c r="I26" s="152"/>
      <c r="J26" s="162"/>
      <c r="K26" s="163"/>
    </row>
    <row r="27" spans="1:11" x14ac:dyDescent="0.25">
      <c r="A27" s="161"/>
      <c r="B27" s="152"/>
      <c r="C27" s="152"/>
      <c r="D27" s="152"/>
      <c r="E27" s="152"/>
      <c r="F27" s="152"/>
      <c r="G27" s="162"/>
      <c r="H27" s="152"/>
      <c r="I27" s="152"/>
      <c r="J27" s="162"/>
      <c r="K27" s="163"/>
    </row>
    <row r="28" spans="1:11" x14ac:dyDescent="0.25">
      <c r="A28" s="161"/>
      <c r="B28" s="152"/>
      <c r="C28" s="152"/>
      <c r="D28" s="152"/>
      <c r="E28" s="152"/>
      <c r="F28" s="152"/>
      <c r="G28" s="162"/>
      <c r="H28" s="152"/>
      <c r="I28" s="152"/>
      <c r="J28" s="162"/>
      <c r="K28" s="163"/>
    </row>
    <row r="29" spans="1:11" x14ac:dyDescent="0.25">
      <c r="A29" s="161"/>
      <c r="B29" s="152"/>
      <c r="C29" s="152"/>
      <c r="D29" s="152"/>
      <c r="E29" s="152"/>
      <c r="F29" s="152"/>
      <c r="G29" s="162"/>
      <c r="H29" s="152"/>
      <c r="I29" s="152"/>
      <c r="J29" s="162"/>
      <c r="K29" s="163"/>
    </row>
    <row r="30" spans="1:11" x14ac:dyDescent="0.25">
      <c r="A30" s="161"/>
      <c r="B30" s="152"/>
      <c r="C30" s="152"/>
      <c r="D30" s="152"/>
      <c r="E30" s="152"/>
      <c r="F30" s="152"/>
      <c r="G30" s="162"/>
      <c r="H30" s="152"/>
      <c r="I30" s="152"/>
      <c r="J30" s="162"/>
      <c r="K30" s="163"/>
    </row>
    <row r="31" spans="1:11" x14ac:dyDescent="0.25">
      <c r="A31" s="159"/>
      <c r="B31" s="7"/>
      <c r="C31" s="7"/>
      <c r="D31" s="7"/>
      <c r="E31" s="7"/>
      <c r="F31" s="7"/>
      <c r="G31" s="7"/>
      <c r="H31" s="8"/>
      <c r="I31" s="7"/>
      <c r="J31" s="7"/>
      <c r="K31" s="160"/>
    </row>
    <row r="32" spans="1:11" ht="15.75" thickBot="1" x14ac:dyDescent="0.3">
      <c r="A32" s="155"/>
      <c r="B32" s="13"/>
      <c r="C32" s="13"/>
      <c r="D32" s="13"/>
      <c r="E32" s="13"/>
      <c r="F32" s="13"/>
      <c r="G32" s="13"/>
      <c r="H32" s="13"/>
      <c r="I32" s="13"/>
      <c r="J32" s="13"/>
      <c r="K32" s="156"/>
    </row>
    <row r="33" spans="1:11" x14ac:dyDescent="0.25">
      <c r="A33" s="157"/>
      <c r="B33" s="152"/>
      <c r="C33" s="152"/>
      <c r="D33" s="164"/>
      <c r="E33" s="152"/>
      <c r="F33" s="152"/>
      <c r="G33" s="158"/>
      <c r="H33" s="152"/>
      <c r="I33" s="152"/>
      <c r="J33" s="164"/>
      <c r="K33" s="164"/>
    </row>
    <row r="34" spans="1:11" x14ac:dyDescent="0.25">
      <c r="A34" s="159"/>
      <c r="B34" s="7"/>
      <c r="C34" s="7"/>
      <c r="D34" s="7"/>
      <c r="E34" s="7"/>
      <c r="F34" s="7"/>
      <c r="G34" s="7"/>
      <c r="H34" s="7"/>
      <c r="I34" s="7"/>
      <c r="J34" s="7"/>
      <c r="K34" s="160"/>
    </row>
    <row r="35" spans="1:11" x14ac:dyDescent="0.25">
      <c r="A35" s="159"/>
      <c r="B35" s="7"/>
      <c r="C35" s="7"/>
      <c r="D35" s="7"/>
      <c r="E35" s="7"/>
      <c r="F35" s="7"/>
      <c r="G35" s="7"/>
      <c r="H35" s="7"/>
      <c r="I35" s="7"/>
      <c r="J35" s="7"/>
      <c r="K35" s="160"/>
    </row>
    <row r="36" spans="1:11" x14ac:dyDescent="0.25">
      <c r="A36" s="159"/>
      <c r="B36" s="7"/>
      <c r="C36" s="7"/>
      <c r="D36" s="7"/>
      <c r="E36" s="7"/>
      <c r="F36" s="7"/>
      <c r="G36" s="7"/>
      <c r="H36" s="7"/>
      <c r="I36" s="7"/>
      <c r="J36" s="7"/>
      <c r="K36" s="160"/>
    </row>
    <row r="37" spans="1:11" x14ac:dyDescent="0.25">
      <c r="A37" s="159"/>
      <c r="B37" s="7"/>
      <c r="C37" s="7"/>
      <c r="D37" s="7"/>
      <c r="E37" s="7"/>
      <c r="F37" s="7"/>
      <c r="G37" s="7"/>
      <c r="H37" s="7"/>
      <c r="I37" s="7"/>
      <c r="J37" s="7"/>
      <c r="K37" s="160"/>
    </row>
    <row r="38" spans="1:11" x14ac:dyDescent="0.25">
      <c r="A38" s="159"/>
      <c r="B38" s="152"/>
      <c r="C38" s="152"/>
      <c r="D38" s="8"/>
      <c r="E38" s="152"/>
      <c r="F38" s="152"/>
      <c r="G38" s="152"/>
      <c r="H38" s="152"/>
      <c r="I38" s="152"/>
      <c r="J38" s="152"/>
      <c r="K38" s="160"/>
    </row>
    <row r="39" spans="1:11" x14ac:dyDescent="0.25">
      <c r="A39" s="159"/>
      <c r="B39" s="7"/>
      <c r="C39" s="7"/>
      <c r="D39" s="7"/>
      <c r="E39" s="7"/>
      <c r="F39" s="7"/>
      <c r="G39" s="7"/>
      <c r="H39" s="7"/>
      <c r="I39" s="7"/>
      <c r="J39" s="7"/>
      <c r="K39" s="160"/>
    </row>
    <row r="40" spans="1:11" ht="15.75" thickBot="1" x14ac:dyDescent="0.3">
      <c r="A40" s="155"/>
      <c r="B40" s="13"/>
      <c r="C40" s="13"/>
      <c r="D40" s="13"/>
      <c r="E40" s="13"/>
      <c r="F40" s="13"/>
      <c r="G40" s="13"/>
      <c r="H40" s="13"/>
      <c r="I40" s="13"/>
      <c r="J40" s="13"/>
      <c r="K40" s="156"/>
    </row>
    <row r="41" spans="1:11" x14ac:dyDescent="0.25">
      <c r="A41" s="157"/>
      <c r="B41" s="152"/>
      <c r="C41" s="152"/>
      <c r="D41" s="152"/>
      <c r="E41" s="152"/>
      <c r="F41" s="152"/>
      <c r="G41" s="152"/>
      <c r="H41" s="152"/>
      <c r="I41" s="152"/>
      <c r="J41" s="152"/>
      <c r="K41" s="164"/>
    </row>
    <row r="42" spans="1:11" x14ac:dyDescent="0.25">
      <c r="A42" s="159"/>
      <c r="B42" s="7"/>
      <c r="C42" s="7"/>
      <c r="D42" s="7"/>
      <c r="E42" s="7"/>
      <c r="F42" s="7"/>
      <c r="G42" s="7"/>
      <c r="H42" s="7"/>
      <c r="I42" s="7"/>
      <c r="J42" s="7"/>
      <c r="K42" s="160"/>
    </row>
    <row r="43" spans="1:11" x14ac:dyDescent="0.25">
      <c r="A43" s="161"/>
      <c r="B43" s="152"/>
      <c r="C43" s="152"/>
      <c r="D43" s="152"/>
      <c r="E43" s="152"/>
      <c r="F43" s="152"/>
      <c r="G43" s="152"/>
      <c r="H43" s="152"/>
      <c r="I43" s="152"/>
      <c r="J43" s="163"/>
      <c r="K43" s="163"/>
    </row>
    <row r="44" spans="1:11" x14ac:dyDescent="0.25">
      <c r="A44" s="159"/>
      <c r="B44" s="7"/>
      <c r="C44" s="7"/>
      <c r="D44" s="7"/>
      <c r="E44" s="7"/>
      <c r="F44" s="7"/>
      <c r="G44" s="7"/>
      <c r="H44" s="7"/>
      <c r="I44" s="7"/>
      <c r="J44" s="7"/>
      <c r="K44" s="160"/>
    </row>
    <row r="45" spans="1:11" x14ac:dyDescent="0.25">
      <c r="A45" s="159"/>
      <c r="B45" s="7"/>
      <c r="C45" s="7"/>
      <c r="D45" s="7"/>
      <c r="E45" s="7"/>
      <c r="F45" s="7"/>
      <c r="G45" s="7"/>
      <c r="H45" s="7"/>
      <c r="I45" s="7"/>
      <c r="J45" s="7"/>
      <c r="K45" s="160"/>
    </row>
    <row r="46" spans="1:11" x14ac:dyDescent="0.25">
      <c r="A46" s="161"/>
      <c r="B46" s="7"/>
      <c r="C46" s="7"/>
      <c r="D46" s="7"/>
      <c r="E46" s="7"/>
      <c r="F46" s="7"/>
      <c r="G46" s="7"/>
      <c r="H46" s="7"/>
      <c r="I46" s="7"/>
      <c r="J46" s="165"/>
      <c r="K46" s="163"/>
    </row>
    <row r="47" spans="1:11" x14ac:dyDescent="0.25">
      <c r="A47" s="161"/>
      <c r="B47" s="152"/>
      <c r="C47" s="152"/>
      <c r="D47" s="152"/>
      <c r="E47" s="152"/>
      <c r="F47" s="152"/>
      <c r="G47" s="152"/>
      <c r="H47" s="152"/>
      <c r="I47" s="152"/>
      <c r="J47" s="163"/>
      <c r="K47" s="163"/>
    </row>
    <row r="48" spans="1:11" ht="15.75" thickBot="1" x14ac:dyDescent="0.3">
      <c r="A48" s="155"/>
      <c r="B48" s="13"/>
      <c r="C48" s="13"/>
      <c r="D48" s="13"/>
      <c r="E48" s="13"/>
      <c r="F48" s="13"/>
      <c r="G48" s="13"/>
      <c r="H48" s="13"/>
      <c r="I48" s="13"/>
      <c r="J48" s="13"/>
      <c r="K48" s="156"/>
    </row>
  </sheetData>
  <pageMargins left="0.7" right="0.7" top="0.75" bottom="0.75" header="0.3" footer="0.3"/>
  <pageSetup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7</vt:i4>
      </vt:variant>
    </vt:vector>
  </HeadingPairs>
  <TitlesOfParts>
    <vt:vector size="16" baseType="lpstr">
      <vt:lpstr>2025 Stat Totals</vt:lpstr>
      <vt:lpstr>2025 Stat Ranking</vt:lpstr>
      <vt:lpstr>2025 Players By Team</vt:lpstr>
      <vt:lpstr>2025 OBP</vt:lpstr>
      <vt:lpstr>2025 SLUG</vt:lpstr>
      <vt:lpstr>2025 OPS</vt:lpstr>
      <vt:lpstr>Subs</vt:lpstr>
      <vt:lpstr>Sheet2</vt:lpstr>
      <vt:lpstr>Sheet3</vt:lpstr>
      <vt:lpstr>'2025 Stat Ranking'!Print_Area</vt:lpstr>
      <vt:lpstr>'2025 Stat Totals'!Print_Area</vt:lpstr>
      <vt:lpstr>'2025 OBP'!Print_Titles</vt:lpstr>
      <vt:lpstr>'2025 OPS'!Print_Titles</vt:lpstr>
      <vt:lpstr>'2025 Players By Team'!Print_Titles</vt:lpstr>
      <vt:lpstr>'2025 SLUG'!Print_Titles</vt:lpstr>
      <vt:lpstr>'2025 Stat Ranking'!Print_Titles</vt:lpstr>
    </vt:vector>
  </TitlesOfParts>
  <Company>Windows User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</dc:creator>
  <cp:lastModifiedBy>Bob</cp:lastModifiedBy>
  <cp:lastPrinted>2025-10-01T18:23:46Z</cp:lastPrinted>
  <dcterms:created xsi:type="dcterms:W3CDTF">2022-11-02T22:34:31Z</dcterms:created>
  <dcterms:modified xsi:type="dcterms:W3CDTF">2025-10-01T18:46:39Z</dcterms:modified>
</cp:coreProperties>
</file>