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XC\"/>
    </mc:Choice>
  </mc:AlternateContent>
  <xr:revisionPtr revIDLastSave="0" documentId="8_{8A6B11D8-C8CD-49FA-ABBA-E72BDF7EC3D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Team Scores" sheetId="1" r:id="rId1"/>
    <sheet name="Girls Individual" sheetId="4" r:id="rId2"/>
    <sheet name="Boys Individual" sheetId="5" r:id="rId3"/>
    <sheet name="Rosters" sheetId="6" r:id="rId4"/>
  </sheets>
  <calcPr calcId="191029"/>
</workbook>
</file>

<file path=xl/calcChain.xml><?xml version="1.0" encoding="utf-8"?>
<calcChain xmlns="http://schemas.openxmlformats.org/spreadsheetml/2006/main">
  <c r="J39" i="1" l="1"/>
  <c r="I39" i="1"/>
  <c r="J37" i="1"/>
  <c r="J32" i="1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O13" i="1"/>
  <c r="O12" i="1"/>
  <c r="O11" i="1"/>
  <c r="O10" i="1"/>
  <c r="O9" i="1"/>
  <c r="O8" i="1"/>
  <c r="O7" i="1"/>
  <c r="O6" i="1"/>
  <c r="O5" i="1"/>
  <c r="O4" i="1"/>
  <c r="O3" i="1"/>
  <c r="O2" i="1"/>
  <c r="P12" i="1" s="1"/>
  <c r="J14" i="1"/>
  <c r="I14" i="1"/>
  <c r="I3" i="1"/>
  <c r="J3" i="1"/>
  <c r="K3" i="1"/>
  <c r="L3" i="1"/>
  <c r="M3" i="1"/>
  <c r="N3" i="1"/>
  <c r="I4" i="1"/>
  <c r="J4" i="1"/>
  <c r="K4" i="1"/>
  <c r="L4" i="1"/>
  <c r="M4" i="1"/>
  <c r="N4" i="1"/>
  <c r="I5" i="1"/>
  <c r="J5" i="1"/>
  <c r="K5" i="1"/>
  <c r="L5" i="1"/>
  <c r="M5" i="1"/>
  <c r="N5" i="1"/>
  <c r="I6" i="1"/>
  <c r="J6" i="1"/>
  <c r="K6" i="1"/>
  <c r="L6" i="1"/>
  <c r="M6" i="1"/>
  <c r="N6" i="1"/>
  <c r="I7" i="1"/>
  <c r="J7" i="1"/>
  <c r="K7" i="1"/>
  <c r="L7" i="1"/>
  <c r="M7" i="1"/>
  <c r="N7" i="1"/>
  <c r="I8" i="1"/>
  <c r="J8" i="1"/>
  <c r="K8" i="1"/>
  <c r="L8" i="1"/>
  <c r="M8" i="1"/>
  <c r="N8" i="1"/>
  <c r="I9" i="1"/>
  <c r="J9" i="1"/>
  <c r="K9" i="1"/>
  <c r="L9" i="1"/>
  <c r="M9" i="1"/>
  <c r="N9" i="1"/>
  <c r="I10" i="1"/>
  <c r="J10" i="1"/>
  <c r="K10" i="1"/>
  <c r="L10" i="1"/>
  <c r="M10" i="1"/>
  <c r="N10" i="1"/>
  <c r="I11" i="1"/>
  <c r="J11" i="1"/>
  <c r="K11" i="1"/>
  <c r="L11" i="1"/>
  <c r="M11" i="1"/>
  <c r="N11" i="1"/>
  <c r="I12" i="1"/>
  <c r="J12" i="1"/>
  <c r="K12" i="1"/>
  <c r="L12" i="1"/>
  <c r="M12" i="1"/>
  <c r="N12" i="1"/>
  <c r="I13" i="1"/>
  <c r="J13" i="1"/>
  <c r="K13" i="1"/>
  <c r="L13" i="1"/>
  <c r="M13" i="1"/>
  <c r="N13" i="1"/>
  <c r="N2" i="1"/>
  <c r="N14" i="1" s="1"/>
  <c r="M2" i="1"/>
  <c r="M14" i="1" s="1"/>
  <c r="L2" i="1"/>
  <c r="L14" i="1" s="1"/>
  <c r="K2" i="1"/>
  <c r="K14" i="1" s="1"/>
  <c r="J2" i="1"/>
  <c r="I2" i="1"/>
  <c r="D16" i="1"/>
  <c r="D17" i="1"/>
  <c r="D18" i="1"/>
  <c r="D19" i="1"/>
  <c r="D20" i="1"/>
  <c r="D21" i="1"/>
  <c r="D22" i="1"/>
  <c r="D23" i="1"/>
  <c r="D24" i="1"/>
  <c r="D25" i="1"/>
  <c r="D29" i="1"/>
  <c r="D30" i="1"/>
  <c r="D31" i="1"/>
  <c r="D32" i="1"/>
  <c r="D33" i="1"/>
  <c r="D34" i="1"/>
  <c r="D35" i="1"/>
  <c r="D36" i="1"/>
  <c r="D37" i="1"/>
  <c r="D38" i="1"/>
  <c r="D42" i="1"/>
  <c r="D43" i="1"/>
  <c r="D44" i="1"/>
  <c r="D45" i="1"/>
  <c r="D46" i="1"/>
  <c r="D47" i="1"/>
  <c r="D48" i="1"/>
  <c r="D49" i="1"/>
  <c r="D50" i="1"/>
  <c r="D51" i="1"/>
  <c r="D55" i="1"/>
  <c r="D56" i="1"/>
  <c r="D57" i="1"/>
  <c r="D58" i="1"/>
  <c r="D59" i="1"/>
  <c r="D60" i="1"/>
  <c r="D61" i="1"/>
  <c r="D62" i="1"/>
  <c r="D63" i="1"/>
  <c r="D64" i="1"/>
  <c r="D68" i="1"/>
  <c r="D69" i="1"/>
  <c r="D70" i="1"/>
  <c r="D71" i="1"/>
  <c r="D72" i="1"/>
  <c r="D73" i="1"/>
  <c r="D74" i="1"/>
  <c r="D75" i="1"/>
  <c r="D76" i="1"/>
  <c r="D77" i="1"/>
  <c r="D4" i="1"/>
  <c r="D5" i="1"/>
  <c r="D6" i="1"/>
  <c r="D7" i="1"/>
  <c r="D8" i="1"/>
  <c r="D9" i="1"/>
  <c r="D10" i="1"/>
  <c r="D11" i="1"/>
  <c r="D12" i="1"/>
  <c r="D3" i="1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O15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8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49" i="5"/>
  <c r="D44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D22" i="4"/>
  <c r="D23" i="4"/>
  <c r="D24" i="4"/>
  <c r="D25" i="4"/>
  <c r="D26" i="4"/>
  <c r="D27" i="4"/>
  <c r="D28" i="4"/>
  <c r="D29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P11" i="1" l="1"/>
  <c r="P2" i="1"/>
  <c r="P7" i="1"/>
  <c r="P6" i="1"/>
  <c r="P4" i="1"/>
  <c r="P5" i="1"/>
  <c r="P3" i="1"/>
  <c r="P8" i="1"/>
  <c r="P10" i="1"/>
  <c r="P13" i="1"/>
  <c r="P9" i="1"/>
  <c r="O14" i="1"/>
  <c r="G228" i="6"/>
  <c r="C25" i="5" s="1"/>
  <c r="G413" i="6"/>
  <c r="G414" i="6"/>
  <c r="G415" i="6"/>
  <c r="G321" i="6"/>
  <c r="C51" i="5" s="1"/>
  <c r="G385" i="6" l="1"/>
  <c r="G386" i="6"/>
  <c r="G387" i="6"/>
  <c r="G388" i="6"/>
  <c r="G389" i="6"/>
  <c r="G390" i="6"/>
  <c r="G391" i="6"/>
  <c r="C83" i="4" s="1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C22" i="4" s="1"/>
  <c r="G407" i="6"/>
  <c r="G408" i="6"/>
  <c r="G409" i="6"/>
  <c r="G410" i="6"/>
  <c r="G411" i="6"/>
  <c r="G412" i="6"/>
  <c r="G372" i="6"/>
  <c r="G373" i="6"/>
  <c r="G374" i="6"/>
  <c r="G375" i="6"/>
  <c r="G376" i="6"/>
  <c r="C20" i="4" s="1"/>
  <c r="G377" i="6"/>
  <c r="C13" i="5" s="1"/>
  <c r="G378" i="6"/>
  <c r="G379" i="6"/>
  <c r="G380" i="6"/>
  <c r="C40" i="4" s="1"/>
  <c r="G381" i="6"/>
  <c r="C65" i="5" s="1"/>
  <c r="G382" i="6"/>
  <c r="C92" i="5" s="1"/>
  <c r="G383" i="6"/>
  <c r="C29" i="5" s="1"/>
  <c r="G384" i="6"/>
  <c r="G360" i="6"/>
  <c r="G361" i="6"/>
  <c r="C44" i="4" s="1"/>
  <c r="G362" i="6"/>
  <c r="C56" i="4" s="1"/>
  <c r="G363" i="6"/>
  <c r="C52" i="4" s="1"/>
  <c r="G364" i="6"/>
  <c r="G365" i="6"/>
  <c r="C106" i="5" s="1"/>
  <c r="G366" i="6"/>
  <c r="G367" i="6"/>
  <c r="C75" i="4" s="1"/>
  <c r="G368" i="6"/>
  <c r="C73" i="4" s="1"/>
  <c r="G369" i="6"/>
  <c r="C66" i="4" s="1"/>
  <c r="G370" i="6"/>
  <c r="C96" i="5" s="1"/>
  <c r="G371" i="6"/>
  <c r="C65" i="4" s="1"/>
  <c r="K39" i="1" l="1"/>
  <c r="K36" i="1"/>
  <c r="K35" i="1"/>
  <c r="K34" i="1"/>
  <c r="K32" i="1"/>
  <c r="K31" i="1"/>
  <c r="K30" i="1"/>
  <c r="K29" i="1"/>
  <c r="I37" i="1"/>
  <c r="I32" i="1"/>
  <c r="K37" i="1" l="1"/>
  <c r="A120" i="5"/>
  <c r="A32" i="5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G62" i="4" l="1"/>
  <c r="D62" i="4"/>
  <c r="G37" i="4"/>
  <c r="D37" i="4"/>
  <c r="G36" i="4"/>
  <c r="D36" i="4"/>
  <c r="G35" i="4"/>
  <c r="D35" i="4"/>
  <c r="G5" i="4"/>
  <c r="G4" i="4"/>
  <c r="D5" i="4"/>
  <c r="D4" i="4"/>
  <c r="G3" i="4"/>
  <c r="D3" i="4"/>
  <c r="G91" i="5"/>
  <c r="G90" i="5"/>
  <c r="G89" i="5"/>
  <c r="G51" i="5"/>
  <c r="G50" i="5"/>
  <c r="G49" i="5"/>
  <c r="C4" i="5"/>
  <c r="C3" i="5"/>
  <c r="G5" i="5"/>
  <c r="G3" i="5"/>
  <c r="G4" i="5"/>
  <c r="G359" i="6"/>
  <c r="C20" i="5" s="1"/>
  <c r="G358" i="6"/>
  <c r="G357" i="6"/>
  <c r="G356" i="6"/>
  <c r="G355" i="6"/>
  <c r="G354" i="6"/>
  <c r="G353" i="6"/>
  <c r="G352" i="6"/>
  <c r="G351" i="6"/>
  <c r="C11" i="5" s="1"/>
  <c r="G350" i="6"/>
  <c r="G349" i="6"/>
  <c r="C24" i="5" s="1"/>
  <c r="G348" i="6"/>
  <c r="G347" i="6"/>
  <c r="C74" i="4" s="1"/>
  <c r="G346" i="6"/>
  <c r="C86" i="4" s="1"/>
  <c r="G345" i="6"/>
  <c r="G344" i="6"/>
  <c r="G343" i="6"/>
  <c r="G342" i="6"/>
  <c r="C58" i="5" s="1"/>
  <c r="G341" i="6"/>
  <c r="G340" i="6"/>
  <c r="G339" i="6"/>
  <c r="G338" i="6"/>
  <c r="G337" i="6"/>
  <c r="G336" i="6"/>
  <c r="C104" i="5" s="1"/>
  <c r="G335" i="6"/>
  <c r="G334" i="6"/>
  <c r="G333" i="6"/>
  <c r="C19" i="5" s="1"/>
  <c r="G332" i="6"/>
  <c r="G331" i="6"/>
  <c r="C103" i="5" s="1"/>
  <c r="G330" i="6"/>
  <c r="G329" i="6"/>
  <c r="G328" i="6"/>
  <c r="G327" i="6"/>
  <c r="C57" i="4" s="1"/>
  <c r="G326" i="6"/>
  <c r="G325" i="6"/>
  <c r="C79" i="5" s="1"/>
  <c r="G324" i="6"/>
  <c r="G320" i="6"/>
  <c r="C44" i="5" s="1"/>
  <c r="G319" i="6"/>
  <c r="G318" i="6"/>
  <c r="C89" i="4" s="1"/>
  <c r="G317" i="6"/>
  <c r="C81" i="4" s="1"/>
  <c r="G316" i="6"/>
  <c r="C80" i="4" s="1"/>
  <c r="G315" i="6"/>
  <c r="C107" i="5" s="1"/>
  <c r="G314" i="6"/>
  <c r="C87" i="4" s="1"/>
  <c r="G313" i="6"/>
  <c r="C111" i="5" s="1"/>
  <c r="G312" i="6"/>
  <c r="G311" i="6"/>
  <c r="C88" i="4" s="1"/>
  <c r="G310" i="6"/>
  <c r="C112" i="5" s="1"/>
  <c r="G309" i="6"/>
  <c r="G308" i="6"/>
  <c r="G307" i="6"/>
  <c r="C45" i="4" s="1"/>
  <c r="G306" i="6"/>
  <c r="C61" i="5" s="1"/>
  <c r="G305" i="6"/>
  <c r="G304" i="6"/>
  <c r="C67" i="5" s="1"/>
  <c r="G303" i="6"/>
  <c r="G302" i="6"/>
  <c r="C81" i="5" s="1"/>
  <c r="G301" i="6"/>
  <c r="G300" i="6"/>
  <c r="G299" i="6"/>
  <c r="G298" i="6"/>
  <c r="G297" i="6"/>
  <c r="G296" i="6"/>
  <c r="G295" i="6"/>
  <c r="C7" i="4" s="1"/>
  <c r="G294" i="6"/>
  <c r="C16" i="4" s="1"/>
  <c r="G293" i="6"/>
  <c r="G292" i="6"/>
  <c r="G291" i="6"/>
  <c r="G290" i="6"/>
  <c r="G289" i="6"/>
  <c r="G288" i="6"/>
  <c r="G287" i="6"/>
  <c r="G286" i="6"/>
  <c r="G285" i="6"/>
  <c r="G284" i="6"/>
  <c r="G282" i="6"/>
  <c r="G281" i="6"/>
  <c r="G280" i="6"/>
  <c r="G279" i="6"/>
  <c r="G278" i="6"/>
  <c r="C91" i="4" s="1"/>
  <c r="G277" i="6"/>
  <c r="C48" i="4" s="1"/>
  <c r="G276" i="6"/>
  <c r="G275" i="6"/>
  <c r="C26" i="4" s="1"/>
  <c r="G274" i="6"/>
  <c r="G273" i="6"/>
  <c r="C67" i="4" s="1"/>
  <c r="G272" i="6"/>
  <c r="G271" i="6"/>
  <c r="G270" i="6"/>
  <c r="C100" i="5" s="1"/>
  <c r="G269" i="6"/>
  <c r="G268" i="6"/>
  <c r="C68" i="4" s="1"/>
  <c r="G267" i="6"/>
  <c r="G266" i="6"/>
  <c r="C95" i="5" s="1"/>
  <c r="G265" i="6"/>
  <c r="G264" i="6"/>
  <c r="C77" i="4" s="1"/>
  <c r="G263" i="6"/>
  <c r="C79" i="4" s="1"/>
  <c r="G262" i="6"/>
  <c r="C49" i="4" s="1"/>
  <c r="G261" i="6"/>
  <c r="C53" i="4" s="1"/>
  <c r="G260" i="6"/>
  <c r="G259" i="6"/>
  <c r="C57" i="5" s="1"/>
  <c r="G258" i="6"/>
  <c r="G257" i="6"/>
  <c r="C84" i="5" s="1"/>
  <c r="G256" i="6"/>
  <c r="G255" i="6"/>
  <c r="C80" i="5" s="1"/>
  <c r="G254" i="6"/>
  <c r="C43" i="4" s="1"/>
  <c r="G253" i="6"/>
  <c r="C82" i="5" s="1"/>
  <c r="G252" i="6"/>
  <c r="C68" i="5" s="1"/>
  <c r="G251" i="6"/>
  <c r="G250" i="6"/>
  <c r="C83" i="5" s="1"/>
  <c r="G249" i="6"/>
  <c r="C59" i="5" s="1"/>
  <c r="G248" i="6"/>
  <c r="G247" i="6"/>
  <c r="C6" i="4" s="1"/>
  <c r="G246" i="6"/>
  <c r="G245" i="6"/>
  <c r="G244" i="6"/>
  <c r="G243" i="6"/>
  <c r="C27" i="4" s="1"/>
  <c r="G242" i="6"/>
  <c r="C25" i="4" s="1"/>
  <c r="G241" i="6"/>
  <c r="G240" i="6"/>
  <c r="C9" i="5" s="1"/>
  <c r="G239" i="6"/>
  <c r="C18" i="4" s="1"/>
  <c r="G238" i="6"/>
  <c r="C28" i="4" s="1"/>
  <c r="G237" i="6"/>
  <c r="C33" i="5" s="1"/>
  <c r="G236" i="6"/>
  <c r="G235" i="6"/>
  <c r="C41" i="5" s="1"/>
  <c r="G234" i="6"/>
  <c r="C28" i="5" s="1"/>
  <c r="G233" i="6"/>
  <c r="C22" i="5" s="1"/>
  <c r="G232" i="6"/>
  <c r="C30" i="5" s="1"/>
  <c r="G231" i="6"/>
  <c r="G230" i="6"/>
  <c r="G229" i="6"/>
  <c r="G227" i="6"/>
  <c r="G226" i="6"/>
  <c r="C97" i="5" s="1"/>
  <c r="G225" i="6"/>
  <c r="G224" i="6"/>
  <c r="C93" i="5" s="1"/>
  <c r="G223" i="6"/>
  <c r="G222" i="6"/>
  <c r="C109" i="5" s="1"/>
  <c r="G221" i="6"/>
  <c r="C115" i="5" s="1"/>
  <c r="G220" i="6"/>
  <c r="G219" i="6"/>
  <c r="C71" i="4" s="1"/>
  <c r="G218" i="6"/>
  <c r="C71" i="5" s="1"/>
  <c r="G217" i="6"/>
  <c r="G216" i="6"/>
  <c r="G215" i="6"/>
  <c r="G214" i="6"/>
  <c r="G213" i="6"/>
  <c r="C78" i="5" s="1"/>
  <c r="G212" i="6"/>
  <c r="C52" i="5" s="1"/>
  <c r="G211" i="6"/>
  <c r="G210" i="6"/>
  <c r="C55" i="5" s="1"/>
  <c r="G209" i="6"/>
  <c r="C55" i="4" s="1"/>
  <c r="G208" i="6"/>
  <c r="G207" i="6"/>
  <c r="C36" i="5" s="1"/>
  <c r="G206" i="6"/>
  <c r="C26" i="5" s="1"/>
  <c r="G205" i="6"/>
  <c r="G204" i="6"/>
  <c r="G203" i="6"/>
  <c r="G202" i="6"/>
  <c r="G201" i="6"/>
  <c r="G200" i="6"/>
  <c r="G199" i="6"/>
  <c r="C10" i="4" s="1"/>
  <c r="G198" i="6"/>
  <c r="G197" i="6"/>
  <c r="C3" i="4" s="1"/>
  <c r="G196" i="6"/>
  <c r="G195" i="6"/>
  <c r="G194" i="6"/>
  <c r="C14" i="5" s="1"/>
  <c r="G193" i="6"/>
  <c r="G192" i="6"/>
  <c r="G191" i="6"/>
  <c r="C15" i="4" s="1"/>
  <c r="G190" i="6"/>
  <c r="C9" i="4" s="1"/>
  <c r="G189" i="6"/>
  <c r="G188" i="6"/>
  <c r="G187" i="6"/>
  <c r="G186" i="6"/>
  <c r="G185" i="6"/>
  <c r="G184" i="6"/>
  <c r="G183" i="6"/>
  <c r="G182" i="6"/>
  <c r="G181" i="6"/>
  <c r="C78" i="4" s="1"/>
  <c r="G180" i="6"/>
  <c r="G179" i="6"/>
  <c r="G178" i="6"/>
  <c r="G177" i="6"/>
  <c r="G176" i="6"/>
  <c r="C77" i="5" s="1"/>
  <c r="G175" i="6"/>
  <c r="C11" i="4" s="1"/>
  <c r="G174" i="6"/>
  <c r="G173" i="6"/>
  <c r="G172" i="6"/>
  <c r="G171" i="6"/>
  <c r="C76" i="5" s="1"/>
  <c r="G170" i="6"/>
  <c r="C99" i="5" s="1"/>
  <c r="G169" i="6"/>
  <c r="G168" i="6"/>
  <c r="G167" i="6"/>
  <c r="G166" i="6"/>
  <c r="C118" i="5" s="1"/>
  <c r="G165" i="6"/>
  <c r="C101" i="5" s="1"/>
  <c r="G164" i="6"/>
  <c r="C120" i="5" s="1"/>
  <c r="G163" i="6"/>
  <c r="G162" i="6"/>
  <c r="G161" i="6"/>
  <c r="C51" i="4" s="1"/>
  <c r="G160" i="6"/>
  <c r="C69" i="5" s="1"/>
  <c r="G159" i="6"/>
  <c r="C74" i="5" s="1"/>
  <c r="G158" i="6"/>
  <c r="C64" i="5" s="1"/>
  <c r="G157" i="6"/>
  <c r="C42" i="4" s="1"/>
  <c r="G156" i="6"/>
  <c r="C75" i="5" s="1"/>
  <c r="G155" i="6"/>
  <c r="C50" i="4" s="1"/>
  <c r="G154" i="6"/>
  <c r="C42" i="5" s="1"/>
  <c r="G153" i="6"/>
  <c r="C13" i="4" s="1"/>
  <c r="G152" i="6"/>
  <c r="C31" i="5" s="1"/>
  <c r="G151" i="6"/>
  <c r="C14" i="4" s="1"/>
  <c r="G150" i="6"/>
  <c r="C29" i="4" s="1"/>
  <c r="G149" i="6"/>
  <c r="C18" i="5" s="1"/>
  <c r="G148" i="6"/>
  <c r="G147" i="6"/>
  <c r="C39" i="5" s="1"/>
  <c r="G146" i="6"/>
  <c r="C8" i="4" s="1"/>
  <c r="G145" i="6"/>
  <c r="C17" i="5" s="1"/>
  <c r="G144" i="6"/>
  <c r="C40" i="5" s="1"/>
  <c r="G143" i="6"/>
  <c r="C23" i="5" s="1"/>
  <c r="G142" i="6"/>
  <c r="G140" i="6"/>
  <c r="G139" i="6"/>
  <c r="G138" i="6"/>
  <c r="G137" i="6"/>
  <c r="G136" i="6"/>
  <c r="G135" i="6"/>
  <c r="C105" i="5" s="1"/>
  <c r="G134" i="6"/>
  <c r="C94" i="5" s="1"/>
  <c r="G133" i="6"/>
  <c r="C110" i="5" s="1"/>
  <c r="G132" i="6"/>
  <c r="C108" i="5" s="1"/>
  <c r="G131" i="6"/>
  <c r="G130" i="6"/>
  <c r="C102" i="5" s="1"/>
  <c r="G129" i="6"/>
  <c r="G128" i="6"/>
  <c r="C89" i="5" s="1"/>
  <c r="G127" i="6"/>
  <c r="C91" i="5" s="1"/>
  <c r="G126" i="6"/>
  <c r="G125" i="6"/>
  <c r="C90" i="5" s="1"/>
  <c r="G124" i="6"/>
  <c r="G123" i="6"/>
  <c r="G122" i="6"/>
  <c r="C49" i="5" s="1"/>
  <c r="G121" i="6"/>
  <c r="G120" i="6"/>
  <c r="C53" i="5" s="1"/>
  <c r="G119" i="6"/>
  <c r="G118" i="6"/>
  <c r="G117" i="6"/>
  <c r="C56" i="5" s="1"/>
  <c r="G116" i="6"/>
  <c r="C62" i="5" s="1"/>
  <c r="G115" i="6"/>
  <c r="G114" i="6"/>
  <c r="C50" i="5" s="1"/>
  <c r="G113" i="6"/>
  <c r="G112" i="6"/>
  <c r="G111" i="6"/>
  <c r="C54" i="5" s="1"/>
  <c r="G110" i="6"/>
  <c r="G109" i="6"/>
  <c r="C73" i="5" s="1"/>
  <c r="G108" i="6"/>
  <c r="G107" i="6"/>
  <c r="G106" i="6"/>
  <c r="C12" i="5" s="1"/>
  <c r="G105" i="6"/>
  <c r="C6" i="5" s="1"/>
  <c r="G104" i="6"/>
  <c r="C10" i="5" s="1"/>
  <c r="G103" i="6"/>
  <c r="C5" i="5" s="1"/>
  <c r="G102" i="6"/>
  <c r="G101" i="6"/>
  <c r="C37" i="5" s="1"/>
  <c r="G100" i="6"/>
  <c r="C8" i="5" s="1"/>
  <c r="G99" i="6"/>
  <c r="C7" i="5" s="1"/>
  <c r="G98" i="6"/>
  <c r="C38" i="5" s="1"/>
  <c r="G97" i="6"/>
  <c r="C43" i="5" s="1"/>
  <c r="G96" i="6"/>
  <c r="C85" i="4" s="1"/>
  <c r="G95" i="6"/>
  <c r="C82" i="4" s="1"/>
  <c r="G94" i="6"/>
  <c r="C69" i="4" s="1"/>
  <c r="G93" i="6"/>
  <c r="C84" i="4" s="1"/>
  <c r="G92" i="6"/>
  <c r="C63" i="4" s="1"/>
  <c r="G91" i="6"/>
  <c r="G90" i="6"/>
  <c r="C72" i="4" s="1"/>
  <c r="G89" i="6"/>
  <c r="C70" i="4" s="1"/>
  <c r="G88" i="6"/>
  <c r="C64" i="4" s="1"/>
  <c r="G87" i="6"/>
  <c r="G86" i="6"/>
  <c r="G85" i="6"/>
  <c r="C38" i="4" s="1"/>
  <c r="G84" i="6"/>
  <c r="G83" i="6"/>
  <c r="G82" i="6"/>
  <c r="C41" i="4" s="1"/>
  <c r="G81" i="6"/>
  <c r="G80" i="6"/>
  <c r="C35" i="4" s="1"/>
  <c r="G79" i="6"/>
  <c r="G78" i="6"/>
  <c r="C36" i="4" s="1"/>
  <c r="G77" i="6"/>
  <c r="C37" i="4" s="1"/>
  <c r="G76" i="6"/>
  <c r="G75" i="6"/>
  <c r="C12" i="4" s="1"/>
  <c r="G74" i="6"/>
  <c r="G73" i="6"/>
  <c r="C5" i="4" s="1"/>
  <c r="G72" i="6"/>
  <c r="G71" i="6"/>
  <c r="G70" i="6"/>
  <c r="G69" i="6"/>
  <c r="G68" i="6"/>
  <c r="G67" i="6"/>
  <c r="G66" i="6"/>
  <c r="C16" i="5" s="1"/>
  <c r="G65" i="6"/>
  <c r="G64" i="6"/>
  <c r="C62" i="4" s="1"/>
  <c r="G63" i="6"/>
  <c r="C66" i="5" s="1"/>
  <c r="G62" i="6"/>
  <c r="G61" i="6"/>
  <c r="G60" i="6"/>
  <c r="C32" i="5" s="1"/>
  <c r="G59" i="6"/>
  <c r="G58" i="6"/>
  <c r="C46" i="4" s="1"/>
  <c r="G57" i="6"/>
  <c r="C47" i="4" s="1"/>
  <c r="G56" i="6"/>
  <c r="C113" i="5" s="1"/>
  <c r="G55" i="6"/>
  <c r="G54" i="6"/>
  <c r="C21" i="5" s="1"/>
  <c r="G53" i="6"/>
  <c r="G52" i="6"/>
  <c r="G51" i="6"/>
  <c r="C98" i="5" s="1"/>
  <c r="G50" i="6"/>
  <c r="G49" i="6"/>
  <c r="G48" i="6"/>
  <c r="C21" i="4" s="1"/>
  <c r="G47" i="6"/>
  <c r="C24" i="4" s="1"/>
  <c r="G46" i="6"/>
  <c r="C15" i="5" s="1"/>
  <c r="G45" i="6"/>
  <c r="C76" i="4" s="1"/>
  <c r="G44" i="6"/>
  <c r="C34" i="5" s="1"/>
  <c r="G43" i="6"/>
  <c r="C117" i="5" s="1"/>
  <c r="G42" i="6"/>
  <c r="G41" i="6"/>
  <c r="G40" i="6"/>
  <c r="G39" i="6"/>
  <c r="C27" i="5" s="1"/>
  <c r="G38" i="6"/>
  <c r="C119" i="5" s="1"/>
  <c r="G37" i="6"/>
  <c r="C54" i="4" s="1"/>
  <c r="G36" i="6"/>
  <c r="G35" i="6"/>
  <c r="C70" i="5" s="1"/>
  <c r="G34" i="6"/>
  <c r="G33" i="6"/>
  <c r="G32" i="6"/>
  <c r="G31" i="6"/>
  <c r="G30" i="6"/>
  <c r="C116" i="5" s="1"/>
  <c r="G29" i="6"/>
  <c r="G28" i="6"/>
  <c r="G27" i="6"/>
  <c r="G26" i="6"/>
  <c r="C72" i="5" s="1"/>
  <c r="G25" i="6"/>
  <c r="C114" i="5" s="1"/>
  <c r="G24" i="6"/>
  <c r="G23" i="6"/>
  <c r="G22" i="6"/>
  <c r="G21" i="6"/>
  <c r="G20" i="6"/>
  <c r="G19" i="6"/>
  <c r="C23" i="4" s="1"/>
  <c r="G18" i="6"/>
  <c r="C35" i="5" s="1"/>
  <c r="G17" i="6"/>
  <c r="C39" i="4" s="1"/>
  <c r="G16" i="6"/>
  <c r="C60" i="5" s="1"/>
  <c r="G15" i="6"/>
  <c r="C63" i="5" s="1"/>
  <c r="G14" i="6"/>
  <c r="G13" i="6"/>
  <c r="G12" i="6"/>
  <c r="C4" i="4" s="1"/>
  <c r="G11" i="6"/>
  <c r="G10" i="6"/>
  <c r="G9" i="6"/>
  <c r="C90" i="4" s="1"/>
  <c r="G8" i="6"/>
  <c r="G7" i="6"/>
  <c r="G6" i="6"/>
  <c r="C17" i="4" s="1"/>
  <c r="G5" i="6"/>
  <c r="C19" i="4" s="1"/>
  <c r="G4" i="6"/>
  <c r="G3" i="6"/>
  <c r="O3" i="4" l="1"/>
  <c r="O7" i="5"/>
  <c r="O14" i="5"/>
  <c r="O6" i="5"/>
  <c r="O13" i="5"/>
  <c r="O5" i="5"/>
  <c r="O12" i="5"/>
  <c r="O4" i="5"/>
  <c r="O11" i="5"/>
  <c r="O3" i="5"/>
  <c r="O10" i="5"/>
  <c r="O9" i="5"/>
  <c r="O8" i="5"/>
  <c r="O4" i="4"/>
  <c r="O5" i="4"/>
  <c r="O6" i="4"/>
  <c r="O7" i="4"/>
  <c r="O8" i="4"/>
  <c r="O9" i="4"/>
  <c r="O10" i="4"/>
  <c r="O11" i="4"/>
  <c r="O12" i="4"/>
  <c r="O13" i="4"/>
  <c r="O14" i="4"/>
  <c r="S2" i="1" l="1"/>
  <c r="O15" i="4"/>
  <c r="S14" i="1" s="1"/>
  <c r="S10" i="1"/>
  <c r="S6" i="1"/>
  <c r="S9" i="1"/>
  <c r="S8" i="1"/>
  <c r="S3" i="1"/>
  <c r="S7" i="1"/>
  <c r="S13" i="1"/>
  <c r="S5" i="1"/>
  <c r="S12" i="1"/>
  <c r="S4" i="1"/>
  <c r="S11" i="1"/>
</calcChain>
</file>

<file path=xl/sharedStrings.xml><?xml version="1.0" encoding="utf-8"?>
<sst xmlns="http://schemas.openxmlformats.org/spreadsheetml/2006/main" count="2312" uniqueCount="1024">
  <si>
    <t>Runner</t>
  </si>
  <si>
    <t>School</t>
  </si>
  <si>
    <t>Place</t>
  </si>
  <si>
    <t>Holy Trinity</t>
  </si>
  <si>
    <t>GIRLS 7-8</t>
  </si>
  <si>
    <t>BOYS 7-8</t>
  </si>
  <si>
    <t>BOYS 5-6</t>
  </si>
  <si>
    <t>GIRLS 5-6</t>
  </si>
  <si>
    <t>Girls5-6</t>
  </si>
  <si>
    <t>Boys5-6</t>
  </si>
  <si>
    <t>Girls7-8</t>
  </si>
  <si>
    <t>Boys7-8</t>
  </si>
  <si>
    <t>Totals</t>
  </si>
  <si>
    <t>PLACE</t>
  </si>
  <si>
    <t>55 pts available per race</t>
  </si>
  <si>
    <t>330 pts overall</t>
  </si>
  <si>
    <t>Time</t>
  </si>
  <si>
    <t>Participants</t>
  </si>
  <si>
    <t>3rd-4th Girls</t>
  </si>
  <si>
    <t>5th-6th Girls</t>
  </si>
  <si>
    <t>7th-8th Girls</t>
  </si>
  <si>
    <t>TOTAL GIRLS</t>
  </si>
  <si>
    <t>3rd-4th Boys</t>
  </si>
  <si>
    <t>5th-6th Boys</t>
  </si>
  <si>
    <t>7th-8th Boys</t>
  </si>
  <si>
    <t>TOTAL BOYS</t>
  </si>
  <si>
    <t>TOTAL RUNNERS</t>
  </si>
  <si>
    <t>Number</t>
  </si>
  <si>
    <t>First Name</t>
  </si>
  <si>
    <t>Last Name</t>
  </si>
  <si>
    <t>Gender</t>
  </si>
  <si>
    <t>Grade</t>
  </si>
  <si>
    <t>C-01</t>
  </si>
  <si>
    <t>Xavier</t>
  </si>
  <si>
    <t>Alpago</t>
  </si>
  <si>
    <t>M</t>
  </si>
  <si>
    <t>C-02</t>
  </si>
  <si>
    <t>Olivia</t>
  </si>
  <si>
    <t>F</t>
  </si>
  <si>
    <t>C-03</t>
  </si>
  <si>
    <t>Ethan</t>
  </si>
  <si>
    <t>Bedoya</t>
  </si>
  <si>
    <t>C-04</t>
  </si>
  <si>
    <t>C-05</t>
  </si>
  <si>
    <t>Carlos</t>
  </si>
  <si>
    <t>Chilewitz</t>
  </si>
  <si>
    <t>C-06</t>
  </si>
  <si>
    <t>Sophia</t>
  </si>
  <si>
    <t>Cohen</t>
  </si>
  <si>
    <t>C-07</t>
  </si>
  <si>
    <t>C-08</t>
  </si>
  <si>
    <t>Cruz</t>
  </si>
  <si>
    <t>C-09</t>
  </si>
  <si>
    <t>Evelyn</t>
  </si>
  <si>
    <t>C-10</t>
  </si>
  <si>
    <t>C-11</t>
  </si>
  <si>
    <t>C-12</t>
  </si>
  <si>
    <t>Jacob</t>
  </si>
  <si>
    <t>C-13</t>
  </si>
  <si>
    <t>C-14</t>
  </si>
  <si>
    <t>James</t>
  </si>
  <si>
    <t>C-15</t>
  </si>
  <si>
    <t>C-16</t>
  </si>
  <si>
    <t>C-17</t>
  </si>
  <si>
    <t>C-18</t>
  </si>
  <si>
    <t>C-19</t>
  </si>
  <si>
    <t>Luca</t>
  </si>
  <si>
    <t>C-20</t>
  </si>
  <si>
    <t>C-21</t>
  </si>
  <si>
    <t>C-22</t>
  </si>
  <si>
    <t>C-23</t>
  </si>
  <si>
    <t>C-24</t>
  </si>
  <si>
    <t>C-25</t>
  </si>
  <si>
    <t>Christian</t>
  </si>
  <si>
    <t>Llanes</t>
  </si>
  <si>
    <t>C-26</t>
  </si>
  <si>
    <t>Steven</t>
  </si>
  <si>
    <t>C-27</t>
  </si>
  <si>
    <t>Dominic</t>
  </si>
  <si>
    <t>Manze</t>
  </si>
  <si>
    <t>C-28</t>
  </si>
  <si>
    <t>C-29</t>
  </si>
  <si>
    <t>Sofia</t>
  </si>
  <si>
    <t>C-30</t>
  </si>
  <si>
    <t>Henry</t>
  </si>
  <si>
    <t>Meyers</t>
  </si>
  <si>
    <t>C-31</t>
  </si>
  <si>
    <t>Jack</t>
  </si>
  <si>
    <t>C-32</t>
  </si>
  <si>
    <t>C-33</t>
  </si>
  <si>
    <t>Oess</t>
  </si>
  <si>
    <t>C-34</t>
  </si>
  <si>
    <t>C-35</t>
  </si>
  <si>
    <t>Perry</t>
  </si>
  <si>
    <t>C-36</t>
  </si>
  <si>
    <t>C-37</t>
  </si>
  <si>
    <t>C-38</t>
  </si>
  <si>
    <t>C-39</t>
  </si>
  <si>
    <t>C-40</t>
  </si>
  <si>
    <t>Valentina</t>
  </si>
  <si>
    <t>C-41</t>
  </si>
  <si>
    <t>C-42</t>
  </si>
  <si>
    <t>C-43</t>
  </si>
  <si>
    <t>Solorzano</t>
  </si>
  <si>
    <t>Eden</t>
  </si>
  <si>
    <t>Lucas</t>
  </si>
  <si>
    <t>Aaron</t>
  </si>
  <si>
    <t>Seaman</t>
  </si>
  <si>
    <t>Ava</t>
  </si>
  <si>
    <t>Dudley</t>
  </si>
  <si>
    <t>Byrne</t>
  </si>
  <si>
    <t>Addison</t>
  </si>
  <si>
    <t>Brendan</t>
  </si>
  <si>
    <t>Galeone</t>
  </si>
  <si>
    <t>Shankman</t>
  </si>
  <si>
    <t>Colt</t>
  </si>
  <si>
    <t>Mannion</t>
  </si>
  <si>
    <t>Colby</t>
  </si>
  <si>
    <t>Avery</t>
  </si>
  <si>
    <t>Segal</t>
  </si>
  <si>
    <t>Katie</t>
  </si>
  <si>
    <t>Elizabeth</t>
  </si>
  <si>
    <t>Alex</t>
  </si>
  <si>
    <t>Jalics</t>
  </si>
  <si>
    <t>Benedek</t>
  </si>
  <si>
    <t>Robert</t>
  </si>
  <si>
    <t>Halliez</t>
  </si>
  <si>
    <t>Thomas</t>
  </si>
  <si>
    <t>Bella</t>
  </si>
  <si>
    <t>Victoria</t>
  </si>
  <si>
    <t>Dugan</t>
  </si>
  <si>
    <t>Emiliana</t>
  </si>
  <si>
    <t>Molina</t>
  </si>
  <si>
    <t>Viktoria</t>
  </si>
  <si>
    <t>Andrew</t>
  </si>
  <si>
    <t>Luke</t>
  </si>
  <si>
    <t>Dormo</t>
  </si>
  <si>
    <t>Blackwell</t>
  </si>
  <si>
    <t>C</t>
  </si>
  <si>
    <t>E</t>
  </si>
  <si>
    <t>Declan</t>
  </si>
  <si>
    <t>Crowley</t>
  </si>
  <si>
    <t>Farmer</t>
  </si>
  <si>
    <t>Libby</t>
  </si>
  <si>
    <t>Emma</t>
  </si>
  <si>
    <t>MacDonald</t>
  </si>
  <si>
    <t>Mary</t>
  </si>
  <si>
    <t>Alexander</t>
  </si>
  <si>
    <t>Daniel</t>
  </si>
  <si>
    <t>Nicholas</t>
  </si>
  <si>
    <t>Owen</t>
  </si>
  <si>
    <t>Logan</t>
  </si>
  <si>
    <t>Carter</t>
  </si>
  <si>
    <t>Isabella</t>
  </si>
  <si>
    <t>Grace</t>
  </si>
  <si>
    <t>SJA</t>
  </si>
  <si>
    <t>Sebastian</t>
  </si>
  <si>
    <t>Demi</t>
  </si>
  <si>
    <t>Adeoye</t>
  </si>
  <si>
    <t>Alani</t>
  </si>
  <si>
    <t>Labrada</t>
  </si>
  <si>
    <t>Gabriel</t>
  </si>
  <si>
    <t>Bonilla</t>
  </si>
  <si>
    <t>Serioux</t>
  </si>
  <si>
    <t>Lucia</t>
  </si>
  <si>
    <t>Hendrix</t>
  </si>
  <si>
    <t>Oyinda</t>
  </si>
  <si>
    <t>Lancellotti</t>
  </si>
  <si>
    <t>Millen</t>
  </si>
  <si>
    <t>Dhiman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</si>
  <si>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</si>
  <si>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</si>
  <si>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</si>
  <si>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</si>
  <si>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</si>
  <si>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</si>
  <si>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</si>
  <si>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</si>
  <si>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</si>
  <si>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</si>
  <si>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</si>
  <si>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</si>
  <si>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</si>
  <si>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G-23</t>
  </si>
  <si>
    <t>G-24</t>
  </si>
  <si>
    <t>G-25</t>
  </si>
  <si>
    <t>G-26</t>
  </si>
  <si>
    <t>G-27</t>
  </si>
  <si>
    <t>G-28</t>
  </si>
  <si>
    <t>G-29</t>
  </si>
  <si>
    <t>G-30</t>
  </si>
  <si>
    <t>G-31</t>
  </si>
  <si>
    <t>G-32</t>
  </si>
  <si>
    <t>J</t>
  </si>
  <si>
    <t>G</t>
  </si>
  <si>
    <t>K</t>
  </si>
  <si>
    <t>Chase</t>
  </si>
  <si>
    <t>Christopher</t>
  </si>
  <si>
    <t>Joseph</t>
  </si>
  <si>
    <t>Clark</t>
  </si>
  <si>
    <t>OLMC</t>
  </si>
  <si>
    <t>Carl</t>
  </si>
  <si>
    <t>Aberle</t>
  </si>
  <si>
    <t>Charles</t>
  </si>
  <si>
    <t>Gosda</t>
  </si>
  <si>
    <t>Julia</t>
  </si>
  <si>
    <t>Patrick</t>
  </si>
  <si>
    <t>Rogers</t>
  </si>
  <si>
    <t>Sam</t>
  </si>
  <si>
    <t>Bonsignore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</si>
  <si>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</si>
  <si>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</si>
  <si>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</si>
  <si>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</si>
  <si>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</si>
  <si>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</si>
  <si>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</si>
  <si>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</si>
  <si>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</si>
  <si>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</si>
  <si>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</si>
  <si>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J-21</t>
  </si>
  <si>
    <t>J-22</t>
  </si>
  <si>
    <t>J-23</t>
  </si>
  <si>
    <t>J-24</t>
  </si>
  <si>
    <t>J-25</t>
  </si>
  <si>
    <t>J-26</t>
  </si>
  <si>
    <t>J-27</t>
  </si>
  <si>
    <t>J-28</t>
  </si>
  <si>
    <t>J-29</t>
  </si>
  <si>
    <t>J-30</t>
  </si>
  <si>
    <t>J-31</t>
  </si>
  <si>
    <t>Ronan</t>
  </si>
  <si>
    <t>Pfistner</t>
  </si>
  <si>
    <t>Cash</t>
  </si>
  <si>
    <t>Heinze</t>
  </si>
  <si>
    <t>Andricopolous</t>
  </si>
  <si>
    <t>Michelle</t>
  </si>
  <si>
    <t>Karuitha</t>
  </si>
  <si>
    <t>Spiros</t>
  </si>
  <si>
    <t>Andricopoulos</t>
  </si>
  <si>
    <t>Tommy</t>
  </si>
  <si>
    <t>Malloy</t>
  </si>
  <si>
    <t>Claire</t>
  </si>
  <si>
    <t>Johnson</t>
  </si>
  <si>
    <t>Liam</t>
  </si>
  <si>
    <t>Annese</t>
  </si>
  <si>
    <t>Bentley</t>
  </si>
  <si>
    <t>Johnny</t>
  </si>
  <si>
    <t>Roberts</t>
  </si>
  <si>
    <t>Kaden</t>
  </si>
  <si>
    <t>Pye</t>
  </si>
  <si>
    <t>Karla</t>
  </si>
  <si>
    <t>Lake</t>
  </si>
  <si>
    <t>Mason</t>
  </si>
  <si>
    <t>Mendez</t>
  </si>
  <si>
    <t>Natalia</t>
  </si>
  <si>
    <t>Bruzzichesi</t>
  </si>
  <si>
    <t>Noreen</t>
  </si>
  <si>
    <t>Mack</t>
  </si>
  <si>
    <t>Battista</t>
  </si>
  <si>
    <t>Dylan</t>
  </si>
  <si>
    <t>Collins</t>
  </si>
  <si>
    <t>Garcia</t>
  </si>
  <si>
    <t>Kevin</t>
  </si>
  <si>
    <t>Peoples</t>
  </si>
  <si>
    <t>Trace</t>
  </si>
  <si>
    <t>Sikorski</t>
  </si>
  <si>
    <t>Milelli</t>
  </si>
  <si>
    <t>River</t>
  </si>
  <si>
    <t>Chambers</t>
  </si>
  <si>
    <t>Kohlman</t>
  </si>
  <si>
    <t>Mallie</t>
  </si>
  <si>
    <t>Harcourt</t>
  </si>
  <si>
    <t>Lucius II</t>
  </si>
  <si>
    <t>Radics</t>
  </si>
  <si>
    <t>Rodriguez</t>
  </si>
  <si>
    <t>Eli</t>
  </si>
  <si>
    <t>Daus</t>
  </si>
  <si>
    <t>J-50</t>
  </si>
  <si>
    <t>Race Check</t>
  </si>
  <si>
    <t>Count</t>
  </si>
  <si>
    <t>J-51</t>
  </si>
  <si>
    <t>J-52</t>
  </si>
  <si>
    <t>J-53</t>
  </si>
  <si>
    <t>Antonio</t>
  </si>
  <si>
    <t>Total Runners</t>
  </si>
  <si>
    <t>Sheehan</t>
  </si>
  <si>
    <t>Greer</t>
  </si>
  <si>
    <t>Will</t>
  </si>
  <si>
    <t>Competitor Number</t>
  </si>
  <si>
    <t>Adams</t>
  </si>
  <si>
    <t>Elias</t>
  </si>
  <si>
    <t>Brennan</t>
  </si>
  <si>
    <t>Morgan</t>
  </si>
  <si>
    <t>Boone</t>
  </si>
  <si>
    <t>Jackson</t>
  </si>
  <si>
    <t>Caldwell</t>
  </si>
  <si>
    <t>Benjamin</t>
  </si>
  <si>
    <t>Dombroski</t>
  </si>
  <si>
    <t>Matthew</t>
  </si>
  <si>
    <t>Fitzgerald</t>
  </si>
  <si>
    <t>Michael</t>
  </si>
  <si>
    <t>Gibbs</t>
  </si>
  <si>
    <t>Davin</t>
  </si>
  <si>
    <t>Maximiliano</t>
  </si>
  <si>
    <t>Krajewski</t>
  </si>
  <si>
    <t>Karl</t>
  </si>
  <si>
    <t>Noelle</t>
  </si>
  <si>
    <t>Kyle</t>
  </si>
  <si>
    <t>Petrillo</t>
  </si>
  <si>
    <t>Amelia</t>
  </si>
  <si>
    <t>Villeda</t>
  </si>
  <si>
    <t>Whalen</t>
  </si>
  <si>
    <t>J-01</t>
  </si>
  <si>
    <t>St James</t>
  </si>
  <si>
    <t>J-02</t>
  </si>
  <si>
    <t>Veronica</t>
  </si>
  <si>
    <t>J-03</t>
  </si>
  <si>
    <t>J-04</t>
  </si>
  <si>
    <t>J-05</t>
  </si>
  <si>
    <t>J-06</t>
  </si>
  <si>
    <t>J-07</t>
  </si>
  <si>
    <t>Molly</t>
  </si>
  <si>
    <t>J-08</t>
  </si>
  <si>
    <t>J-09</t>
  </si>
  <si>
    <t>Teagan</t>
  </si>
  <si>
    <t>Falcone</t>
  </si>
  <si>
    <t>Ben</t>
  </si>
  <si>
    <t>J-54</t>
  </si>
  <si>
    <t>Adrian</t>
  </si>
  <si>
    <t>J-55</t>
  </si>
  <si>
    <t>J-56</t>
  </si>
  <si>
    <t>Maverick</t>
  </si>
  <si>
    <t>J-57</t>
  </si>
  <si>
    <t>J-58</t>
  </si>
  <si>
    <t>J-59</t>
  </si>
  <si>
    <t>Kostrowski</t>
  </si>
  <si>
    <t>Brady</t>
  </si>
  <si>
    <t>J-60</t>
  </si>
  <si>
    <t>Casey</t>
  </si>
  <si>
    <t>J-61</t>
  </si>
  <si>
    <t>J-62</t>
  </si>
  <si>
    <t>J-63</t>
  </si>
  <si>
    <t>Maloney</t>
  </si>
  <si>
    <t>J-64</t>
  </si>
  <si>
    <t>J-65</t>
  </si>
  <si>
    <t>J-66</t>
  </si>
  <si>
    <t>Scott</t>
  </si>
  <si>
    <t>Cameron</t>
  </si>
  <si>
    <t>J-67</t>
  </si>
  <si>
    <t>Eddie</t>
  </si>
  <si>
    <t>Colin</t>
  </si>
  <si>
    <t>DiDomenico</t>
  </si>
  <si>
    <t>John Paul</t>
  </si>
  <si>
    <t>Matteo</t>
  </si>
  <si>
    <t>Sarah</t>
  </si>
  <si>
    <t>E-01</t>
  </si>
  <si>
    <t>Gill</t>
  </si>
  <si>
    <t>Gracyn</t>
  </si>
  <si>
    <t>St E</t>
  </si>
  <si>
    <t>E-02</t>
  </si>
  <si>
    <t>Mahoney</t>
  </si>
  <si>
    <t>E-03</t>
  </si>
  <si>
    <t>Reagan</t>
  </si>
  <si>
    <t>E-04</t>
  </si>
  <si>
    <t>Pylyp</t>
  </si>
  <si>
    <t>Kalyna</t>
  </si>
  <si>
    <t>E-05</t>
  </si>
  <si>
    <t>Klari</t>
  </si>
  <si>
    <t>E-06</t>
  </si>
  <si>
    <t>E-07</t>
  </si>
  <si>
    <t>E-08</t>
  </si>
  <si>
    <t>E-09</t>
  </si>
  <si>
    <t>Allocco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</si>
  <si>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</si>
  <si>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</si>
  <si>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</si>
  <si>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</si>
  <si>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</si>
  <si>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</si>
  <si>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</si>
  <si>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</si>
  <si>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</si>
  <si>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</si>
  <si>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</si>
  <si>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</si>
  <si>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DeLuca</t>
  </si>
  <si>
    <t>E-22</t>
  </si>
  <si>
    <t>E-23</t>
  </si>
  <si>
    <t>E-24</t>
  </si>
  <si>
    <t>E-25</t>
  </si>
  <si>
    <t>E-26</t>
  </si>
  <si>
    <t>Ryder</t>
  </si>
  <si>
    <t>E-27</t>
  </si>
  <si>
    <t>E-28</t>
  </si>
  <si>
    <t>E-29</t>
  </si>
  <si>
    <t>E-30</t>
  </si>
  <si>
    <t>E-31</t>
  </si>
  <si>
    <t>E-32</t>
  </si>
  <si>
    <t>E-33</t>
  </si>
  <si>
    <t>E-34</t>
  </si>
  <si>
    <t>E-35</t>
  </si>
  <si>
    <t>E-36</t>
  </si>
  <si>
    <t>E-37</t>
  </si>
  <si>
    <t>E-38</t>
  </si>
  <si>
    <t>E-39</t>
  </si>
  <si>
    <t>L-01</t>
  </si>
  <si>
    <t>Fazio</t>
  </si>
  <si>
    <t>St Thomas</t>
  </si>
  <si>
    <t>L-02</t>
  </si>
  <si>
    <t>Guzman</t>
  </si>
  <si>
    <t>L-03</t>
  </si>
  <si>
    <t>Fenton</t>
  </si>
  <si>
    <t>L-04</t>
  </si>
  <si>
    <t>L-05</t>
  </si>
  <si>
    <t>L-06</t>
  </si>
  <si>
    <t>Mohan</t>
  </si>
  <si>
    <t>L-07</t>
  </si>
  <si>
    <t>Peppinghaus</t>
  </si>
  <si>
    <t>L-08</t>
  </si>
  <si>
    <t>Mielnik</t>
  </si>
  <si>
    <t>L-09</t>
  </si>
  <si>
    <t>Allen</t>
  </si>
  <si>
    <t>L-10</t>
  </si>
  <si>
    <t>David</t>
  </si>
  <si>
    <t>L-11</t>
  </si>
  <si>
    <t>L-12</t>
  </si>
  <si>
    <t>L-13</t>
  </si>
  <si>
    <t>Mia</t>
  </si>
  <si>
    <t>L-14</t>
  </si>
  <si>
    <t>L-15</t>
  </si>
  <si>
    <t>L-16</t>
  </si>
  <si>
    <t>Rios</t>
  </si>
  <si>
    <t>L-17</t>
  </si>
  <si>
    <t>Jeudy</t>
  </si>
  <si>
    <t>L-18</t>
  </si>
  <si>
    <t>Chalet</t>
  </si>
  <si>
    <t>L-19</t>
  </si>
  <si>
    <t>Victor</t>
  </si>
  <si>
    <t>L-20</t>
  </si>
  <si>
    <t>L-21</t>
  </si>
  <si>
    <t>Walker</t>
  </si>
  <si>
    <t>Aiden</t>
  </si>
  <si>
    <t>Walsh</t>
  </si>
  <si>
    <t>Arnold</t>
  </si>
  <si>
    <t>Joey</t>
  </si>
  <si>
    <t>Fabien</t>
  </si>
  <si>
    <t>Laila</t>
  </si>
  <si>
    <t>Gonzalez</t>
  </si>
  <si>
    <t>Penelope</t>
  </si>
  <si>
    <t>Q-01</t>
  </si>
  <si>
    <t>Centeno</t>
  </si>
  <si>
    <t>Queen of Peace</t>
  </si>
  <si>
    <t>Q-02</t>
  </si>
  <si>
    <t>Q-03</t>
  </si>
  <si>
    <t>Q-04</t>
  </si>
  <si>
    <t>Q-05</t>
  </si>
  <si>
    <t>Q-06</t>
  </si>
  <si>
    <t>Q-07</t>
  </si>
  <si>
    <t>Q-08</t>
  </si>
  <si>
    <t>Q-09</t>
  </si>
  <si>
    <t>Q-10</t>
  </si>
  <si>
    <t>Q-11</t>
  </si>
  <si>
    <t>Q-12</t>
  </si>
  <si>
    <t>Echeverria</t>
  </si>
  <si>
    <t>Q-13</t>
  </si>
  <si>
    <t>Q-14</t>
  </si>
  <si>
    <t>Aguilar</t>
  </si>
  <si>
    <t>Q-15</t>
  </si>
  <si>
    <t>Q-16</t>
  </si>
  <si>
    <t>Q-17</t>
  </si>
  <si>
    <t>Kull</t>
  </si>
  <si>
    <t>M-01</t>
  </si>
  <si>
    <t>M-02</t>
  </si>
  <si>
    <t>M-03</t>
  </si>
  <si>
    <t>M-04</t>
  </si>
  <si>
    <t>M-05</t>
  </si>
  <si>
    <t>M-06</t>
  </si>
  <si>
    <t>M-07</t>
  </si>
  <si>
    <t>M-08</t>
  </si>
  <si>
    <t>M-09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</si>
  <si>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</si>
  <si>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</si>
  <si>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</si>
  <si>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</si>
  <si>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</si>
  <si>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</si>
  <si>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</si>
  <si>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</si>
  <si>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</si>
  <si>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</si>
  <si>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</si>
  <si>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M-21</t>
  </si>
  <si>
    <t>M-22</t>
  </si>
  <si>
    <t>M-23</t>
  </si>
  <si>
    <t>M-24</t>
  </si>
  <si>
    <t>M-25</t>
  </si>
  <si>
    <t>M-26</t>
  </si>
  <si>
    <t>M-27</t>
  </si>
  <si>
    <t>M-28</t>
  </si>
  <si>
    <t>M-29</t>
  </si>
  <si>
    <t>M-30</t>
  </si>
  <si>
    <t>M-31</t>
  </si>
  <si>
    <t>M-32</t>
  </si>
  <si>
    <t>M-33</t>
  </si>
  <si>
    <t>M-34</t>
  </si>
  <si>
    <t>M-35</t>
  </si>
  <si>
    <t>M-37</t>
  </si>
  <si>
    <t>G-01</t>
  </si>
  <si>
    <t>G-02</t>
  </si>
  <si>
    <t>G-03</t>
  </si>
  <si>
    <t>G-04</t>
  </si>
  <si>
    <t>G-05</t>
  </si>
  <si>
    <t>G-06</t>
  </si>
  <si>
    <t>G-07</t>
  </si>
  <si>
    <t>Mathias</t>
  </si>
  <si>
    <t>G-08</t>
  </si>
  <si>
    <t>G-09</t>
  </si>
  <si>
    <t>Skovran</t>
  </si>
  <si>
    <t>Santiago</t>
  </si>
  <si>
    <t>Frankie</t>
  </si>
  <si>
    <t>Secatello</t>
  </si>
  <si>
    <t>Nicolas</t>
  </si>
  <si>
    <t>Junkroft</t>
  </si>
  <si>
    <t>G-33</t>
  </si>
  <si>
    <t>G-34</t>
  </si>
  <si>
    <t>Mathison</t>
  </si>
  <si>
    <t>R-01</t>
  </si>
  <si>
    <t>Intal</t>
  </si>
  <si>
    <t>St Rose</t>
  </si>
  <si>
    <t>R-02</t>
  </si>
  <si>
    <t>R-03</t>
  </si>
  <si>
    <t>R-04</t>
  </si>
  <si>
    <t>Mitchell</t>
  </si>
  <si>
    <t>R-05</t>
  </si>
  <si>
    <t>Paton</t>
  </si>
  <si>
    <t>Mackenzie</t>
  </si>
  <si>
    <t>R-06</t>
  </si>
  <si>
    <t>R-07</t>
  </si>
  <si>
    <t>R-08</t>
  </si>
  <si>
    <t>Jolie</t>
  </si>
  <si>
    <t>R-09</t>
  </si>
  <si>
    <t>R-10</t>
  </si>
  <si>
    <t>R-11</t>
  </si>
  <si>
    <t>R-12</t>
  </si>
  <si>
    <t>R-13</t>
  </si>
  <si>
    <t>R-14</t>
  </si>
  <si>
    <t>London</t>
  </si>
  <si>
    <t>Samantha</t>
  </si>
  <si>
    <t>R-15</t>
  </si>
  <si>
    <t>R-16</t>
  </si>
  <si>
    <t>R-17</t>
  </si>
  <si>
    <t>R-18</t>
  </si>
  <si>
    <t>Madison</t>
  </si>
  <si>
    <t>R-19</t>
  </si>
  <si>
    <t>R-20</t>
  </si>
  <si>
    <t>R-21</t>
  </si>
  <si>
    <t>Carson</t>
  </si>
  <si>
    <t>R-22</t>
  </si>
  <si>
    <t>R-23</t>
  </si>
  <si>
    <t>McCloskey</t>
  </si>
  <si>
    <t>R-24</t>
  </si>
  <si>
    <t>R-25</t>
  </si>
  <si>
    <t>Miguel</t>
  </si>
  <si>
    <t>R-26</t>
  </si>
  <si>
    <t>R-27</t>
  </si>
  <si>
    <t>R-28</t>
  </si>
  <si>
    <t>Mila</t>
  </si>
  <si>
    <t>Q</t>
  </si>
  <si>
    <t>R</t>
  </si>
  <si>
    <t>L</t>
  </si>
  <si>
    <t xml:space="preserve"> Code</t>
  </si>
  <si>
    <t>Jonathan</t>
  </si>
  <si>
    <t>DeFerrari</t>
  </si>
  <si>
    <t xml:space="preserve">Philip </t>
  </si>
  <si>
    <t>Smith</t>
  </si>
  <si>
    <t>Kaleigh</t>
  </si>
  <si>
    <t>Watson</t>
  </si>
  <si>
    <t xml:space="preserve">Genevieve </t>
  </si>
  <si>
    <t>Skromak</t>
  </si>
  <si>
    <t xml:space="preserve">Anthony </t>
  </si>
  <si>
    <t>Padilla</t>
  </si>
  <si>
    <t xml:space="preserve">Julissa </t>
  </si>
  <si>
    <t>Sillivan</t>
  </si>
  <si>
    <t xml:space="preserve">Cecilia Rose </t>
  </si>
  <si>
    <t xml:space="preserve">Nathaniel </t>
  </si>
  <si>
    <t xml:space="preserve">Alexander </t>
  </si>
  <si>
    <t xml:space="preserve">Sabrina </t>
  </si>
  <si>
    <t>Vega-Rodriguez</t>
  </si>
  <si>
    <t xml:space="preserve">Ivelisse </t>
  </si>
  <si>
    <t xml:space="preserve">Adrianna </t>
  </si>
  <si>
    <t>Slater Centeno</t>
  </si>
  <si>
    <t>Bill Sullivan</t>
  </si>
  <si>
    <t>Katalyna Aguilar</t>
  </si>
  <si>
    <t>Diaz</t>
  </si>
  <si>
    <t>Devin Diaz</t>
  </si>
  <si>
    <t>Belen Cruz</t>
  </si>
  <si>
    <t>Lopez</t>
  </si>
  <si>
    <t>Alissia</t>
  </si>
  <si>
    <t>Adiedo</t>
  </si>
  <si>
    <t>Jeremy</t>
  </si>
  <si>
    <t>m</t>
  </si>
  <si>
    <t>Antkowiak</t>
  </si>
  <si>
    <t>Craig</t>
  </si>
  <si>
    <t>Bucknor</t>
  </si>
  <si>
    <t>Abigail</t>
  </si>
  <si>
    <t>Centola</t>
  </si>
  <si>
    <t>Choe</t>
  </si>
  <si>
    <t>Samuel</t>
  </si>
  <si>
    <t>Eberhart</t>
  </si>
  <si>
    <t>Isa</t>
  </si>
  <si>
    <t>Horner</t>
  </si>
  <si>
    <t>Marzabal</t>
  </si>
  <si>
    <t>Milton</t>
  </si>
  <si>
    <t>Ariella</t>
  </si>
  <si>
    <t>Ohabuiro</t>
  </si>
  <si>
    <t>Ara-Joy</t>
  </si>
  <si>
    <t>Perez</t>
  </si>
  <si>
    <t>Sanchez</t>
  </si>
  <si>
    <t>Astle</t>
  </si>
  <si>
    <t>Ellie</t>
  </si>
  <si>
    <t>Lailany</t>
  </si>
  <si>
    <t>Dougherty</t>
  </si>
  <si>
    <t>Callie</t>
  </si>
  <si>
    <t>Kurylko</t>
  </si>
  <si>
    <t>Livy</t>
  </si>
  <si>
    <t>Fok</t>
  </si>
  <si>
    <t>Kilpatrick</t>
  </si>
  <si>
    <t>Milan</t>
  </si>
  <si>
    <t>Falvey</t>
  </si>
  <si>
    <t>Julianna</t>
  </si>
  <si>
    <t>Giafaglione</t>
  </si>
  <si>
    <t>Sandominico</t>
  </si>
  <si>
    <t>Collucio</t>
  </si>
  <si>
    <t xml:space="preserve">Conley </t>
  </si>
  <si>
    <t>J-32</t>
  </si>
  <si>
    <t>J-33</t>
  </si>
  <si>
    <t>Dante</t>
  </si>
  <si>
    <t>J-34</t>
  </si>
  <si>
    <t>Hunter</t>
  </si>
  <si>
    <t>J-35</t>
  </si>
  <si>
    <t>J-36</t>
  </si>
  <si>
    <t>J-37</t>
  </si>
  <si>
    <t>J-38</t>
  </si>
  <si>
    <t>J-39</t>
  </si>
  <si>
    <t>J-40</t>
  </si>
  <si>
    <t>J-41</t>
  </si>
  <si>
    <t>J-42</t>
  </si>
  <si>
    <t>J-43</t>
  </si>
  <si>
    <t>J-44</t>
  </si>
  <si>
    <t>J-45</t>
  </si>
  <si>
    <t>J-46</t>
  </si>
  <si>
    <t>J-47</t>
  </si>
  <si>
    <t>J-48</t>
  </si>
  <si>
    <t>J-49</t>
  </si>
  <si>
    <t>Hummel</t>
  </si>
  <si>
    <t>CJ</t>
  </si>
  <si>
    <t>Greyson</t>
  </si>
  <si>
    <t>Vassallo</t>
  </si>
  <si>
    <t>Chad</t>
  </si>
  <si>
    <t>Skelly</t>
  </si>
  <si>
    <t>Toal</t>
  </si>
  <si>
    <t xml:space="preserve">Cillian </t>
  </si>
  <si>
    <t xml:space="preserve">M </t>
  </si>
  <si>
    <t>Rondello</t>
  </si>
  <si>
    <t xml:space="preserve">Adam </t>
  </si>
  <si>
    <t>Gurney</t>
  </si>
  <si>
    <t xml:space="preserve">Mason </t>
  </si>
  <si>
    <t xml:space="preserve">Cara </t>
  </si>
  <si>
    <t>Kuykendall</t>
  </si>
  <si>
    <t xml:space="preserve">Lennox Kai </t>
  </si>
  <si>
    <t>Duran</t>
  </si>
  <si>
    <t xml:space="preserve">Alessandra </t>
  </si>
  <si>
    <t>Urbaniak</t>
  </si>
  <si>
    <t>Aleksander</t>
  </si>
  <si>
    <t>Cintron</t>
  </si>
  <si>
    <t xml:space="preserve">Avery Riley </t>
  </si>
  <si>
    <t xml:space="preserve">Leah </t>
  </si>
  <si>
    <t xml:space="preserve">Talin </t>
  </si>
  <si>
    <t xml:space="preserve">Kaitlyn </t>
  </si>
  <si>
    <t>Baglione</t>
  </si>
  <si>
    <t xml:space="preserve">Nicholas </t>
  </si>
  <si>
    <t xml:space="preserve">Lily </t>
  </si>
  <si>
    <t xml:space="preserve">Nathan </t>
  </si>
  <si>
    <t xml:space="preserve">Olivia </t>
  </si>
  <si>
    <t xml:space="preserve">Aidan </t>
  </si>
  <si>
    <t xml:space="preserve">David </t>
  </si>
  <si>
    <t xml:space="preserve">Michael </t>
  </si>
  <si>
    <t xml:space="preserve">Sofia  </t>
  </si>
  <si>
    <t>Amahit</t>
  </si>
  <si>
    <t xml:space="preserve">Braden </t>
  </si>
  <si>
    <t xml:space="preserve">Brandon </t>
  </si>
  <si>
    <t>L-22</t>
  </si>
  <si>
    <t>Saint Jean</t>
  </si>
  <si>
    <t>L-23</t>
  </si>
  <si>
    <t xml:space="preserve">Nicolai </t>
  </si>
  <si>
    <t>L-24</t>
  </si>
  <si>
    <t xml:space="preserve">Hughes </t>
  </si>
  <si>
    <t>Maeve</t>
  </si>
  <si>
    <t>Anderson</t>
  </si>
  <si>
    <t>Witko</t>
  </si>
  <si>
    <t>HT-01</t>
  </si>
  <si>
    <t>HT-02</t>
  </si>
  <si>
    <t>HT-03</t>
  </si>
  <si>
    <t>Agar</t>
  </si>
  <si>
    <t>HT-04</t>
  </si>
  <si>
    <t>HT-05</t>
  </si>
  <si>
    <t>HT-06</t>
  </si>
  <si>
    <t>HT-07</t>
  </si>
  <si>
    <t>Davis-Palmer</t>
  </si>
  <si>
    <t>HT-08</t>
  </si>
  <si>
    <t>Dursee</t>
  </si>
  <si>
    <t>Abby</t>
  </si>
  <si>
    <t>HT-09</t>
  </si>
  <si>
    <t>Fantini</t>
  </si>
  <si>
    <t>Ernie</t>
  </si>
  <si>
    <t>HT-10</t>
  </si>
  <si>
    <t>HT-11</t>
  </si>
  <si>
    <t>HT-12</t>
  </si>
  <si>
    <t>HT-13</t>
  </si>
  <si>
    <t>Jackosalem</t>
  </si>
  <si>
    <t>Dean</t>
  </si>
  <si>
    <t>HT-14</t>
  </si>
  <si>
    <t>Noblett</t>
  </si>
  <si>
    <t>Herny</t>
  </si>
  <si>
    <t>HT-15</t>
  </si>
  <si>
    <t>Norris</t>
  </si>
  <si>
    <t>Henri</t>
  </si>
  <si>
    <t>HT-16</t>
  </si>
  <si>
    <t>Szydlowski</t>
  </si>
  <si>
    <t>Jaeckle</t>
  </si>
  <si>
    <t>Karoline</t>
  </si>
  <si>
    <t>Schlegel</t>
  </si>
  <si>
    <t>Hack</t>
  </si>
  <si>
    <t>Gianna</t>
  </si>
  <si>
    <t>Dominick</t>
  </si>
  <si>
    <t>Macallam</t>
  </si>
  <si>
    <t>DiBello</t>
  </si>
  <si>
    <t>Lorenzo</t>
  </si>
  <si>
    <t>Calise</t>
  </si>
  <si>
    <t>AJ</t>
  </si>
  <si>
    <t>Jones</t>
  </si>
  <si>
    <t>Shepherd</t>
  </si>
  <si>
    <t>Slocum</t>
  </si>
  <si>
    <t>Santibañez</t>
  </si>
  <si>
    <t>Nuñez</t>
  </si>
  <si>
    <t>Kraft</t>
  </si>
  <si>
    <t>McInerny</t>
  </si>
  <si>
    <t>Apolinario</t>
  </si>
  <si>
    <t>Joel</t>
  </si>
  <si>
    <t>Balan</t>
  </si>
  <si>
    <t>Jude</t>
  </si>
  <si>
    <t>Michelsen</t>
  </si>
  <si>
    <t>Provost</t>
  </si>
  <si>
    <t>Hudson</t>
  </si>
  <si>
    <t>Torres</t>
  </si>
  <si>
    <t>Paloma</t>
  </si>
  <si>
    <t>Tyrell</t>
  </si>
  <si>
    <t>Duffy</t>
  </si>
  <si>
    <t>Margarita</t>
  </si>
  <si>
    <t>Hache</t>
  </si>
  <si>
    <t>Lubarsky</t>
  </si>
  <si>
    <t>Margaret</t>
  </si>
  <si>
    <t>Martins</t>
  </si>
  <si>
    <t>Sadowski</t>
  </si>
  <si>
    <t>Webber</t>
  </si>
  <si>
    <t>Lily</t>
  </si>
  <si>
    <t>Weber</t>
  </si>
  <si>
    <t>Loreen</t>
  </si>
  <si>
    <t>Byrnes</t>
  </si>
  <si>
    <t>Katherine</t>
  </si>
  <si>
    <t>Flaherty</t>
  </si>
  <si>
    <t>Hoff</t>
  </si>
  <si>
    <t>Richard</t>
  </si>
  <si>
    <t>Marielle</t>
  </si>
  <si>
    <t>Martinson</t>
  </si>
  <si>
    <t>Danny</t>
  </si>
  <si>
    <t>Matty</t>
  </si>
  <si>
    <t>Morton</t>
  </si>
  <si>
    <t>Bianca</t>
  </si>
  <si>
    <t>Tyrrell</t>
  </si>
  <si>
    <t>Analiese</t>
  </si>
  <si>
    <t>Vandenberg</t>
  </si>
  <si>
    <t>Vivian</t>
  </si>
  <si>
    <t>Fuentes</t>
  </si>
  <si>
    <t>Greenman</t>
  </si>
  <si>
    <t>Morrow</t>
  </si>
  <si>
    <t>Bodyziak</t>
  </si>
  <si>
    <t>Karolina</t>
  </si>
  <si>
    <t>M-38</t>
  </si>
  <si>
    <t>Campagna</t>
  </si>
  <si>
    <t>Zerrina</t>
  </si>
  <si>
    <t>M-39</t>
  </si>
  <si>
    <t>Maria Victoria</t>
  </si>
  <si>
    <t>M-40</t>
  </si>
  <si>
    <t>M-41</t>
  </si>
  <si>
    <t>Maya</t>
  </si>
  <si>
    <t>M-42</t>
  </si>
  <si>
    <t>Tam</t>
  </si>
  <si>
    <t>Benedict</t>
  </si>
  <si>
    <t>M-43</t>
  </si>
  <si>
    <t>M-44</t>
  </si>
  <si>
    <t>Kathryn</t>
  </si>
  <si>
    <t>M-45</t>
  </si>
  <si>
    <t>Arocho</t>
  </si>
  <si>
    <t>M-46</t>
  </si>
  <si>
    <t>Isabel</t>
  </si>
  <si>
    <t>M-47</t>
  </si>
  <si>
    <t>Noelia</t>
  </si>
  <si>
    <t>M-48</t>
  </si>
  <si>
    <t>Eliana</t>
  </si>
  <si>
    <t>M-49</t>
  </si>
  <si>
    <t>Orelliana</t>
  </si>
  <si>
    <t>M-50</t>
  </si>
  <si>
    <t>William</t>
  </si>
  <si>
    <t>Paschal</t>
  </si>
  <si>
    <t>Ana</t>
  </si>
  <si>
    <t>Rokicki</t>
  </si>
  <si>
    <t>Oscar</t>
  </si>
  <si>
    <t>Kozlik</t>
  </si>
  <si>
    <t>Emma Velas</t>
  </si>
  <si>
    <t>Yanez</t>
  </si>
  <si>
    <t>Annabelle</t>
  </si>
  <si>
    <t>Hudak</t>
  </si>
  <si>
    <t>O’Dell</t>
  </si>
  <si>
    <t>Brian E</t>
  </si>
  <si>
    <t>Vanessa</t>
  </si>
  <si>
    <t>Callejas</t>
  </si>
  <si>
    <t>Riley</t>
  </si>
  <si>
    <t>Borek</t>
  </si>
  <si>
    <t>Jessica</t>
  </si>
  <si>
    <t>Rice</t>
  </si>
  <si>
    <t>Szetela</t>
  </si>
  <si>
    <t>Alan</t>
  </si>
  <si>
    <t>Osorio</t>
  </si>
  <si>
    <t>Drake</t>
  </si>
  <si>
    <t>Justine</t>
  </si>
  <si>
    <t>DeMaio</t>
  </si>
  <si>
    <t>Vivienne</t>
  </si>
  <si>
    <t>Castaneda</t>
  </si>
  <si>
    <t>Gblogba</t>
  </si>
  <si>
    <t>Allyson</t>
  </si>
  <si>
    <t>Greenfeld</t>
  </si>
  <si>
    <t>Amelie</t>
  </si>
  <si>
    <t>Keller</t>
  </si>
  <si>
    <t>Bodden</t>
  </si>
  <si>
    <t>Anika</t>
  </si>
  <si>
    <t>Gbologa</t>
  </si>
  <si>
    <t>Heid</t>
  </si>
  <si>
    <t>Ciaran</t>
  </si>
  <si>
    <t>Montilla</t>
  </si>
  <si>
    <t>Mansfield</t>
  </si>
  <si>
    <t>Giannetti</t>
  </si>
  <si>
    <t xml:space="preserve">Jade </t>
  </si>
  <si>
    <t>LaPolla</t>
  </si>
  <si>
    <t>Margot</t>
  </si>
  <si>
    <t>PJ</t>
  </si>
  <si>
    <t>Derival-wagnac</t>
  </si>
  <si>
    <t>Ritcharson</t>
  </si>
  <si>
    <t>R-29</t>
  </si>
  <si>
    <t>Norman</t>
  </si>
  <si>
    <t>Sonia</t>
  </si>
  <si>
    <t>R-30</t>
  </si>
  <si>
    <t>Trynosky</t>
  </si>
  <si>
    <t>HT</t>
  </si>
  <si>
    <t>Giglio</t>
  </si>
  <si>
    <t>G-35</t>
  </si>
  <si>
    <t xml:space="preserve">Alvarez </t>
  </si>
  <si>
    <t>Giovanni</t>
  </si>
  <si>
    <t>Alvites</t>
  </si>
  <si>
    <t>Fatima</t>
  </si>
  <si>
    <t>Sorce</t>
  </si>
  <si>
    <t>Hana</t>
  </si>
  <si>
    <t>J-68</t>
  </si>
  <si>
    <t>J-69</t>
  </si>
  <si>
    <t>J-70</t>
  </si>
  <si>
    <t>M-51</t>
  </si>
  <si>
    <t>M-52</t>
  </si>
  <si>
    <t>Last</t>
  </si>
  <si>
    <t>Y-01</t>
  </si>
  <si>
    <t>Y-02</t>
  </si>
  <si>
    <t>Y-03</t>
  </si>
  <si>
    <t>Y-04</t>
  </si>
  <si>
    <t>Y-05</t>
  </si>
  <si>
    <t>Y-06</t>
  </si>
  <si>
    <t>Y-07</t>
  </si>
  <si>
    <t>Y-08</t>
  </si>
  <si>
    <t>Y-09</t>
  </si>
  <si>
    <t>Y-10</t>
  </si>
  <si>
    <t>Y-11</t>
  </si>
  <si>
    <t>Y-12</t>
  </si>
  <si>
    <t>Y-13</t>
  </si>
  <si>
    <t>Y-14</t>
  </si>
  <si>
    <t>AOOL</t>
  </si>
  <si>
    <t>Donofrio</t>
  </si>
  <si>
    <t>Brian</t>
  </si>
  <si>
    <t>Jamiolkowski</t>
  </si>
  <si>
    <t>McGivney</t>
  </si>
  <si>
    <t>Ariela</t>
  </si>
  <si>
    <t>Roman</t>
  </si>
  <si>
    <t>Vienna</t>
  </si>
  <si>
    <t>Sweeney</t>
  </si>
  <si>
    <t>Mychael</t>
  </si>
  <si>
    <t>Allison</t>
  </si>
  <si>
    <t>Moszuti</t>
  </si>
  <si>
    <t>Hart</t>
  </si>
  <si>
    <t>Monica</t>
  </si>
  <si>
    <t>Mortko</t>
  </si>
  <si>
    <t>O'Halloran</t>
  </si>
  <si>
    <t>Rocks</t>
  </si>
  <si>
    <t>Mary Cate</t>
  </si>
  <si>
    <t>D-01</t>
  </si>
  <si>
    <t>Peyton</t>
  </si>
  <si>
    <t>Maria</t>
  </si>
  <si>
    <t xml:space="preserve">Antonio </t>
  </si>
  <si>
    <t>Jax</t>
  </si>
  <si>
    <t xml:space="preserve">Marcorius </t>
  </si>
  <si>
    <t>Bryant</t>
  </si>
  <si>
    <t>Iwuc</t>
  </si>
  <si>
    <t>DePrima</t>
  </si>
  <si>
    <t xml:space="preserve">Sammartino </t>
  </si>
  <si>
    <t>Miranda-Correia</t>
  </si>
  <si>
    <t>Makar</t>
  </si>
  <si>
    <t>Sacred Heart</t>
  </si>
  <si>
    <t>D-02</t>
  </si>
  <si>
    <t>D-03</t>
  </si>
  <si>
    <t>D-04</t>
  </si>
  <si>
    <t>D-05</t>
  </si>
  <si>
    <t>D-06</t>
  </si>
  <si>
    <t>D-07</t>
  </si>
  <si>
    <t>D-08</t>
  </si>
  <si>
    <t>D-09</t>
  </si>
  <si>
    <t>D-10</t>
  </si>
  <si>
    <t>Lacordaire</t>
  </si>
  <si>
    <t>K-01</t>
  </si>
  <si>
    <t>K-02</t>
  </si>
  <si>
    <t>K-03</t>
  </si>
  <si>
    <t>K-04</t>
  </si>
  <si>
    <t>K-05</t>
  </si>
  <si>
    <t>K-06</t>
  </si>
  <si>
    <t>K-07</t>
  </si>
  <si>
    <t>K-08</t>
  </si>
  <si>
    <t>K-09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</si>
  <si>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</si>
  <si>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</si>
  <si>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</si>
  <si>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</si>
  <si>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</si>
  <si>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</si>
  <si>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</si>
  <si>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</si>
  <si>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</si>
  <si>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Jarrett</t>
  </si>
  <si>
    <t>Hyde</t>
  </si>
  <si>
    <t>Oledzki</t>
  </si>
  <si>
    <t>Rosario Jr</t>
  </si>
  <si>
    <t>Almasi</t>
  </si>
  <si>
    <t>Miller-Soto</t>
  </si>
  <si>
    <t>Lynch</t>
  </si>
  <si>
    <t>Beckler</t>
  </si>
  <si>
    <t>Gandhi</t>
  </si>
  <si>
    <t>Strasburg</t>
  </si>
  <si>
    <t>Smiley</t>
  </si>
  <si>
    <t>Martin-Chia</t>
  </si>
  <si>
    <t>Matute</t>
  </si>
  <si>
    <t>Gallop</t>
  </si>
  <si>
    <t>Brown</t>
  </si>
  <si>
    <t>Tortora</t>
  </si>
  <si>
    <t>Olsen</t>
  </si>
  <si>
    <t>Adams Da Silva</t>
  </si>
  <si>
    <t>K-19</t>
  </si>
  <si>
    <t>K-20</t>
  </si>
  <si>
    <t>K-21</t>
  </si>
  <si>
    <t>K-22</t>
  </si>
  <si>
    <t>K-23</t>
  </si>
  <si>
    <t>K-24</t>
  </si>
  <si>
    <t>K-25</t>
  </si>
  <si>
    <t>Jayden</t>
  </si>
  <si>
    <t>Ricardo</t>
  </si>
  <si>
    <t>Clare</t>
  </si>
  <si>
    <t>Addy</t>
  </si>
  <si>
    <t>Brielle</t>
  </si>
  <si>
    <t>Oliver</t>
  </si>
  <si>
    <t>Johann</t>
  </si>
  <si>
    <t>Juliet</t>
  </si>
  <si>
    <t xml:space="preserve">Madeline </t>
  </si>
  <si>
    <t>Quinn</t>
  </si>
  <si>
    <t>Nishkaam</t>
  </si>
  <si>
    <t>Betsy</t>
  </si>
  <si>
    <t>Ever</t>
  </si>
  <si>
    <t>Layla</t>
  </si>
  <si>
    <t>Giselle</t>
  </si>
  <si>
    <t>Brandon</t>
  </si>
  <si>
    <t>Nick</t>
  </si>
  <si>
    <t>Vivia</t>
  </si>
  <si>
    <t>Frances</t>
  </si>
  <si>
    <t>Canessa</t>
  </si>
  <si>
    <t>St Cassian</t>
  </si>
  <si>
    <t>St. Cassian</t>
  </si>
  <si>
    <t>Y</t>
  </si>
  <si>
    <t>D</t>
  </si>
  <si>
    <t>G-36</t>
  </si>
  <si>
    <t>Maxwell</t>
  </si>
  <si>
    <t>Fryczynski</t>
  </si>
  <si>
    <t>K-26</t>
  </si>
  <si>
    <t>K-27</t>
  </si>
  <si>
    <t>K-28</t>
  </si>
  <si>
    <t>Sanvanna</t>
  </si>
  <si>
    <t>Savanna</t>
  </si>
  <si>
    <t>Singleton</t>
  </si>
  <si>
    <t>Faith</t>
  </si>
  <si>
    <t>Lyle</t>
  </si>
  <si>
    <t>Winter</t>
  </si>
  <si>
    <t>E-40</t>
  </si>
  <si>
    <t>GIRLS 3-4</t>
  </si>
  <si>
    <t>BOYS 3-4</t>
  </si>
  <si>
    <t>Total</t>
  </si>
  <si>
    <t>Girls 3-4</t>
  </si>
  <si>
    <t>Boys 3-4</t>
  </si>
  <si>
    <t>?</t>
  </si>
  <si>
    <t>Runners</t>
  </si>
  <si>
    <t>Team</t>
  </si>
  <si>
    <t>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</si>
</sst>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&quot;0;0"/>
    <numFmt numFmtId="165" formatCode="&quot;+&quot;0;&quot;-&quot;0"/>
    <numFmt numFmtId="166" formatCode="mm:ss.0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ourier New"/>
      <family val="3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4">
    <xf numFmtId="0" fontId="0" fillId="0" borderId="0"/>
    <xf numFmtId="0" fontId="2" fillId="0" borderId="6" applyNumberFormat="0" applyFill="0" applyAlignment="0" applyProtection="0"/>
    <xf numFmtId="0" fontId="3" fillId="0" borderId="7" applyNumberFormat="0" applyFill="0" applyAlignment="0" applyProtection="0"/>
    <xf numFmtId="0" fontId="4" fillId="0" borderId="8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9" applyNumberFormat="0" applyAlignment="0" applyProtection="0"/>
    <xf numFmtId="0" fontId="12" fillId="7" borderId="10" applyNumberFormat="0" applyAlignment="0" applyProtection="0"/>
    <xf numFmtId="0" fontId="13" fillId="7" borderId="9" applyNumberFormat="0" applyAlignment="0" applyProtection="0"/>
    <xf numFmtId="0" fontId="14" fillId="0" borderId="11" applyNumberFormat="0" applyFill="0" applyAlignment="0" applyProtection="0"/>
    <xf numFmtId="0" fontId="15" fillId="8" borderId="12" applyNumberFormat="0" applyAlignment="0" applyProtection="0"/>
    <xf numFmtId="0" fontId="16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47" fontId="0" fillId="0" borderId="0" xfId="0" applyNumberFormat="1"/>
    <xf numFmtId="0" fontId="1" fillId="0" borderId="0" xfId="0" applyFont="1" applyAlignment="1">
      <alignment horizontal="right"/>
    </xf>
    <xf numFmtId="0" fontId="0" fillId="2" borderId="0" xfId="0" applyFill="1"/>
    <xf numFmtId="164" fontId="0" fillId="0" borderId="0" xfId="0" applyNumberFormat="1"/>
    <xf numFmtId="0" fontId="0" fillId="0" borderId="4" xfId="0" applyBorder="1"/>
    <xf numFmtId="0" fontId="0" fillId="2" borderId="4" xfId="0" applyFill="1" applyBorder="1"/>
    <xf numFmtId="0" fontId="0" fillId="0" borderId="5" xfId="0" applyBorder="1"/>
    <xf numFmtId="0" fontId="0" fillId="2" borderId="5" xfId="0" applyFill="1" applyBorder="1"/>
    <xf numFmtId="165" fontId="0" fillId="0" borderId="0" xfId="0" applyNumberFormat="1"/>
    <xf numFmtId="165" fontId="0" fillId="0" borderId="4" xfId="0" applyNumberFormat="1" applyBorder="1"/>
    <xf numFmtId="47" fontId="0" fillId="0" borderId="0" xfId="0" applyNumberFormat="1" applyAlignment="1">
      <alignment horizontal="center"/>
    </xf>
    <xf numFmtId="165" fontId="1" fillId="0" borderId="0" xfId="0" applyNumberFormat="1" applyFont="1"/>
    <xf numFmtId="165" fontId="1" fillId="0" borderId="5" xfId="0" applyNumberFormat="1" applyFont="1" applyBorder="1"/>
    <xf numFmtId="16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quotePrefix="1" applyFont="1"/>
    <xf numFmtId="0" fontId="0" fillId="0" borderId="0" xfId="0" applyAlignment="1">
      <alignment vertical="center"/>
    </xf>
    <xf numFmtId="0" fontId="20" fillId="0" borderId="0" xfId="0" applyFont="1"/>
    <xf numFmtId="47" fontId="21" fillId="0" borderId="0" xfId="0" applyNumberFormat="1" applyFont="1" applyAlignment="1">
      <alignment vertical="center" wrapText="1"/>
    </xf>
    <xf numFmtId="0" fontId="22" fillId="0" borderId="0" xfId="0" applyFont="1"/>
    <xf numFmtId="0" fontId="1" fillId="0" borderId="15" xfId="0" applyFont="1" applyBorder="1"/>
    <xf numFmtId="0" fontId="0" fillId="0" borderId="15" xfId="0" applyBorder="1"/>
    <xf numFmtId="0" fontId="0" fillId="0" borderId="16" xfId="0" applyBorder="1"/>
    <xf numFmtId="0" fontId="22" fillId="0" borderId="16" xfId="0" applyFont="1" applyBorder="1"/>
    <xf numFmtId="0" fontId="0" fillId="0" borderId="16" xfId="0" applyBorder="1" applyAlignment="1">
      <alignment horizontal="center"/>
    </xf>
  </cellXfs>
  <cellStyles count="44">
    <cellStyle name="20% - Accent1 2" xfId="21" xr:uid="{00000000-0005-0000-0000-000000000000}"/>
    <cellStyle name="20% - Accent2 2" xfId="25" xr:uid="{00000000-0005-0000-0000-000001000000}"/>
    <cellStyle name="20% - Accent3 2" xfId="29" xr:uid="{00000000-0005-0000-0000-000002000000}"/>
    <cellStyle name="20% - Accent4 2" xfId="33" xr:uid="{00000000-0005-0000-0000-000003000000}"/>
    <cellStyle name="20% - Accent5 2" xfId="37" xr:uid="{00000000-0005-0000-0000-000004000000}"/>
    <cellStyle name="20% - Accent6 2" xfId="41" xr:uid="{00000000-0005-0000-0000-000005000000}"/>
    <cellStyle name="40% - Accent1 2" xfId="22" xr:uid="{00000000-0005-0000-0000-000006000000}"/>
    <cellStyle name="40% - Accent2 2" xfId="26" xr:uid="{00000000-0005-0000-0000-000007000000}"/>
    <cellStyle name="40% - Accent3 2" xfId="30" xr:uid="{00000000-0005-0000-0000-000008000000}"/>
    <cellStyle name="40% - Accent4 2" xfId="34" xr:uid="{00000000-0005-0000-0000-000009000000}"/>
    <cellStyle name="40% - Accent5 2" xfId="38" xr:uid="{00000000-0005-0000-0000-00000A000000}"/>
    <cellStyle name="40% - Accent6 2" xfId="42" xr:uid="{00000000-0005-0000-0000-00000B000000}"/>
    <cellStyle name="60% - Accent1 2" xfId="23" xr:uid="{00000000-0005-0000-0000-00000C000000}"/>
    <cellStyle name="60% - Accent2 2" xfId="27" xr:uid="{00000000-0005-0000-0000-00000D000000}"/>
    <cellStyle name="60% - Accent3 2" xfId="31" xr:uid="{00000000-0005-0000-0000-00000E000000}"/>
    <cellStyle name="60% - Accent4 2" xfId="35" xr:uid="{00000000-0005-0000-0000-00000F000000}"/>
    <cellStyle name="60% - Accent5 2" xfId="39" xr:uid="{00000000-0005-0000-0000-000010000000}"/>
    <cellStyle name="60% - Accent6 2" xfId="43" xr:uid="{00000000-0005-0000-0000-000011000000}"/>
    <cellStyle name="Accent1 2" xfId="20" xr:uid="{00000000-0005-0000-0000-000012000000}"/>
    <cellStyle name="Accent2 2" xfId="24" xr:uid="{00000000-0005-0000-0000-000013000000}"/>
    <cellStyle name="Accent3 2" xfId="28" xr:uid="{00000000-0005-0000-0000-000014000000}"/>
    <cellStyle name="Accent4 2" xfId="32" xr:uid="{00000000-0005-0000-0000-000015000000}"/>
    <cellStyle name="Accent5 2" xfId="36" xr:uid="{00000000-0005-0000-0000-000016000000}"/>
    <cellStyle name="Accent6 2" xfId="40" xr:uid="{00000000-0005-0000-0000-000017000000}"/>
    <cellStyle name="Bad 2" xfId="9" xr:uid="{00000000-0005-0000-0000-000018000000}"/>
    <cellStyle name="Calculation 2" xfId="13" xr:uid="{00000000-0005-0000-0000-000019000000}"/>
    <cellStyle name="Check Cell 2" xfId="15" xr:uid="{00000000-0005-0000-0000-00001A000000}"/>
    <cellStyle name="Explanatory Text 2" xfId="18" xr:uid="{00000000-0005-0000-0000-00001B000000}"/>
    <cellStyle name="Good 2" xfId="8" xr:uid="{00000000-0005-0000-0000-00001C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 2" xfId="11" xr:uid="{00000000-0005-0000-0000-000021000000}"/>
    <cellStyle name="Linked Cell 2" xfId="14" xr:uid="{00000000-0005-0000-0000-000022000000}"/>
    <cellStyle name="Neutral 2" xfId="10" xr:uid="{00000000-0005-0000-0000-000023000000}"/>
    <cellStyle name="Normal" xfId="0" builtinId="0"/>
    <cellStyle name="Normal 2" xfId="5" xr:uid="{00000000-0005-0000-0000-000025000000}"/>
    <cellStyle name="Normal 3" xfId="6" xr:uid="{00000000-0005-0000-0000-000026000000}"/>
    <cellStyle name="Note 2" xfId="17" xr:uid="{00000000-0005-0000-0000-000027000000}"/>
    <cellStyle name="Output 2" xfId="12" xr:uid="{00000000-0005-0000-0000-000028000000}"/>
    <cellStyle name="Title 2" xfId="7" xr:uid="{00000000-0005-0000-0000-000029000000}"/>
    <cellStyle name="Total 2" xfId="19" xr:uid="{00000000-0005-0000-0000-00002A000000}"/>
    <cellStyle name="Warning Text 2" xfId="16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77"/>
  <sheetViews>
    <sheetView topLeftCell="E1" zoomScaleNormal="100" workbookViewId="0">
      <selection activeCell="M28" sqref="M28"/>
    </sheetView>
  </sheetViews>
  <sheetFormatPr defaultRowHeight="14.4" x14ac:dyDescent="0.3"/>
  <cols>
    <col min="1" max="1" width="9.21875" style="4" customWidth="1"/>
    <col min="2" max="2" width="4.21875" hidden="1" customWidth="1"/>
    <col min="3" max="3" width="5.21875" customWidth="1"/>
    <col min="4" max="4" width="34.88671875" customWidth="1"/>
    <col min="5" max="5" width="5" customWidth="1"/>
    <col min="6" max="6" width="10.5546875" style="3" customWidth="1"/>
    <col min="8" max="8" width="12.5546875" customWidth="1"/>
    <col min="18" max="18" width="13.88671875" bestFit="1" customWidth="1"/>
    <col min="19" max="19" width="8.77734375" customWidth="1"/>
    <col min="20" max="20" width="35" bestFit="1" customWidth="1"/>
  </cols>
  <sheetData>
    <row r="1" spans="1:19" ht="15" thickBot="1" x14ac:dyDescent="0.35">
      <c r="A1" s="4" t="s">
        <v>1015</v>
      </c>
      <c r="I1" t="s">
        <v>1018</v>
      </c>
      <c r="J1" t="s">
        <v>1019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R1" t="s">
        <v>1022</v>
      </c>
      <c r="S1" t="s">
        <v>1021</v>
      </c>
    </row>
    <row r="2" spans="1:19" ht="15.6" thickTop="1" thickBot="1" x14ac:dyDescent="0.35">
      <c r="A2" s="4" t="s">
        <v>2</v>
      </c>
      <c r="B2" s="4" t="s">
        <v>0</v>
      </c>
      <c r="C2" s="21" t="s">
        <v>572</v>
      </c>
      <c r="D2" s="4" t="s">
        <v>1</v>
      </c>
      <c r="G2" t="s">
        <v>14</v>
      </c>
      <c r="I2">
        <f>SUMIF($C$3:$C$12,$Q2,$E$3:$E$12)</f>
        <v>0</v>
      </c>
      <c r="J2">
        <f>SUMIF($C$16:$C$25,$Q2,$E$16:$E$25)</f>
        <v>0</v>
      </c>
      <c r="K2">
        <f>SUMIF($C$29:$C$38,$Q2,$E$29:$E$38)</f>
        <v>1</v>
      </c>
      <c r="L2">
        <f>SUMIF($C$42:$C$51,$Q2,$E$42:$E$51)</f>
        <v>0</v>
      </c>
      <c r="M2">
        <f>SUMIF($C$55:$C$64,$Q2,$E$55:$E$64)</f>
        <v>13</v>
      </c>
      <c r="N2">
        <f>SUMIF($C$68:$C$77,$Q2,$E$68:$E$77)</f>
        <v>3</v>
      </c>
      <c r="O2" s="28">
        <f>SUMIF($C$3:$C$77,Q2,$E$3:$E$77)</f>
        <v>17</v>
      </c>
      <c r="P2" s="28">
        <f>RANK(O2,$O$2:$O$13)</f>
        <v>5</v>
      </c>
      <c r="Q2" t="s">
        <v>1000</v>
      </c>
      <c r="R2" s="29" t="s">
        <v>894</v>
      </c>
      <c r="S2" s="30">
        <f>'Girls Individual'!O3+'Boys Individual'!O3</f>
        <v>10</v>
      </c>
    </row>
    <row r="3" spans="1:19" ht="15.6" thickTop="1" thickBot="1" x14ac:dyDescent="0.35">
      <c r="A3" s="4">
        <v>1</v>
      </c>
      <c r="C3" t="s">
        <v>139</v>
      </c>
      <c r="D3" t="str">
        <f t="shared" ref="D3:D12" si="0">INDEX($R$2:$R$13,MATCH(C3,$Q$2:$Q$13,0))</f>
        <v>St E</v>
      </c>
      <c r="E3">
        <v>10</v>
      </c>
      <c r="G3" t="s">
        <v>15</v>
      </c>
      <c r="I3">
        <f t="shared" ref="I3:I13" si="1">SUMIF($C$3:$C$12,$Q3,$E$3:$E$12)</f>
        <v>2</v>
      </c>
      <c r="J3">
        <f t="shared" ref="J3:J13" si="2">SUMIF($C$16:$C$25,$Q3,$E$16:$E$25)</f>
        <v>0</v>
      </c>
      <c r="K3">
        <f t="shared" ref="K3:K13" si="3">SUMIF($C$29:$C$38,$Q3,$E$29:$E$38)</f>
        <v>0</v>
      </c>
      <c r="L3">
        <f t="shared" ref="L3:L13" si="4">SUMIF($C$42:$C$51,$Q3,$E$42:$E$51)</f>
        <v>0</v>
      </c>
      <c r="M3">
        <f t="shared" ref="M3:M13" si="5">SUMIF($C$55:$C$64,$Q3,$E$55:$E$64)</f>
        <v>0</v>
      </c>
      <c r="N3">
        <f t="shared" ref="N3:N13" si="6">SUMIF($C$68:$C$77,$Q3,$E$68:$E$77)</f>
        <v>0</v>
      </c>
      <c r="O3" s="28">
        <f t="shared" ref="O3:O13" si="7">SUMIF($C$3:$C$77,Q3,$E$3:$E$77)</f>
        <v>2</v>
      </c>
      <c r="P3" s="28">
        <f t="shared" ref="P3:P11" si="8">RANK(O3,$O$2:$O$13)</f>
        <v>11</v>
      </c>
      <c r="Q3" t="s">
        <v>865</v>
      </c>
      <c r="R3" s="29" t="s">
        <v>3</v>
      </c>
      <c r="S3" s="30">
        <f>'Girls Individual'!O4+'Boys Individual'!O4</f>
        <v>5</v>
      </c>
    </row>
    <row r="4" spans="1:19" ht="15.6" thickTop="1" thickBot="1" x14ac:dyDescent="0.35">
      <c r="A4" s="4">
        <v>2</v>
      </c>
      <c r="C4" t="s">
        <v>569</v>
      </c>
      <c r="D4" t="str">
        <f t="shared" si="0"/>
        <v>Queen of Peace</v>
      </c>
      <c r="E4">
        <v>9</v>
      </c>
      <c r="I4">
        <f t="shared" si="1"/>
        <v>0</v>
      </c>
      <c r="J4">
        <f t="shared" si="2"/>
        <v>0</v>
      </c>
      <c r="K4">
        <f t="shared" si="3"/>
        <v>0</v>
      </c>
      <c r="L4">
        <f t="shared" si="4"/>
        <v>0</v>
      </c>
      <c r="M4">
        <f t="shared" si="5"/>
        <v>0</v>
      </c>
      <c r="N4">
        <f t="shared" si="6"/>
        <v>0</v>
      </c>
      <c r="O4" s="28">
        <f t="shared" si="7"/>
        <v>0</v>
      </c>
      <c r="P4" s="28">
        <f t="shared" si="8"/>
        <v>12</v>
      </c>
      <c r="Q4" t="s">
        <v>195</v>
      </c>
      <c r="R4" s="29" t="s">
        <v>934</v>
      </c>
      <c r="S4" s="30">
        <f>'Girls Individual'!O5+'Boys Individual'!O5</f>
        <v>2</v>
      </c>
    </row>
    <row r="5" spans="1:19" ht="15.6" thickTop="1" thickBot="1" x14ac:dyDescent="0.35">
      <c r="A5" s="4">
        <v>3</v>
      </c>
      <c r="C5" t="s">
        <v>193</v>
      </c>
      <c r="D5" t="str">
        <f t="shared" si="0"/>
        <v>St James</v>
      </c>
      <c r="E5">
        <v>8</v>
      </c>
      <c r="I5">
        <f t="shared" si="1"/>
        <v>7</v>
      </c>
      <c r="J5">
        <f t="shared" si="2"/>
        <v>4</v>
      </c>
      <c r="K5">
        <f t="shared" si="3"/>
        <v>2</v>
      </c>
      <c r="L5">
        <f t="shared" si="4"/>
        <v>2</v>
      </c>
      <c r="M5">
        <f t="shared" si="5"/>
        <v>9</v>
      </c>
      <c r="N5">
        <f t="shared" si="6"/>
        <v>4</v>
      </c>
      <c r="O5" s="28">
        <f t="shared" si="7"/>
        <v>28</v>
      </c>
      <c r="P5" s="28">
        <f t="shared" si="8"/>
        <v>3</v>
      </c>
      <c r="Q5" t="s">
        <v>35</v>
      </c>
      <c r="R5" s="29" t="s">
        <v>200</v>
      </c>
      <c r="S5" s="30">
        <f>'Girls Individual'!O6+'Boys Individual'!O6</f>
        <v>30</v>
      </c>
    </row>
    <row r="6" spans="1:19" ht="15.6" thickTop="1" thickBot="1" x14ac:dyDescent="0.35">
      <c r="A6" s="4">
        <v>4</v>
      </c>
      <c r="C6" t="s">
        <v>35</v>
      </c>
      <c r="D6" t="str">
        <f t="shared" si="0"/>
        <v>OLMC</v>
      </c>
      <c r="E6">
        <v>7</v>
      </c>
      <c r="I6">
        <f t="shared" si="1"/>
        <v>9</v>
      </c>
      <c r="J6">
        <f t="shared" si="2"/>
        <v>0</v>
      </c>
      <c r="K6">
        <f t="shared" si="3"/>
        <v>6</v>
      </c>
      <c r="L6">
        <f t="shared" si="4"/>
        <v>0</v>
      </c>
      <c r="M6">
        <f t="shared" si="5"/>
        <v>0</v>
      </c>
      <c r="N6">
        <f t="shared" si="6"/>
        <v>0</v>
      </c>
      <c r="O6" s="28">
        <f t="shared" si="7"/>
        <v>15</v>
      </c>
      <c r="P6" s="28">
        <f t="shared" si="8"/>
        <v>6</v>
      </c>
      <c r="Q6" t="s">
        <v>569</v>
      </c>
      <c r="R6" s="29" t="s">
        <v>453</v>
      </c>
      <c r="S6" s="30">
        <f>'Girls Individual'!O7+'Boys Individual'!O7</f>
        <v>9</v>
      </c>
    </row>
    <row r="7" spans="1:19" ht="15.6" thickTop="1" thickBot="1" x14ac:dyDescent="0.35">
      <c r="A7" s="4">
        <v>5</v>
      </c>
      <c r="C7" t="s">
        <v>194</v>
      </c>
      <c r="D7" t="str">
        <f t="shared" si="0"/>
        <v>SJA</v>
      </c>
      <c r="E7">
        <v>6</v>
      </c>
      <c r="I7">
        <f t="shared" si="1"/>
        <v>0</v>
      </c>
      <c r="J7">
        <f t="shared" si="2"/>
        <v>9</v>
      </c>
      <c r="K7">
        <f t="shared" si="3"/>
        <v>5</v>
      </c>
      <c r="L7">
        <f t="shared" si="4"/>
        <v>0</v>
      </c>
      <c r="M7">
        <f t="shared" si="5"/>
        <v>0</v>
      </c>
      <c r="N7">
        <f t="shared" si="6"/>
        <v>7</v>
      </c>
      <c r="O7" s="28">
        <f t="shared" si="7"/>
        <v>21</v>
      </c>
      <c r="P7" s="28">
        <f t="shared" si="8"/>
        <v>4</v>
      </c>
      <c r="Q7" t="s">
        <v>1001</v>
      </c>
      <c r="R7" s="29" t="s">
        <v>924</v>
      </c>
      <c r="S7" s="30">
        <f>'Girls Individual'!O8+'Boys Individual'!O8</f>
        <v>7</v>
      </c>
    </row>
    <row r="8" spans="1:19" ht="15.6" thickTop="1" thickBot="1" x14ac:dyDescent="0.35">
      <c r="A8" s="4">
        <v>6</v>
      </c>
      <c r="C8" t="s">
        <v>571</v>
      </c>
      <c r="D8" t="str">
        <f t="shared" si="0"/>
        <v>St Thomas</v>
      </c>
      <c r="E8">
        <v>5</v>
      </c>
      <c r="I8">
        <f t="shared" si="1"/>
        <v>0</v>
      </c>
      <c r="J8">
        <f t="shared" si="2"/>
        <v>0</v>
      </c>
      <c r="K8">
        <f t="shared" si="3"/>
        <v>0</v>
      </c>
      <c r="L8">
        <f t="shared" si="4"/>
        <v>0</v>
      </c>
      <c r="M8">
        <f t="shared" si="5"/>
        <v>10</v>
      </c>
      <c r="N8">
        <f t="shared" si="6"/>
        <v>1</v>
      </c>
      <c r="O8" s="28">
        <f t="shared" si="7"/>
        <v>11</v>
      </c>
      <c r="P8" s="28">
        <f t="shared" si="8"/>
        <v>8</v>
      </c>
      <c r="Q8" t="s">
        <v>138</v>
      </c>
      <c r="R8" s="29" t="s">
        <v>999</v>
      </c>
      <c r="S8" s="30">
        <f>'Girls Individual'!O9+'Boys Individual'!O9</f>
        <v>22</v>
      </c>
    </row>
    <row r="9" spans="1:19" ht="15.6" thickTop="1" thickBot="1" x14ac:dyDescent="0.35">
      <c r="A9" s="4">
        <v>7</v>
      </c>
      <c r="C9" t="s">
        <v>139</v>
      </c>
      <c r="D9" t="str">
        <f t="shared" si="0"/>
        <v>St E</v>
      </c>
      <c r="E9">
        <v>4</v>
      </c>
      <c r="I9">
        <f t="shared" si="1"/>
        <v>17</v>
      </c>
      <c r="J9">
        <f t="shared" si="2"/>
        <v>10</v>
      </c>
      <c r="K9">
        <f t="shared" si="3"/>
        <v>0</v>
      </c>
      <c r="L9">
        <f t="shared" si="4"/>
        <v>11</v>
      </c>
      <c r="M9">
        <f t="shared" si="5"/>
        <v>1</v>
      </c>
      <c r="N9">
        <f t="shared" si="6"/>
        <v>8</v>
      </c>
      <c r="O9" s="28">
        <f t="shared" si="7"/>
        <v>47</v>
      </c>
      <c r="P9" s="28">
        <f t="shared" si="8"/>
        <v>2</v>
      </c>
      <c r="Q9" t="s">
        <v>139</v>
      </c>
      <c r="R9" s="29" t="s">
        <v>360</v>
      </c>
      <c r="S9" s="30">
        <f>'Girls Individual'!O10+'Boys Individual'!O10</f>
        <v>19</v>
      </c>
    </row>
    <row r="10" spans="1:19" ht="15.6" thickTop="1" thickBot="1" x14ac:dyDescent="0.35">
      <c r="A10" s="4">
        <v>8</v>
      </c>
      <c r="C10" t="s">
        <v>139</v>
      </c>
      <c r="D10" t="str">
        <f t="shared" si="0"/>
        <v>St E</v>
      </c>
      <c r="E10">
        <v>3</v>
      </c>
      <c r="I10">
        <f t="shared" si="1"/>
        <v>9</v>
      </c>
      <c r="J10">
        <f t="shared" si="2"/>
        <v>30</v>
      </c>
      <c r="K10">
        <f t="shared" si="3"/>
        <v>38</v>
      </c>
      <c r="L10">
        <f t="shared" si="4"/>
        <v>33</v>
      </c>
      <c r="M10">
        <f t="shared" si="5"/>
        <v>22</v>
      </c>
      <c r="N10">
        <f t="shared" si="6"/>
        <v>32</v>
      </c>
      <c r="O10" s="28">
        <f t="shared" si="7"/>
        <v>164</v>
      </c>
      <c r="P10" s="28">
        <f t="shared" si="8"/>
        <v>1</v>
      </c>
      <c r="Q10" t="s">
        <v>193</v>
      </c>
      <c r="R10" s="29" t="s">
        <v>315</v>
      </c>
      <c r="S10" s="30">
        <f>'Girls Individual'!O11+'Boys Individual'!O11</f>
        <v>39</v>
      </c>
    </row>
    <row r="11" spans="1:19" ht="15.6" thickTop="1" thickBot="1" x14ac:dyDescent="0.35">
      <c r="A11" s="4">
        <v>9</v>
      </c>
      <c r="C11" t="s">
        <v>865</v>
      </c>
      <c r="D11" t="str">
        <f t="shared" si="0"/>
        <v>Holy Trinity</v>
      </c>
      <c r="E11">
        <v>2</v>
      </c>
      <c r="I11">
        <f t="shared" si="1"/>
        <v>6</v>
      </c>
      <c r="J11">
        <f t="shared" si="2"/>
        <v>0</v>
      </c>
      <c r="K11">
        <f t="shared" si="3"/>
        <v>0</v>
      </c>
      <c r="L11">
        <f t="shared" si="4"/>
        <v>8</v>
      </c>
      <c r="M11">
        <f t="shared" si="5"/>
        <v>0</v>
      </c>
      <c r="N11">
        <f t="shared" si="6"/>
        <v>0</v>
      </c>
      <c r="O11" s="28">
        <f t="shared" si="7"/>
        <v>14</v>
      </c>
      <c r="P11" s="28">
        <f t="shared" si="8"/>
        <v>7</v>
      </c>
      <c r="Q11" t="s">
        <v>194</v>
      </c>
      <c r="R11" s="29" t="s">
        <v>155</v>
      </c>
      <c r="S11" s="30">
        <f>'Girls Individual'!O12+'Boys Individual'!O12</f>
        <v>16</v>
      </c>
    </row>
    <row r="12" spans="1:19" ht="15.6" thickTop="1" thickBot="1" x14ac:dyDescent="0.35">
      <c r="A12" s="4">
        <v>10</v>
      </c>
      <c r="C12" t="s">
        <v>193</v>
      </c>
      <c r="D12" t="str">
        <f t="shared" si="0"/>
        <v>St James</v>
      </c>
      <c r="E12">
        <v>1</v>
      </c>
      <c r="I12">
        <f t="shared" si="1"/>
        <v>0</v>
      </c>
      <c r="J12">
        <f t="shared" si="2"/>
        <v>2</v>
      </c>
      <c r="K12">
        <f t="shared" si="3"/>
        <v>0</v>
      </c>
      <c r="L12">
        <f t="shared" si="4"/>
        <v>1</v>
      </c>
      <c r="M12">
        <f t="shared" si="5"/>
        <v>0</v>
      </c>
      <c r="N12">
        <f t="shared" si="6"/>
        <v>0</v>
      </c>
      <c r="O12" s="28">
        <f t="shared" si="7"/>
        <v>3</v>
      </c>
      <c r="P12" s="28">
        <f>RANK(O12,$O$2:$O$13)</f>
        <v>10</v>
      </c>
      <c r="Q12" t="s">
        <v>570</v>
      </c>
      <c r="R12" s="29" t="s">
        <v>530</v>
      </c>
      <c r="S12" s="30">
        <f>'Girls Individual'!O13+'Boys Individual'!O13</f>
        <v>10</v>
      </c>
    </row>
    <row r="13" spans="1:19" ht="15.6" thickTop="1" thickBot="1" x14ac:dyDescent="0.35">
      <c r="I13">
        <f t="shared" si="1"/>
        <v>5</v>
      </c>
      <c r="J13">
        <f t="shared" si="2"/>
        <v>0</v>
      </c>
      <c r="K13">
        <f t="shared" si="3"/>
        <v>3</v>
      </c>
      <c r="L13">
        <f t="shared" si="4"/>
        <v>0</v>
      </c>
      <c r="M13">
        <f t="shared" si="5"/>
        <v>0</v>
      </c>
      <c r="N13">
        <f t="shared" si="6"/>
        <v>0</v>
      </c>
      <c r="O13" s="28">
        <f t="shared" si="7"/>
        <v>8</v>
      </c>
      <c r="P13" s="28">
        <f>RANK(O13,$O$2:$O$13)</f>
        <v>9</v>
      </c>
      <c r="Q13" t="s">
        <v>571</v>
      </c>
      <c r="R13" s="29" t="s">
        <v>409</v>
      </c>
      <c r="S13" s="30">
        <f>'Girls Individual'!O14+'Boys Individual'!O14</f>
        <v>21</v>
      </c>
    </row>
    <row r="14" spans="1:19" ht="15.6" thickTop="1" thickBot="1" x14ac:dyDescent="0.35">
      <c r="A14" s="4" t="s">
        <v>1016</v>
      </c>
      <c r="I14" s="1">
        <f t="shared" ref="I14:O14" si="9">SUM(I2:I13)</f>
        <v>55</v>
      </c>
      <c r="J14" s="1">
        <f t="shared" si="9"/>
        <v>55</v>
      </c>
      <c r="K14" s="1">
        <f t="shared" si="9"/>
        <v>55</v>
      </c>
      <c r="L14" s="1">
        <f t="shared" si="9"/>
        <v>55</v>
      </c>
      <c r="M14" s="1">
        <f t="shared" si="9"/>
        <v>55</v>
      </c>
      <c r="N14" s="1">
        <f t="shared" si="9"/>
        <v>55</v>
      </c>
      <c r="O14" s="26">
        <f t="shared" si="9"/>
        <v>330</v>
      </c>
      <c r="P14" s="27"/>
      <c r="Q14" s="2"/>
      <c r="R14" s="29" t="s">
        <v>286</v>
      </c>
      <c r="S14" s="30">
        <f>'Girls Individual'!O15+'Boys Individual'!O15</f>
        <v>190</v>
      </c>
    </row>
    <row r="15" spans="1:19" ht="15" thickTop="1" x14ac:dyDescent="0.3">
      <c r="A15" s="4" t="s">
        <v>2</v>
      </c>
      <c r="B15" s="4" t="s">
        <v>0</v>
      </c>
      <c r="C15" s="4"/>
      <c r="R15" s="25"/>
      <c r="S15" s="20"/>
    </row>
    <row r="16" spans="1:19" x14ac:dyDescent="0.3">
      <c r="A16" s="4">
        <v>1</v>
      </c>
      <c r="C16" t="s">
        <v>139</v>
      </c>
      <c r="D16" t="str">
        <f t="shared" ref="D16:D25" si="10">INDEX($R$2:$R$13,MATCH(C16,$Q$2:$Q$13,0))</f>
        <v>St E</v>
      </c>
      <c r="E16">
        <v>10</v>
      </c>
      <c r="S16" s="20"/>
    </row>
    <row r="17" spans="1:19" x14ac:dyDescent="0.3">
      <c r="A17" s="4">
        <v>2</v>
      </c>
      <c r="C17" t="s">
        <v>1001</v>
      </c>
      <c r="D17" t="str">
        <f t="shared" si="10"/>
        <v>Sacred Heart</v>
      </c>
      <c r="E17">
        <v>9</v>
      </c>
      <c r="R17" s="23"/>
    </row>
    <row r="18" spans="1:19" x14ac:dyDescent="0.3">
      <c r="A18" s="4">
        <v>3</v>
      </c>
      <c r="C18" t="s">
        <v>193</v>
      </c>
      <c r="D18" t="str">
        <f t="shared" si="10"/>
        <v>St James</v>
      </c>
      <c r="E18">
        <v>8</v>
      </c>
    </row>
    <row r="19" spans="1:19" x14ac:dyDescent="0.3">
      <c r="A19" s="4">
        <v>4</v>
      </c>
      <c r="C19" t="s">
        <v>193</v>
      </c>
      <c r="D19" t="str">
        <f t="shared" si="10"/>
        <v>St James</v>
      </c>
      <c r="E19">
        <v>7</v>
      </c>
    </row>
    <row r="20" spans="1:19" x14ac:dyDescent="0.3">
      <c r="A20" s="4">
        <v>5</v>
      </c>
      <c r="C20" t="s">
        <v>193</v>
      </c>
      <c r="D20" t="str">
        <f t="shared" si="10"/>
        <v>St James</v>
      </c>
      <c r="E20">
        <v>6</v>
      </c>
    </row>
    <row r="21" spans="1:19" x14ac:dyDescent="0.3">
      <c r="A21" s="4">
        <v>6</v>
      </c>
      <c r="C21" t="s">
        <v>193</v>
      </c>
      <c r="D21" t="str">
        <f t="shared" si="10"/>
        <v>St James</v>
      </c>
      <c r="E21">
        <v>5</v>
      </c>
    </row>
    <row r="22" spans="1:19" x14ac:dyDescent="0.3">
      <c r="A22" s="4">
        <v>7</v>
      </c>
      <c r="C22" t="s">
        <v>35</v>
      </c>
      <c r="D22" t="str">
        <f t="shared" si="10"/>
        <v>OLMC</v>
      </c>
      <c r="E22">
        <v>4</v>
      </c>
    </row>
    <row r="23" spans="1:19" x14ac:dyDescent="0.3">
      <c r="A23" s="4">
        <v>8</v>
      </c>
      <c r="C23" t="s">
        <v>193</v>
      </c>
      <c r="D23" t="str">
        <f t="shared" si="10"/>
        <v>St James</v>
      </c>
      <c r="E23">
        <v>3</v>
      </c>
    </row>
    <row r="24" spans="1:19" x14ac:dyDescent="0.3">
      <c r="A24" s="4">
        <v>9</v>
      </c>
      <c r="C24" t="s">
        <v>570</v>
      </c>
      <c r="D24" t="str">
        <f t="shared" si="10"/>
        <v>St Rose</v>
      </c>
      <c r="E24">
        <v>2</v>
      </c>
    </row>
    <row r="25" spans="1:19" x14ac:dyDescent="0.3">
      <c r="A25" s="4">
        <v>10</v>
      </c>
      <c r="C25" t="s">
        <v>193</v>
      </c>
      <c r="D25" t="str">
        <f t="shared" si="10"/>
        <v>St James</v>
      </c>
      <c r="E25">
        <v>1</v>
      </c>
    </row>
    <row r="27" spans="1:19" x14ac:dyDescent="0.3">
      <c r="A27" s="4" t="s">
        <v>7</v>
      </c>
      <c r="G27" t="s">
        <v>17</v>
      </c>
    </row>
    <row r="28" spans="1:19" x14ac:dyDescent="0.3">
      <c r="A28" s="4" t="s">
        <v>2</v>
      </c>
      <c r="B28" s="4" t="s">
        <v>0</v>
      </c>
      <c r="C28" s="4"/>
      <c r="I28" s="4">
        <v>2022</v>
      </c>
      <c r="J28" s="4">
        <v>2023</v>
      </c>
      <c r="K28" s="4" t="s">
        <v>1023</v>
      </c>
      <c r="L28" s="4"/>
      <c r="M28" s="4"/>
      <c r="N28" s="4"/>
      <c r="O28" s="4"/>
      <c r="P28" s="4"/>
      <c r="Q28" s="4"/>
      <c r="R28" s="4"/>
    </row>
    <row r="29" spans="1:19" x14ac:dyDescent="0.3">
      <c r="A29" s="4">
        <v>1</v>
      </c>
      <c r="C29" t="s">
        <v>193</v>
      </c>
      <c r="D29" t="str">
        <f t="shared" ref="D29:D38" si="11">INDEX($R$2:$R$13,MATCH(C29,$Q$2:$Q$13,0))</f>
        <v>St James</v>
      </c>
      <c r="E29">
        <v>10</v>
      </c>
      <c r="G29" t="s">
        <v>18</v>
      </c>
      <c r="I29">
        <v>38</v>
      </c>
      <c r="J29" s="7">
        <v>27</v>
      </c>
      <c r="K29" s="13">
        <f>J29-I29</f>
        <v>-11</v>
      </c>
      <c r="L29" s="7"/>
      <c r="N29" s="7"/>
      <c r="P29" s="7"/>
      <c r="S29" s="13"/>
    </row>
    <row r="30" spans="1:19" x14ac:dyDescent="0.3">
      <c r="A30" s="4">
        <v>2</v>
      </c>
      <c r="C30" t="s">
        <v>193</v>
      </c>
      <c r="D30" t="str">
        <f t="shared" si="11"/>
        <v>St James</v>
      </c>
      <c r="E30">
        <v>9</v>
      </c>
      <c r="G30" t="s">
        <v>19</v>
      </c>
      <c r="I30">
        <v>33</v>
      </c>
      <c r="J30" s="7">
        <v>23</v>
      </c>
      <c r="K30" s="13">
        <f>J30-I30</f>
        <v>-10</v>
      </c>
      <c r="L30" s="7"/>
      <c r="N30" s="7"/>
      <c r="P30" s="7"/>
      <c r="S30" s="13"/>
    </row>
    <row r="31" spans="1:19" x14ac:dyDescent="0.3">
      <c r="A31" s="4">
        <v>3</v>
      </c>
      <c r="C31" t="s">
        <v>193</v>
      </c>
      <c r="D31" t="str">
        <f t="shared" si="11"/>
        <v>St James</v>
      </c>
      <c r="E31">
        <v>8</v>
      </c>
      <c r="G31" t="s">
        <v>20</v>
      </c>
      <c r="I31" s="9">
        <v>41</v>
      </c>
      <c r="J31" s="10">
        <v>30</v>
      </c>
      <c r="K31" s="14">
        <f>J31-I31</f>
        <v>-11</v>
      </c>
      <c r="L31" s="10"/>
      <c r="M31" s="9"/>
      <c r="N31" s="10"/>
      <c r="O31" s="9"/>
      <c r="P31" s="10"/>
      <c r="Q31" s="9"/>
      <c r="R31" s="9"/>
      <c r="S31" s="14"/>
    </row>
    <row r="32" spans="1:19" x14ac:dyDescent="0.3">
      <c r="A32" s="4">
        <v>4</v>
      </c>
      <c r="C32" t="s">
        <v>193</v>
      </c>
      <c r="D32" t="str">
        <f t="shared" si="11"/>
        <v>St James</v>
      </c>
      <c r="E32">
        <v>7</v>
      </c>
      <c r="G32" t="s">
        <v>21</v>
      </c>
      <c r="I32">
        <f t="shared" ref="I32" si="12">SUM(I29:I31)</f>
        <v>112</v>
      </c>
      <c r="J32" s="7">
        <f>SUM(J29:J31)</f>
        <v>80</v>
      </c>
      <c r="K32" s="16">
        <f>J32-I32</f>
        <v>-32</v>
      </c>
      <c r="L32" s="7"/>
      <c r="N32" s="7"/>
      <c r="P32" s="7"/>
      <c r="S32" s="16"/>
    </row>
    <row r="33" spans="1:19" x14ac:dyDescent="0.3">
      <c r="A33" s="4">
        <v>5</v>
      </c>
      <c r="C33" t="s">
        <v>569</v>
      </c>
      <c r="D33" t="str">
        <f t="shared" si="11"/>
        <v>Queen of Peace</v>
      </c>
      <c r="E33">
        <v>6</v>
      </c>
      <c r="J33" s="7"/>
      <c r="K33" s="8"/>
      <c r="L33" s="7"/>
      <c r="N33" s="7"/>
      <c r="P33" s="7"/>
      <c r="Q33" s="8"/>
      <c r="R33" s="8"/>
      <c r="S33" s="8"/>
    </row>
    <row r="34" spans="1:19" x14ac:dyDescent="0.3">
      <c r="A34" s="4">
        <v>6</v>
      </c>
      <c r="C34" t="s">
        <v>1001</v>
      </c>
      <c r="D34" t="str">
        <f t="shared" si="11"/>
        <v>Sacred Heart</v>
      </c>
      <c r="E34">
        <v>5</v>
      </c>
      <c r="G34" t="s">
        <v>22</v>
      </c>
      <c r="I34">
        <v>43</v>
      </c>
      <c r="J34" s="7">
        <v>42</v>
      </c>
      <c r="K34" s="13">
        <f>J34-I34</f>
        <v>-1</v>
      </c>
      <c r="L34" s="7"/>
      <c r="N34" s="7"/>
      <c r="P34" s="7"/>
      <c r="S34" s="13"/>
    </row>
    <row r="35" spans="1:19" x14ac:dyDescent="0.3">
      <c r="A35" s="4">
        <v>7</v>
      </c>
      <c r="C35" t="s">
        <v>193</v>
      </c>
      <c r="D35" t="str">
        <f t="shared" si="11"/>
        <v>St James</v>
      </c>
      <c r="E35">
        <v>4</v>
      </c>
      <c r="G35" t="s">
        <v>23</v>
      </c>
      <c r="I35">
        <v>38</v>
      </c>
      <c r="J35" s="7">
        <v>36</v>
      </c>
      <c r="K35" s="13">
        <f>J35-I35</f>
        <v>-2</v>
      </c>
      <c r="L35" s="7"/>
      <c r="N35" s="7"/>
      <c r="P35" s="7"/>
      <c r="S35" s="13"/>
    </row>
    <row r="36" spans="1:19" x14ac:dyDescent="0.3">
      <c r="A36" s="4">
        <v>8</v>
      </c>
      <c r="C36" t="s">
        <v>571</v>
      </c>
      <c r="D36" t="str">
        <f t="shared" si="11"/>
        <v>St Thomas</v>
      </c>
      <c r="E36">
        <v>3</v>
      </c>
      <c r="G36" t="s">
        <v>24</v>
      </c>
      <c r="I36" s="9">
        <v>47</v>
      </c>
      <c r="J36" s="10">
        <v>32</v>
      </c>
      <c r="K36" s="14">
        <f>J36-I36</f>
        <v>-15</v>
      </c>
      <c r="L36" s="10"/>
      <c r="M36" s="9"/>
      <c r="N36" s="10"/>
      <c r="O36" s="9"/>
      <c r="P36" s="10"/>
      <c r="Q36" s="9"/>
      <c r="R36" s="9"/>
      <c r="S36" s="14"/>
    </row>
    <row r="37" spans="1:19" x14ac:dyDescent="0.3">
      <c r="A37" s="4">
        <v>9</v>
      </c>
      <c r="C37" t="s">
        <v>35</v>
      </c>
      <c r="D37" t="str">
        <f t="shared" si="11"/>
        <v>OLMC</v>
      </c>
      <c r="E37">
        <v>2</v>
      </c>
      <c r="G37" t="s">
        <v>25</v>
      </c>
      <c r="I37">
        <f t="shared" ref="I37" si="13">SUM(I34:I36)</f>
        <v>128</v>
      </c>
      <c r="J37" s="7">
        <f>SUM(J34:J36)</f>
        <v>110</v>
      </c>
      <c r="K37" s="16">
        <f>J37-I37</f>
        <v>-18</v>
      </c>
      <c r="L37" s="7"/>
      <c r="N37" s="7"/>
      <c r="P37" s="7"/>
      <c r="S37" s="16"/>
    </row>
    <row r="38" spans="1:19" x14ac:dyDescent="0.3">
      <c r="A38" s="4">
        <v>10</v>
      </c>
      <c r="C38" t="s">
        <v>1000</v>
      </c>
      <c r="D38" t="str">
        <f t="shared" si="11"/>
        <v>AOOL</v>
      </c>
      <c r="E38">
        <v>1</v>
      </c>
      <c r="I38" s="9"/>
      <c r="J38" s="10"/>
      <c r="K38" s="8"/>
      <c r="L38" s="10"/>
      <c r="M38" s="9"/>
      <c r="N38" s="10"/>
      <c r="O38" s="9"/>
      <c r="P38" s="10"/>
      <c r="Q38" s="9"/>
      <c r="R38" s="9"/>
      <c r="S38" s="8"/>
    </row>
    <row r="39" spans="1:19" ht="15" thickBot="1" x14ac:dyDescent="0.35">
      <c r="G39" t="s">
        <v>26</v>
      </c>
      <c r="I39" s="11">
        <f>I37+I32</f>
        <v>240</v>
      </c>
      <c r="J39" s="11">
        <f>J37+J32</f>
        <v>190</v>
      </c>
      <c r="K39" s="17">
        <f>J39-I39</f>
        <v>-50</v>
      </c>
      <c r="L39" s="12"/>
      <c r="M39" s="11"/>
      <c r="N39" s="12"/>
      <c r="O39" s="11"/>
      <c r="P39" s="12"/>
      <c r="Q39" s="11"/>
      <c r="R39" s="11"/>
      <c r="S39" s="17"/>
    </row>
    <row r="40" spans="1:19" ht="15" thickTop="1" x14ac:dyDescent="0.3">
      <c r="A40" s="4" t="s">
        <v>6</v>
      </c>
    </row>
    <row r="41" spans="1:19" x14ac:dyDescent="0.3">
      <c r="A41" s="4" t="s">
        <v>2</v>
      </c>
      <c r="B41" s="4" t="s">
        <v>0</v>
      </c>
      <c r="C41" s="4"/>
    </row>
    <row r="42" spans="1:19" x14ac:dyDescent="0.3">
      <c r="A42" s="4">
        <v>1</v>
      </c>
      <c r="C42" t="s">
        <v>193</v>
      </c>
      <c r="D42" t="str">
        <f t="shared" ref="D42:D51" si="14">INDEX($R$2:$R$13,MATCH(C42,$Q$2:$Q$13,0))</f>
        <v>St James</v>
      </c>
      <c r="E42">
        <v>10</v>
      </c>
    </row>
    <row r="43" spans="1:19" x14ac:dyDescent="0.3">
      <c r="A43" s="4">
        <v>2</v>
      </c>
      <c r="C43" t="s">
        <v>193</v>
      </c>
      <c r="D43" t="str">
        <f t="shared" si="14"/>
        <v>St James</v>
      </c>
      <c r="E43">
        <v>9</v>
      </c>
    </row>
    <row r="44" spans="1:19" x14ac:dyDescent="0.3">
      <c r="A44" s="4">
        <v>3</v>
      </c>
      <c r="C44" t="s">
        <v>194</v>
      </c>
      <c r="D44" t="str">
        <f t="shared" si="14"/>
        <v>SJA</v>
      </c>
      <c r="E44">
        <v>8</v>
      </c>
    </row>
    <row r="45" spans="1:19" x14ac:dyDescent="0.3">
      <c r="A45" s="4">
        <v>4</v>
      </c>
      <c r="C45" t="s">
        <v>139</v>
      </c>
      <c r="D45" t="str">
        <f t="shared" si="14"/>
        <v>St E</v>
      </c>
      <c r="E45">
        <v>7</v>
      </c>
    </row>
    <row r="46" spans="1:19" x14ac:dyDescent="0.3">
      <c r="A46" s="4">
        <v>5</v>
      </c>
      <c r="C46" t="s">
        <v>193</v>
      </c>
      <c r="D46" t="str">
        <f t="shared" si="14"/>
        <v>St James</v>
      </c>
      <c r="E46">
        <v>6</v>
      </c>
    </row>
    <row r="47" spans="1:19" x14ac:dyDescent="0.3">
      <c r="A47" s="4">
        <v>6</v>
      </c>
      <c r="C47" t="s">
        <v>193</v>
      </c>
      <c r="D47" t="str">
        <f t="shared" si="14"/>
        <v>St James</v>
      </c>
      <c r="E47">
        <v>5</v>
      </c>
    </row>
    <row r="48" spans="1:19" x14ac:dyDescent="0.3">
      <c r="A48" s="4">
        <v>7</v>
      </c>
      <c r="C48" t="s">
        <v>139</v>
      </c>
      <c r="D48" t="str">
        <f t="shared" si="14"/>
        <v>St E</v>
      </c>
      <c r="E48">
        <v>4</v>
      </c>
    </row>
    <row r="49" spans="1:5" x14ac:dyDescent="0.3">
      <c r="A49" s="4">
        <v>8</v>
      </c>
      <c r="C49" t="s">
        <v>193</v>
      </c>
      <c r="D49" t="str">
        <f t="shared" si="14"/>
        <v>St James</v>
      </c>
      <c r="E49">
        <v>3</v>
      </c>
    </row>
    <row r="50" spans="1:5" x14ac:dyDescent="0.3">
      <c r="A50" s="4">
        <v>9</v>
      </c>
      <c r="C50" t="s">
        <v>35</v>
      </c>
      <c r="D50" t="str">
        <f t="shared" si="14"/>
        <v>OLMC</v>
      </c>
      <c r="E50">
        <v>2</v>
      </c>
    </row>
    <row r="51" spans="1:5" x14ac:dyDescent="0.3">
      <c r="A51" s="4">
        <v>10</v>
      </c>
      <c r="C51" t="s">
        <v>570</v>
      </c>
      <c r="D51" t="str">
        <f t="shared" si="14"/>
        <v>St Rose</v>
      </c>
      <c r="E51">
        <v>1</v>
      </c>
    </row>
    <row r="53" spans="1:5" x14ac:dyDescent="0.3">
      <c r="A53" s="4" t="s">
        <v>4</v>
      </c>
    </row>
    <row r="54" spans="1:5" x14ac:dyDescent="0.3">
      <c r="A54" s="4" t="s">
        <v>2</v>
      </c>
      <c r="B54" s="4" t="s">
        <v>0</v>
      </c>
      <c r="C54" s="4"/>
    </row>
    <row r="55" spans="1:5" x14ac:dyDescent="0.3">
      <c r="A55" s="4">
        <v>1</v>
      </c>
      <c r="C55" t="s">
        <v>138</v>
      </c>
      <c r="D55" t="str">
        <f t="shared" ref="D55:D64" si="15">INDEX($R$2:$R$13,MATCH(C55,$Q$2:$Q$13,0))</f>
        <v>St. Cassian</v>
      </c>
      <c r="E55">
        <v>10</v>
      </c>
    </row>
    <row r="56" spans="1:5" x14ac:dyDescent="0.3">
      <c r="A56" s="4">
        <v>2</v>
      </c>
      <c r="C56" t="s">
        <v>193</v>
      </c>
      <c r="D56" t="str">
        <f t="shared" si="15"/>
        <v>St James</v>
      </c>
      <c r="E56">
        <v>9</v>
      </c>
    </row>
    <row r="57" spans="1:5" x14ac:dyDescent="0.3">
      <c r="A57" s="4">
        <v>3</v>
      </c>
      <c r="C57" t="s">
        <v>193</v>
      </c>
      <c r="D57" t="str">
        <f t="shared" si="15"/>
        <v>St James</v>
      </c>
      <c r="E57">
        <v>8</v>
      </c>
    </row>
    <row r="58" spans="1:5" x14ac:dyDescent="0.3">
      <c r="A58" s="4">
        <v>4</v>
      </c>
      <c r="C58" t="s">
        <v>1000</v>
      </c>
      <c r="D58" t="str">
        <f t="shared" si="15"/>
        <v>AOOL</v>
      </c>
      <c r="E58">
        <v>7</v>
      </c>
    </row>
    <row r="59" spans="1:5" x14ac:dyDescent="0.3">
      <c r="A59" s="4">
        <v>5</v>
      </c>
      <c r="C59" t="s">
        <v>1000</v>
      </c>
      <c r="D59" t="str">
        <f t="shared" si="15"/>
        <v>AOOL</v>
      </c>
      <c r="E59">
        <v>6</v>
      </c>
    </row>
    <row r="60" spans="1:5" x14ac:dyDescent="0.3">
      <c r="A60" s="4">
        <v>6</v>
      </c>
      <c r="C60" t="s">
        <v>35</v>
      </c>
      <c r="D60" t="str">
        <f t="shared" si="15"/>
        <v>OLMC</v>
      </c>
      <c r="E60">
        <v>5</v>
      </c>
    </row>
    <row r="61" spans="1:5" x14ac:dyDescent="0.3">
      <c r="A61" s="4">
        <v>7</v>
      </c>
      <c r="C61" t="s">
        <v>35</v>
      </c>
      <c r="D61" t="str">
        <f t="shared" si="15"/>
        <v>OLMC</v>
      </c>
      <c r="E61">
        <v>4</v>
      </c>
    </row>
    <row r="62" spans="1:5" x14ac:dyDescent="0.3">
      <c r="A62" s="4">
        <v>8</v>
      </c>
      <c r="C62" t="s">
        <v>193</v>
      </c>
      <c r="D62" t="str">
        <f t="shared" si="15"/>
        <v>St James</v>
      </c>
      <c r="E62">
        <v>3</v>
      </c>
    </row>
    <row r="63" spans="1:5" x14ac:dyDescent="0.3">
      <c r="A63" s="4">
        <v>9</v>
      </c>
      <c r="C63" t="s">
        <v>193</v>
      </c>
      <c r="D63" t="str">
        <f t="shared" si="15"/>
        <v>St James</v>
      </c>
      <c r="E63">
        <v>2</v>
      </c>
    </row>
    <row r="64" spans="1:5" x14ac:dyDescent="0.3">
      <c r="A64" s="4">
        <v>10</v>
      </c>
      <c r="C64" t="s">
        <v>139</v>
      </c>
      <c r="D64" t="str">
        <f t="shared" si="15"/>
        <v>St E</v>
      </c>
      <c r="E64">
        <v>1</v>
      </c>
    </row>
    <row r="66" spans="1:5" x14ac:dyDescent="0.3">
      <c r="A66" s="4" t="s">
        <v>5</v>
      </c>
    </row>
    <row r="67" spans="1:5" x14ac:dyDescent="0.3">
      <c r="A67" s="4" t="s">
        <v>2</v>
      </c>
      <c r="B67" s="4" t="s">
        <v>0</v>
      </c>
      <c r="C67" s="4"/>
    </row>
    <row r="68" spans="1:5" x14ac:dyDescent="0.3">
      <c r="A68" s="4">
        <v>1</v>
      </c>
      <c r="C68" t="s">
        <v>193</v>
      </c>
      <c r="D68" t="str">
        <f t="shared" ref="D68:D77" si="16">INDEX($R$2:$R$13,MATCH(C68,$Q$2:$Q$13,0))</f>
        <v>St James</v>
      </c>
      <c r="E68">
        <v>10</v>
      </c>
    </row>
    <row r="69" spans="1:5" x14ac:dyDescent="0.3">
      <c r="A69" s="4">
        <v>2</v>
      </c>
      <c r="C69" t="s">
        <v>193</v>
      </c>
      <c r="D69" t="str">
        <f t="shared" si="16"/>
        <v>St James</v>
      </c>
      <c r="E69">
        <v>9</v>
      </c>
    </row>
    <row r="70" spans="1:5" x14ac:dyDescent="0.3">
      <c r="A70" s="4">
        <v>3</v>
      </c>
      <c r="C70" t="s">
        <v>193</v>
      </c>
      <c r="D70" t="str">
        <f t="shared" si="16"/>
        <v>St James</v>
      </c>
      <c r="E70">
        <v>8</v>
      </c>
    </row>
    <row r="71" spans="1:5" x14ac:dyDescent="0.3">
      <c r="A71" s="4">
        <v>4</v>
      </c>
      <c r="C71" t="s">
        <v>1001</v>
      </c>
      <c r="D71" t="str">
        <f t="shared" si="16"/>
        <v>Sacred Heart</v>
      </c>
      <c r="E71">
        <v>7</v>
      </c>
    </row>
    <row r="72" spans="1:5" x14ac:dyDescent="0.3">
      <c r="A72" s="4">
        <v>5</v>
      </c>
      <c r="C72" t="s">
        <v>139</v>
      </c>
      <c r="D72" t="str">
        <f t="shared" si="16"/>
        <v>St E</v>
      </c>
      <c r="E72">
        <v>6</v>
      </c>
    </row>
    <row r="73" spans="1:5" x14ac:dyDescent="0.3">
      <c r="A73" s="4">
        <v>6</v>
      </c>
      <c r="C73" t="s">
        <v>193</v>
      </c>
      <c r="D73" t="str">
        <f t="shared" si="16"/>
        <v>St James</v>
      </c>
      <c r="E73">
        <v>5</v>
      </c>
    </row>
    <row r="74" spans="1:5" x14ac:dyDescent="0.3">
      <c r="A74" s="4">
        <v>7</v>
      </c>
      <c r="C74" t="s">
        <v>35</v>
      </c>
      <c r="D74" t="str">
        <f t="shared" si="16"/>
        <v>OLMC</v>
      </c>
      <c r="E74">
        <v>4</v>
      </c>
    </row>
    <row r="75" spans="1:5" x14ac:dyDescent="0.3">
      <c r="A75" s="4">
        <v>8</v>
      </c>
      <c r="C75" t="s">
        <v>1000</v>
      </c>
      <c r="D75" t="str">
        <f t="shared" si="16"/>
        <v>AOOL</v>
      </c>
      <c r="E75">
        <v>3</v>
      </c>
    </row>
    <row r="76" spans="1:5" x14ac:dyDescent="0.3">
      <c r="A76" s="4">
        <v>9</v>
      </c>
      <c r="C76" t="s">
        <v>139</v>
      </c>
      <c r="D76" t="str">
        <f t="shared" si="16"/>
        <v>St E</v>
      </c>
      <c r="E76">
        <v>2</v>
      </c>
    </row>
    <row r="77" spans="1:5" x14ac:dyDescent="0.3">
      <c r="A77" s="4">
        <v>10</v>
      </c>
      <c r="C77" t="s">
        <v>138</v>
      </c>
      <c r="D77" t="str">
        <f t="shared" si="16"/>
        <v>St. Cassian</v>
      </c>
      <c r="E77">
        <v>1</v>
      </c>
    </row>
  </sheetData>
  <sortState xmlns:xlrd2="http://schemas.microsoft.com/office/spreadsheetml/2017/richdata2" ref="R2:R15">
    <sortCondition ref="R2:R15"/>
  </sortState>
  <dataValidations disablePrompts="1" count="3">
    <dataValidation type="list" allowBlank="1" showInputMessage="1" showErrorMessage="1" sqref="H30:H35" xr:uid="{7091792E-8A24-47AF-96A9-1C29435933F7}">
      <formula1>$P$2:$P$17</formula1>
    </dataValidation>
    <dataValidation type="list" allowBlank="1" showInputMessage="1" showErrorMessage="1" sqref="C65" xr:uid="{00000000-0002-0000-0000-000002000000}">
      <formula1>$Q$2:$Q$22</formula1>
    </dataValidation>
    <dataValidation type="list" allowBlank="1" showInputMessage="1" showErrorMessage="1" sqref="C13" xr:uid="{00000000-0002-0000-0000-000001000000}">
      <formula1>$S$5:$S$22</formula1>
    </dataValidation>
  </dataValidations>
  <pageMargins left="0.7" right="0.7" top="0.75" bottom="0.75" header="0.3" footer="0.3"/>
  <pageSetup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91"/>
  <sheetViews>
    <sheetView topLeftCell="A46" workbookViewId="0"/>
  </sheetViews>
  <sheetFormatPr defaultRowHeight="14.4" x14ac:dyDescent="0.3"/>
  <cols>
    <col min="3" max="4" width="24.6640625" customWidth="1"/>
    <col min="5" max="5" width="3.21875" customWidth="1"/>
    <col min="6" max="6" width="4.77734375" customWidth="1"/>
    <col min="7" max="7" width="9.21875" style="20"/>
    <col min="16" max="16" width="5.44140625" customWidth="1"/>
    <col min="17" max="17" width="35" bestFit="1" customWidth="1"/>
  </cols>
  <sheetData>
    <row r="1" spans="1:17" x14ac:dyDescent="0.3">
      <c r="A1" s="4" t="s">
        <v>1015</v>
      </c>
      <c r="B1" s="4"/>
    </row>
    <row r="2" spans="1:17" x14ac:dyDescent="0.3">
      <c r="A2" s="4" t="s">
        <v>2</v>
      </c>
      <c r="B2" s="4" t="s">
        <v>16</v>
      </c>
      <c r="C2" s="4" t="s">
        <v>0</v>
      </c>
      <c r="D2" s="4" t="s">
        <v>1</v>
      </c>
      <c r="E2" s="4" t="s">
        <v>27</v>
      </c>
      <c r="G2" s="19" t="s">
        <v>280</v>
      </c>
      <c r="O2" t="s">
        <v>281</v>
      </c>
    </row>
    <row r="3" spans="1:17" x14ac:dyDescent="0.3">
      <c r="A3" s="4">
        <v>1</v>
      </c>
      <c r="B3" s="18">
        <v>3.0868055555555557E-3</v>
      </c>
      <c r="C3" t="str">
        <f>INDEX(Rosters!$G:$G,MATCH('Girls Individual'!E3&amp;"-"&amp;TEXT('Girls Individual'!F3,"00"),Rosters!$A:$A,0))</f>
        <v>Gracyn Gill</v>
      </c>
      <c r="D3" t="str">
        <f t="shared" ref="D3:D29" si="0">INDEX($Q$3:$Q$22,MATCH(E3,$P$3:$P$22,0))</f>
        <v>St E</v>
      </c>
      <c r="E3" t="s">
        <v>139</v>
      </c>
      <c r="F3">
        <v>9</v>
      </c>
      <c r="G3" s="20" t="str">
        <f>INDEX(Rosters!$E:$E,MATCH('Girls Individual'!E3&amp;"-"&amp;TEXT('Girls Individual'!F3,"00"),Rosters!$A:$A,0))&amp;" "&amp;INDEX(Rosters!$D:$D,MATCH('Girls Individual'!E3&amp;"-"&amp;TEXT('Girls Individual'!F3,"00"),Rosters!$A:$A,0))</f>
        <v>F 4</v>
      </c>
      <c r="O3" s="20">
        <f t="shared" ref="O3:O14" si="1">COUNTIF($D:$D,Q3)</f>
        <v>7</v>
      </c>
      <c r="P3" t="s">
        <v>1000</v>
      </c>
      <c r="Q3" s="25" t="s">
        <v>894</v>
      </c>
    </row>
    <row r="4" spans="1:17" x14ac:dyDescent="0.3">
      <c r="A4" s="4">
        <v>2</v>
      </c>
      <c r="B4" s="18">
        <v>3.0949074074074078E-3</v>
      </c>
      <c r="C4" t="str">
        <f>INDEX(Rosters!$G:$G,MATCH('Girls Individual'!E4&amp;"-"&amp;TEXT('Girls Individual'!F4,"00"),Rosters!$A:$A,0))</f>
        <v>Sabrina  Echeverria</v>
      </c>
      <c r="D4" t="str">
        <f t="shared" si="0"/>
        <v>Queen of Peace</v>
      </c>
      <c r="E4" t="s">
        <v>569</v>
      </c>
      <c r="F4">
        <v>9</v>
      </c>
      <c r="G4" s="20" t="str">
        <f>INDEX(Rosters!$E:$E,MATCH('Girls Individual'!E4&amp;"-"&amp;TEXT('Girls Individual'!F4,"00"),Rosters!$A:$A,0))&amp;" "&amp;INDEX(Rosters!$D:$D,MATCH('Girls Individual'!E4&amp;"-"&amp;TEXT('Girls Individual'!F4,"00"),Rosters!$A:$A,0))</f>
        <v>F 4</v>
      </c>
      <c r="O4" s="20">
        <f t="shared" si="1"/>
        <v>2</v>
      </c>
      <c r="P4" t="s">
        <v>865</v>
      </c>
      <c r="Q4" s="25" t="s">
        <v>3</v>
      </c>
    </row>
    <row r="5" spans="1:17" x14ac:dyDescent="0.3">
      <c r="A5" s="4">
        <v>3</v>
      </c>
      <c r="B5" s="18">
        <v>3.1018518518518522E-3</v>
      </c>
      <c r="C5" t="str">
        <f>INDEX(Rosters!$G:$G,MATCH('Girls Individual'!E5&amp;"-"&amp;TEXT('Girls Individual'!F5,"00"),Rosters!$A:$A,0))</f>
        <v>Teagan Rogers</v>
      </c>
      <c r="D5" t="str">
        <f t="shared" si="0"/>
        <v>St James</v>
      </c>
      <c r="E5" t="s">
        <v>193</v>
      </c>
      <c r="F5">
        <v>4</v>
      </c>
      <c r="G5" s="20" t="str">
        <f>INDEX(Rosters!$E:$E,MATCH('Girls Individual'!E5&amp;"-"&amp;TEXT('Girls Individual'!F5,"00"),Rosters!$A:$A,0))&amp;" "&amp;INDEX(Rosters!$D:$D,MATCH('Girls Individual'!E5&amp;"-"&amp;TEXT('Girls Individual'!F5,"00"),Rosters!$A:$A,0))</f>
        <v>F 2</v>
      </c>
      <c r="O5" s="20">
        <f t="shared" si="1"/>
        <v>2</v>
      </c>
      <c r="P5" t="s">
        <v>195</v>
      </c>
      <c r="Q5" s="25" t="s">
        <v>934</v>
      </c>
    </row>
    <row r="6" spans="1:17" x14ac:dyDescent="0.3">
      <c r="A6" s="4">
        <v>4</v>
      </c>
      <c r="B6" s="18">
        <v>3.1365740740740742E-3</v>
      </c>
      <c r="C6" t="str">
        <f>INDEX(Rosters!$G:$G,MATCH('Girls Individual'!E6&amp;"-"&amp;TEXT('Girls Individual'!F6,"00"),Rosters!$A:$A,0))</f>
        <v>Lily Webber</v>
      </c>
      <c r="D6" t="str">
        <f t="shared" si="0"/>
        <v>OLMC</v>
      </c>
      <c r="E6" t="s">
        <v>35</v>
      </c>
      <c r="F6">
        <v>16</v>
      </c>
      <c r="G6" s="20" t="str">
        <f>INDEX(Rosters!$E:$E,MATCH('Girls Individual'!E6&amp;"-"&amp;TEXT('Girls Individual'!F6,"00"),Rosters!$A:$A,0))&amp;" "&amp;INDEX(Rosters!$D:$D,MATCH('Girls Individual'!E6&amp;"-"&amp;TEXT('Girls Individual'!F6,"00"),Rosters!$A:$A,0))</f>
        <v>F 4</v>
      </c>
      <c r="O6" s="20">
        <f t="shared" si="1"/>
        <v>15</v>
      </c>
      <c r="P6" t="s">
        <v>35</v>
      </c>
      <c r="Q6" s="25" t="s">
        <v>200</v>
      </c>
    </row>
    <row r="7" spans="1:17" x14ac:dyDescent="0.3">
      <c r="A7" s="4">
        <v>5</v>
      </c>
      <c r="B7" s="18">
        <v>3.1944444444444442E-3</v>
      </c>
      <c r="C7" t="str">
        <f>INDEX(Rosters!$G:$G,MATCH('Girls Individual'!E7&amp;"-"&amp;TEXT('Girls Individual'!F7,"00"),Rosters!$A:$A,0))</f>
        <v>Vanessa Kozlik</v>
      </c>
      <c r="D7" t="str">
        <f t="shared" si="0"/>
        <v>SJA</v>
      </c>
      <c r="E7" t="s">
        <v>194</v>
      </c>
      <c r="F7">
        <v>10</v>
      </c>
      <c r="G7" s="20" t="str">
        <f>INDEX(Rosters!$E:$E,MATCH('Girls Individual'!E7&amp;"-"&amp;TEXT('Girls Individual'!F7,"00"),Rosters!$A:$A,0))&amp;" "&amp;INDEX(Rosters!$D:$D,MATCH('Girls Individual'!E7&amp;"-"&amp;TEXT('Girls Individual'!F7,"00"),Rosters!$A:$A,0))</f>
        <v>F 4</v>
      </c>
      <c r="O7" s="20">
        <f t="shared" si="1"/>
        <v>6</v>
      </c>
      <c r="P7" t="s">
        <v>569</v>
      </c>
      <c r="Q7" s="25" t="s">
        <v>453</v>
      </c>
    </row>
    <row r="8" spans="1:17" x14ac:dyDescent="0.3">
      <c r="A8" s="4">
        <v>6</v>
      </c>
      <c r="B8" s="18">
        <v>3.2974537037037035E-3</v>
      </c>
      <c r="C8" t="str">
        <f>INDEX(Rosters!$G:$G,MATCH('Girls Individual'!E8&amp;"-"&amp;TEXT('Girls Individual'!F8,"00"),Rosters!$A:$A,0))</f>
        <v>Cara  Chalet</v>
      </c>
      <c r="D8" t="str">
        <f t="shared" si="0"/>
        <v>St Thomas</v>
      </c>
      <c r="E8" t="s">
        <v>571</v>
      </c>
      <c r="F8">
        <v>4</v>
      </c>
      <c r="G8" s="20" t="str">
        <f>INDEX(Rosters!$E:$E,MATCH('Girls Individual'!E8&amp;"-"&amp;TEXT('Girls Individual'!F8,"00"),Rosters!$A:$A,0))&amp;" "&amp;INDEX(Rosters!$D:$D,MATCH('Girls Individual'!E8&amp;"-"&amp;TEXT('Girls Individual'!F8,"00"),Rosters!$A:$A,0))</f>
        <v>F 3</v>
      </c>
      <c r="O8" s="20">
        <f t="shared" si="1"/>
        <v>2</v>
      </c>
      <c r="P8" t="s">
        <v>1001</v>
      </c>
      <c r="Q8" s="25" t="s">
        <v>924</v>
      </c>
    </row>
    <row r="9" spans="1:17" x14ac:dyDescent="0.3">
      <c r="A9" s="4">
        <v>7</v>
      </c>
      <c r="B9" s="18">
        <v>3.3275462962962968E-3</v>
      </c>
      <c r="C9" t="str">
        <f>INDEX(Rosters!$G:$G,MATCH('Girls Individual'!E9&amp;"-"&amp;TEXT('Girls Individual'!F9,"00"),Rosters!$A:$A,0))</f>
        <v>Sarah Schlegel</v>
      </c>
      <c r="D9" t="str">
        <f t="shared" si="0"/>
        <v>St E</v>
      </c>
      <c r="E9" t="s">
        <v>139</v>
      </c>
      <c r="F9">
        <v>2</v>
      </c>
      <c r="G9" s="20" t="str">
        <f>INDEX(Rosters!$E:$E,MATCH('Girls Individual'!E9&amp;"-"&amp;TEXT('Girls Individual'!F9,"00"),Rosters!$A:$A,0))&amp;" "&amp;INDEX(Rosters!$D:$D,MATCH('Girls Individual'!E9&amp;"-"&amp;TEXT('Girls Individual'!F9,"00"),Rosters!$A:$A,0))</f>
        <v>F 3</v>
      </c>
      <c r="O9" s="20">
        <f t="shared" si="1"/>
        <v>7</v>
      </c>
      <c r="P9" t="s">
        <v>138</v>
      </c>
      <c r="Q9" s="25" t="s">
        <v>999</v>
      </c>
    </row>
    <row r="10" spans="1:17" x14ac:dyDescent="0.3">
      <c r="A10" s="4">
        <v>8</v>
      </c>
      <c r="B10" s="18">
        <v>3.3993055555555552E-3</v>
      </c>
      <c r="C10" t="str">
        <f>INDEX(Rosters!$G:$G,MATCH('Girls Individual'!E10&amp;"-"&amp;TEXT('Girls Individual'!F10,"00"),Rosters!$A:$A,0))</f>
        <v>Mary Mahoney</v>
      </c>
      <c r="D10" t="str">
        <f t="shared" si="0"/>
        <v>St E</v>
      </c>
      <c r="E10" t="s">
        <v>139</v>
      </c>
      <c r="F10">
        <v>11</v>
      </c>
      <c r="G10" s="20" t="str">
        <f>INDEX(Rosters!$E:$E,MATCH('Girls Individual'!E10&amp;"-"&amp;TEXT('Girls Individual'!F10,"00"),Rosters!$A:$A,0))&amp;" "&amp;INDEX(Rosters!$D:$D,MATCH('Girls Individual'!E10&amp;"-"&amp;TEXT('Girls Individual'!F10,"00"),Rosters!$A:$A,0))</f>
        <v>F 4</v>
      </c>
      <c r="O10" s="20">
        <f t="shared" si="1"/>
        <v>6</v>
      </c>
      <c r="P10" t="s">
        <v>139</v>
      </c>
      <c r="Q10" s="25" t="s">
        <v>360</v>
      </c>
    </row>
    <row r="11" spans="1:17" x14ac:dyDescent="0.3">
      <c r="A11" s="4">
        <v>9</v>
      </c>
      <c r="B11" s="18">
        <v>3.4548611111111112E-3</v>
      </c>
      <c r="C11" t="str">
        <f>INDEX(Rosters!$G:$G,MATCH('Girls Individual'!E11&amp;"-"&amp;TEXT('Girls Individual'!F11,"00"),Rosters!$A:$A,0))</f>
        <v>Laila Fabien</v>
      </c>
      <c r="D11" t="str">
        <f t="shared" si="0"/>
        <v>Holy Trinity</v>
      </c>
      <c r="E11" t="s">
        <v>865</v>
      </c>
      <c r="F11">
        <v>6</v>
      </c>
      <c r="G11" s="20" t="str">
        <f>INDEX(Rosters!$E:$E,MATCH('Girls Individual'!E11&amp;"-"&amp;TEXT('Girls Individual'!F11,"00"),Rosters!$A:$A,0))&amp;" "&amp;INDEX(Rosters!$D:$D,MATCH('Girls Individual'!E11&amp;"-"&amp;TEXT('Girls Individual'!F11,"00"),Rosters!$A:$A,0))</f>
        <v>F 4</v>
      </c>
      <c r="O11" s="20">
        <f t="shared" si="1"/>
        <v>15</v>
      </c>
      <c r="P11" t="s">
        <v>193</v>
      </c>
      <c r="Q11" s="25" t="s">
        <v>315</v>
      </c>
    </row>
    <row r="12" spans="1:17" x14ac:dyDescent="0.3">
      <c r="A12" s="4">
        <v>10</v>
      </c>
      <c r="B12" s="18">
        <v>3.5034722222222221E-3</v>
      </c>
      <c r="C12" t="str">
        <f>INDEX(Rosters!$G:$G,MATCH('Girls Individual'!E12&amp;"-"&amp;TEXT('Girls Individual'!F12,"00"),Rosters!$A:$A,0))</f>
        <v>Victoria Kurylko</v>
      </c>
      <c r="D12" t="str">
        <f t="shared" si="0"/>
        <v>St James</v>
      </c>
      <c r="E12" t="s">
        <v>193</v>
      </c>
      <c r="F12">
        <v>6</v>
      </c>
      <c r="G12" s="20" t="str">
        <f>INDEX(Rosters!$E:$E,MATCH('Girls Individual'!E12&amp;"-"&amp;TEXT('Girls Individual'!F12,"00"),Rosters!$A:$A,0))&amp;" "&amp;INDEX(Rosters!$D:$D,MATCH('Girls Individual'!E12&amp;"-"&amp;TEXT('Girls Individual'!F12,"00"),Rosters!$A:$A,0))</f>
        <v>F 4</v>
      </c>
      <c r="O12" s="20">
        <f t="shared" si="1"/>
        <v>8</v>
      </c>
      <c r="P12" t="s">
        <v>194</v>
      </c>
      <c r="Q12" s="25" t="s">
        <v>155</v>
      </c>
    </row>
    <row r="13" spans="1:17" x14ac:dyDescent="0.3">
      <c r="A13" s="4">
        <v>11</v>
      </c>
      <c r="B13" s="18">
        <v>3.5231481481481481E-3</v>
      </c>
      <c r="C13" t="str">
        <f>INDEX(Rosters!$G:$G,MATCH('Girls Individual'!E13&amp;"-"&amp;TEXT('Girls Individual'!F13,"00"),Rosters!$A:$A,0))</f>
        <v>Kaitlyn  Guzman</v>
      </c>
      <c r="D13" t="str">
        <f t="shared" si="0"/>
        <v>St Thomas</v>
      </c>
      <c r="E13" t="s">
        <v>571</v>
      </c>
      <c r="F13">
        <v>11</v>
      </c>
      <c r="G13" s="20" t="str">
        <f>INDEX(Rosters!$E:$E,MATCH('Girls Individual'!E13&amp;"-"&amp;TEXT('Girls Individual'!F13,"00"),Rosters!$A:$A,0))&amp;" "&amp;INDEX(Rosters!$D:$D,MATCH('Girls Individual'!E13&amp;"-"&amp;TEXT('Girls Individual'!F13,"00"),Rosters!$A:$A,0))</f>
        <v>F 4</v>
      </c>
      <c r="O13" s="20">
        <f t="shared" si="1"/>
        <v>3</v>
      </c>
      <c r="P13" t="s">
        <v>570</v>
      </c>
      <c r="Q13" s="25" t="s">
        <v>530</v>
      </c>
    </row>
    <row r="14" spans="1:17" x14ac:dyDescent="0.3">
      <c r="A14" s="4">
        <v>12</v>
      </c>
      <c r="B14" s="18">
        <v>3.592592592592593E-3</v>
      </c>
      <c r="C14" t="str">
        <f>INDEX(Rosters!$G:$G,MATCH('Girls Individual'!E14&amp;"-"&amp;TEXT('Girls Individual'!F14,"00"),Rosters!$A:$A,0))</f>
        <v>Leah  Fenton</v>
      </c>
      <c r="D14" t="str">
        <f t="shared" si="0"/>
        <v>St Thomas</v>
      </c>
      <c r="E14" t="s">
        <v>571</v>
      </c>
      <c r="F14">
        <v>9</v>
      </c>
      <c r="G14" s="20" t="str">
        <f>INDEX(Rosters!$E:$E,MATCH('Girls Individual'!E14&amp;"-"&amp;TEXT('Girls Individual'!F14,"00"),Rosters!$A:$A,0))&amp;" "&amp;INDEX(Rosters!$D:$D,MATCH('Girls Individual'!E14&amp;"-"&amp;TEXT('Girls Individual'!F14,"00"),Rosters!$A:$A,0))</f>
        <v>F 4</v>
      </c>
      <c r="O14" s="20">
        <f t="shared" si="1"/>
        <v>7</v>
      </c>
      <c r="P14" t="s">
        <v>571</v>
      </c>
      <c r="Q14" s="25" t="s">
        <v>409</v>
      </c>
    </row>
    <row r="15" spans="1:17" x14ac:dyDescent="0.3">
      <c r="A15" s="4">
        <v>13</v>
      </c>
      <c r="B15" s="18">
        <v>3.6319444444444446E-3</v>
      </c>
      <c r="C15" t="str">
        <f>INDEX(Rosters!$G:$G,MATCH('Girls Individual'!E15&amp;"-"&amp;TEXT('Girls Individual'!F15,"00"),Rosters!$A:$A,0))</f>
        <v>Gianna Hack</v>
      </c>
      <c r="D15" t="str">
        <f t="shared" si="0"/>
        <v>St E</v>
      </c>
      <c r="E15" t="s">
        <v>139</v>
      </c>
      <c r="F15">
        <v>3</v>
      </c>
      <c r="G15" s="20" t="str">
        <f>INDEX(Rosters!$E:$E,MATCH('Girls Individual'!E15&amp;"-"&amp;TEXT('Girls Individual'!F15,"00"),Rosters!$A:$A,0))&amp;" "&amp;INDEX(Rosters!$D:$D,MATCH('Girls Individual'!E15&amp;"-"&amp;TEXT('Girls Individual'!F15,"00"),Rosters!$A:$A,0))</f>
        <v>F 3</v>
      </c>
      <c r="N15" t="s">
        <v>1017</v>
      </c>
      <c r="O15" s="20">
        <f>SUM(O3:O14)</f>
        <v>80</v>
      </c>
    </row>
    <row r="16" spans="1:17" x14ac:dyDescent="0.3">
      <c r="A16" s="4">
        <v>14</v>
      </c>
      <c r="B16" s="18">
        <v>3.6342592592592594E-3</v>
      </c>
      <c r="C16" t="str">
        <f>INDEX(Rosters!$G:$G,MATCH('Girls Individual'!E16&amp;"-"&amp;TEXT('Girls Individual'!F16,"00"),Rosters!$A:$A,0))</f>
        <v>Natalia Rokicki</v>
      </c>
      <c r="D16" t="str">
        <f t="shared" si="0"/>
        <v>SJA</v>
      </c>
      <c r="E16" t="s">
        <v>194</v>
      </c>
      <c r="F16">
        <v>9</v>
      </c>
      <c r="G16" s="20" t="str">
        <f>INDEX(Rosters!$E:$E,MATCH('Girls Individual'!E16&amp;"-"&amp;TEXT('Girls Individual'!F16,"00"),Rosters!$A:$A,0))&amp;" "&amp;INDEX(Rosters!$D:$D,MATCH('Girls Individual'!E16&amp;"-"&amp;TEXT('Girls Individual'!F16,"00"),Rosters!$A:$A,0))</f>
        <v>F 4</v>
      </c>
    </row>
    <row r="17" spans="1:15" x14ac:dyDescent="0.3">
      <c r="A17" s="4">
        <v>15</v>
      </c>
      <c r="B17" s="18">
        <v>3.7638888888888891E-3</v>
      </c>
      <c r="C17" t="str">
        <f>INDEX(Rosters!$G:$G,MATCH('Girls Individual'!E17&amp;"-"&amp;TEXT('Girls Individual'!F17,"00"),Rosters!$A:$A,0))</f>
        <v>Genevieve  Watson</v>
      </c>
      <c r="D17" t="str">
        <f t="shared" si="0"/>
        <v>Queen of Peace</v>
      </c>
      <c r="E17" t="s">
        <v>569</v>
      </c>
      <c r="F17">
        <v>3</v>
      </c>
      <c r="G17" s="20" t="str">
        <f>INDEX(Rosters!$E:$E,MATCH('Girls Individual'!E17&amp;"-"&amp;TEXT('Girls Individual'!F17,"00"),Rosters!$A:$A,0))&amp;" "&amp;INDEX(Rosters!$D:$D,MATCH('Girls Individual'!E17&amp;"-"&amp;TEXT('Girls Individual'!F17,"00"),Rosters!$A:$A,0))</f>
        <v>F 3</v>
      </c>
      <c r="O17" s="20"/>
    </row>
    <row r="18" spans="1:15" x14ac:dyDescent="0.3">
      <c r="A18" s="4">
        <v>16</v>
      </c>
      <c r="B18" s="18">
        <v>3.7731481481481483E-3</v>
      </c>
      <c r="C18" t="str">
        <f>INDEX(Rosters!$G:$G,MATCH('Girls Individual'!E18&amp;"-"&amp;TEXT('Girls Individual'!F18,"00"),Rosters!$A:$A,0))</f>
        <v>Valentina Torres</v>
      </c>
      <c r="D18" t="str">
        <f t="shared" si="0"/>
        <v>OLMC</v>
      </c>
      <c r="E18" t="s">
        <v>35</v>
      </c>
      <c r="F18">
        <v>8</v>
      </c>
      <c r="G18" s="20" t="str">
        <f>INDEX(Rosters!$E:$E,MATCH('Girls Individual'!E18&amp;"-"&amp;TEXT('Girls Individual'!F18,"00"),Rosters!$A:$A,0))&amp;" "&amp;INDEX(Rosters!$D:$D,MATCH('Girls Individual'!E18&amp;"-"&amp;TEXT('Girls Individual'!F18,"00"),Rosters!$A:$A,0))</f>
        <v>F 3</v>
      </c>
      <c r="O18" s="20"/>
    </row>
    <row r="19" spans="1:15" x14ac:dyDescent="0.3">
      <c r="A19" s="4">
        <v>17</v>
      </c>
      <c r="B19" s="18">
        <v>3.8020833333333331E-3</v>
      </c>
      <c r="C19" t="str">
        <f>INDEX(Rosters!$G:$G,MATCH('Girls Individual'!E19&amp;"-"&amp;TEXT('Girls Individual'!F19,"00"),Rosters!$A:$A,0))</f>
        <v>Kaleigh Smith</v>
      </c>
      <c r="D19" t="str">
        <f t="shared" si="0"/>
        <v>Queen of Peace</v>
      </c>
      <c r="E19" t="s">
        <v>569</v>
      </c>
      <c r="F19">
        <v>2</v>
      </c>
      <c r="G19" s="20" t="str">
        <f>INDEX(Rosters!$E:$E,MATCH('Girls Individual'!E19&amp;"-"&amp;TEXT('Girls Individual'!F19,"00"),Rosters!$A:$A,0))&amp;" "&amp;INDEX(Rosters!$D:$D,MATCH('Girls Individual'!E19&amp;"-"&amp;TEXT('Girls Individual'!F19,"00"),Rosters!$A:$A,0))</f>
        <v>F 3</v>
      </c>
      <c r="O19" s="20"/>
    </row>
    <row r="20" spans="1:15" x14ac:dyDescent="0.3">
      <c r="A20" s="4">
        <v>18</v>
      </c>
      <c r="B20" s="18">
        <v>3.8124999999999999E-3</v>
      </c>
      <c r="C20" t="str">
        <f>INDEX(Rosters!$G:$G,MATCH('Girls Individual'!E20&amp;"-"&amp;TEXT('Girls Individual'!F20,"00"),Rosters!$A:$A,0))</f>
        <v>Maria Iwuc</v>
      </c>
      <c r="D20" t="str">
        <f t="shared" si="0"/>
        <v>Sacred Heart</v>
      </c>
      <c r="E20" t="s">
        <v>1001</v>
      </c>
      <c r="F20">
        <v>2</v>
      </c>
      <c r="G20" s="20" t="str">
        <f>INDEX(Rosters!$E:$E,MATCH('Girls Individual'!E20&amp;"-"&amp;TEXT('Girls Individual'!F20,"00"),Rosters!$A:$A,0))&amp;" "&amp;INDEX(Rosters!$D:$D,MATCH('Girls Individual'!E20&amp;"-"&amp;TEXT('Girls Individual'!F20,"00"),Rosters!$A:$A,0))</f>
        <v>F 2</v>
      </c>
    </row>
    <row r="21" spans="1:15" x14ac:dyDescent="0.3">
      <c r="A21" s="4">
        <v>19</v>
      </c>
      <c r="B21" s="18">
        <v>3.9537037037037032E-3</v>
      </c>
      <c r="C21" t="str">
        <f>INDEX(Rosters!$G:$G,MATCH('Girls Individual'!E21&amp;"-"&amp;TEXT('Girls Individual'!F21,"00"),Rosters!$A:$A,0))</f>
        <v>Addison Fitzgerald</v>
      </c>
      <c r="D21" t="str">
        <f t="shared" si="0"/>
        <v>St. Cassian</v>
      </c>
      <c r="E21" t="s">
        <v>138</v>
      </c>
      <c r="F21">
        <v>25</v>
      </c>
      <c r="G21" s="20" t="str">
        <f>INDEX(Rosters!$E:$E,MATCH('Girls Individual'!E21&amp;"-"&amp;TEXT('Girls Individual'!F21,"00"),Rosters!$A:$A,0))&amp;" "&amp;INDEX(Rosters!$D:$D,MATCH('Girls Individual'!E21&amp;"-"&amp;TEXT('Girls Individual'!F21,"00"),Rosters!$A:$A,0))</f>
        <v>F 3</v>
      </c>
    </row>
    <row r="22" spans="1:15" x14ac:dyDescent="0.3">
      <c r="A22" s="4">
        <v>20</v>
      </c>
      <c r="B22" s="18">
        <v>4.0312499999999992E-3</v>
      </c>
      <c r="C22" t="str">
        <f>INDEX(Rosters!$G:$G,MATCH('Girls Individual'!E22&amp;"-"&amp;TEXT('Girls Individual'!F22,"00"),Rosters!$A:$A,0))</f>
        <v>Evelyn Martin-Chia</v>
      </c>
      <c r="D22" t="str">
        <f t="shared" si="0"/>
        <v>Lacordaire</v>
      </c>
      <c r="E22" t="s">
        <v>195</v>
      </c>
      <c r="F22">
        <v>19</v>
      </c>
      <c r="G22" s="20" t="str">
        <f>INDEX(Rosters!$E:$E,MATCH('Girls Individual'!E22&amp;"-"&amp;TEXT('Girls Individual'!F22,"00"),Rosters!$A:$A,0))&amp;" "&amp;INDEX(Rosters!$D:$D,MATCH('Girls Individual'!E22&amp;"-"&amp;TEXT('Girls Individual'!F22,"00"),Rosters!$A:$A,0))</f>
        <v>F 3</v>
      </c>
    </row>
    <row r="23" spans="1:15" x14ac:dyDescent="0.3">
      <c r="A23" s="4">
        <v>21</v>
      </c>
      <c r="B23" s="18">
        <v>4.0439814814814809E-3</v>
      </c>
      <c r="C23" t="str">
        <f>INDEX(Rosters!$G:$G,MATCH('Girls Individual'!E23&amp;"-"&amp;TEXT('Girls Individual'!F23,"00"),Rosters!$A:$A,0))</f>
        <v>Belen Cruz Cruz</v>
      </c>
      <c r="D23" t="str">
        <f t="shared" si="0"/>
        <v>Queen of Peace</v>
      </c>
      <c r="E23" t="s">
        <v>569</v>
      </c>
      <c r="F23">
        <v>16</v>
      </c>
      <c r="G23" s="20" t="str">
        <f>INDEX(Rosters!$E:$E,MATCH('Girls Individual'!E23&amp;"-"&amp;TEXT('Girls Individual'!F23,"00"),Rosters!$A:$A,0))&amp;" "&amp;INDEX(Rosters!$D:$D,MATCH('Girls Individual'!E23&amp;"-"&amp;TEXT('Girls Individual'!F23,"00"),Rosters!$A:$A,0))</f>
        <v>F 2</v>
      </c>
    </row>
    <row r="24" spans="1:15" x14ac:dyDescent="0.3">
      <c r="A24" s="4">
        <v>22</v>
      </c>
      <c r="B24" s="18">
        <v>4.145833333333333E-3</v>
      </c>
      <c r="C24" t="str">
        <f>INDEX(Rosters!$G:$G,MATCH('Girls Individual'!E24&amp;"-"&amp;TEXT('Girls Individual'!F24,"00"),Rosters!$A:$A,0))</f>
        <v>Isa Eberhart</v>
      </c>
      <c r="D24" t="str">
        <f t="shared" si="0"/>
        <v>St. Cassian</v>
      </c>
      <c r="E24" t="s">
        <v>138</v>
      </c>
      <c r="F24">
        <v>24</v>
      </c>
      <c r="G24" s="20" t="str">
        <f>INDEX(Rosters!$E:$E,MATCH('Girls Individual'!E24&amp;"-"&amp;TEXT('Girls Individual'!F24,"00"),Rosters!$A:$A,0))&amp;" "&amp;INDEX(Rosters!$D:$D,MATCH('Girls Individual'!E24&amp;"-"&amp;TEXT('Girls Individual'!F24,"00"),Rosters!$A:$A,0))</f>
        <v>F 3</v>
      </c>
    </row>
    <row r="25" spans="1:15" x14ac:dyDescent="0.3">
      <c r="A25" s="4">
        <v>23</v>
      </c>
      <c r="B25" s="18">
        <v>4.3275462962962963E-3</v>
      </c>
      <c r="C25" t="str">
        <f>INDEX(Rosters!$G:$G,MATCH('Girls Individual'!E25&amp;"-"&amp;TEXT('Girls Individual'!F25,"00"),Rosters!$A:$A,0))</f>
        <v>Victoria Hache</v>
      </c>
      <c r="D25" t="str">
        <f t="shared" si="0"/>
        <v>OLMC</v>
      </c>
      <c r="E25" t="s">
        <v>35</v>
      </c>
      <c r="F25">
        <v>11</v>
      </c>
      <c r="G25" s="20" t="str">
        <f>INDEX(Rosters!$E:$E,MATCH('Girls Individual'!E25&amp;"-"&amp;TEXT('Girls Individual'!F25,"00"),Rosters!$A:$A,0))&amp;" "&amp;INDEX(Rosters!$D:$D,MATCH('Girls Individual'!E25&amp;"-"&amp;TEXT('Girls Individual'!F25,"00"),Rosters!$A:$A,0))</f>
        <v>F 4</v>
      </c>
    </row>
    <row r="26" spans="1:15" x14ac:dyDescent="0.3">
      <c r="A26" s="4">
        <v>24</v>
      </c>
      <c r="B26" s="18">
        <v>4.3391203703703699E-3</v>
      </c>
      <c r="C26" t="str">
        <f>INDEX(Rosters!$G:$G,MATCH('Girls Individual'!E26&amp;"-"&amp;TEXT('Girls Individual'!F26,"00"),Rosters!$A:$A,0))</f>
        <v>Veronica Arocho</v>
      </c>
      <c r="D26" t="str">
        <f t="shared" si="0"/>
        <v>OLMC</v>
      </c>
      <c r="E26" t="s">
        <v>35</v>
      </c>
      <c r="F26">
        <v>45</v>
      </c>
      <c r="G26" s="20" t="str">
        <f>INDEX(Rosters!$E:$E,MATCH('Girls Individual'!E26&amp;"-"&amp;TEXT('Girls Individual'!F26,"00"),Rosters!$A:$A,0))&amp;" "&amp;INDEX(Rosters!$D:$D,MATCH('Girls Individual'!E26&amp;"-"&amp;TEXT('Girls Individual'!F26,"00"),Rosters!$A:$A,0))</f>
        <v>F 3</v>
      </c>
    </row>
    <row r="27" spans="1:15" x14ac:dyDescent="0.3">
      <c r="A27" s="4">
        <v>25</v>
      </c>
      <c r="B27" s="18">
        <v>4.3518518518518515E-3</v>
      </c>
      <c r="C27" t="str">
        <f>INDEX(Rosters!$G:$G,MATCH('Girls Individual'!E27&amp;"-"&amp;TEXT('Girls Individual'!F27,"00"),Rosters!$A:$A,0))</f>
        <v>Margaret Lubarsky</v>
      </c>
      <c r="D27" t="str">
        <f t="shared" si="0"/>
        <v>OLMC</v>
      </c>
      <c r="E27" t="s">
        <v>35</v>
      </c>
      <c r="F27">
        <v>12</v>
      </c>
      <c r="G27" s="20" t="str">
        <f>INDEX(Rosters!$E:$E,MATCH('Girls Individual'!E27&amp;"-"&amp;TEXT('Girls Individual'!F27,"00"),Rosters!$A:$A,0))&amp;" "&amp;INDEX(Rosters!$D:$D,MATCH('Girls Individual'!E27&amp;"-"&amp;TEXT('Girls Individual'!F27,"00"),Rosters!$A:$A,0))</f>
        <v>F 4</v>
      </c>
    </row>
    <row r="28" spans="1:15" x14ac:dyDescent="0.3">
      <c r="A28" s="4">
        <v>26</v>
      </c>
      <c r="B28" s="18">
        <v>4.3726851851851852E-3</v>
      </c>
      <c r="C28" t="str">
        <f>INDEX(Rosters!$G:$G,MATCH('Girls Individual'!E28&amp;"-"&amp;TEXT('Girls Individual'!F28,"00"),Rosters!$A:$A,0))</f>
        <v>Paloma Torres</v>
      </c>
      <c r="D28" t="str">
        <f t="shared" si="0"/>
        <v>OLMC</v>
      </c>
      <c r="E28" t="s">
        <v>35</v>
      </c>
      <c r="F28">
        <v>7</v>
      </c>
      <c r="G28" s="20" t="str">
        <f>INDEX(Rosters!$E:$E,MATCH('Girls Individual'!E28&amp;"-"&amp;TEXT('Girls Individual'!F28,"00"),Rosters!$A:$A,0))&amp;" "&amp;INDEX(Rosters!$D:$D,MATCH('Girls Individual'!E28&amp;"-"&amp;TEXT('Girls Individual'!F28,"00"),Rosters!$A:$A,0))</f>
        <v>F 3</v>
      </c>
    </row>
    <row r="29" spans="1:15" x14ac:dyDescent="0.3">
      <c r="A29" s="4">
        <v>27</v>
      </c>
      <c r="B29" s="18">
        <v>4.4201388888888892E-3</v>
      </c>
      <c r="C29" t="str">
        <f>INDEX(Rosters!$G:$G,MATCH('Girls Individual'!E29&amp;"-"&amp;TEXT('Girls Individual'!F29,"00"),Rosters!$A:$A,0))</f>
        <v>Avery Riley  Cintron</v>
      </c>
      <c r="D29" t="str">
        <f t="shared" si="0"/>
        <v>St Thomas</v>
      </c>
      <c r="E29" t="s">
        <v>571</v>
      </c>
      <c r="F29">
        <v>8</v>
      </c>
      <c r="G29" s="20" t="str">
        <f>INDEX(Rosters!$E:$E,MATCH('Girls Individual'!E29&amp;"-"&amp;TEXT('Girls Individual'!F29,"00"),Rosters!$A:$A,0))&amp;" "&amp;INDEX(Rosters!$D:$D,MATCH('Girls Individual'!E29&amp;"-"&amp;TEXT('Girls Individual'!F29,"00"),Rosters!$A:$A,0))</f>
        <v>F 4</v>
      </c>
    </row>
    <row r="30" spans="1:15" x14ac:dyDescent="0.3">
      <c r="A30" s="4">
        <v>28</v>
      </c>
      <c r="B30" s="18">
        <v>4.9004629629629632E-3</v>
      </c>
      <c r="C30" t="s">
        <v>1020</v>
      </c>
    </row>
    <row r="31" spans="1:15" x14ac:dyDescent="0.3">
      <c r="A31" s="4"/>
      <c r="B31" s="18"/>
    </row>
    <row r="33" spans="1:11" x14ac:dyDescent="0.3">
      <c r="A33" s="4" t="s">
        <v>7</v>
      </c>
      <c r="B33" s="4"/>
    </row>
    <row r="34" spans="1:11" x14ac:dyDescent="0.3">
      <c r="A34" s="4" t="s">
        <v>2</v>
      </c>
      <c r="B34" s="4"/>
      <c r="C34" s="4" t="s">
        <v>0</v>
      </c>
      <c r="D34" s="4" t="s">
        <v>1</v>
      </c>
    </row>
    <row r="35" spans="1:11" x14ac:dyDescent="0.3">
      <c r="A35" s="6">
        <v>1</v>
      </c>
      <c r="B35" s="15">
        <v>5.8680555555555543E-3</v>
      </c>
      <c r="C35" t="str">
        <f>INDEX(Rosters!$G:$G,MATCH('Girls Individual'!E35&amp;"-"&amp;TEXT('Girls Individual'!F35,"00"),Rosters!$A:$A,0))</f>
        <v>Emiliana Galeone</v>
      </c>
      <c r="D35" t="str">
        <f t="shared" ref="D35:D57" si="2">INDEX($Q$3:$Q$22,MATCH(E35,$P$3:$P$22,0))</f>
        <v>St James</v>
      </c>
      <c r="E35" t="s">
        <v>193</v>
      </c>
      <c r="F35">
        <v>11</v>
      </c>
      <c r="G35" s="20" t="str">
        <f>INDEX(Rosters!$E:$E,MATCH('Girls Individual'!E35&amp;"-"&amp;TEXT('Girls Individual'!F35,"00"),Rosters!$A:$A,0))&amp;" "&amp;INDEX(Rosters!$D:$D,MATCH('Girls Individual'!E35&amp;"-"&amp;TEXT('Girls Individual'!F35,"00"),Rosters!$A:$A,0))</f>
        <v>F 5</v>
      </c>
      <c r="I35" s="24"/>
      <c r="J35" s="24"/>
      <c r="K35" s="5"/>
    </row>
    <row r="36" spans="1:11" x14ac:dyDescent="0.3">
      <c r="A36" s="6">
        <v>2</v>
      </c>
      <c r="B36" s="15">
        <v>5.8715277777777776E-3</v>
      </c>
      <c r="C36" t="str">
        <f>INDEX(Rosters!$G:$G,MATCH('Girls Individual'!E36&amp;"-"&amp;TEXT('Girls Individual'!F36,"00"),Rosters!$A:$A,0))</f>
        <v>Julia Daus</v>
      </c>
      <c r="D36" t="str">
        <f t="shared" si="2"/>
        <v>St James</v>
      </c>
      <c r="E36" t="s">
        <v>193</v>
      </c>
      <c r="F36">
        <v>9</v>
      </c>
      <c r="G36" s="20" t="str">
        <f>INDEX(Rosters!$E:$E,MATCH('Girls Individual'!E36&amp;"-"&amp;TEXT('Girls Individual'!F36,"00"),Rosters!$A:$A,0))&amp;" "&amp;INDEX(Rosters!$D:$D,MATCH('Girls Individual'!E36&amp;"-"&amp;TEXT('Girls Individual'!F36,"00"),Rosters!$A:$A,0))</f>
        <v>F 5</v>
      </c>
      <c r="I36" s="24"/>
      <c r="J36" s="24"/>
      <c r="K36" s="5"/>
    </row>
    <row r="37" spans="1:11" x14ac:dyDescent="0.3">
      <c r="A37" s="4">
        <v>3</v>
      </c>
      <c r="B37" s="15">
        <v>5.9166666666666664E-3</v>
      </c>
      <c r="C37" t="str">
        <f>INDEX(Rosters!$G:$G,MATCH('Girls Individual'!E37&amp;"-"&amp;TEXT('Girls Individual'!F37,"00"),Rosters!$A:$A,0))</f>
        <v>Livy Battista</v>
      </c>
      <c r="D37" t="str">
        <f t="shared" si="2"/>
        <v>St James</v>
      </c>
      <c r="E37" t="s">
        <v>193</v>
      </c>
      <c r="F37">
        <v>8</v>
      </c>
      <c r="G37" s="20" t="str">
        <f>INDEX(Rosters!$E:$E,MATCH('Girls Individual'!E37&amp;"-"&amp;TEXT('Girls Individual'!F37,"00"),Rosters!$A:$A,0))&amp;" "&amp;INDEX(Rosters!$D:$D,MATCH('Girls Individual'!E37&amp;"-"&amp;TEXT('Girls Individual'!F37,"00"),Rosters!$A:$A,0))</f>
        <v>F 5</v>
      </c>
      <c r="I37" s="24"/>
      <c r="J37" s="24"/>
      <c r="K37" s="5"/>
    </row>
    <row r="38" spans="1:11" x14ac:dyDescent="0.3">
      <c r="A38" s="4">
        <v>4</v>
      </c>
      <c r="B38" s="15">
        <v>6.199074074074073E-3</v>
      </c>
      <c r="C38" t="str">
        <f>INDEX(Rosters!$G:$G,MATCH('Girls Individual'!E38&amp;"-"&amp;TEXT('Girls Individual'!F38,"00"),Rosters!$A:$A,0))</f>
        <v>Avery Pfistner</v>
      </c>
      <c r="D38" t="str">
        <f t="shared" si="2"/>
        <v>St James</v>
      </c>
      <c r="E38" t="s">
        <v>193</v>
      </c>
      <c r="F38">
        <v>16</v>
      </c>
      <c r="G38" s="20" t="str">
        <f>INDEX(Rosters!$E:$E,MATCH('Girls Individual'!E38&amp;"-"&amp;TEXT('Girls Individual'!F38,"00"),Rosters!$A:$A,0))&amp;" "&amp;INDEX(Rosters!$D:$D,MATCH('Girls Individual'!E38&amp;"-"&amp;TEXT('Girls Individual'!F38,"00"),Rosters!$A:$A,0))</f>
        <v>F 5</v>
      </c>
      <c r="I38" s="24"/>
      <c r="J38" s="24"/>
      <c r="K38" s="5"/>
    </row>
    <row r="39" spans="1:11" x14ac:dyDescent="0.3">
      <c r="A39" s="4">
        <v>5</v>
      </c>
      <c r="B39" s="15">
        <v>6.5196759259259262E-3</v>
      </c>
      <c r="C39" t="str">
        <f>INDEX(Rosters!$G:$G,MATCH('Girls Individual'!E39&amp;"-"&amp;TEXT('Girls Individual'!F39,"00"),Rosters!$A:$A,0))</f>
        <v>Katalyna Aguilar Aguilar</v>
      </c>
      <c r="D39" t="str">
        <f t="shared" si="2"/>
        <v>Queen of Peace</v>
      </c>
      <c r="E39" t="s">
        <v>569</v>
      </c>
      <c r="F39">
        <v>14</v>
      </c>
      <c r="G39" s="20" t="str">
        <f>INDEX(Rosters!$E:$E,MATCH('Girls Individual'!E39&amp;"-"&amp;TEXT('Girls Individual'!F39,"00"),Rosters!$A:$A,0))&amp;" "&amp;INDEX(Rosters!$D:$D,MATCH('Girls Individual'!E39&amp;"-"&amp;TEXT('Girls Individual'!F39,"00"),Rosters!$A:$A,0))</f>
        <v>F 5</v>
      </c>
      <c r="I39" s="24"/>
      <c r="J39" s="24"/>
      <c r="K39" s="5"/>
    </row>
    <row r="40" spans="1:11" x14ac:dyDescent="0.3">
      <c r="A40" s="4">
        <v>6</v>
      </c>
      <c r="B40" s="15">
        <v>7.0231481481481473E-3</v>
      </c>
      <c r="C40" t="str">
        <f>INDEX(Rosters!$G:$G,MATCH('Girls Individual'!E40&amp;"-"&amp;TEXT('Girls Individual'!F40,"00"),Rosters!$A:$A,0))</f>
        <v>Valentina DePrima</v>
      </c>
      <c r="D40" t="str">
        <f t="shared" si="2"/>
        <v>Sacred Heart</v>
      </c>
      <c r="E40" t="s">
        <v>1001</v>
      </c>
      <c r="F40">
        <v>6</v>
      </c>
      <c r="G40" s="20" t="str">
        <f>INDEX(Rosters!$E:$E,MATCH('Girls Individual'!E40&amp;"-"&amp;TEXT('Girls Individual'!F40,"00"),Rosters!$A:$A,0))&amp;" "&amp;INDEX(Rosters!$D:$D,MATCH('Girls Individual'!E40&amp;"-"&amp;TEXT('Girls Individual'!F40,"00"),Rosters!$A:$A,0))</f>
        <v>F 5</v>
      </c>
      <c r="I40" s="24"/>
      <c r="J40" s="24"/>
      <c r="K40" s="5"/>
    </row>
    <row r="41" spans="1:11" x14ac:dyDescent="0.3">
      <c r="A41" s="4">
        <v>7</v>
      </c>
      <c r="B41" s="15">
        <v>7.0509259259259258E-3</v>
      </c>
      <c r="C41" t="str">
        <f>INDEX(Rosters!$G:$G,MATCH('Girls Individual'!E41&amp;"-"&amp;TEXT('Girls Individual'!F41,"00"),Rosters!$A:$A,0))</f>
        <v>Bella Kilpatrick</v>
      </c>
      <c r="D41" t="str">
        <f t="shared" si="2"/>
        <v>St James</v>
      </c>
      <c r="E41" t="s">
        <v>193</v>
      </c>
      <c r="F41">
        <v>13</v>
      </c>
      <c r="G41" s="20" t="str">
        <f>INDEX(Rosters!$E:$E,MATCH('Girls Individual'!E41&amp;"-"&amp;TEXT('Girls Individual'!F41,"00"),Rosters!$A:$A,0))&amp;" "&amp;INDEX(Rosters!$D:$D,MATCH('Girls Individual'!E41&amp;"-"&amp;TEXT('Girls Individual'!F41,"00"),Rosters!$A:$A,0))</f>
        <v>F 5</v>
      </c>
      <c r="I41" s="24"/>
      <c r="J41" s="24"/>
      <c r="K41" s="5"/>
    </row>
    <row r="42" spans="1:11" x14ac:dyDescent="0.3">
      <c r="A42" s="4">
        <v>8</v>
      </c>
      <c r="B42" s="15">
        <v>7.0960648148148155E-3</v>
      </c>
      <c r="C42" t="str">
        <f>INDEX(Rosters!$G:$G,MATCH('Girls Individual'!E42&amp;"-"&amp;TEXT('Girls Individual'!F42,"00"),Rosters!$A:$A,0))</f>
        <v>Olivia  Mielnik</v>
      </c>
      <c r="D42" t="str">
        <f t="shared" si="2"/>
        <v>St Thomas</v>
      </c>
      <c r="E42" t="s">
        <v>571</v>
      </c>
      <c r="F42">
        <v>15</v>
      </c>
      <c r="G42" s="20" t="str">
        <f>INDEX(Rosters!$E:$E,MATCH('Girls Individual'!E42&amp;"-"&amp;TEXT('Girls Individual'!F42,"00"),Rosters!$A:$A,0))&amp;" "&amp;INDEX(Rosters!$D:$D,MATCH('Girls Individual'!E42&amp;"-"&amp;TEXT('Girls Individual'!F42,"00"),Rosters!$A:$A,0))</f>
        <v>F 5</v>
      </c>
      <c r="I42" s="24"/>
      <c r="J42" s="24"/>
      <c r="K42" s="5"/>
    </row>
    <row r="43" spans="1:11" x14ac:dyDescent="0.3">
      <c r="A43" s="4">
        <v>9</v>
      </c>
      <c r="B43" s="15">
        <v>7.0983796296296307E-3</v>
      </c>
      <c r="C43" t="str">
        <f>INDEX(Rosters!$G:$G,MATCH('Girls Individual'!E43&amp;"-"&amp;TEXT('Girls Individual'!F43,"00"),Rosters!$A:$A,0))</f>
        <v>Marielle MacDonald</v>
      </c>
      <c r="D43" t="str">
        <f t="shared" si="2"/>
        <v>OLMC</v>
      </c>
      <c r="E43" t="s">
        <v>35</v>
      </c>
      <c r="F43">
        <v>23</v>
      </c>
      <c r="G43" s="20" t="str">
        <f>INDEX(Rosters!$E:$E,MATCH('Girls Individual'!E43&amp;"-"&amp;TEXT('Girls Individual'!F43,"00"),Rosters!$A:$A,0))&amp;" "&amp;INDEX(Rosters!$D:$D,MATCH('Girls Individual'!E43&amp;"-"&amp;TEXT('Girls Individual'!F43,"00"),Rosters!$A:$A,0))</f>
        <v>F 5</v>
      </c>
      <c r="I43" s="24"/>
      <c r="J43" s="24"/>
      <c r="K43" s="5"/>
    </row>
    <row r="44" spans="1:11" x14ac:dyDescent="0.3">
      <c r="A44" s="4">
        <v>10</v>
      </c>
      <c r="B44" s="15">
        <v>7.1562499999999994E-3</v>
      </c>
      <c r="C44" t="str">
        <f>INDEX(Rosters!$G:$G,MATCH('Girls Individual'!E44&amp;"-"&amp;TEXT('Girls Individual'!F44,"00"),Rosters!$A:$A,0))</f>
        <v>Madison McGivney</v>
      </c>
      <c r="D44" t="str">
        <f t="shared" si="2"/>
        <v>AOOL</v>
      </c>
      <c r="E44" t="s">
        <v>1000</v>
      </c>
      <c r="F44">
        <v>4</v>
      </c>
      <c r="G44" s="20" t="str">
        <f>INDEX(Rosters!$E:$E,MATCH('Girls Individual'!E44&amp;"-"&amp;TEXT('Girls Individual'!F44,"00"),Rosters!$A:$A,0))&amp;" "&amp;INDEX(Rosters!$D:$D,MATCH('Girls Individual'!E44&amp;"-"&amp;TEXT('Girls Individual'!F44,"00"),Rosters!$A:$A,0))</f>
        <v>F 6</v>
      </c>
      <c r="I44" s="24"/>
      <c r="J44" s="24"/>
      <c r="K44" s="5"/>
    </row>
    <row r="45" spans="1:11" x14ac:dyDescent="0.3">
      <c r="A45" s="4">
        <v>11</v>
      </c>
      <c r="B45" s="15">
        <v>7.2326388888888883E-3</v>
      </c>
      <c r="C45" t="str">
        <f>INDEX(Rosters!$G:$G,MATCH('Girls Individual'!E45&amp;"-"&amp;TEXT('Girls Individual'!F45,"00"),Rosters!$A:$A,0))</f>
        <v>Sophia Hendrix</v>
      </c>
      <c r="D45" t="str">
        <f t="shared" si="2"/>
        <v>SJA</v>
      </c>
      <c r="E45" t="s">
        <v>194</v>
      </c>
      <c r="F45">
        <v>22</v>
      </c>
      <c r="G45" s="20" t="str">
        <f>INDEX(Rosters!$E:$E,MATCH('Girls Individual'!E45&amp;"-"&amp;TEXT('Girls Individual'!F45,"00"),Rosters!$A:$A,0))&amp;" "&amp;INDEX(Rosters!$D:$D,MATCH('Girls Individual'!E45&amp;"-"&amp;TEXT('Girls Individual'!F45,"00"),Rosters!$A:$A,0))</f>
        <v>F 6</v>
      </c>
      <c r="I45" s="24"/>
      <c r="J45" s="24"/>
      <c r="K45" s="5"/>
    </row>
    <row r="46" spans="1:11" x14ac:dyDescent="0.3">
      <c r="A46" s="4">
        <v>12</v>
      </c>
      <c r="B46" s="15">
        <v>7.262731481481482E-3</v>
      </c>
      <c r="C46" t="str">
        <f>INDEX(Rosters!$G:$G,MATCH('Girls Individual'!E46&amp;"-"&amp;TEXT('Girls Individual'!F46,"00"),Rosters!$A:$A,0))</f>
        <v>Noelle Oess</v>
      </c>
      <c r="D46" t="str">
        <f t="shared" si="2"/>
        <v>St. Cassian</v>
      </c>
      <c r="E46" t="s">
        <v>138</v>
      </c>
      <c r="F46">
        <v>35</v>
      </c>
      <c r="G46" s="20" t="str">
        <f>INDEX(Rosters!$E:$E,MATCH('Girls Individual'!E46&amp;"-"&amp;TEXT('Girls Individual'!F46,"00"),Rosters!$A:$A,0))&amp;" "&amp;INDEX(Rosters!$D:$D,MATCH('Girls Individual'!E46&amp;"-"&amp;TEXT('Girls Individual'!F46,"00"),Rosters!$A:$A,0))</f>
        <v>F 5</v>
      </c>
      <c r="I46" s="24"/>
      <c r="J46" s="24"/>
      <c r="K46" s="5"/>
    </row>
    <row r="47" spans="1:11" x14ac:dyDescent="0.3">
      <c r="A47" s="4">
        <v>13</v>
      </c>
      <c r="B47" s="15">
        <v>7.2766203703703708E-3</v>
      </c>
      <c r="C47" t="str">
        <f>INDEX(Rosters!$G:$G,MATCH('Girls Individual'!E47&amp;"-"&amp;TEXT('Girls Individual'!F47,"00"),Rosters!$A:$A,0))</f>
        <v>Ariella Milton</v>
      </c>
      <c r="D47" t="str">
        <f t="shared" si="2"/>
        <v>St. Cassian</v>
      </c>
      <c r="E47" t="s">
        <v>138</v>
      </c>
      <c r="F47">
        <v>34</v>
      </c>
      <c r="G47" s="20" t="str">
        <f>INDEX(Rosters!$E:$E,MATCH('Girls Individual'!E47&amp;"-"&amp;TEXT('Girls Individual'!F47,"00"),Rosters!$A:$A,0))&amp;" "&amp;INDEX(Rosters!$D:$D,MATCH('Girls Individual'!E47&amp;"-"&amp;TEXT('Girls Individual'!F47,"00"),Rosters!$A:$A,0))</f>
        <v>F 5</v>
      </c>
      <c r="I47" s="24"/>
      <c r="J47" s="24"/>
      <c r="K47" s="5"/>
    </row>
    <row r="48" spans="1:11" x14ac:dyDescent="0.3">
      <c r="A48" s="4">
        <v>14</v>
      </c>
      <c r="B48" s="15">
        <v>7.533564814814815E-3</v>
      </c>
      <c r="C48" t="str">
        <f>INDEX(Rosters!$G:$G,MATCH('Girls Individual'!E48&amp;"-"&amp;TEXT('Girls Individual'!F48,"00"),Rosters!$A:$A,0))</f>
        <v>Noelia Arocho</v>
      </c>
      <c r="D48" t="str">
        <f t="shared" si="2"/>
        <v>OLMC</v>
      </c>
      <c r="E48" t="s">
        <v>35</v>
      </c>
      <c r="F48">
        <v>47</v>
      </c>
      <c r="G48" s="20" t="str">
        <f>INDEX(Rosters!$E:$E,MATCH('Girls Individual'!E48&amp;"-"&amp;TEXT('Girls Individual'!F48,"00"),Rosters!$A:$A,0))&amp;" "&amp;INDEX(Rosters!$D:$D,MATCH('Girls Individual'!E48&amp;"-"&amp;TEXT('Girls Individual'!F48,"00"),Rosters!$A:$A,0))</f>
        <v>F 6</v>
      </c>
      <c r="I48" s="24"/>
      <c r="J48" s="24"/>
      <c r="K48" s="5"/>
    </row>
    <row r="49" spans="1:11" x14ac:dyDescent="0.3">
      <c r="A49" s="4">
        <v>15</v>
      </c>
      <c r="B49" s="15">
        <v>7.6331018518518527E-3</v>
      </c>
      <c r="C49" t="str">
        <f>INDEX(Rosters!$G:$G,MATCH('Girls Individual'!E49&amp;"-"&amp;TEXT('Girls Individual'!F49,"00"),Rosters!$A:$A,0))</f>
        <v>Maeve Vandenberg</v>
      </c>
      <c r="D49" t="str">
        <f t="shared" si="2"/>
        <v>OLMC</v>
      </c>
      <c r="E49" t="s">
        <v>35</v>
      </c>
      <c r="F49">
        <v>31</v>
      </c>
      <c r="G49" s="20" t="str">
        <f>INDEX(Rosters!$E:$E,MATCH('Girls Individual'!E49&amp;"-"&amp;TEXT('Girls Individual'!F49,"00"),Rosters!$A:$A,0))&amp;" "&amp;INDEX(Rosters!$D:$D,MATCH('Girls Individual'!E49&amp;"-"&amp;TEXT('Girls Individual'!F49,"00"),Rosters!$A:$A,0))</f>
        <v>F 6</v>
      </c>
      <c r="I49" s="24"/>
      <c r="J49" s="24"/>
      <c r="K49" s="5"/>
    </row>
    <row r="50" spans="1:11" x14ac:dyDescent="0.3">
      <c r="A50" s="4">
        <v>16</v>
      </c>
      <c r="B50" s="15">
        <v>7.6840277777777766E-3</v>
      </c>
      <c r="C50" t="str">
        <f>INDEX(Rosters!$G:$G,MATCH('Girls Individual'!E50&amp;"-"&amp;TEXT('Girls Individual'!F50,"00"),Rosters!$A:$A,0))</f>
        <v>Lily  Peppinghaus</v>
      </c>
      <c r="D50" t="str">
        <f t="shared" si="2"/>
        <v>St Thomas</v>
      </c>
      <c r="E50" t="s">
        <v>571</v>
      </c>
      <c r="F50">
        <v>13</v>
      </c>
      <c r="G50" s="20" t="str">
        <f>INDEX(Rosters!$E:$E,MATCH('Girls Individual'!E50&amp;"-"&amp;TEXT('Girls Individual'!F50,"00"),Rosters!$A:$A,0))&amp;" "&amp;INDEX(Rosters!$D:$D,MATCH('Girls Individual'!E50&amp;"-"&amp;TEXT('Girls Individual'!F50,"00"),Rosters!$A:$A,0))</f>
        <v>F 5</v>
      </c>
      <c r="I50" s="24"/>
      <c r="J50" s="24"/>
      <c r="K50" s="5"/>
    </row>
    <row r="51" spans="1:11" x14ac:dyDescent="0.3">
      <c r="A51" s="4">
        <v>17</v>
      </c>
      <c r="B51" s="15">
        <v>7.7152777777777766E-3</v>
      </c>
      <c r="C51" t="str">
        <f>INDEX(Rosters!$G:$G,MATCH('Girls Individual'!E51&amp;"-"&amp;TEXT('Girls Individual'!F51,"00"),Rosters!$A:$A,0))</f>
        <v>Sofia   Rondello</v>
      </c>
      <c r="D51" t="str">
        <f t="shared" si="2"/>
        <v>St Thomas</v>
      </c>
      <c r="E51" t="s">
        <v>571</v>
      </c>
      <c r="F51">
        <v>19</v>
      </c>
      <c r="G51" s="20" t="str">
        <f>INDEX(Rosters!$E:$E,MATCH('Girls Individual'!E51&amp;"-"&amp;TEXT('Girls Individual'!F51,"00"),Rosters!$A:$A,0))&amp;" "&amp;INDEX(Rosters!$D:$D,MATCH('Girls Individual'!E51&amp;"-"&amp;TEXT('Girls Individual'!F51,"00"),Rosters!$A:$A,0))</f>
        <v>F 6</v>
      </c>
      <c r="I51" s="24"/>
      <c r="J51" s="24"/>
      <c r="K51" s="5"/>
    </row>
    <row r="52" spans="1:11" x14ac:dyDescent="0.3">
      <c r="A52" s="4">
        <v>18</v>
      </c>
      <c r="B52" s="15">
        <v>8.053240740740741E-3</v>
      </c>
      <c r="C52" t="str">
        <f>INDEX(Rosters!$G:$G,MATCH('Girls Individual'!E52&amp;"-"&amp;TEXT('Girls Individual'!F52,"00"),Rosters!$A:$A,0))</f>
        <v>Vienna Roman</v>
      </c>
      <c r="D52" t="str">
        <f t="shared" si="2"/>
        <v>AOOL</v>
      </c>
      <c r="E52" t="s">
        <v>1000</v>
      </c>
      <c r="F52">
        <v>6</v>
      </c>
      <c r="G52" s="20" t="str">
        <f>INDEX(Rosters!$E:$E,MATCH('Girls Individual'!E52&amp;"-"&amp;TEXT('Girls Individual'!F52,"00"),Rosters!$A:$A,0))&amp;" "&amp;INDEX(Rosters!$D:$D,MATCH('Girls Individual'!E52&amp;"-"&amp;TEXT('Girls Individual'!F52,"00"),Rosters!$A:$A,0))</f>
        <v>F 6</v>
      </c>
      <c r="I52" s="24"/>
      <c r="J52" s="24"/>
      <c r="K52" s="5"/>
    </row>
    <row r="53" spans="1:11" x14ac:dyDescent="0.3">
      <c r="A53" s="4">
        <v>19</v>
      </c>
      <c r="B53" s="15">
        <v>8.6585648148148151E-3</v>
      </c>
      <c r="C53" t="str">
        <f>INDEX(Rosters!$G:$G,MATCH('Girls Individual'!E53&amp;"-"&amp;TEXT('Girls Individual'!F53,"00"),Rosters!$A:$A,0))</f>
        <v>Analiese Tyrrell</v>
      </c>
      <c r="D53" t="str">
        <f t="shared" si="2"/>
        <v>OLMC</v>
      </c>
      <c r="E53" t="s">
        <v>35</v>
      </c>
      <c r="F53">
        <v>30</v>
      </c>
      <c r="G53" s="20" t="str">
        <f>INDEX(Rosters!$E:$E,MATCH('Girls Individual'!E53&amp;"-"&amp;TEXT('Girls Individual'!F53,"00"),Rosters!$A:$A,0))&amp;" "&amp;INDEX(Rosters!$D:$D,MATCH('Girls Individual'!E53&amp;"-"&amp;TEXT('Girls Individual'!F53,"00"),Rosters!$A:$A,0))</f>
        <v>F 6</v>
      </c>
      <c r="I53" s="24"/>
      <c r="J53" s="24"/>
      <c r="K53" s="5"/>
    </row>
    <row r="54" spans="1:11" x14ac:dyDescent="0.3">
      <c r="A54" s="4">
        <v>20</v>
      </c>
      <c r="B54" s="15">
        <v>9.3807870370370364E-3</v>
      </c>
      <c r="C54" t="str">
        <f>INDEX(Rosters!$G:$G,MATCH('Girls Individual'!E54&amp;"-"&amp;TEXT('Girls Individual'!F54,"00"),Rosters!$A:$A,0))</f>
        <v>Emma Caldwell</v>
      </c>
      <c r="D54" t="str">
        <f t="shared" si="2"/>
        <v>St. Cassian</v>
      </c>
      <c r="E54" t="s">
        <v>138</v>
      </c>
      <c r="F54">
        <v>14</v>
      </c>
      <c r="G54" s="20" t="str">
        <f>INDEX(Rosters!$E:$E,MATCH('Girls Individual'!E54&amp;"-"&amp;TEXT('Girls Individual'!F54,"00"),Rosters!$A:$A,0))&amp;" "&amp;INDEX(Rosters!$D:$D,MATCH('Girls Individual'!E54&amp;"-"&amp;TEXT('Girls Individual'!F54,"00"),Rosters!$A:$A,0))</f>
        <v>F 5</v>
      </c>
      <c r="I54" s="24"/>
      <c r="J54" s="24"/>
      <c r="K54" s="5"/>
    </row>
    <row r="55" spans="1:11" x14ac:dyDescent="0.3">
      <c r="A55" s="4">
        <v>21</v>
      </c>
      <c r="B55" s="15">
        <v>9.7951388888888897E-3</v>
      </c>
      <c r="C55" t="str">
        <f>INDEX(Rosters!$G:$G,MATCH('Girls Individual'!E55&amp;"-"&amp;TEXT('Girls Individual'!F55,"00"),Rosters!$A:$A,0))</f>
        <v>Isabella Santibañez</v>
      </c>
      <c r="D55" t="str">
        <f t="shared" si="2"/>
        <v>St E</v>
      </c>
      <c r="E55" t="s">
        <v>139</v>
      </c>
      <c r="F55">
        <v>21</v>
      </c>
      <c r="G55" s="20" t="str">
        <f>INDEX(Rosters!$E:$E,MATCH('Girls Individual'!E55&amp;"-"&amp;TEXT('Girls Individual'!F55,"00"),Rosters!$A:$A,0))&amp;" "&amp;INDEX(Rosters!$D:$D,MATCH('Girls Individual'!E55&amp;"-"&amp;TEXT('Girls Individual'!F55,"00"),Rosters!$A:$A,0))</f>
        <v>F 5</v>
      </c>
      <c r="I55" s="24"/>
      <c r="J55" s="24"/>
      <c r="K55" s="5"/>
    </row>
    <row r="56" spans="1:11" x14ac:dyDescent="0.3">
      <c r="A56" s="4">
        <v>22</v>
      </c>
      <c r="B56" s="15">
        <v>1.0099537037037037E-2</v>
      </c>
      <c r="C56" t="str">
        <f>INDEX(Rosters!$G:$G,MATCH('Girls Individual'!E56&amp;"-"&amp;TEXT('Girls Individual'!F56,"00"),Rosters!$A:$A,0))</f>
        <v>Ariela Rodriguez</v>
      </c>
      <c r="D56" t="str">
        <f t="shared" si="2"/>
        <v>AOOL</v>
      </c>
      <c r="E56" t="s">
        <v>1000</v>
      </c>
      <c r="F56">
        <v>5</v>
      </c>
      <c r="G56" s="20" t="str">
        <f>INDEX(Rosters!$E:$E,MATCH('Girls Individual'!E56&amp;"-"&amp;TEXT('Girls Individual'!F56,"00"),Rosters!$A:$A,0))&amp;" "&amp;INDEX(Rosters!$D:$D,MATCH('Girls Individual'!E56&amp;"-"&amp;TEXT('Girls Individual'!F56,"00"),Rosters!$A:$A,0))</f>
        <v>F 6</v>
      </c>
      <c r="I56" s="24"/>
      <c r="J56" s="24"/>
      <c r="K56" s="5"/>
    </row>
    <row r="57" spans="1:11" x14ac:dyDescent="0.3">
      <c r="A57" s="4">
        <v>23</v>
      </c>
      <c r="B57" s="15">
        <v>1.2070601851851853E-2</v>
      </c>
      <c r="C57" t="str">
        <f>INDEX(Rosters!$G:$G,MATCH('Girls Individual'!E57&amp;"-"&amp;TEXT('Girls Individual'!F57,"00"),Rosters!$A:$A,0))</f>
        <v>Allyson Gblogba</v>
      </c>
      <c r="D57" t="str">
        <f t="shared" si="2"/>
        <v>St Rose</v>
      </c>
      <c r="E57" t="s">
        <v>570</v>
      </c>
      <c r="F57">
        <v>3</v>
      </c>
      <c r="G57" s="20" t="str">
        <f>INDEX(Rosters!$E:$E,MATCH('Girls Individual'!E57&amp;"-"&amp;TEXT('Girls Individual'!F57,"00"),Rosters!$A:$A,0))&amp;" "&amp;INDEX(Rosters!$D:$D,MATCH('Girls Individual'!E57&amp;"-"&amp;TEXT('Girls Individual'!F57,"00"),Rosters!$A:$A,0))</f>
        <v>F 6</v>
      </c>
      <c r="I57" s="24"/>
      <c r="J57" s="24"/>
      <c r="K57" s="5"/>
    </row>
    <row r="58" spans="1:11" x14ac:dyDescent="0.3">
      <c r="A58" s="4"/>
      <c r="B58" s="15"/>
    </row>
    <row r="59" spans="1:11" x14ac:dyDescent="0.3">
      <c r="A59" s="4"/>
      <c r="B59" s="15"/>
    </row>
    <row r="60" spans="1:11" x14ac:dyDescent="0.3">
      <c r="A60" s="4" t="s">
        <v>4</v>
      </c>
    </row>
    <row r="61" spans="1:11" x14ac:dyDescent="0.3">
      <c r="A61" s="4" t="s">
        <v>2</v>
      </c>
      <c r="B61" s="4"/>
      <c r="C61" s="4" t="s">
        <v>0</v>
      </c>
      <c r="D61" s="4" t="s">
        <v>1</v>
      </c>
      <c r="E61" s="4"/>
    </row>
    <row r="62" spans="1:11" x14ac:dyDescent="0.3">
      <c r="A62" s="4">
        <v>1</v>
      </c>
      <c r="B62" s="15">
        <v>8.0902777777777778E-3</v>
      </c>
      <c r="C62" t="str">
        <f>INDEX(Rosters!$G:$G,MATCH('Girls Individual'!E62&amp;"-"&amp;TEXT('Girls Individual'!F62,"00"),Rosters!$A:$A,0))</f>
        <v>Eden Solorzano</v>
      </c>
      <c r="D62" t="str">
        <f>INDEX($Q$3:$Q$22,MATCH(E62,$P$3:$P$22,0))</f>
        <v>St. Cassian</v>
      </c>
      <c r="E62" t="s">
        <v>138</v>
      </c>
      <c r="F62">
        <v>41</v>
      </c>
      <c r="G62" s="20" t="str">
        <f>INDEX(Rosters!$E:$E,MATCH('Girls Individual'!E62&amp;"-"&amp;TEXT('Girls Individual'!F62,"00"),Rosters!$A:$A,0))&amp;" "&amp;INDEX(Rosters!$D:$D,MATCH('Girls Individual'!E62&amp;"-"&amp;TEXT('Girls Individual'!F62,"00"),Rosters!$A:$A,0))</f>
        <v>F 7</v>
      </c>
      <c r="I62" s="24"/>
      <c r="J62" s="24"/>
    </row>
    <row r="63" spans="1:11" x14ac:dyDescent="0.3">
      <c r="A63" s="4">
        <v>2</v>
      </c>
      <c r="B63" s="15">
        <v>9.0092592592592585E-3</v>
      </c>
      <c r="C63" t="str">
        <f>INDEX(Rosters!$G:$G,MATCH('Girls Individual'!E63&amp;"-"&amp;TEXT('Girls Individual'!F63,"00"),Rosters!$A:$A,0))</f>
        <v>Lake Heinze</v>
      </c>
      <c r="D63" t="str">
        <f t="shared" ref="D63:D91" si="3">INDEX($Q$3:$Q$22,MATCH(E63,$P$3:$P$22,0))</f>
        <v>St James</v>
      </c>
      <c r="E63" t="s">
        <v>193</v>
      </c>
      <c r="F63">
        <v>23</v>
      </c>
      <c r="G63" s="20" t="str">
        <f>INDEX(Rosters!$E:$E,MATCH('Girls Individual'!E63&amp;"-"&amp;TEXT('Girls Individual'!F63,"00"),Rosters!$A:$A,0))&amp;" "&amp;INDEX(Rosters!$D:$D,MATCH('Girls Individual'!E63&amp;"-"&amp;TEXT('Girls Individual'!F63,"00"),Rosters!$A:$A,0))</f>
        <v>F 7</v>
      </c>
      <c r="I63" s="24"/>
      <c r="J63" s="24"/>
    </row>
    <row r="64" spans="1:11" x14ac:dyDescent="0.3">
      <c r="A64" s="4">
        <v>3</v>
      </c>
      <c r="B64" s="15">
        <v>9.0833333333333339E-3</v>
      </c>
      <c r="C64" t="str">
        <f>INDEX(Rosters!$G:$G,MATCH('Girls Individual'!E64&amp;"-"&amp;TEXT('Girls Individual'!F64,"00"),Rosters!$A:$A,0))</f>
        <v>Sophia Battista</v>
      </c>
      <c r="D64" t="str">
        <f t="shared" si="3"/>
        <v>St James</v>
      </c>
      <c r="E64" t="s">
        <v>193</v>
      </c>
      <c r="F64">
        <v>19</v>
      </c>
      <c r="G64" s="20" t="str">
        <f>INDEX(Rosters!$E:$E,MATCH('Girls Individual'!E64&amp;"-"&amp;TEXT('Girls Individual'!F64,"00"),Rosters!$A:$A,0))&amp;" "&amp;INDEX(Rosters!$D:$D,MATCH('Girls Individual'!E64&amp;"-"&amp;TEXT('Girls Individual'!F64,"00"),Rosters!$A:$A,0))</f>
        <v>F 7</v>
      </c>
      <c r="I64" s="24"/>
      <c r="J64" s="24"/>
    </row>
    <row r="65" spans="1:10" x14ac:dyDescent="0.3">
      <c r="A65" s="4">
        <v>4</v>
      </c>
      <c r="B65" s="15">
        <v>9.3275462962962973E-3</v>
      </c>
      <c r="C65" t="str">
        <f>INDEX(Rosters!$G:$G,MATCH('Girls Individual'!E65&amp;"-"&amp;TEXT('Girls Individual'!F65,"00"),Rosters!$A:$A,0))</f>
        <v>Mary Cate Roberts</v>
      </c>
      <c r="D65" t="str">
        <f t="shared" si="3"/>
        <v>AOOL</v>
      </c>
      <c r="E65" t="s">
        <v>1000</v>
      </c>
      <c r="F65">
        <v>14</v>
      </c>
      <c r="G65" s="20" t="str">
        <f>INDEX(Rosters!$E:$E,MATCH('Girls Individual'!E65&amp;"-"&amp;TEXT('Girls Individual'!F65,"00"),Rosters!$A:$A,0))&amp;" "&amp;INDEX(Rosters!$D:$D,MATCH('Girls Individual'!E65&amp;"-"&amp;TEXT('Girls Individual'!F65,"00"),Rosters!$A:$A,0))</f>
        <v>F 8</v>
      </c>
      <c r="I65" s="24"/>
      <c r="J65" s="24"/>
    </row>
    <row r="66" spans="1:10" x14ac:dyDescent="0.3">
      <c r="A66" s="4">
        <v>5</v>
      </c>
      <c r="B66" s="15">
        <v>9.3344907407407404E-3</v>
      </c>
      <c r="C66" t="str">
        <f>INDEX(Rosters!$G:$G,MATCH('Girls Individual'!E66&amp;"-"&amp;TEXT('Girls Individual'!F66,"00"),Rosters!$A:$A,0))</f>
        <v>Katie O'Halloran</v>
      </c>
      <c r="D66" t="str">
        <f t="shared" si="3"/>
        <v>AOOL</v>
      </c>
      <c r="E66" t="s">
        <v>1000</v>
      </c>
      <c r="F66">
        <v>12</v>
      </c>
      <c r="G66" s="20" t="str">
        <f>INDEX(Rosters!$E:$E,MATCH('Girls Individual'!E66&amp;"-"&amp;TEXT('Girls Individual'!F66,"00"),Rosters!$A:$A,0))&amp;" "&amp;INDEX(Rosters!$D:$D,MATCH('Girls Individual'!E66&amp;"-"&amp;TEXT('Girls Individual'!F66,"00"),Rosters!$A:$A,0))</f>
        <v>F 7</v>
      </c>
      <c r="I66" s="24"/>
      <c r="J66" s="24"/>
    </row>
    <row r="67" spans="1:10" x14ac:dyDescent="0.3">
      <c r="A67" s="4">
        <v>6</v>
      </c>
      <c r="B67" s="15">
        <v>9.6284722222222223E-3</v>
      </c>
      <c r="C67" t="str">
        <f>INDEX(Rosters!$G:$G,MATCH('Girls Individual'!E67&amp;"-"&amp;TEXT('Girls Individual'!F67,"00"),Rosters!$A:$A,0))</f>
        <v>Margaret Tyrell</v>
      </c>
      <c r="D67" t="str">
        <f t="shared" si="3"/>
        <v>OLMC</v>
      </c>
      <c r="E67" t="s">
        <v>35</v>
      </c>
      <c r="F67">
        <v>43</v>
      </c>
      <c r="G67" s="20" t="str">
        <f>INDEX(Rosters!$E:$E,MATCH('Girls Individual'!E67&amp;"-"&amp;TEXT('Girls Individual'!F67,"00"),Rosters!$A:$A,0))&amp;" "&amp;INDEX(Rosters!$D:$D,MATCH('Girls Individual'!E67&amp;"-"&amp;TEXT('Girls Individual'!F67,"00"),Rosters!$A:$A,0))</f>
        <v>F 8</v>
      </c>
      <c r="I67" s="24"/>
      <c r="J67" s="24"/>
    </row>
    <row r="68" spans="1:10" x14ac:dyDescent="0.3">
      <c r="A68" s="4">
        <v>7</v>
      </c>
      <c r="B68" s="15">
        <v>9.6423611111111102E-3</v>
      </c>
      <c r="C68" t="str">
        <f>INDEX(Rosters!$G:$G,MATCH('Girls Individual'!E68&amp;"-"&amp;TEXT('Girls Individual'!F68,"00"),Rosters!$A:$A,0))</f>
        <v>Zerrina Campagna</v>
      </c>
      <c r="D68" t="str">
        <f t="shared" si="3"/>
        <v>OLMC</v>
      </c>
      <c r="E68" t="s">
        <v>35</v>
      </c>
      <c r="F68">
        <v>38</v>
      </c>
      <c r="G68" s="20" t="str">
        <f>INDEX(Rosters!$E:$E,MATCH('Girls Individual'!E68&amp;"-"&amp;TEXT('Girls Individual'!F68,"00"),Rosters!$A:$A,0))&amp;" "&amp;INDEX(Rosters!$D:$D,MATCH('Girls Individual'!E68&amp;"-"&amp;TEXT('Girls Individual'!F68,"00"),Rosters!$A:$A,0))</f>
        <v>F 8</v>
      </c>
      <c r="I68" s="24"/>
      <c r="J68" s="24"/>
    </row>
    <row r="69" spans="1:10" x14ac:dyDescent="0.3">
      <c r="A69" s="4">
        <v>8</v>
      </c>
      <c r="B69" s="15">
        <v>9.7245370370370367E-3</v>
      </c>
      <c r="C69" t="str">
        <f>INDEX(Rosters!$G:$G,MATCH('Girls Individual'!E69&amp;"-"&amp;TEXT('Girls Individual'!F69,"00"),Rosters!$A:$A,0))</f>
        <v>Karla Pye</v>
      </c>
      <c r="D69" t="str">
        <f t="shared" si="3"/>
        <v>St James</v>
      </c>
      <c r="E69" t="s">
        <v>193</v>
      </c>
      <c r="F69">
        <v>25</v>
      </c>
      <c r="G69" s="20" t="str">
        <f>INDEX(Rosters!$E:$E,MATCH('Girls Individual'!E69&amp;"-"&amp;TEXT('Girls Individual'!F69,"00"),Rosters!$A:$A,0))&amp;" "&amp;INDEX(Rosters!$D:$D,MATCH('Girls Individual'!E69&amp;"-"&amp;TEXT('Girls Individual'!F69,"00"),Rosters!$A:$A,0))</f>
        <v>F 7</v>
      </c>
      <c r="I69" s="24"/>
      <c r="J69" s="24"/>
    </row>
    <row r="70" spans="1:10" x14ac:dyDescent="0.3">
      <c r="A70" s="4">
        <v>9</v>
      </c>
      <c r="B70" s="15">
        <v>9.7476851851851856E-3</v>
      </c>
      <c r="C70" t="str">
        <f>INDEX(Rosters!$G:$G,MATCH('Girls Individual'!E70&amp;"-"&amp;TEXT('Girls Individual'!F70,"00"),Rosters!$A:$A,0))</f>
        <v>Natalia Bruzzichesi</v>
      </c>
      <c r="D70" t="str">
        <f t="shared" si="3"/>
        <v>St James</v>
      </c>
      <c r="E70" t="s">
        <v>193</v>
      </c>
      <c r="F70">
        <v>20</v>
      </c>
      <c r="G70" s="20" t="str">
        <f>INDEX(Rosters!$E:$E,MATCH('Girls Individual'!E70&amp;"-"&amp;TEXT('Girls Individual'!F70,"00"),Rosters!$A:$A,0))&amp;" "&amp;INDEX(Rosters!$D:$D,MATCH('Girls Individual'!E70&amp;"-"&amp;TEXT('Girls Individual'!F70,"00"),Rosters!$A:$A,0))</f>
        <v>F 7</v>
      </c>
      <c r="I70" s="24"/>
      <c r="J70" s="24"/>
    </row>
    <row r="71" spans="1:10" x14ac:dyDescent="0.3">
      <c r="A71" s="4">
        <v>10</v>
      </c>
      <c r="B71" s="15">
        <v>9.9340277777777777E-3</v>
      </c>
      <c r="C71" t="str">
        <f>INDEX(Rosters!$G:$G,MATCH('Girls Individual'!E71&amp;"-"&amp;TEXT('Girls Individual'!F71,"00"),Rosters!$A:$A,0))</f>
        <v>Katie Segal</v>
      </c>
      <c r="D71" t="str">
        <f t="shared" si="3"/>
        <v>St E</v>
      </c>
      <c r="E71" t="s">
        <v>139</v>
      </c>
      <c r="F71">
        <v>31</v>
      </c>
      <c r="G71" s="20" t="str">
        <f>INDEX(Rosters!$E:$E,MATCH('Girls Individual'!E71&amp;"-"&amp;TEXT('Girls Individual'!F71,"00"),Rosters!$A:$A,0))&amp;" "&amp;INDEX(Rosters!$D:$D,MATCH('Girls Individual'!E71&amp;"-"&amp;TEXT('Girls Individual'!F71,"00"),Rosters!$A:$A,0))</f>
        <v>F 7</v>
      </c>
      <c r="I71" s="24"/>
      <c r="J71" s="24"/>
    </row>
    <row r="72" spans="1:10" x14ac:dyDescent="0.3">
      <c r="A72" s="4">
        <v>11</v>
      </c>
      <c r="B72" s="15">
        <v>1.0163194444444445E-2</v>
      </c>
      <c r="C72" t="str">
        <f>INDEX(Rosters!$G:$G,MATCH('Girls Individual'!E72&amp;"-"&amp;TEXT('Girls Individual'!F72,"00"),Rosters!$A:$A,0))</f>
        <v>Julia Garcia</v>
      </c>
      <c r="D72" t="str">
        <f t="shared" si="3"/>
        <v>St James</v>
      </c>
      <c r="E72" t="s">
        <v>193</v>
      </c>
      <c r="F72">
        <v>21</v>
      </c>
      <c r="G72" s="20" t="str">
        <f>INDEX(Rosters!$E:$E,MATCH('Girls Individual'!E72&amp;"-"&amp;TEXT('Girls Individual'!F72,"00"),Rosters!$A:$A,0))&amp;" "&amp;INDEX(Rosters!$D:$D,MATCH('Girls Individual'!E72&amp;"-"&amp;TEXT('Girls Individual'!F72,"00"),Rosters!$A:$A,0))</f>
        <v>F 7</v>
      </c>
      <c r="I72" s="24"/>
      <c r="J72" s="24"/>
    </row>
    <row r="73" spans="1:10" x14ac:dyDescent="0.3">
      <c r="A73" s="4">
        <v>12</v>
      </c>
      <c r="B73" s="15">
        <v>1.0166666666666668E-2</v>
      </c>
      <c r="C73" t="str">
        <f>INDEX(Rosters!$G:$G,MATCH('Girls Individual'!E73&amp;"-"&amp;TEXT('Girls Individual'!F73,"00"),Rosters!$A:$A,0))</f>
        <v>Reagan Mortko</v>
      </c>
      <c r="D73" t="str">
        <f t="shared" si="3"/>
        <v>AOOL</v>
      </c>
      <c r="E73" t="s">
        <v>1000</v>
      </c>
      <c r="F73">
        <v>11</v>
      </c>
      <c r="G73" s="20" t="str">
        <f>INDEX(Rosters!$E:$E,MATCH('Girls Individual'!E73&amp;"-"&amp;TEXT('Girls Individual'!F73,"00"),Rosters!$A:$A,0))&amp;" "&amp;INDEX(Rosters!$D:$D,MATCH('Girls Individual'!E73&amp;"-"&amp;TEXT('Girls Individual'!F73,"00"),Rosters!$A:$A,0))</f>
        <v>F 7</v>
      </c>
      <c r="I73" s="24"/>
      <c r="J73" s="24"/>
    </row>
    <row r="74" spans="1:10" x14ac:dyDescent="0.3">
      <c r="A74" s="4">
        <v>13</v>
      </c>
      <c r="B74" s="15">
        <v>1.0171296296296296E-2</v>
      </c>
      <c r="C74" t="str">
        <f>INDEX(Rosters!$G:$G,MATCH('Girls Individual'!E74&amp;"-"&amp;TEXT('Girls Individual'!F74,"00"),Rosters!$A:$A,0))</f>
        <v>Mallie Farmer</v>
      </c>
      <c r="D74" t="str">
        <f t="shared" si="3"/>
        <v>St Rose</v>
      </c>
      <c r="E74" t="s">
        <v>570</v>
      </c>
      <c r="F74">
        <v>23</v>
      </c>
      <c r="G74" s="20" t="str">
        <f>INDEX(Rosters!$E:$E,MATCH('Girls Individual'!E74&amp;"-"&amp;TEXT('Girls Individual'!F74,"00"),Rosters!$A:$A,0))&amp;" "&amp;INDEX(Rosters!$D:$D,MATCH('Girls Individual'!E74&amp;"-"&amp;TEXT('Girls Individual'!F74,"00"),Rosters!$A:$A,0))</f>
        <v>F 8</v>
      </c>
      <c r="I74" s="24"/>
      <c r="J74" s="24"/>
    </row>
    <row r="75" spans="1:10" x14ac:dyDescent="0.3">
      <c r="A75" s="4">
        <v>14</v>
      </c>
      <c r="B75" s="15">
        <v>1.025925925925926E-2</v>
      </c>
      <c r="C75" t="str">
        <f>INDEX(Rosters!$G:$G,MATCH('Girls Individual'!E75&amp;"-"&amp;TEXT('Girls Individual'!F75,"00"),Rosters!$A:$A,0))</f>
        <v>Monica Hart</v>
      </c>
      <c r="D75" t="str">
        <f t="shared" si="3"/>
        <v>AOOL</v>
      </c>
      <c r="E75" t="s">
        <v>1000</v>
      </c>
      <c r="F75">
        <v>10</v>
      </c>
      <c r="G75" s="20" t="str">
        <f>INDEX(Rosters!$E:$E,MATCH('Girls Individual'!E75&amp;"-"&amp;TEXT('Girls Individual'!F75,"00"),Rosters!$A:$A,0))&amp;" "&amp;INDEX(Rosters!$D:$D,MATCH('Girls Individual'!E75&amp;"-"&amp;TEXT('Girls Individual'!F75,"00"),Rosters!$A:$A,0))</f>
        <v>F 7</v>
      </c>
      <c r="I75" s="24"/>
      <c r="J75" s="24"/>
    </row>
    <row r="76" spans="1:10" x14ac:dyDescent="0.3">
      <c r="A76" s="4">
        <v>15</v>
      </c>
      <c r="B76" s="15">
        <v>1.0348379629629629E-2</v>
      </c>
      <c r="C76" t="str">
        <f>INDEX(Rosters!$G:$G,MATCH('Girls Individual'!E76&amp;"-"&amp;TEXT('Girls Individual'!F76,"00"),Rosters!$A:$A,0))</f>
        <v>Sophia Cohen</v>
      </c>
      <c r="D76" t="str">
        <f t="shared" si="3"/>
        <v>St. Cassian</v>
      </c>
      <c r="E76" t="s">
        <v>138</v>
      </c>
      <c r="F76">
        <v>22</v>
      </c>
      <c r="G76" s="20" t="str">
        <f>INDEX(Rosters!$E:$E,MATCH('Girls Individual'!E76&amp;"-"&amp;TEXT('Girls Individual'!F76,"00"),Rosters!$A:$A,0))&amp;" "&amp;INDEX(Rosters!$D:$D,MATCH('Girls Individual'!E76&amp;"-"&amp;TEXT('Girls Individual'!F76,"00"),Rosters!$A:$A,0))</f>
        <v>F 7</v>
      </c>
      <c r="I76" s="24"/>
      <c r="J76" s="24"/>
    </row>
    <row r="77" spans="1:10" x14ac:dyDescent="0.3">
      <c r="A77" s="4">
        <v>16</v>
      </c>
      <c r="B77" s="15">
        <v>1.0392361111111111E-2</v>
      </c>
      <c r="C77" t="str">
        <f>INDEX(Rosters!$G:$G,MATCH('Girls Individual'!E77&amp;"-"&amp;TEXT('Girls Individual'!F77,"00"),Rosters!$A:$A,0))</f>
        <v>Bella Fuentes</v>
      </c>
      <c r="D77" t="str">
        <f t="shared" si="3"/>
        <v>OLMC</v>
      </c>
      <c r="E77" t="s">
        <v>35</v>
      </c>
      <c r="F77">
        <v>33</v>
      </c>
      <c r="G77" s="20" t="str">
        <f>INDEX(Rosters!$E:$E,MATCH('Girls Individual'!E77&amp;"-"&amp;TEXT('Girls Individual'!F77,"00"),Rosters!$A:$A,0))&amp;" "&amp;INDEX(Rosters!$D:$D,MATCH('Girls Individual'!E77&amp;"-"&amp;TEXT('Girls Individual'!F77,"00"),Rosters!$A:$A,0))</f>
        <v>F 7</v>
      </c>
      <c r="I77" s="24"/>
      <c r="J77" s="24"/>
    </row>
    <row r="78" spans="1:10" x14ac:dyDescent="0.3">
      <c r="A78" s="4">
        <v>17</v>
      </c>
      <c r="B78" s="15">
        <v>1.0427083333333335E-2</v>
      </c>
      <c r="C78" t="str">
        <f>INDEX(Rosters!$G:$G,MATCH('Girls Individual'!E78&amp;"-"&amp;TEXT('Girls Individual'!F78,"00"),Rosters!$A:$A,0))</f>
        <v>Grace Gosda</v>
      </c>
      <c r="D78" t="str">
        <f t="shared" si="3"/>
        <v>Holy Trinity</v>
      </c>
      <c r="E78" t="s">
        <v>865</v>
      </c>
      <c r="F78">
        <v>12</v>
      </c>
      <c r="G78" s="20" t="str">
        <f>INDEX(Rosters!$E:$E,MATCH('Girls Individual'!E78&amp;"-"&amp;TEXT('Girls Individual'!F78,"00"),Rosters!$A:$A,0))&amp;" "&amp;INDEX(Rosters!$D:$D,MATCH('Girls Individual'!E78&amp;"-"&amp;TEXT('Girls Individual'!F78,"00"),Rosters!$A:$A,0))</f>
        <v>F 7</v>
      </c>
      <c r="I78" s="24"/>
      <c r="J78" s="24"/>
    </row>
    <row r="79" spans="1:10" x14ac:dyDescent="0.3">
      <c r="A79" s="4">
        <v>18</v>
      </c>
      <c r="B79" s="15">
        <v>1.0440972222222221E-2</v>
      </c>
      <c r="C79" t="str">
        <f>INDEX(Rosters!$G:$G,MATCH('Girls Individual'!E79&amp;"-"&amp;TEXT('Girls Individual'!F79,"00"),Rosters!$A:$A,0))</f>
        <v>Vivian Flaherty</v>
      </c>
      <c r="D79" t="str">
        <f t="shared" si="3"/>
        <v>OLMC</v>
      </c>
      <c r="E79" t="s">
        <v>35</v>
      </c>
      <c r="F79">
        <v>32</v>
      </c>
      <c r="G79" s="20" t="str">
        <f>INDEX(Rosters!$E:$E,MATCH('Girls Individual'!E79&amp;"-"&amp;TEXT('Girls Individual'!F79,"00"),Rosters!$A:$A,0))&amp;" "&amp;INDEX(Rosters!$D:$D,MATCH('Girls Individual'!E79&amp;"-"&amp;TEXT('Girls Individual'!F79,"00"),Rosters!$A:$A,0))</f>
        <v>F 7</v>
      </c>
      <c r="I79" s="24"/>
      <c r="J79" s="24"/>
    </row>
    <row r="80" spans="1:10" x14ac:dyDescent="0.3">
      <c r="A80" s="4">
        <v>19</v>
      </c>
      <c r="B80" s="15">
        <v>1.0581018518518517E-2</v>
      </c>
      <c r="C80" t="str">
        <f>INDEX(Rosters!$G:$G,MATCH('Girls Individual'!E80&amp;"-"&amp;TEXT('Girls Individual'!F80,"00"),Rosters!$A:$A,0))</f>
        <v>Lucia Junkroft</v>
      </c>
      <c r="D80" t="str">
        <f t="shared" si="3"/>
        <v>SJA</v>
      </c>
      <c r="E80" t="s">
        <v>194</v>
      </c>
      <c r="F80">
        <v>31</v>
      </c>
      <c r="G80" s="20" t="str">
        <f>INDEX(Rosters!$E:$E,MATCH('Girls Individual'!E80&amp;"-"&amp;TEXT('Girls Individual'!F80,"00"),Rosters!$A:$A,0))&amp;" "&amp;INDEX(Rosters!$D:$D,MATCH('Girls Individual'!E80&amp;"-"&amp;TEXT('Girls Individual'!F80,"00"),Rosters!$A:$A,0))</f>
        <v>F 8</v>
      </c>
      <c r="I80" s="24"/>
      <c r="J80" s="24"/>
    </row>
    <row r="81" spans="1:10" x14ac:dyDescent="0.3">
      <c r="A81" s="4">
        <v>20</v>
      </c>
      <c r="B81" s="15">
        <v>1.075925925925926E-2</v>
      </c>
      <c r="C81" t="str">
        <f>INDEX(Rosters!$G:$G,MATCH('Girls Individual'!E81&amp;"-"&amp;TEXT('Girls Individual'!F81,"00"),Rosters!$A:$A,0))</f>
        <v>Vivienne DeMaio</v>
      </c>
      <c r="D81" t="str">
        <f t="shared" si="3"/>
        <v>SJA</v>
      </c>
      <c r="E81" t="s">
        <v>194</v>
      </c>
      <c r="F81">
        <v>32</v>
      </c>
      <c r="G81" s="20" t="str">
        <f>INDEX(Rosters!$E:$E,MATCH('Girls Individual'!E81&amp;"-"&amp;TEXT('Girls Individual'!F81,"00"),Rosters!$A:$A,0))&amp;" "&amp;INDEX(Rosters!$D:$D,MATCH('Girls Individual'!E81&amp;"-"&amp;TEXT('Girls Individual'!F81,"00"),Rosters!$A:$A,0))</f>
        <v>F 8</v>
      </c>
      <c r="I81" s="24"/>
      <c r="J81" s="24"/>
    </row>
    <row r="82" spans="1:10" x14ac:dyDescent="0.3">
      <c r="A82" s="4">
        <v>21</v>
      </c>
      <c r="B82" s="15">
        <v>1.0847222222222222E-2</v>
      </c>
      <c r="C82" t="str">
        <f>INDEX(Rosters!$G:$G,MATCH('Girls Individual'!E82&amp;"-"&amp;TEXT('Girls Individual'!F82,"00"),Rosters!$A:$A,0))</f>
        <v>Emma Dougherty</v>
      </c>
      <c r="D82" t="str">
        <f t="shared" si="3"/>
        <v>St James</v>
      </c>
      <c r="E82" t="s">
        <v>193</v>
      </c>
      <c r="F82">
        <v>26</v>
      </c>
      <c r="G82" s="20" t="str">
        <f>INDEX(Rosters!$E:$E,MATCH('Girls Individual'!E82&amp;"-"&amp;TEXT('Girls Individual'!F82,"00"),Rosters!$A:$A,0))&amp;" "&amp;INDEX(Rosters!$D:$D,MATCH('Girls Individual'!E82&amp;"-"&amp;TEXT('Girls Individual'!F82,"00"),Rosters!$A:$A,0))</f>
        <v>F 8</v>
      </c>
      <c r="I82" s="24"/>
      <c r="J82" s="24"/>
    </row>
    <row r="83" spans="1:10" x14ac:dyDescent="0.3">
      <c r="A83" s="4">
        <v>22</v>
      </c>
      <c r="B83" s="15">
        <v>1.0901620370370372E-2</v>
      </c>
      <c r="C83" t="str">
        <f>INDEX(Rosters!$G:$G,MATCH('Girls Individual'!E83&amp;"-"&amp;TEXT('Girls Individual'!F83,"00"),Rosters!$A:$A,0))</f>
        <v>Addy Jarrett</v>
      </c>
      <c r="D83" t="str">
        <f t="shared" si="3"/>
        <v>Lacordaire</v>
      </c>
      <c r="E83" t="s">
        <v>195</v>
      </c>
      <c r="F83">
        <v>4</v>
      </c>
      <c r="G83" s="20" t="str">
        <f>INDEX(Rosters!$E:$E,MATCH('Girls Individual'!E83&amp;"-"&amp;TEXT('Girls Individual'!F83,"00"),Rosters!$A:$A,0))&amp;" "&amp;INDEX(Rosters!$D:$D,MATCH('Girls Individual'!E83&amp;"-"&amp;TEXT('Girls Individual'!F83,"00"),Rosters!$A:$A,0))</f>
        <v>F 7</v>
      </c>
      <c r="I83" s="24"/>
      <c r="J83" s="24"/>
    </row>
    <row r="84" spans="1:10" x14ac:dyDescent="0.3">
      <c r="A84" s="4">
        <v>23</v>
      </c>
      <c r="B84" s="15">
        <v>1.1101851851851851E-2</v>
      </c>
      <c r="C84" t="str">
        <f>INDEX(Rosters!$G:$G,MATCH('Girls Individual'!E84&amp;"-"&amp;TEXT('Girls Individual'!F84,"00"),Rosters!$A:$A,0))</f>
        <v>Noreen Mack</v>
      </c>
      <c r="D84" t="str">
        <f t="shared" si="3"/>
        <v>St James</v>
      </c>
      <c r="E84" t="s">
        <v>193</v>
      </c>
      <c r="F84">
        <v>24</v>
      </c>
      <c r="G84" s="20" t="str">
        <f>INDEX(Rosters!$E:$E,MATCH('Girls Individual'!E84&amp;"-"&amp;TEXT('Girls Individual'!F84,"00"),Rosters!$A:$A,0))&amp;" "&amp;INDEX(Rosters!$D:$D,MATCH('Girls Individual'!E84&amp;"-"&amp;TEXT('Girls Individual'!F84,"00"),Rosters!$A:$A,0))</f>
        <v>F 7</v>
      </c>
      <c r="I84" s="24"/>
      <c r="J84" s="24"/>
    </row>
    <row r="85" spans="1:10" x14ac:dyDescent="0.3">
      <c r="A85" s="4">
        <v>24</v>
      </c>
      <c r="B85" s="15">
        <v>1.1130787037037036E-2</v>
      </c>
      <c r="C85" t="str">
        <f>INDEX(Rosters!$G:$G,MATCH('Girls Individual'!E85&amp;"-"&amp;TEXT('Girls Individual'!F85,"00"),Rosters!$A:$A,0))</f>
        <v>Grace Sandominico</v>
      </c>
      <c r="D85" t="str">
        <f t="shared" si="3"/>
        <v>St James</v>
      </c>
      <c r="E85" t="s">
        <v>193</v>
      </c>
      <c r="F85">
        <v>27</v>
      </c>
      <c r="G85" s="20" t="str">
        <f>INDEX(Rosters!$E:$E,MATCH('Girls Individual'!E85&amp;"-"&amp;TEXT('Girls Individual'!F85,"00"),Rosters!$A:$A,0))&amp;" "&amp;INDEX(Rosters!$D:$D,MATCH('Girls Individual'!E85&amp;"-"&amp;TEXT('Girls Individual'!F85,"00"),Rosters!$A:$A,0))</f>
        <v>F 8</v>
      </c>
      <c r="I85" s="24"/>
      <c r="J85" s="24"/>
    </row>
    <row r="86" spans="1:10" x14ac:dyDescent="0.3">
      <c r="A86" s="4">
        <v>25</v>
      </c>
      <c r="B86" s="15">
        <v>1.1277777777777777E-2</v>
      </c>
      <c r="C86" t="str">
        <f>INDEX(Rosters!$G:$G,MATCH('Girls Individual'!E86&amp;"-"&amp;TEXT('Girls Individual'!F86,"00"),Rosters!$A:$A,0))</f>
        <v>Madison Mitchell</v>
      </c>
      <c r="D86" t="str">
        <f t="shared" si="3"/>
        <v>St Rose</v>
      </c>
      <c r="E86" t="s">
        <v>570</v>
      </c>
      <c r="F86">
        <v>22</v>
      </c>
      <c r="G86" s="20" t="str">
        <f>INDEX(Rosters!$E:$E,MATCH('Girls Individual'!E86&amp;"-"&amp;TEXT('Girls Individual'!F86,"00"),Rosters!$A:$A,0))&amp;" "&amp;INDEX(Rosters!$D:$D,MATCH('Girls Individual'!E86&amp;"-"&amp;TEXT('Girls Individual'!F86,"00"),Rosters!$A:$A,0))</f>
        <v>F 8</v>
      </c>
      <c r="I86" s="24"/>
      <c r="J86" s="24"/>
    </row>
    <row r="87" spans="1:10" x14ac:dyDescent="0.3">
      <c r="A87" s="4">
        <v>26</v>
      </c>
      <c r="B87" s="15">
        <v>1.2739583333333332E-2</v>
      </c>
      <c r="C87" t="str">
        <f>INDEX(Rosters!$G:$G,MATCH('Girls Individual'!E87&amp;"-"&amp;TEXT('Girls Individual'!F87,"00"),Rosters!$A:$A,0))</f>
        <v>Justine Drake</v>
      </c>
      <c r="D87" t="str">
        <f t="shared" si="3"/>
        <v>SJA</v>
      </c>
      <c r="E87" t="s">
        <v>194</v>
      </c>
      <c r="F87">
        <v>29</v>
      </c>
      <c r="G87" s="20" t="str">
        <f>INDEX(Rosters!$E:$E,MATCH('Girls Individual'!E87&amp;"-"&amp;TEXT('Girls Individual'!F87,"00"),Rosters!$A:$A,0))&amp;" "&amp;INDEX(Rosters!$D:$D,MATCH('Girls Individual'!E87&amp;"-"&amp;TEXT('Girls Individual'!F87,"00"),Rosters!$A:$A,0))</f>
        <v>F 7</v>
      </c>
      <c r="I87" s="24"/>
      <c r="J87" s="24"/>
    </row>
    <row r="88" spans="1:10" x14ac:dyDescent="0.3">
      <c r="A88" s="4">
        <v>27</v>
      </c>
      <c r="B88" s="15">
        <v>1.35E-2</v>
      </c>
      <c r="C88" t="str">
        <f>INDEX(Rosters!$G:$G,MATCH('Girls Individual'!E88&amp;"-"&amp;TEXT('Girls Individual'!F88,"00"),Rosters!$A:$A,0))</f>
        <v>Victoria Hendrix</v>
      </c>
      <c r="D88" t="str">
        <f t="shared" si="3"/>
        <v>SJA</v>
      </c>
      <c r="E88" t="s">
        <v>194</v>
      </c>
      <c r="F88">
        <v>26</v>
      </c>
      <c r="G88" s="20" t="str">
        <f>INDEX(Rosters!$E:$E,MATCH('Girls Individual'!E88&amp;"-"&amp;TEXT('Girls Individual'!F88,"00"),Rosters!$A:$A,0))&amp;" "&amp;INDEX(Rosters!$D:$D,MATCH('Girls Individual'!E88&amp;"-"&amp;TEXT('Girls Individual'!F88,"00"),Rosters!$A:$A,0))</f>
        <v>F 7</v>
      </c>
      <c r="I88" s="24"/>
      <c r="J88" s="24"/>
    </row>
    <row r="89" spans="1:10" x14ac:dyDescent="0.3">
      <c r="A89" s="4">
        <v>28</v>
      </c>
      <c r="B89" s="15">
        <v>1.3708333333333331E-2</v>
      </c>
      <c r="C89" t="str">
        <f>INDEX(Rosters!$G:$G,MATCH('Girls Individual'!E89&amp;"-"&amp;TEXT('Girls Individual'!F89,"00"),Rosters!$A:$A,0))</f>
        <v>Sofia Bonilla</v>
      </c>
      <c r="D89" t="str">
        <f t="shared" si="3"/>
        <v>SJA</v>
      </c>
      <c r="E89" t="s">
        <v>194</v>
      </c>
      <c r="F89">
        <v>33</v>
      </c>
      <c r="G89" s="20" t="str">
        <f>INDEX(Rosters!$E:$E,MATCH('Girls Individual'!E89&amp;"-"&amp;TEXT('Girls Individual'!F89,"00"),Rosters!$A:$A,0))&amp;" "&amp;INDEX(Rosters!$D:$D,MATCH('Girls Individual'!E89&amp;"-"&amp;TEXT('Girls Individual'!F89,"00"),Rosters!$A:$A,0))</f>
        <v>F 8</v>
      </c>
      <c r="I89" s="24"/>
      <c r="J89" s="24"/>
    </row>
    <row r="90" spans="1:10" x14ac:dyDescent="0.3">
      <c r="A90" s="4">
        <v>29</v>
      </c>
      <c r="B90" s="15">
        <v>1.5306712962962965E-2</v>
      </c>
      <c r="C90" t="str">
        <f>INDEX(Rosters!$G:$G,MATCH('Girls Individual'!E90&amp;"-"&amp;TEXT('Girls Individual'!F90,"00"),Rosters!$A:$A,0))</f>
        <v>Cecilia Rose  Sillivan</v>
      </c>
      <c r="D90" t="str">
        <f t="shared" si="3"/>
        <v>Queen of Peace</v>
      </c>
      <c r="E90" t="s">
        <v>569</v>
      </c>
      <c r="F90">
        <v>6</v>
      </c>
      <c r="G90" s="20" t="str">
        <f>INDEX(Rosters!$E:$E,MATCH('Girls Individual'!E90&amp;"-"&amp;TEXT('Girls Individual'!F90,"00"),Rosters!$A:$A,0))&amp;" "&amp;INDEX(Rosters!$D:$D,MATCH('Girls Individual'!E90&amp;"-"&amp;TEXT('Girls Individual'!F90,"00"),Rosters!$A:$A,0))</f>
        <v>F 7</v>
      </c>
      <c r="I90" s="24"/>
      <c r="J90" s="24"/>
    </row>
    <row r="91" spans="1:10" x14ac:dyDescent="0.3">
      <c r="A91" s="4">
        <v>30</v>
      </c>
      <c r="B91" s="15">
        <v>1.7578703703703704E-2</v>
      </c>
      <c r="C91" t="str">
        <f>INDEX(Rosters!$G:$G,MATCH('Girls Individual'!E91&amp;"-"&amp;TEXT('Girls Individual'!F91,"00"),Rosters!$A:$A,0))</f>
        <v>Eliana Arocho</v>
      </c>
      <c r="D91" t="str">
        <f t="shared" si="3"/>
        <v>OLMC</v>
      </c>
      <c r="E91" t="s">
        <v>35</v>
      </c>
      <c r="F91">
        <v>48</v>
      </c>
      <c r="G91" s="20" t="str">
        <f>INDEX(Rosters!$E:$E,MATCH('Girls Individual'!E91&amp;"-"&amp;TEXT('Girls Individual'!F91,"00"),Rosters!$A:$A,0))&amp;" "&amp;INDEX(Rosters!$D:$D,MATCH('Girls Individual'!E91&amp;"-"&amp;TEXT('Girls Individual'!F91,"00"),Rosters!$A:$A,0))</f>
        <v>F 8</v>
      </c>
      <c r="I91" s="24"/>
      <c r="J91" s="24"/>
    </row>
  </sheetData>
  <dataValidations count="1">
    <dataValidation type="list" allowBlank="1" showInputMessage="1" showErrorMessage="1" sqref="D3:D91" xr:uid="{908CDE1C-86BA-4AFC-A77E-9EA15A54AFD1}">
      <formula1>$Q$3:$Q$21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20"/>
  <sheetViews>
    <sheetView tabSelected="1" workbookViewId="0"/>
  </sheetViews>
  <sheetFormatPr defaultRowHeight="14.4" x14ac:dyDescent="0.3"/>
  <cols>
    <col min="3" max="4" width="24.6640625" customWidth="1"/>
    <col min="5" max="5" width="4" bestFit="1" customWidth="1"/>
    <col min="6" max="6" width="6" customWidth="1"/>
    <col min="16" max="16" width="5.44140625" customWidth="1"/>
    <col min="17" max="17" width="35" bestFit="1" customWidth="1"/>
  </cols>
  <sheetData>
    <row r="1" spans="1:17" x14ac:dyDescent="0.3">
      <c r="A1" s="4" t="s">
        <v>1016</v>
      </c>
      <c r="B1" s="4"/>
    </row>
    <row r="2" spans="1:17" x14ac:dyDescent="0.3">
      <c r="A2" s="4" t="s">
        <v>2</v>
      </c>
      <c r="B2" s="4" t="s">
        <v>16</v>
      </c>
      <c r="C2" s="4" t="s">
        <v>0</v>
      </c>
      <c r="D2" s="4" t="s">
        <v>1</v>
      </c>
      <c r="E2" s="4" t="s">
        <v>27</v>
      </c>
      <c r="G2" s="19" t="s">
        <v>280</v>
      </c>
      <c r="O2" t="s">
        <v>281</v>
      </c>
    </row>
    <row r="3" spans="1:17" x14ac:dyDescent="0.3">
      <c r="A3" s="4">
        <v>1</v>
      </c>
      <c r="B3" s="15">
        <v>2.7928240740740739E-3</v>
      </c>
      <c r="C3" t="str">
        <f>INDEX(Rosters!$G:$G,MATCH('Boys Individual'!E3&amp;"-"&amp;TEXT('Boys Individual'!F3,"00"),Rosters!$A:$A,0))</f>
        <v>Macallam Gill</v>
      </c>
      <c r="D3" t="str">
        <f>INDEX($Q$3:$Q$22,MATCH(E3,$P$3:$P$22,0))</f>
        <v>St E</v>
      </c>
      <c r="E3" t="s">
        <v>139</v>
      </c>
      <c r="F3">
        <v>5</v>
      </c>
      <c r="G3" s="20" t="str">
        <f>INDEX(Rosters!$E:$E,MATCH('Boys Individual'!E3&amp;"-"&amp;TEXT('Boys Individual'!F3,"00"),Rosters!$A:$A,0))&amp;" "&amp;INDEX(Rosters!$D:$D,MATCH('Boys Individual'!E3&amp;"-"&amp;TEXT('Boys Individual'!F3,"00"),Rosters!$A:$A,0))</f>
        <v>M 3</v>
      </c>
      <c r="I3" s="22"/>
      <c r="O3" s="20">
        <f t="shared" ref="O3:O14" si="0">COUNTIF($D:$D,Q3)</f>
        <v>3</v>
      </c>
      <c r="P3" t="s">
        <v>1000</v>
      </c>
      <c r="Q3" s="25" t="s">
        <v>894</v>
      </c>
    </row>
    <row r="4" spans="1:17" x14ac:dyDescent="0.3">
      <c r="A4" s="4">
        <v>2</v>
      </c>
      <c r="B4" s="15">
        <v>2.8159722222222219E-3</v>
      </c>
      <c r="C4" t="str">
        <f>INDEX(Rosters!$G:$G,MATCH('Boys Individual'!E4&amp;"-"&amp;TEXT('Boys Individual'!F4,"00"),Rosters!$A:$A,0))</f>
        <v xml:space="preserve">Nicholas  Sammartino </v>
      </c>
      <c r="D4" t="str">
        <f t="shared" ref="D4:D44" si="1">INDEX($Q$3:$Q$22,MATCH(E4,$P$3:$P$22,0))</f>
        <v>Sacred Heart</v>
      </c>
      <c r="E4" t="s">
        <v>1001</v>
      </c>
      <c r="F4">
        <v>5</v>
      </c>
      <c r="G4" s="20" t="str">
        <f>INDEX(Rosters!$E:$E,MATCH('Boys Individual'!E4&amp;"-"&amp;TEXT('Boys Individual'!F4,"00"),Rosters!$A:$A,0))&amp;" "&amp;INDEX(Rosters!$D:$D,MATCH('Boys Individual'!E4&amp;"-"&amp;TEXT('Boys Individual'!F4,"00"),Rosters!$A:$A,0))</f>
        <v>M 4</v>
      </c>
      <c r="I4" s="22"/>
      <c r="O4" s="20">
        <f t="shared" si="0"/>
        <v>3</v>
      </c>
      <c r="P4" t="s">
        <v>865</v>
      </c>
      <c r="Q4" s="25" t="s">
        <v>3</v>
      </c>
    </row>
    <row r="5" spans="1:17" x14ac:dyDescent="0.3">
      <c r="A5" s="4">
        <v>3</v>
      </c>
      <c r="B5" s="15">
        <v>2.8877314814814811E-3</v>
      </c>
      <c r="C5" t="str">
        <f>INDEX(Rosters!$G:$G,MATCH('Boys Individual'!E5&amp;"-"&amp;TEXT('Boys Individual'!F5,"00"),Rosters!$A:$A,0))</f>
        <v>Hunter Astle</v>
      </c>
      <c r="D5" t="str">
        <f t="shared" si="1"/>
        <v>St James</v>
      </c>
      <c r="E5" t="s">
        <v>193</v>
      </c>
      <c r="F5">
        <v>34</v>
      </c>
      <c r="G5" s="20" t="str">
        <f>INDEX(Rosters!$E:$E,MATCH('Boys Individual'!E5&amp;"-"&amp;TEXT('Boys Individual'!F5,"00"),Rosters!$A:$A,0))&amp;" "&amp;INDEX(Rosters!$D:$D,MATCH('Boys Individual'!E5&amp;"-"&amp;TEXT('Boys Individual'!F5,"00"),Rosters!$A:$A,0))</f>
        <v>M 4</v>
      </c>
      <c r="I5" s="22"/>
      <c r="O5" s="20">
        <f t="shared" si="0"/>
        <v>0</v>
      </c>
      <c r="P5" t="s">
        <v>195</v>
      </c>
      <c r="Q5" s="25" t="s">
        <v>934</v>
      </c>
    </row>
    <row r="6" spans="1:17" x14ac:dyDescent="0.3">
      <c r="A6" s="4">
        <v>4</v>
      </c>
      <c r="B6" s="15">
        <v>2.9085648148148148E-3</v>
      </c>
      <c r="C6" t="str">
        <f>INDEX(Rosters!$G:$G,MATCH('Boys Individual'!E6&amp;"-"&amp;TEXT('Boys Individual'!F6,"00"),Rosters!$A:$A,0))</f>
        <v>Brendan Maloney</v>
      </c>
      <c r="D6" t="str">
        <f t="shared" si="1"/>
        <v>St James</v>
      </c>
      <c r="E6" t="s">
        <v>193</v>
      </c>
      <c r="F6">
        <v>36</v>
      </c>
      <c r="G6" s="20" t="str">
        <f>INDEX(Rosters!$E:$E,MATCH('Boys Individual'!E6&amp;"-"&amp;TEXT('Boys Individual'!F6,"00"),Rosters!$A:$A,0))&amp;" "&amp;INDEX(Rosters!$D:$D,MATCH('Boys Individual'!E6&amp;"-"&amp;TEXT('Boys Individual'!F6,"00"),Rosters!$A:$A,0))</f>
        <v>M 4</v>
      </c>
      <c r="I6" s="22"/>
      <c r="O6" s="20">
        <f t="shared" si="0"/>
        <v>15</v>
      </c>
      <c r="P6" t="s">
        <v>35</v>
      </c>
      <c r="Q6" s="25" t="s">
        <v>200</v>
      </c>
    </row>
    <row r="7" spans="1:17" x14ac:dyDescent="0.3">
      <c r="A7" s="4">
        <v>5</v>
      </c>
      <c r="B7" s="15">
        <v>2.9363425925925928E-3</v>
      </c>
      <c r="C7" t="str">
        <f>INDEX(Rosters!$G:$G,MATCH('Boys Individual'!E7&amp;"-"&amp;TEXT('Boys Individual'!F7,"00"),Rosters!$A:$A,0))</f>
        <v>Maverick Heinze</v>
      </c>
      <c r="D7" t="str">
        <f t="shared" si="1"/>
        <v>St James</v>
      </c>
      <c r="E7" t="s">
        <v>193</v>
      </c>
      <c r="F7">
        <v>30</v>
      </c>
      <c r="G7" s="20" t="str">
        <f>INDEX(Rosters!$E:$E,MATCH('Boys Individual'!E7&amp;"-"&amp;TEXT('Boys Individual'!F7,"00"),Rosters!$A:$A,0))&amp;" "&amp;INDEX(Rosters!$D:$D,MATCH('Boys Individual'!E7&amp;"-"&amp;TEXT('Boys Individual'!F7,"00"),Rosters!$A:$A,0))</f>
        <v>M 2</v>
      </c>
      <c r="I7" s="22"/>
      <c r="O7" s="20">
        <f t="shared" si="0"/>
        <v>3</v>
      </c>
      <c r="P7" t="s">
        <v>569</v>
      </c>
      <c r="Q7" s="25" t="s">
        <v>453</v>
      </c>
    </row>
    <row r="8" spans="1:17" x14ac:dyDescent="0.3">
      <c r="A8" s="4">
        <v>6</v>
      </c>
      <c r="B8" s="15">
        <v>2.9421296296296296E-3</v>
      </c>
      <c r="C8" t="str">
        <f>INDEX(Rosters!$G:$G,MATCH('Boys Individual'!E8&amp;"-"&amp;TEXT('Boys Individual'!F8,"00"),Rosters!$A:$A,0))</f>
        <v>James Malloy</v>
      </c>
      <c r="D8" t="str">
        <f t="shared" si="1"/>
        <v>St James</v>
      </c>
      <c r="E8" t="s">
        <v>193</v>
      </c>
      <c r="F8">
        <v>31</v>
      </c>
      <c r="G8" s="20" t="str">
        <f>INDEX(Rosters!$E:$E,MATCH('Boys Individual'!E8&amp;"-"&amp;TEXT('Boys Individual'!F8,"00"),Rosters!$A:$A,0))&amp;" "&amp;INDEX(Rosters!$D:$D,MATCH('Boys Individual'!E8&amp;"-"&amp;TEXT('Boys Individual'!F8,"00"),Rosters!$A:$A,0))</f>
        <v>M 2</v>
      </c>
      <c r="I8" s="22"/>
      <c r="O8" s="20">
        <f t="shared" si="0"/>
        <v>5</v>
      </c>
      <c r="P8" t="s">
        <v>1001</v>
      </c>
      <c r="Q8" s="25" t="s">
        <v>924</v>
      </c>
    </row>
    <row r="9" spans="1:17" x14ac:dyDescent="0.3">
      <c r="A9" s="4">
        <v>7</v>
      </c>
      <c r="B9" s="15">
        <v>3.0196759259259261E-3</v>
      </c>
      <c r="C9" t="str">
        <f>INDEX(Rosters!$G:$G,MATCH('Boys Individual'!E9&amp;"-"&amp;TEXT('Boys Individual'!F9,"00"),Rosters!$A:$A,0))</f>
        <v>Sam Tyrell</v>
      </c>
      <c r="D9" t="str">
        <f t="shared" si="1"/>
        <v>OLMC</v>
      </c>
      <c r="E9" t="s">
        <v>35</v>
      </c>
      <c r="F9">
        <v>9</v>
      </c>
      <c r="G9" s="20" t="str">
        <f>INDEX(Rosters!$E:$E,MATCH('Boys Individual'!E9&amp;"-"&amp;TEXT('Boys Individual'!F9,"00"),Rosters!$A:$A,0))&amp;" "&amp;INDEX(Rosters!$D:$D,MATCH('Boys Individual'!E9&amp;"-"&amp;TEXT('Boys Individual'!F9,"00"),Rosters!$A:$A,0))</f>
        <v>M 3</v>
      </c>
      <c r="I9" s="22"/>
      <c r="O9" s="20">
        <f t="shared" si="0"/>
        <v>15</v>
      </c>
      <c r="P9" t="s">
        <v>138</v>
      </c>
      <c r="Q9" s="25" t="s">
        <v>999</v>
      </c>
    </row>
    <row r="10" spans="1:17" x14ac:dyDescent="0.3">
      <c r="A10" s="4">
        <v>8</v>
      </c>
      <c r="B10" s="15">
        <v>3.0243055555555561E-3</v>
      </c>
      <c r="C10" t="str">
        <f>INDEX(Rosters!$G:$G,MATCH('Boys Individual'!E10&amp;"-"&amp;TEXT('Boys Individual'!F10,"00"),Rosters!$A:$A,0))</f>
        <v>Adrian Garcia</v>
      </c>
      <c r="D10" t="str">
        <f t="shared" si="1"/>
        <v>St James</v>
      </c>
      <c r="E10" t="s">
        <v>193</v>
      </c>
      <c r="F10">
        <v>35</v>
      </c>
      <c r="G10" s="20" t="str">
        <f>INDEX(Rosters!$E:$E,MATCH('Boys Individual'!E10&amp;"-"&amp;TEXT('Boys Individual'!F10,"00"),Rosters!$A:$A,0))&amp;" "&amp;INDEX(Rosters!$D:$D,MATCH('Boys Individual'!E10&amp;"-"&amp;TEXT('Boys Individual'!F10,"00"),Rosters!$A:$A,0))</f>
        <v>M 4</v>
      </c>
      <c r="I10" s="22"/>
      <c r="O10" s="20">
        <f t="shared" si="0"/>
        <v>13</v>
      </c>
      <c r="P10" t="s">
        <v>139</v>
      </c>
      <c r="Q10" s="25" t="s">
        <v>360</v>
      </c>
    </row>
    <row r="11" spans="1:17" x14ac:dyDescent="0.3">
      <c r="A11" s="4">
        <v>9</v>
      </c>
      <c r="B11" s="15">
        <v>3.1157407407407405E-3</v>
      </c>
      <c r="C11" t="str">
        <f>INDEX(Rosters!$G:$G,MATCH('Boys Individual'!E11&amp;"-"&amp;TEXT('Boys Individual'!F11,"00"),Rosters!$A:$A,0))</f>
        <v>River Chambers</v>
      </c>
      <c r="D11" t="str">
        <f t="shared" si="1"/>
        <v>St Rose</v>
      </c>
      <c r="E11" t="s">
        <v>570</v>
      </c>
      <c r="F11">
        <v>27</v>
      </c>
      <c r="G11" s="20" t="str">
        <f>INDEX(Rosters!$E:$E,MATCH('Boys Individual'!E11&amp;"-"&amp;TEXT('Boys Individual'!F11,"00"),Rosters!$A:$A,0))&amp;" "&amp;INDEX(Rosters!$D:$D,MATCH('Boys Individual'!E11&amp;"-"&amp;TEXT('Boys Individual'!F11,"00"),Rosters!$A:$A,0))</f>
        <v>M 4</v>
      </c>
      <c r="I11" s="22"/>
      <c r="O11" s="20">
        <f t="shared" si="0"/>
        <v>24</v>
      </c>
      <c r="P11" t="s">
        <v>193</v>
      </c>
      <c r="Q11" s="25" t="s">
        <v>315</v>
      </c>
    </row>
    <row r="12" spans="1:17" x14ac:dyDescent="0.3">
      <c r="A12" s="4">
        <v>10</v>
      </c>
      <c r="B12" s="15">
        <v>3.1331018518518518E-3</v>
      </c>
      <c r="C12" t="str">
        <f>INDEX(Rosters!$G:$G,MATCH('Boys Individual'!E12&amp;"-"&amp;TEXT('Boys Individual'!F12,"00"),Rosters!$A:$A,0))</f>
        <v>Ronan Pfistner</v>
      </c>
      <c r="D12" t="str">
        <f t="shared" si="1"/>
        <v>St James</v>
      </c>
      <c r="E12" t="s">
        <v>193</v>
      </c>
      <c r="F12">
        <v>37</v>
      </c>
      <c r="G12" s="20" t="str">
        <f>INDEX(Rosters!$E:$E,MATCH('Boys Individual'!E12&amp;"-"&amp;TEXT('Boys Individual'!F12,"00"),Rosters!$A:$A,0))&amp;" "&amp;INDEX(Rosters!$D:$D,MATCH('Boys Individual'!E12&amp;"-"&amp;TEXT('Boys Individual'!F12,"00"),Rosters!$A:$A,0))</f>
        <v>M 4</v>
      </c>
      <c r="I12" s="22"/>
      <c r="O12" s="20">
        <f t="shared" si="0"/>
        <v>8</v>
      </c>
      <c r="P12" t="s">
        <v>194</v>
      </c>
      <c r="Q12" s="25" t="s">
        <v>155</v>
      </c>
    </row>
    <row r="13" spans="1:17" x14ac:dyDescent="0.3">
      <c r="A13" s="4">
        <v>11</v>
      </c>
      <c r="B13" s="15">
        <v>3.1458333333333334E-3</v>
      </c>
      <c r="C13" t="str">
        <f>INDEX(Rosters!$G:$G,MATCH('Boys Individual'!E13&amp;"-"&amp;TEXT('Boys Individual'!F13,"00"),Rosters!$A:$A,0))</f>
        <v>Antonio  DePrima</v>
      </c>
      <c r="D13" t="str">
        <f t="shared" si="1"/>
        <v>Sacred Heart</v>
      </c>
      <c r="E13" t="s">
        <v>1001</v>
      </c>
      <c r="F13">
        <v>3</v>
      </c>
      <c r="G13" s="20" t="str">
        <f>INDEX(Rosters!$E:$E,MATCH('Boys Individual'!E13&amp;"-"&amp;TEXT('Boys Individual'!F13,"00"),Rosters!$A:$A,0))&amp;" "&amp;INDEX(Rosters!$D:$D,MATCH('Boys Individual'!E13&amp;"-"&amp;TEXT('Boys Individual'!F13,"00"),Rosters!$A:$A,0))</f>
        <v>M 2</v>
      </c>
      <c r="I13" s="22"/>
      <c r="O13" s="20">
        <f t="shared" si="0"/>
        <v>7</v>
      </c>
      <c r="P13" t="s">
        <v>570</v>
      </c>
      <c r="Q13" s="25" t="s">
        <v>530</v>
      </c>
    </row>
    <row r="14" spans="1:17" x14ac:dyDescent="0.3">
      <c r="A14" s="4">
        <v>12</v>
      </c>
      <c r="B14" s="15">
        <v>3.1759259259259258E-3</v>
      </c>
      <c r="C14" t="str">
        <f>INDEX(Rosters!$G:$G,MATCH('Boys Individual'!E14&amp;"-"&amp;TEXT('Boys Individual'!F14,"00"),Rosters!$A:$A,0))</f>
        <v>Lorenzo DiBello</v>
      </c>
      <c r="D14" t="str">
        <f t="shared" si="1"/>
        <v>St E</v>
      </c>
      <c r="E14" t="s">
        <v>139</v>
      </c>
      <c r="F14">
        <v>6</v>
      </c>
      <c r="G14" s="20" t="str">
        <f>INDEX(Rosters!$E:$E,MATCH('Boys Individual'!E14&amp;"-"&amp;TEXT('Boys Individual'!F14,"00"),Rosters!$A:$A,0))&amp;" "&amp;INDEX(Rosters!$D:$D,MATCH('Boys Individual'!E14&amp;"-"&amp;TEXT('Boys Individual'!F14,"00"),Rosters!$A:$A,0))</f>
        <v>M 3</v>
      </c>
      <c r="I14" s="22"/>
      <c r="O14" s="20">
        <f t="shared" si="0"/>
        <v>14</v>
      </c>
      <c r="P14" t="s">
        <v>571</v>
      </c>
      <c r="Q14" s="25" t="s">
        <v>409</v>
      </c>
    </row>
    <row r="15" spans="1:17" x14ac:dyDescent="0.3">
      <c r="A15" s="4">
        <v>13</v>
      </c>
      <c r="B15" s="15">
        <v>3.1932870370370374E-3</v>
      </c>
      <c r="C15" t="str">
        <f>INDEX(Rosters!$G:$G,MATCH('Boys Individual'!E15&amp;"-"&amp;TEXT('Boys Individual'!F15,"00"),Rosters!$A:$A,0))</f>
        <v>Matthew Dombroski</v>
      </c>
      <c r="D15" t="str">
        <f t="shared" si="1"/>
        <v>St. Cassian</v>
      </c>
      <c r="E15" t="s">
        <v>138</v>
      </c>
      <c r="F15">
        <v>23</v>
      </c>
      <c r="G15" s="20" t="str">
        <f>INDEX(Rosters!$E:$E,MATCH('Boys Individual'!E15&amp;"-"&amp;TEXT('Boys Individual'!F15,"00"),Rosters!$A:$A,0))&amp;" "&amp;INDEX(Rosters!$D:$D,MATCH('Boys Individual'!E15&amp;"-"&amp;TEXT('Boys Individual'!F15,"00"),Rosters!$A:$A,0))</f>
        <v>M 2</v>
      </c>
      <c r="I15" s="22"/>
      <c r="N15" t="s">
        <v>1017</v>
      </c>
      <c r="O15" s="20">
        <f>SUM(O3:O14)</f>
        <v>110</v>
      </c>
    </row>
    <row r="16" spans="1:17" x14ac:dyDescent="0.3">
      <c r="A16" s="4">
        <v>14</v>
      </c>
      <c r="B16" s="15">
        <v>3.2175925925925926E-3</v>
      </c>
      <c r="C16" t="str">
        <f>INDEX(Rosters!$G:$G,MATCH('Boys Individual'!E16&amp;"-"&amp;TEXT('Boys Individual'!F16,"00"),Rosters!$A:$A,0))</f>
        <v>James Whalen</v>
      </c>
      <c r="D16" t="str">
        <f t="shared" si="1"/>
        <v>St. Cassian</v>
      </c>
      <c r="E16" t="s">
        <v>138</v>
      </c>
      <c r="F16">
        <v>43</v>
      </c>
      <c r="G16" s="20" t="str">
        <f>INDEX(Rosters!$E:$E,MATCH('Boys Individual'!E16&amp;"-"&amp;TEXT('Boys Individual'!F16,"00"),Rosters!$A:$A,0))&amp;" "&amp;INDEX(Rosters!$D:$D,MATCH('Boys Individual'!E16&amp;"-"&amp;TEXT('Boys Individual'!F16,"00"),Rosters!$A:$A,0))</f>
        <v>M 2</v>
      </c>
      <c r="I16" s="22"/>
    </row>
    <row r="17" spans="1:15" x14ac:dyDescent="0.3">
      <c r="A17" s="6">
        <v>15</v>
      </c>
      <c r="B17" s="15">
        <v>3.2754629629629631E-3</v>
      </c>
      <c r="C17" t="str">
        <f>INDEX(Rosters!$G:$G,MATCH('Boys Individual'!E17&amp;"-"&amp;TEXT('Boys Individual'!F17,"00"),Rosters!$A:$A,0))</f>
        <v>Mason  Gurney</v>
      </c>
      <c r="D17" t="str">
        <f t="shared" si="1"/>
        <v>St Thomas</v>
      </c>
      <c r="E17" t="s">
        <v>571</v>
      </c>
      <c r="F17">
        <v>3</v>
      </c>
      <c r="G17" s="20" t="str">
        <f>INDEX(Rosters!$E:$E,MATCH('Boys Individual'!E17&amp;"-"&amp;TEXT('Boys Individual'!F17,"00"),Rosters!$A:$A,0))&amp;" "&amp;INDEX(Rosters!$D:$D,MATCH('Boys Individual'!E17&amp;"-"&amp;TEXT('Boys Individual'!F17,"00"),Rosters!$A:$A,0))</f>
        <v>M 3</v>
      </c>
      <c r="I17" s="22"/>
      <c r="O17" s="20"/>
    </row>
    <row r="18" spans="1:15" x14ac:dyDescent="0.3">
      <c r="A18" s="6">
        <v>16</v>
      </c>
      <c r="B18" s="15">
        <v>3.2997685185185183E-3</v>
      </c>
      <c r="C18" t="str">
        <f>INDEX(Rosters!$G:$G,MATCH('Boys Individual'!E18&amp;"-"&amp;TEXT('Boys Individual'!F18,"00"),Rosters!$A:$A,0))</f>
        <v>Aleksander Urbaniak</v>
      </c>
      <c r="D18" t="str">
        <f t="shared" si="1"/>
        <v>St Thomas</v>
      </c>
      <c r="E18" t="s">
        <v>571</v>
      </c>
      <c r="F18">
        <v>7</v>
      </c>
      <c r="G18" s="20" t="str">
        <f>INDEX(Rosters!$E:$E,MATCH('Boys Individual'!E18&amp;"-"&amp;TEXT('Boys Individual'!F18,"00"),Rosters!$A:$A,0))&amp;" "&amp;INDEX(Rosters!$D:$D,MATCH('Boys Individual'!E18&amp;"-"&amp;TEXT('Boys Individual'!F18,"00"),Rosters!$A:$A,0))</f>
        <v>M 4</v>
      </c>
      <c r="I18" s="22"/>
      <c r="O18" s="20"/>
    </row>
    <row r="19" spans="1:15" x14ac:dyDescent="0.3">
      <c r="A19" s="4">
        <v>17</v>
      </c>
      <c r="B19" s="15">
        <v>3.3425925925925928E-3</v>
      </c>
      <c r="C19" t="str">
        <f>INDEX(Rosters!$G:$G,MATCH('Boys Individual'!E19&amp;"-"&amp;TEXT('Boys Individual'!F19,"00"),Rosters!$A:$A,0))</f>
        <v>Christian McCloskey</v>
      </c>
      <c r="D19" t="str">
        <f t="shared" si="1"/>
        <v>St Rose</v>
      </c>
      <c r="E19" t="s">
        <v>570</v>
      </c>
      <c r="F19">
        <v>9</v>
      </c>
      <c r="G19" s="20" t="str">
        <f>INDEX(Rosters!$E:$E,MATCH('Boys Individual'!E19&amp;"-"&amp;TEXT('Boys Individual'!F19,"00"),Rosters!$A:$A,0))&amp;" "&amp;INDEX(Rosters!$D:$D,MATCH('Boys Individual'!E19&amp;"-"&amp;TEXT('Boys Individual'!F19,"00"),Rosters!$A:$A,0))</f>
        <v>M 8</v>
      </c>
      <c r="I19" s="22"/>
      <c r="O19" s="20"/>
    </row>
    <row r="20" spans="1:15" x14ac:dyDescent="0.3">
      <c r="A20" s="4">
        <v>18</v>
      </c>
      <c r="B20" s="15">
        <v>3.4097222222222224E-3</v>
      </c>
      <c r="C20" t="str">
        <f>INDEX(Rosters!$G:$G,MATCH('Boys Individual'!E20&amp;"-"&amp;TEXT('Boys Individual'!F20,"00"),Rosters!$A:$A,0))</f>
        <v>Nicholas Trynosky</v>
      </c>
      <c r="D20" t="str">
        <f t="shared" si="1"/>
        <v>AOOL</v>
      </c>
      <c r="E20" t="s">
        <v>1000</v>
      </c>
      <c r="F20">
        <v>2</v>
      </c>
      <c r="G20" s="20" t="str">
        <f>INDEX(Rosters!$E:$E,MATCH('Boys Individual'!E20&amp;"-"&amp;TEXT('Boys Individual'!F20,"00"),Rosters!$A:$A,0))&amp;" "&amp;INDEX(Rosters!$D:$D,MATCH('Boys Individual'!E20&amp;"-"&amp;TEXT('Boys Individual'!F20,"00"),Rosters!$A:$A,0))</f>
        <v>M 4</v>
      </c>
      <c r="I20" s="22"/>
    </row>
    <row r="21" spans="1:15" x14ac:dyDescent="0.3">
      <c r="A21" s="4">
        <v>19</v>
      </c>
      <c r="B21" s="15">
        <v>3.4166666666666668E-3</v>
      </c>
      <c r="C21" t="str">
        <f>INDEX(Rosters!$G:$G,MATCH('Boys Individual'!E21&amp;"-"&amp;TEXT('Boys Individual'!F21,"00"),Rosters!$A:$A,0))</f>
        <v>Dominic Manze</v>
      </c>
      <c r="D21" t="str">
        <f t="shared" si="1"/>
        <v>St. Cassian</v>
      </c>
      <c r="E21" t="s">
        <v>138</v>
      </c>
      <c r="F21">
        <v>31</v>
      </c>
      <c r="G21" s="20" t="str">
        <f>INDEX(Rosters!$E:$E,MATCH('Boys Individual'!E21&amp;"-"&amp;TEXT('Boys Individual'!F21,"00"),Rosters!$A:$A,0))&amp;" "&amp;INDEX(Rosters!$D:$D,MATCH('Boys Individual'!E21&amp;"-"&amp;TEXT('Boys Individual'!F21,"00"),Rosters!$A:$A,0))</f>
        <v>M 3</v>
      </c>
      <c r="I21" s="22"/>
    </row>
    <row r="22" spans="1:15" x14ac:dyDescent="0.3">
      <c r="A22" s="4">
        <v>20</v>
      </c>
      <c r="B22" s="15">
        <v>3.4548611111111112E-3</v>
      </c>
      <c r="C22" t="str">
        <f>INDEX(Rosters!$G:$G,MATCH('Boys Individual'!E22&amp;"-"&amp;TEXT('Boys Individual'!F22,"00"),Rosters!$A:$A,0))</f>
        <v>Jude Balan</v>
      </c>
      <c r="D22" t="str">
        <f t="shared" si="1"/>
        <v>OLMC</v>
      </c>
      <c r="E22" t="s">
        <v>35</v>
      </c>
      <c r="F22">
        <v>2</v>
      </c>
      <c r="G22" s="20" t="str">
        <f>INDEX(Rosters!$E:$E,MATCH('Boys Individual'!E22&amp;"-"&amp;TEXT('Boys Individual'!F22,"00"),Rosters!$A:$A,0))&amp;" "&amp;INDEX(Rosters!$D:$D,MATCH('Boys Individual'!E22&amp;"-"&amp;TEXT('Boys Individual'!F22,"00"),Rosters!$A:$A,0))</f>
        <v>M 3</v>
      </c>
      <c r="I22" s="22"/>
    </row>
    <row r="23" spans="1:15" x14ac:dyDescent="0.3">
      <c r="A23" s="4">
        <v>21</v>
      </c>
      <c r="B23" s="15">
        <v>3.4675925925925929E-3</v>
      </c>
      <c r="C23" t="str">
        <f>INDEX(Rosters!$G:$G,MATCH('Boys Individual'!E23&amp;"-"&amp;TEXT('Boys Individual'!F23,"00"),Rosters!$A:$A,0))</f>
        <v>Cillian  Toal</v>
      </c>
      <c r="D23" t="str">
        <f t="shared" si="1"/>
        <v>St Thomas</v>
      </c>
      <c r="E23" t="s">
        <v>571</v>
      </c>
      <c r="F23">
        <v>1</v>
      </c>
      <c r="G23" s="20" t="str">
        <f>INDEX(Rosters!$E:$E,MATCH('Boys Individual'!E23&amp;"-"&amp;TEXT('Boys Individual'!F23,"00"),Rosters!$A:$A,0))&amp;" "&amp;INDEX(Rosters!$D:$D,MATCH('Boys Individual'!E23&amp;"-"&amp;TEXT('Boys Individual'!F23,"00"),Rosters!$A:$A,0))</f>
        <v>M  3</v>
      </c>
      <c r="I23" s="22"/>
      <c r="O23" s="20"/>
    </row>
    <row r="24" spans="1:15" x14ac:dyDescent="0.3">
      <c r="A24" s="4">
        <v>22</v>
      </c>
      <c r="B24" s="15">
        <v>3.4699074074074072E-3</v>
      </c>
      <c r="C24" t="str">
        <f>INDEX(Rosters!$G:$G,MATCH('Boys Individual'!E24&amp;"-"&amp;TEXT('Boys Individual'!F24,"00"),Rosters!$A:$A,0))</f>
        <v>PJ Mansfield</v>
      </c>
      <c r="D24" t="str">
        <f t="shared" si="1"/>
        <v>St Rose</v>
      </c>
      <c r="E24" t="s">
        <v>570</v>
      </c>
      <c r="F24">
        <v>25</v>
      </c>
      <c r="G24" s="20" t="str">
        <f>INDEX(Rosters!$E:$E,MATCH('Boys Individual'!E24&amp;"-"&amp;TEXT('Boys Individual'!F24,"00"),Rosters!$A:$A,0))&amp;" "&amp;INDEX(Rosters!$D:$D,MATCH('Boys Individual'!E24&amp;"-"&amp;TEXT('Boys Individual'!F24,"00"),Rosters!$A:$A,0))</f>
        <v>M 3</v>
      </c>
      <c r="I24" s="22"/>
    </row>
    <row r="25" spans="1:15" x14ac:dyDescent="0.3">
      <c r="A25" s="4">
        <v>23</v>
      </c>
      <c r="B25" s="15">
        <v>3.5104166666666665E-3</v>
      </c>
      <c r="C25" t="str">
        <f>INDEX(Rosters!$G:$G,MATCH('Boys Individual'!E25&amp;"-"&amp;TEXT('Boys Individual'!F25,"00"),Rosters!$A:$A,0))</f>
        <v>Johnny Hack</v>
      </c>
      <c r="D25" t="str">
        <f t="shared" si="1"/>
        <v>St E</v>
      </c>
      <c r="E25" t="s">
        <v>139</v>
      </c>
      <c r="F25">
        <v>40</v>
      </c>
      <c r="G25" s="20" t="str">
        <f>INDEX(Rosters!$E:$E,MATCH('Boys Individual'!E25&amp;"-"&amp;TEXT('Boys Individual'!F25,"00"),Rosters!$A:$A,0))&amp;" "&amp;INDEX(Rosters!$D:$D,MATCH('Boys Individual'!E25&amp;"-"&amp;TEXT('Boys Individual'!F25,"00"),Rosters!$A:$A,0))</f>
        <v>M 3</v>
      </c>
      <c r="I25" s="22"/>
    </row>
    <row r="26" spans="1:15" x14ac:dyDescent="0.3">
      <c r="A26" s="4">
        <v>24</v>
      </c>
      <c r="B26" s="15">
        <v>3.5162037037037037E-3</v>
      </c>
      <c r="C26" t="str">
        <f>INDEX(Rosters!$G:$G,MATCH('Boys Individual'!E26&amp;"-"&amp;TEXT('Boys Individual'!F26,"00"),Rosters!$A:$A,0))</f>
        <v>Chase Allocco</v>
      </c>
      <c r="D26" t="str">
        <f t="shared" si="1"/>
        <v>St E</v>
      </c>
      <c r="E26" t="s">
        <v>139</v>
      </c>
      <c r="F26">
        <v>18</v>
      </c>
      <c r="G26" s="20" t="str">
        <f>INDEX(Rosters!$E:$E,MATCH('Boys Individual'!E26&amp;"-"&amp;TEXT('Boys Individual'!F26,"00"),Rosters!$A:$A,0))&amp;" "&amp;INDEX(Rosters!$D:$D,MATCH('Boys Individual'!E26&amp;"-"&amp;TEXT('Boys Individual'!F26,"00"),Rosters!$A:$A,0))</f>
        <v>M 4</v>
      </c>
      <c r="I26" s="22"/>
    </row>
    <row r="27" spans="1:15" x14ac:dyDescent="0.3">
      <c r="A27" s="4">
        <v>25</v>
      </c>
      <c r="B27" s="15">
        <v>3.5370370370370369E-3</v>
      </c>
      <c r="C27" t="str">
        <f>INDEX(Rosters!$G:$G,MATCH('Boys Individual'!E27&amp;"-"&amp;TEXT('Boys Individual'!F27,"00"),Rosters!$A:$A,0))</f>
        <v>Alexander Caldwell</v>
      </c>
      <c r="D27" t="str">
        <f t="shared" si="1"/>
        <v>St. Cassian</v>
      </c>
      <c r="E27" t="s">
        <v>138</v>
      </c>
      <c r="F27">
        <v>16</v>
      </c>
      <c r="G27" s="20" t="str">
        <f>INDEX(Rosters!$E:$E,MATCH('Boys Individual'!E27&amp;"-"&amp;TEXT('Boys Individual'!F27,"00"),Rosters!$A:$A,0))&amp;" "&amp;INDEX(Rosters!$D:$D,MATCH('Boys Individual'!E27&amp;"-"&amp;TEXT('Boys Individual'!F27,"00"),Rosters!$A:$A,0))</f>
        <v>M 3</v>
      </c>
      <c r="I27" s="22"/>
    </row>
    <row r="28" spans="1:15" x14ac:dyDescent="0.3">
      <c r="A28" s="4">
        <v>26</v>
      </c>
      <c r="B28" s="15">
        <v>3.5405092592592593E-3</v>
      </c>
      <c r="C28" t="str">
        <f>INDEX(Rosters!$G:$G,MATCH('Boys Individual'!E28&amp;"-"&amp;TEXT('Boys Individual'!F28,"00"),Rosters!$A:$A,0))</f>
        <v>Nicholas MacDonald</v>
      </c>
      <c r="D28" t="str">
        <f t="shared" si="1"/>
        <v>OLMC</v>
      </c>
      <c r="E28" t="s">
        <v>35</v>
      </c>
      <c r="F28">
        <v>3</v>
      </c>
      <c r="G28" s="20" t="str">
        <f>INDEX(Rosters!$E:$E,MATCH('Boys Individual'!E28&amp;"-"&amp;TEXT('Boys Individual'!F28,"00"),Rosters!$A:$A,0))&amp;" "&amp;INDEX(Rosters!$D:$D,MATCH('Boys Individual'!E28&amp;"-"&amp;TEXT('Boys Individual'!F28,"00"),Rosters!$A:$A,0))</f>
        <v>M 3</v>
      </c>
      <c r="I28" s="22"/>
    </row>
    <row r="29" spans="1:15" x14ac:dyDescent="0.3">
      <c r="A29" s="4">
        <v>27</v>
      </c>
      <c r="B29" s="15">
        <v>3.5798611111111114E-3</v>
      </c>
      <c r="C29" t="str">
        <f>INDEX(Rosters!$G:$G,MATCH('Boys Individual'!E29&amp;"-"&amp;TEXT('Boys Individual'!F29,"00"),Rosters!$A:$A,0))</f>
        <v>Marcorius  Makar</v>
      </c>
      <c r="D29" t="str">
        <f t="shared" si="1"/>
        <v>Sacred Heart</v>
      </c>
      <c r="E29" t="s">
        <v>1001</v>
      </c>
      <c r="F29">
        <v>9</v>
      </c>
      <c r="G29" s="20" t="str">
        <f>INDEX(Rosters!$E:$E,MATCH('Boys Individual'!E29&amp;"-"&amp;TEXT('Boys Individual'!F29,"00"),Rosters!$A:$A,0))&amp;" "&amp;INDEX(Rosters!$D:$D,MATCH('Boys Individual'!E29&amp;"-"&amp;TEXT('Boys Individual'!F29,"00"),Rosters!$A:$A,0))</f>
        <v>M 4</v>
      </c>
      <c r="I29" s="22"/>
    </row>
    <row r="30" spans="1:15" x14ac:dyDescent="0.3">
      <c r="A30" s="4">
        <v>28</v>
      </c>
      <c r="B30" s="15">
        <v>3.6226851851851854E-3</v>
      </c>
      <c r="C30" t="str">
        <f>INDEX(Rosters!$G:$G,MATCH('Boys Individual'!E30&amp;"-"&amp;TEXT('Boys Individual'!F30,"00"),Rosters!$A:$A,0))</f>
        <v>Joel Apolinario</v>
      </c>
      <c r="D30" t="str">
        <f t="shared" si="1"/>
        <v>OLMC</v>
      </c>
      <c r="E30" t="s">
        <v>35</v>
      </c>
      <c r="F30">
        <v>1</v>
      </c>
      <c r="G30" s="20" t="str">
        <f>INDEX(Rosters!$E:$E,MATCH('Boys Individual'!E30&amp;"-"&amp;TEXT('Boys Individual'!F30,"00"),Rosters!$A:$A,0))&amp;" "&amp;INDEX(Rosters!$D:$D,MATCH('Boys Individual'!E30&amp;"-"&amp;TEXT('Boys Individual'!F30,"00"),Rosters!$A:$A,0))</f>
        <v>M 3</v>
      </c>
      <c r="I30" s="22"/>
    </row>
    <row r="31" spans="1:15" x14ac:dyDescent="0.3">
      <c r="A31" s="4">
        <v>29</v>
      </c>
      <c r="B31" s="15">
        <v>3.6296296296296298E-3</v>
      </c>
      <c r="C31" t="str">
        <f>INDEX(Rosters!$G:$G,MATCH('Boys Individual'!E31&amp;"-"&amp;TEXT('Boys Individual'!F31,"00"),Rosters!$A:$A,0))</f>
        <v>Talin  Mohan</v>
      </c>
      <c r="D31" t="str">
        <f t="shared" si="1"/>
        <v>St Thomas</v>
      </c>
      <c r="E31" t="s">
        <v>571</v>
      </c>
      <c r="F31">
        <v>10</v>
      </c>
      <c r="G31" s="20" t="str">
        <f>INDEX(Rosters!$E:$E,MATCH('Boys Individual'!E31&amp;"-"&amp;TEXT('Boys Individual'!F31,"00"),Rosters!$A:$A,0))&amp;" "&amp;INDEX(Rosters!$D:$D,MATCH('Boys Individual'!E31&amp;"-"&amp;TEXT('Boys Individual'!F31,"00"),Rosters!$A:$A,0))</f>
        <v>M 4</v>
      </c>
      <c r="I31" s="22"/>
    </row>
    <row r="32" spans="1:15" x14ac:dyDescent="0.3">
      <c r="A32" s="4">
        <f>A31+1</f>
        <v>30</v>
      </c>
      <c r="B32" s="15">
        <v>3.6874999999999998E-3</v>
      </c>
      <c r="C32" t="str">
        <f>INDEX(Rosters!$G:$G,MATCH('Boys Individual'!E32&amp;"-"&amp;TEXT('Boys Individual'!F32,"00"),Rosters!$A:$A,0))</f>
        <v>Eli Perez</v>
      </c>
      <c r="D32" t="str">
        <f t="shared" si="1"/>
        <v>St. Cassian</v>
      </c>
      <c r="E32" t="s">
        <v>138</v>
      </c>
      <c r="F32">
        <v>37</v>
      </c>
      <c r="G32" s="20" t="str">
        <f>INDEX(Rosters!$E:$E,MATCH('Boys Individual'!E32&amp;"-"&amp;TEXT('Boys Individual'!F32,"00"),Rosters!$A:$A,0))&amp;" "&amp;INDEX(Rosters!$D:$D,MATCH('Boys Individual'!E32&amp;"-"&amp;TEXT('Boys Individual'!F32,"00"),Rosters!$A:$A,0))</f>
        <v>M 3</v>
      </c>
      <c r="I32" s="22"/>
    </row>
    <row r="33" spans="1:9" x14ac:dyDescent="0.3">
      <c r="A33" s="4">
        <f t="shared" ref="A33:A44" si="2">A32+1</f>
        <v>31</v>
      </c>
      <c r="B33" s="15">
        <v>3.863425925925926E-3</v>
      </c>
      <c r="C33" t="str">
        <f>INDEX(Rosters!$G:$G,MATCH('Boys Individual'!E33&amp;"-"&amp;TEXT('Boys Individual'!F33,"00"),Rosters!$A:$A,0))</f>
        <v>Hudson Provost</v>
      </c>
      <c r="D33" t="str">
        <f t="shared" si="1"/>
        <v>OLMC</v>
      </c>
      <c r="E33" t="s">
        <v>35</v>
      </c>
      <c r="F33">
        <v>6</v>
      </c>
      <c r="G33" s="20" t="str">
        <f>INDEX(Rosters!$E:$E,MATCH('Boys Individual'!E33&amp;"-"&amp;TEXT('Boys Individual'!F33,"00"),Rosters!$A:$A,0))&amp;" "&amp;INDEX(Rosters!$D:$D,MATCH('Boys Individual'!E33&amp;"-"&amp;TEXT('Boys Individual'!F33,"00"),Rosters!$A:$A,0))</f>
        <v>M 3</v>
      </c>
      <c r="I33" s="22"/>
    </row>
    <row r="34" spans="1:9" x14ac:dyDescent="0.3">
      <c r="A34" s="4">
        <f t="shared" si="2"/>
        <v>32</v>
      </c>
      <c r="B34" s="15">
        <v>3.998842592592592E-3</v>
      </c>
      <c r="C34" t="str">
        <f>INDEX(Rosters!$G:$G,MATCH('Boys Individual'!E34&amp;"-"&amp;TEXT('Boys Individual'!F34,"00"),Rosters!$A:$A,0))</f>
        <v>Samuel Clark</v>
      </c>
      <c r="D34" t="str">
        <f t="shared" si="1"/>
        <v>St. Cassian</v>
      </c>
      <c r="E34" t="s">
        <v>138</v>
      </c>
      <c r="F34">
        <v>21</v>
      </c>
      <c r="G34" s="20" t="str">
        <f>INDEX(Rosters!$E:$E,MATCH('Boys Individual'!E34&amp;"-"&amp;TEXT('Boys Individual'!F34,"00"),Rosters!$A:$A,0))&amp;" "&amp;INDEX(Rosters!$D:$D,MATCH('Boys Individual'!E34&amp;"-"&amp;TEXT('Boys Individual'!F34,"00"),Rosters!$A:$A,0))</f>
        <v>M 4</v>
      </c>
      <c r="I34" s="22"/>
    </row>
    <row r="35" spans="1:9" x14ac:dyDescent="0.3">
      <c r="A35" s="4">
        <f t="shared" si="2"/>
        <v>33</v>
      </c>
      <c r="B35" s="15">
        <v>4.0023148148148153E-3</v>
      </c>
      <c r="C35" t="str">
        <f>INDEX(Rosters!$G:$G,MATCH('Boys Individual'!E35&amp;"-"&amp;TEXT('Boys Individual'!F35,"00"),Rosters!$A:$A,0))</f>
        <v>Devin Diaz Diaz</v>
      </c>
      <c r="D35" t="str">
        <f t="shared" si="1"/>
        <v>Queen of Peace</v>
      </c>
      <c r="E35" t="s">
        <v>569</v>
      </c>
      <c r="F35">
        <v>15</v>
      </c>
      <c r="G35" s="20" t="str">
        <f>INDEX(Rosters!$E:$E,MATCH('Boys Individual'!E35&amp;"-"&amp;TEXT('Boys Individual'!F35,"00"),Rosters!$A:$A,0))&amp;" "&amp;INDEX(Rosters!$D:$D,MATCH('Boys Individual'!E35&amp;"-"&amp;TEXT('Boys Individual'!F35,"00"),Rosters!$A:$A,0))</f>
        <v>M 2</v>
      </c>
      <c r="I35" s="22"/>
    </row>
    <row r="36" spans="1:9" x14ac:dyDescent="0.3">
      <c r="A36" s="4">
        <f t="shared" si="2"/>
        <v>34</v>
      </c>
      <c r="B36" s="15">
        <v>4.1527777777777778E-3</v>
      </c>
      <c r="C36" t="str">
        <f>INDEX(Rosters!$G:$G,MATCH('Boys Individual'!E36&amp;"-"&amp;TEXT('Boys Individual'!F36,"00"),Rosters!$A:$A,0))</f>
        <v>Henry Slocum</v>
      </c>
      <c r="D36" t="str">
        <f t="shared" si="1"/>
        <v>St E</v>
      </c>
      <c r="E36" t="s">
        <v>139</v>
      </c>
      <c r="F36">
        <v>19</v>
      </c>
      <c r="G36" s="20" t="str">
        <f>INDEX(Rosters!$E:$E,MATCH('Boys Individual'!E36&amp;"-"&amp;TEXT('Boys Individual'!F36,"00"),Rosters!$A:$A,0))&amp;" "&amp;INDEX(Rosters!$D:$D,MATCH('Boys Individual'!E36&amp;"-"&amp;TEXT('Boys Individual'!F36,"00"),Rosters!$A:$A,0))</f>
        <v>M 4</v>
      </c>
      <c r="I36" s="22"/>
    </row>
    <row r="37" spans="1:9" x14ac:dyDescent="0.3">
      <c r="A37" s="4">
        <f t="shared" si="2"/>
        <v>35</v>
      </c>
      <c r="B37" s="15">
        <v>4.1585648148148146E-3</v>
      </c>
      <c r="C37" t="str">
        <f>INDEX(Rosters!$G:$G,MATCH('Boys Individual'!E37&amp;"-"&amp;TEXT('Boys Individual'!F37,"00"),Rosters!$A:$A,0))</f>
        <v>Nicholas Collucio</v>
      </c>
      <c r="D37" t="str">
        <f t="shared" si="1"/>
        <v>St James</v>
      </c>
      <c r="E37" t="s">
        <v>193</v>
      </c>
      <c r="F37">
        <v>32</v>
      </c>
      <c r="G37" s="20" t="str">
        <f>INDEX(Rosters!$E:$E,MATCH('Boys Individual'!E37&amp;"-"&amp;TEXT('Boys Individual'!F37,"00"),Rosters!$A:$A,0))&amp;" "&amp;INDEX(Rosters!$D:$D,MATCH('Boys Individual'!E37&amp;"-"&amp;TEXT('Boys Individual'!F37,"00"),Rosters!$A:$A,0))</f>
        <v>M 3</v>
      </c>
      <c r="I37" s="22"/>
    </row>
    <row r="38" spans="1:9" x14ac:dyDescent="0.3">
      <c r="A38" s="4">
        <f t="shared" si="2"/>
        <v>36</v>
      </c>
      <c r="B38" s="15">
        <v>4.1655092592592586E-3</v>
      </c>
      <c r="C38" t="str">
        <f>INDEX(Rosters!$G:$G,MATCH('Boys Individual'!E38&amp;"-"&amp;TEXT('Boys Individual'!F38,"00"),Rosters!$A:$A,0))</f>
        <v xml:space="preserve">Michael Conley </v>
      </c>
      <c r="D38" t="str">
        <f t="shared" si="1"/>
        <v>St James</v>
      </c>
      <c r="E38" t="s">
        <v>193</v>
      </c>
      <c r="F38">
        <v>29</v>
      </c>
      <c r="G38" s="20" t="str">
        <f>INDEX(Rosters!$E:$E,MATCH('Boys Individual'!E38&amp;"-"&amp;TEXT('Boys Individual'!F38,"00"),Rosters!$A:$A,0))&amp;" "&amp;INDEX(Rosters!$D:$D,MATCH('Boys Individual'!E38&amp;"-"&amp;TEXT('Boys Individual'!F38,"00"),Rosters!$A:$A,0))</f>
        <v>M 1</v>
      </c>
      <c r="I38" s="22"/>
    </row>
    <row r="39" spans="1:9" x14ac:dyDescent="0.3">
      <c r="A39" s="4">
        <f t="shared" si="2"/>
        <v>37</v>
      </c>
      <c r="B39" s="15">
        <v>4.2071759259259258E-3</v>
      </c>
      <c r="C39" t="str">
        <f>INDEX(Rosters!$G:$G,MATCH('Boys Individual'!E39&amp;"-"&amp;TEXT('Boys Individual'!F39,"00"),Rosters!$A:$A,0))</f>
        <v>Lennox Kai  Kuykendall</v>
      </c>
      <c r="D39" t="str">
        <f t="shared" si="1"/>
        <v>St Thomas</v>
      </c>
      <c r="E39" t="s">
        <v>571</v>
      </c>
      <c r="F39">
        <v>5</v>
      </c>
      <c r="G39" s="20" t="str">
        <f>INDEX(Rosters!$E:$E,MATCH('Boys Individual'!E39&amp;"-"&amp;TEXT('Boys Individual'!F39,"00"),Rosters!$A:$A,0))&amp;" "&amp;INDEX(Rosters!$D:$D,MATCH('Boys Individual'!E39&amp;"-"&amp;TEXT('Boys Individual'!F39,"00"),Rosters!$A:$A,0))</f>
        <v>M 3</v>
      </c>
      <c r="I39" s="22"/>
    </row>
    <row r="40" spans="1:9" x14ac:dyDescent="0.3">
      <c r="A40" s="4">
        <f t="shared" si="2"/>
        <v>38</v>
      </c>
      <c r="B40" s="15">
        <v>4.2905092592592595E-3</v>
      </c>
      <c r="C40" t="str">
        <f>INDEX(Rosters!$G:$G,MATCH('Boys Individual'!E40&amp;"-"&amp;TEXT('Boys Individual'!F40,"00"),Rosters!$A:$A,0))</f>
        <v>Adam  Rondello</v>
      </c>
      <c r="D40" t="str">
        <f t="shared" si="1"/>
        <v>St Thomas</v>
      </c>
      <c r="E40" t="s">
        <v>571</v>
      </c>
      <c r="F40">
        <v>2</v>
      </c>
      <c r="G40" s="20" t="str">
        <f>INDEX(Rosters!$E:$E,MATCH('Boys Individual'!E40&amp;"-"&amp;TEXT('Boys Individual'!F40,"00"),Rosters!$A:$A,0))&amp;" "&amp;INDEX(Rosters!$D:$D,MATCH('Boys Individual'!E40&amp;"-"&amp;TEXT('Boys Individual'!F40,"00"),Rosters!$A:$A,0))</f>
        <v>M 3</v>
      </c>
      <c r="I40" s="22"/>
    </row>
    <row r="41" spans="1:9" x14ac:dyDescent="0.3">
      <c r="A41" s="4">
        <f t="shared" si="2"/>
        <v>39</v>
      </c>
      <c r="B41" s="15">
        <v>4.3124999999999995E-3</v>
      </c>
      <c r="C41" t="str">
        <f>INDEX(Rosters!$G:$G,MATCH('Boys Individual'!E41&amp;"-"&amp;TEXT('Boys Individual'!F41,"00"),Rosters!$A:$A,0))</f>
        <v>Matthew Michelsen</v>
      </c>
      <c r="D41" t="str">
        <f t="shared" si="1"/>
        <v>OLMC</v>
      </c>
      <c r="E41" t="s">
        <v>35</v>
      </c>
      <c r="F41">
        <v>4</v>
      </c>
      <c r="G41" s="20" t="str">
        <f>INDEX(Rosters!$E:$E,MATCH('Boys Individual'!E41&amp;"-"&amp;TEXT('Boys Individual'!F41,"00"),Rosters!$A:$A,0))&amp;" "&amp;INDEX(Rosters!$D:$D,MATCH('Boys Individual'!E41&amp;"-"&amp;TEXT('Boys Individual'!F41,"00"),Rosters!$A:$A,0))</f>
        <v>M 3</v>
      </c>
      <c r="I41" s="22"/>
    </row>
    <row r="42" spans="1:9" x14ac:dyDescent="0.3">
      <c r="A42" s="4">
        <f t="shared" si="2"/>
        <v>40</v>
      </c>
      <c r="B42" s="15">
        <v>4.8483796296296296E-3</v>
      </c>
      <c r="C42" t="str">
        <f>INDEX(Rosters!$G:$G,MATCH('Boys Individual'!E42&amp;"-"&amp;TEXT('Boys Individual'!F42,"00"),Rosters!$A:$A,0))</f>
        <v>Nicholas  Baglione</v>
      </c>
      <c r="D42" t="str">
        <f t="shared" si="1"/>
        <v>St Thomas</v>
      </c>
      <c r="E42" t="s">
        <v>571</v>
      </c>
      <c r="F42">
        <v>12</v>
      </c>
      <c r="G42" s="20" t="str">
        <f>INDEX(Rosters!$E:$E,MATCH('Boys Individual'!E42&amp;"-"&amp;TEXT('Boys Individual'!F42,"00"),Rosters!$A:$A,0))&amp;" "&amp;INDEX(Rosters!$D:$D,MATCH('Boys Individual'!E42&amp;"-"&amp;TEXT('Boys Individual'!F42,"00"),Rosters!$A:$A,0))</f>
        <v>M 4</v>
      </c>
      <c r="I42" s="22"/>
    </row>
    <row r="43" spans="1:9" x14ac:dyDescent="0.3">
      <c r="A43" s="4">
        <f t="shared" si="2"/>
        <v>41</v>
      </c>
      <c r="B43" s="15">
        <v>4.8865740740740744E-3</v>
      </c>
      <c r="C43" t="str">
        <f>INDEX(Rosters!$G:$G,MATCH('Boys Individual'!E43&amp;"-"&amp;TEXT('Boys Individual'!F43,"00"),Rosters!$A:$A,0))</f>
        <v>Joseph Collucio</v>
      </c>
      <c r="D43" t="str">
        <f t="shared" si="1"/>
        <v>St James</v>
      </c>
      <c r="E43" t="s">
        <v>193</v>
      </c>
      <c r="F43">
        <v>28</v>
      </c>
      <c r="G43" s="20" t="str">
        <f>INDEX(Rosters!$E:$E,MATCH('Boys Individual'!E43&amp;"-"&amp;TEXT('Boys Individual'!F43,"00"),Rosters!$A:$A,0))&amp;" "&amp;INDEX(Rosters!$D:$D,MATCH('Boys Individual'!E43&amp;"-"&amp;TEXT('Boys Individual'!F43,"00"),Rosters!$A:$A,0))</f>
        <v>M 1</v>
      </c>
      <c r="I43" s="22"/>
    </row>
    <row r="44" spans="1:9" x14ac:dyDescent="0.3">
      <c r="A44" s="4">
        <f t="shared" si="2"/>
        <v>42</v>
      </c>
      <c r="B44" s="15">
        <v>5.3819444444444453E-3</v>
      </c>
      <c r="C44" t="str">
        <f>INDEX(Rosters!$G:$G,MATCH('Boys Individual'!E44&amp;"-"&amp;TEXT('Boys Individual'!F44,"00"),Rosters!$A:$A,0))</f>
        <v>Daniel Giglio</v>
      </c>
      <c r="D44" t="str">
        <f t="shared" si="1"/>
        <v>SJA</v>
      </c>
      <c r="E44" t="s">
        <v>194</v>
      </c>
      <c r="F44">
        <v>35</v>
      </c>
      <c r="G44" s="20" t="str">
        <f>INDEX(Rosters!$E:$E,MATCH('Boys Individual'!E44&amp;"-"&amp;TEXT('Boys Individual'!F44,"00"),Rosters!$A:$A,0))&amp;" "&amp;INDEX(Rosters!$D:$D,MATCH('Boys Individual'!E44&amp;"-"&amp;TEXT('Boys Individual'!F44,"00"),Rosters!$A:$A,0))</f>
        <v>M 3</v>
      </c>
    </row>
    <row r="45" spans="1:9" x14ac:dyDescent="0.3">
      <c r="A45" s="4"/>
      <c r="B45" s="15"/>
    </row>
    <row r="47" spans="1:9" x14ac:dyDescent="0.3">
      <c r="A47" s="4" t="s">
        <v>6</v>
      </c>
    </row>
    <row r="48" spans="1:9" x14ac:dyDescent="0.3">
      <c r="A48" s="4" t="s">
        <v>2</v>
      </c>
      <c r="B48" s="4"/>
      <c r="C48" s="4"/>
      <c r="D48" s="4" t="s">
        <v>1</v>
      </c>
    </row>
    <row r="49" spans="1:11" x14ac:dyDescent="0.3">
      <c r="A49" s="4">
        <v>1</v>
      </c>
      <c r="B49" s="15">
        <v>5.2118055555555555E-3</v>
      </c>
      <c r="C49" t="str">
        <f>INDEX(Rosters!$G:$G,MATCH('Boys Individual'!E49&amp;"-"&amp;TEXT('Boys Individual'!F49,"00"),Rosters!$A:$A,0))</f>
        <v>Kaden Pye</v>
      </c>
      <c r="D49" t="str">
        <f>INDEX($Q$3:$Q$22,MATCH(E49,$P$3:$P$22,0))</f>
        <v>St James</v>
      </c>
      <c r="E49" t="s">
        <v>193</v>
      </c>
      <c r="F49">
        <v>53</v>
      </c>
      <c r="G49" s="20" t="str">
        <f>INDEX(Rosters!$E:$E,MATCH('Boys Individual'!E49&amp;"-"&amp;TEXT('Boys Individual'!F49,"00"),Rosters!$A:$A,0))&amp;" "&amp;INDEX(Rosters!$D:$D,MATCH('Boys Individual'!E49&amp;"-"&amp;TEXT('Boys Individual'!F49,"00"),Rosters!$A:$A,0))</f>
        <v>M 6</v>
      </c>
      <c r="J49" s="24"/>
      <c r="K49" s="5"/>
    </row>
    <row r="50" spans="1:11" x14ac:dyDescent="0.3">
      <c r="A50" s="4">
        <v>2</v>
      </c>
      <c r="B50" s="15">
        <v>5.687499999999999E-3</v>
      </c>
      <c r="C50" t="str">
        <f>INDEX(Rosters!$G:$G,MATCH('Boys Individual'!E50&amp;"-"&amp;TEXT('Boys Individual'!F50,"00"),Rosters!$A:$A,0))</f>
        <v>Tommy Malloy</v>
      </c>
      <c r="D50" t="str">
        <f t="shared" ref="D50:D84" si="3">INDEX($Q$3:$Q$22,MATCH(E50,$P$3:$P$22,0))</f>
        <v>St James</v>
      </c>
      <c r="E50" t="s">
        <v>193</v>
      </c>
      <c r="F50">
        <v>45</v>
      </c>
      <c r="G50" s="20" t="str">
        <f>INDEX(Rosters!$E:$E,MATCH('Boys Individual'!E50&amp;"-"&amp;TEXT('Boys Individual'!F50,"00"),Rosters!$A:$A,0))&amp;" "&amp;INDEX(Rosters!$D:$D,MATCH('Boys Individual'!E50&amp;"-"&amp;TEXT('Boys Individual'!F50,"00"),Rosters!$A:$A,0))</f>
        <v>M 5</v>
      </c>
      <c r="J50" s="24"/>
      <c r="K50" s="5"/>
    </row>
    <row r="51" spans="1:11" x14ac:dyDescent="0.3">
      <c r="A51" s="4">
        <v>3</v>
      </c>
      <c r="B51" s="15">
        <v>5.749999999999999E-3</v>
      </c>
      <c r="C51" t="str">
        <f>INDEX(Rosters!$G:$G,MATCH('Boys Individual'!E51&amp;"-"&amp;TEXT('Boys Individual'!F51,"00"),Rosters!$A:$A,0))</f>
        <v>Maxwell Fryczynski</v>
      </c>
      <c r="D51" t="str">
        <f t="shared" si="3"/>
        <v>SJA</v>
      </c>
      <c r="E51" t="s">
        <v>194</v>
      </c>
      <c r="F51">
        <v>36</v>
      </c>
      <c r="G51" s="20" t="str">
        <f>INDEX(Rosters!$E:$E,MATCH('Boys Individual'!E51&amp;"-"&amp;TEXT('Boys Individual'!F51,"00"),Rosters!$A:$A,0))&amp;" "&amp;INDEX(Rosters!$D:$D,MATCH('Boys Individual'!E51&amp;"-"&amp;TEXT('Boys Individual'!F51,"00"),Rosters!$A:$A,0))</f>
        <v>M 6</v>
      </c>
      <c r="J51" s="24"/>
      <c r="K51" s="5"/>
    </row>
    <row r="52" spans="1:11" x14ac:dyDescent="0.3">
      <c r="A52" s="4">
        <v>4</v>
      </c>
      <c r="B52" s="15">
        <v>5.8391203703703704E-3</v>
      </c>
      <c r="C52" t="str">
        <f>INDEX(Rosters!$G:$G,MATCH('Boys Individual'!E52&amp;"-"&amp;TEXT('Boys Individual'!F52,"00"),Rosters!$A:$A,0))</f>
        <v>Henry Schlegel</v>
      </c>
      <c r="D52" t="str">
        <f t="shared" si="3"/>
        <v>St E</v>
      </c>
      <c r="E52" t="s">
        <v>139</v>
      </c>
      <c r="F52">
        <v>24</v>
      </c>
      <c r="G52" s="20" t="str">
        <f>INDEX(Rosters!$E:$E,MATCH('Boys Individual'!E52&amp;"-"&amp;TEXT('Boys Individual'!F52,"00"),Rosters!$A:$A,0))&amp;" "&amp;INDEX(Rosters!$D:$D,MATCH('Boys Individual'!E52&amp;"-"&amp;TEXT('Boys Individual'!F52,"00"),Rosters!$A:$A,0))</f>
        <v>M 5</v>
      </c>
      <c r="J52" s="24"/>
      <c r="K52" s="5"/>
    </row>
    <row r="53" spans="1:11" x14ac:dyDescent="0.3">
      <c r="A53" s="4">
        <v>5</v>
      </c>
      <c r="B53" s="15">
        <v>5.9178240740740745E-3</v>
      </c>
      <c r="C53" t="str">
        <f>INDEX(Rosters!$G:$G,MATCH('Boys Individual'!E53&amp;"-"&amp;TEXT('Boys Individual'!F53,"00"),Rosters!$A:$A,0))</f>
        <v>CJ Hummel</v>
      </c>
      <c r="D53" t="str">
        <f t="shared" si="3"/>
        <v>St James</v>
      </c>
      <c r="E53" t="s">
        <v>193</v>
      </c>
      <c r="F53">
        <v>51</v>
      </c>
      <c r="G53" s="20" t="str">
        <f>INDEX(Rosters!$E:$E,MATCH('Boys Individual'!E53&amp;"-"&amp;TEXT('Boys Individual'!F53,"00"),Rosters!$A:$A,0))&amp;" "&amp;INDEX(Rosters!$D:$D,MATCH('Boys Individual'!E53&amp;"-"&amp;TEXT('Boys Individual'!F53,"00"),Rosters!$A:$A,0))</f>
        <v>M 6</v>
      </c>
      <c r="J53" s="24"/>
      <c r="K53" s="5"/>
    </row>
    <row r="54" spans="1:11" x14ac:dyDescent="0.3">
      <c r="A54" s="4">
        <v>6</v>
      </c>
      <c r="B54" s="15">
        <v>5.9270833333333337E-3</v>
      </c>
      <c r="C54" t="str">
        <f>INDEX(Rosters!$G:$G,MATCH('Boys Individual'!E54&amp;"-"&amp;TEXT('Boys Individual'!F54,"00"),Rosters!$A:$A,0))</f>
        <v>Cash Heinze</v>
      </c>
      <c r="D54" t="str">
        <f t="shared" si="3"/>
        <v>St James</v>
      </c>
      <c r="E54" t="s">
        <v>193</v>
      </c>
      <c r="F54">
        <v>42</v>
      </c>
      <c r="G54" s="20" t="str">
        <f>INDEX(Rosters!$E:$E,MATCH('Boys Individual'!E54&amp;"-"&amp;TEXT('Boys Individual'!F54,"00"),Rosters!$A:$A,0))&amp;" "&amp;INDEX(Rosters!$D:$D,MATCH('Boys Individual'!E54&amp;"-"&amp;TEXT('Boys Individual'!F54,"00"),Rosters!$A:$A,0))</f>
        <v>M 5</v>
      </c>
      <c r="J54" s="24"/>
      <c r="K54" s="5"/>
    </row>
    <row r="55" spans="1:11" x14ac:dyDescent="0.3">
      <c r="A55" s="4">
        <v>7</v>
      </c>
      <c r="B55" s="15">
        <v>5.9340277777777777E-3</v>
      </c>
      <c r="C55" t="str">
        <f>INDEX(Rosters!$G:$G,MATCH('Boys Individual'!E55&amp;"-"&amp;TEXT('Boys Individual'!F55,"00"),Rosters!$A:$A,0))</f>
        <v>James Blackwell</v>
      </c>
      <c r="D55" t="str">
        <f t="shared" si="3"/>
        <v>St E</v>
      </c>
      <c r="E55" t="s">
        <v>139</v>
      </c>
      <c r="F55">
        <v>22</v>
      </c>
      <c r="G55" s="20" t="str">
        <f>INDEX(Rosters!$E:$E,MATCH('Boys Individual'!E55&amp;"-"&amp;TEXT('Boys Individual'!F55,"00"),Rosters!$A:$A,0))&amp;" "&amp;INDEX(Rosters!$D:$D,MATCH('Boys Individual'!E55&amp;"-"&amp;TEXT('Boys Individual'!F55,"00"),Rosters!$A:$A,0))</f>
        <v>M 5</v>
      </c>
      <c r="J55" s="24"/>
      <c r="K55" s="5"/>
    </row>
    <row r="56" spans="1:11" x14ac:dyDescent="0.3">
      <c r="A56" s="4">
        <v>8</v>
      </c>
      <c r="B56" s="15">
        <v>5.9780092592592584E-3</v>
      </c>
      <c r="C56" t="str">
        <f>INDEX(Rosters!$G:$G,MATCH('Boys Individual'!E56&amp;"-"&amp;TEXT('Boys Individual'!F56,"00"),Rosters!$A:$A,0))</f>
        <v>Will Sheehan</v>
      </c>
      <c r="D56" t="str">
        <f t="shared" si="3"/>
        <v>St James</v>
      </c>
      <c r="E56" t="s">
        <v>193</v>
      </c>
      <c r="F56">
        <v>48</v>
      </c>
      <c r="G56" s="20" t="str">
        <f>INDEX(Rosters!$E:$E,MATCH('Boys Individual'!E56&amp;"-"&amp;TEXT('Boys Individual'!F56,"00"),Rosters!$A:$A,0))&amp;" "&amp;INDEX(Rosters!$D:$D,MATCH('Boys Individual'!E56&amp;"-"&amp;TEXT('Boys Individual'!F56,"00"),Rosters!$A:$A,0))</f>
        <v>M 5</v>
      </c>
      <c r="J56" s="24"/>
      <c r="K56" s="5"/>
    </row>
    <row r="57" spans="1:11" x14ac:dyDescent="0.3">
      <c r="A57" s="4">
        <v>9</v>
      </c>
      <c r="B57" s="15">
        <v>6.0509259259259257E-3</v>
      </c>
      <c r="C57" t="str">
        <f>INDEX(Rosters!$G:$G,MATCH('Boys Individual'!E57&amp;"-"&amp;TEXT('Boys Individual'!F57,"00"),Rosters!$A:$A,0))</f>
        <v>Luke Matty</v>
      </c>
      <c r="D57" t="str">
        <f t="shared" si="3"/>
        <v>OLMC</v>
      </c>
      <c r="E57" t="s">
        <v>35</v>
      </c>
      <c r="F57">
        <v>28</v>
      </c>
      <c r="G57" s="20" t="str">
        <f>INDEX(Rosters!$E:$E,MATCH('Boys Individual'!E57&amp;"-"&amp;TEXT('Boys Individual'!F57,"00"),Rosters!$A:$A,0))&amp;" "&amp;INDEX(Rosters!$D:$D,MATCH('Boys Individual'!E57&amp;"-"&amp;TEXT('Boys Individual'!F57,"00"),Rosters!$A:$A,0))</f>
        <v>M 6</v>
      </c>
      <c r="J57" s="24"/>
      <c r="K57" s="5"/>
    </row>
    <row r="58" spans="1:11" x14ac:dyDescent="0.3">
      <c r="A58" s="4">
        <v>10</v>
      </c>
      <c r="B58" s="15">
        <v>6.0752314814814809E-3</v>
      </c>
      <c r="C58" t="str">
        <f>INDEX(Rosters!$G:$G,MATCH('Boys Individual'!E58&amp;"-"&amp;TEXT('Boys Individual'!F58,"00"),Rosters!$A:$A,0))</f>
        <v>Kohlman Johnson</v>
      </c>
      <c r="D58" t="str">
        <f t="shared" si="3"/>
        <v>St Rose</v>
      </c>
      <c r="E58" t="s">
        <v>570</v>
      </c>
      <c r="F58">
        <v>18</v>
      </c>
      <c r="G58" s="20" t="str">
        <f>INDEX(Rosters!$E:$E,MATCH('Boys Individual'!E58&amp;"-"&amp;TEXT('Boys Individual'!F58,"00"),Rosters!$A:$A,0))&amp;" "&amp;INDEX(Rosters!$D:$D,MATCH('Boys Individual'!E58&amp;"-"&amp;TEXT('Boys Individual'!F58,"00"),Rosters!$A:$A,0))</f>
        <v>M 5</v>
      </c>
      <c r="J58" s="24"/>
      <c r="K58" s="5"/>
    </row>
    <row r="59" spans="1:11" x14ac:dyDescent="0.3">
      <c r="A59" s="4">
        <v>11</v>
      </c>
      <c r="B59" s="15">
        <v>6.1400462962962962E-3</v>
      </c>
      <c r="C59" t="str">
        <f>INDEX(Rosters!$G:$G,MATCH('Boys Individual'!E59&amp;"-"&amp;TEXT('Boys Individual'!F59,"00"),Rosters!$A:$A,0))</f>
        <v>Daniel Apolinario</v>
      </c>
      <c r="D59" t="str">
        <f t="shared" si="3"/>
        <v>OLMC</v>
      </c>
      <c r="E59" t="s">
        <v>35</v>
      </c>
      <c r="F59">
        <v>18</v>
      </c>
      <c r="G59" s="20" t="str">
        <f>INDEX(Rosters!$E:$E,MATCH('Boys Individual'!E59&amp;"-"&amp;TEXT('Boys Individual'!F59,"00"),Rosters!$A:$A,0))&amp;" "&amp;INDEX(Rosters!$D:$D,MATCH('Boys Individual'!E59&amp;"-"&amp;TEXT('Boys Individual'!F59,"00"),Rosters!$A:$A,0))</f>
        <v>M 5</v>
      </c>
      <c r="J59" s="24"/>
      <c r="K59" s="5"/>
    </row>
    <row r="60" spans="1:11" x14ac:dyDescent="0.3">
      <c r="A60" s="4">
        <v>12</v>
      </c>
      <c r="B60" s="15">
        <v>6.1643518518518523E-3</v>
      </c>
      <c r="C60" t="str">
        <f>INDEX(Rosters!$G:$G,MATCH('Boys Individual'!E60&amp;"-"&amp;TEXT('Boys Individual'!F60,"00"),Rosters!$A:$A,0))</f>
        <v>Bill Sullivan Sillivan</v>
      </c>
      <c r="D60" t="str">
        <f t="shared" si="3"/>
        <v>Queen of Peace</v>
      </c>
      <c r="E60" t="s">
        <v>569</v>
      </c>
      <c r="F60">
        <v>13</v>
      </c>
      <c r="G60" s="20" t="str">
        <f>INDEX(Rosters!$E:$E,MATCH('Boys Individual'!E60&amp;"-"&amp;TEXT('Boys Individual'!F60,"00"),Rosters!$A:$A,0))&amp;" "&amp;INDEX(Rosters!$D:$D,MATCH('Boys Individual'!E60&amp;"-"&amp;TEXT('Boys Individual'!F60,"00"),Rosters!$A:$A,0))</f>
        <v>M 5</v>
      </c>
      <c r="J60" s="24"/>
      <c r="K60" s="5"/>
    </row>
    <row r="61" spans="1:11" x14ac:dyDescent="0.3">
      <c r="A61" s="4">
        <v>13</v>
      </c>
      <c r="B61" s="15">
        <v>6.2685185185185196E-3</v>
      </c>
      <c r="C61" t="str">
        <f>INDEX(Rosters!$G:$G,MATCH('Boys Individual'!E61&amp;"-"&amp;TEXT('Boys Individual'!F61,"00"),Rosters!$A:$A,0))</f>
        <v>Alan Szetela</v>
      </c>
      <c r="D61" t="str">
        <f t="shared" si="3"/>
        <v>SJA</v>
      </c>
      <c r="E61" t="s">
        <v>194</v>
      </c>
      <c r="F61">
        <v>21</v>
      </c>
      <c r="G61" s="20" t="str">
        <f>INDEX(Rosters!$E:$E,MATCH('Boys Individual'!E61&amp;"-"&amp;TEXT('Boys Individual'!F61,"00"),Rosters!$A:$A,0))&amp;" "&amp;INDEX(Rosters!$D:$D,MATCH('Boys Individual'!E61&amp;"-"&amp;TEXT('Boys Individual'!F61,"00"),Rosters!$A:$A,0))</f>
        <v>M 6</v>
      </c>
      <c r="J61" s="24"/>
      <c r="K61" s="5"/>
    </row>
    <row r="62" spans="1:11" x14ac:dyDescent="0.3">
      <c r="A62" s="4">
        <v>14</v>
      </c>
      <c r="B62" s="15">
        <v>6.3217592592592596E-3</v>
      </c>
      <c r="C62" t="str">
        <f>INDEX(Rosters!$G:$G,MATCH('Boys Individual'!E62&amp;"-"&amp;TEXT('Boys Individual'!F62,"00"),Rosters!$A:$A,0))</f>
        <v>Greer Sheehan</v>
      </c>
      <c r="D62" t="str">
        <f t="shared" si="3"/>
        <v>St James</v>
      </c>
      <c r="E62" s="25" t="s">
        <v>193</v>
      </c>
      <c r="F62" s="25">
        <v>47</v>
      </c>
      <c r="G62" s="20" t="str">
        <f>INDEX(Rosters!$E:$E,MATCH('Boys Individual'!E62&amp;"-"&amp;TEXT('Boys Individual'!F62,"00"),Rosters!$A:$A,0))&amp;" "&amp;INDEX(Rosters!$D:$D,MATCH('Boys Individual'!E62&amp;"-"&amp;TEXT('Boys Individual'!F62,"00"),Rosters!$A:$A,0))</f>
        <v>M 5</v>
      </c>
      <c r="J62" s="24"/>
      <c r="K62" s="5"/>
    </row>
    <row r="63" spans="1:11" x14ac:dyDescent="0.3">
      <c r="A63" s="4">
        <v>15</v>
      </c>
      <c r="B63" s="15">
        <v>6.3414351851851852E-3</v>
      </c>
      <c r="C63" t="str">
        <f>INDEX(Rosters!$G:$G,MATCH('Boys Individual'!E63&amp;"-"&amp;TEXT('Boys Individual'!F63,"00"),Rosters!$A:$A,0))</f>
        <v>Slater Centeno Centeno</v>
      </c>
      <c r="D63" t="str">
        <f t="shared" si="3"/>
        <v>Queen of Peace</v>
      </c>
      <c r="E63" s="25" t="s">
        <v>569</v>
      </c>
      <c r="F63" s="25">
        <v>12</v>
      </c>
      <c r="G63" s="20" t="str">
        <f>INDEX(Rosters!$E:$E,MATCH('Boys Individual'!E63&amp;"-"&amp;TEXT('Boys Individual'!F63,"00"),Rosters!$A:$A,0))&amp;" "&amp;INDEX(Rosters!$D:$D,MATCH('Boys Individual'!E63&amp;"-"&amp;TEXT('Boys Individual'!F63,"00"),Rosters!$A:$A,0))</f>
        <v>M 5</v>
      </c>
      <c r="J63" s="24"/>
      <c r="K63" s="5"/>
    </row>
    <row r="64" spans="1:11" x14ac:dyDescent="0.3">
      <c r="A64" s="4">
        <v>16</v>
      </c>
      <c r="B64" s="15">
        <v>6.3506944444444444E-3</v>
      </c>
      <c r="C64" t="str">
        <f>INDEX(Rosters!$G:$G,MATCH('Boys Individual'!E64&amp;"-"&amp;TEXT('Boys Individual'!F64,"00"),Rosters!$A:$A,0))</f>
        <v>Aidan  Allen</v>
      </c>
      <c r="D64" t="str">
        <f t="shared" si="3"/>
        <v>St Thomas</v>
      </c>
      <c r="E64" t="s">
        <v>571</v>
      </c>
      <c r="F64">
        <v>16</v>
      </c>
      <c r="G64" s="20" t="str">
        <f>INDEX(Rosters!$E:$E,MATCH('Boys Individual'!E64&amp;"-"&amp;TEXT('Boys Individual'!F64,"00"),Rosters!$A:$A,0))&amp;" "&amp;INDEX(Rosters!$D:$D,MATCH('Boys Individual'!E64&amp;"-"&amp;TEXT('Boys Individual'!F64,"00"),Rosters!$A:$A,0))</f>
        <v>M 6</v>
      </c>
      <c r="J64" s="24"/>
      <c r="K64" s="5"/>
    </row>
    <row r="65" spans="1:11" x14ac:dyDescent="0.3">
      <c r="A65" s="4">
        <v>17</v>
      </c>
      <c r="B65" s="15">
        <v>6.4004629629629628E-3</v>
      </c>
      <c r="C65" t="str">
        <f>INDEX(Rosters!$G:$G,MATCH('Boys Individual'!E65&amp;"-"&amp;TEXT('Boys Individual'!F65,"00"),Rosters!$A:$A,0))</f>
        <v xml:space="preserve">Michael Sammartino </v>
      </c>
      <c r="D65" t="str">
        <f t="shared" si="3"/>
        <v>Sacred Heart</v>
      </c>
      <c r="E65" t="s">
        <v>1001</v>
      </c>
      <c r="F65">
        <v>7</v>
      </c>
      <c r="G65" s="20" t="str">
        <f>INDEX(Rosters!$E:$E,MATCH('Boys Individual'!E65&amp;"-"&amp;TEXT('Boys Individual'!F65,"00"),Rosters!$A:$A,0))&amp;" "&amp;INDEX(Rosters!$D:$D,MATCH('Boys Individual'!E65&amp;"-"&amp;TEXT('Boys Individual'!F65,"00"),Rosters!$A:$A,0))</f>
        <v>M 6</v>
      </c>
      <c r="J65" s="24"/>
      <c r="K65" s="5"/>
    </row>
    <row r="66" spans="1:11" x14ac:dyDescent="0.3">
      <c r="A66" s="4">
        <v>18</v>
      </c>
      <c r="B66" s="15">
        <v>6.4976851851851862E-3</v>
      </c>
      <c r="C66" t="str">
        <f>INDEX(Rosters!$G:$G,MATCH('Boys Individual'!E66&amp;"-"&amp;TEXT('Boys Individual'!F66,"00"),Rosters!$A:$A,0))</f>
        <v>Mathias Sanchez</v>
      </c>
      <c r="D66" t="str">
        <f t="shared" si="3"/>
        <v>St. Cassian</v>
      </c>
      <c r="E66" t="s">
        <v>138</v>
      </c>
      <c r="F66">
        <v>40</v>
      </c>
      <c r="G66" s="20" t="str">
        <f>INDEX(Rosters!$E:$E,MATCH('Boys Individual'!E66&amp;"-"&amp;TEXT('Boys Individual'!F66,"00"),Rosters!$A:$A,0))&amp;" "&amp;INDEX(Rosters!$D:$D,MATCH('Boys Individual'!E66&amp;"-"&amp;TEXT('Boys Individual'!F66,"00"),Rosters!$A:$A,0))</f>
        <v>M 5</v>
      </c>
      <c r="J66" s="24"/>
      <c r="K66" s="5"/>
    </row>
    <row r="67" spans="1:11" x14ac:dyDescent="0.3">
      <c r="A67" s="4">
        <v>19</v>
      </c>
      <c r="B67" s="15">
        <v>6.5520833333333334E-3</v>
      </c>
      <c r="C67" t="str">
        <f>INDEX(Rosters!$G:$G,MATCH('Boys Individual'!E67&amp;"-"&amp;TEXT('Boys Individual'!F67,"00"),Rosters!$A:$A,0))</f>
        <v>David Rokicki</v>
      </c>
      <c r="D67" t="str">
        <f t="shared" si="3"/>
        <v>SJA</v>
      </c>
      <c r="E67" t="s">
        <v>194</v>
      </c>
      <c r="F67">
        <v>19</v>
      </c>
      <c r="G67" s="20" t="str">
        <f>INDEX(Rosters!$E:$E,MATCH('Boys Individual'!E67&amp;"-"&amp;TEXT('Boys Individual'!F67,"00"),Rosters!$A:$A,0))&amp;" "&amp;INDEX(Rosters!$D:$D,MATCH('Boys Individual'!E67&amp;"-"&amp;TEXT('Boys Individual'!F67,"00"),Rosters!$A:$A,0))</f>
        <v>M 6</v>
      </c>
      <c r="J67" s="24"/>
      <c r="K67" s="5"/>
    </row>
    <row r="68" spans="1:11" x14ac:dyDescent="0.3">
      <c r="A68" s="4">
        <v>20</v>
      </c>
      <c r="B68" s="15">
        <v>6.7546296296296304E-3</v>
      </c>
      <c r="C68" t="str">
        <f>INDEX(Rosters!$G:$G,MATCH('Boys Individual'!E68&amp;"-"&amp;TEXT('Boys Individual'!F68,"00"),Rosters!$A:$A,0))</f>
        <v>Charles Flaherty</v>
      </c>
      <c r="D68" t="str">
        <f t="shared" si="3"/>
        <v>OLMC</v>
      </c>
      <c r="E68" t="s">
        <v>35</v>
      </c>
      <c r="F68">
        <v>21</v>
      </c>
      <c r="G68" s="20" t="str">
        <f>INDEX(Rosters!$E:$E,MATCH('Boys Individual'!E68&amp;"-"&amp;TEXT('Boys Individual'!F68,"00"),Rosters!$A:$A,0))&amp;" "&amp;INDEX(Rosters!$D:$D,MATCH('Boys Individual'!E68&amp;"-"&amp;TEXT('Boys Individual'!F68,"00"),Rosters!$A:$A,0))</f>
        <v>M 5</v>
      </c>
      <c r="J68" s="24"/>
      <c r="K68" s="5"/>
    </row>
    <row r="69" spans="1:11" x14ac:dyDescent="0.3">
      <c r="A69" s="4">
        <v>21</v>
      </c>
      <c r="B69" s="15">
        <v>6.7951388888888888E-3</v>
      </c>
      <c r="C69" t="str">
        <f>INDEX(Rosters!$G:$G,MATCH('Boys Individual'!E69&amp;"-"&amp;TEXT('Boys Individual'!F69,"00"),Rosters!$A:$A,0))</f>
        <v>Michael  Guzman</v>
      </c>
      <c r="D69" t="str">
        <f t="shared" si="3"/>
        <v>St Thomas</v>
      </c>
      <c r="E69" t="s">
        <v>571</v>
      </c>
      <c r="F69">
        <v>18</v>
      </c>
      <c r="G69" s="20" t="str">
        <f>INDEX(Rosters!$E:$E,MATCH('Boys Individual'!E69&amp;"-"&amp;TEXT('Boys Individual'!F69,"00"),Rosters!$A:$A,0))&amp;" "&amp;INDEX(Rosters!$D:$D,MATCH('Boys Individual'!E69&amp;"-"&amp;TEXT('Boys Individual'!F69,"00"),Rosters!$A:$A,0))</f>
        <v>M 6</v>
      </c>
      <c r="J69" s="24"/>
      <c r="K69" s="5"/>
    </row>
    <row r="70" spans="1:11" x14ac:dyDescent="0.3">
      <c r="A70" s="4">
        <v>22</v>
      </c>
      <c r="B70" s="15">
        <v>6.8333333333333336E-3</v>
      </c>
      <c r="C70" t="str">
        <f>INDEX(Rosters!$G:$G,MATCH('Boys Individual'!E70&amp;"-"&amp;TEXT('Boys Individual'!F70,"00"),Rosters!$A:$A,0))</f>
        <v>James Byrne</v>
      </c>
      <c r="D70" t="str">
        <f t="shared" si="3"/>
        <v>St. Cassian</v>
      </c>
      <c r="E70" t="s">
        <v>138</v>
      </c>
      <c r="F70">
        <v>12</v>
      </c>
      <c r="G70" s="20" t="str">
        <f>INDEX(Rosters!$E:$E,MATCH('Boys Individual'!E70&amp;"-"&amp;TEXT('Boys Individual'!F70,"00"),Rosters!$A:$A,0))&amp;" "&amp;INDEX(Rosters!$D:$D,MATCH('Boys Individual'!E70&amp;"-"&amp;TEXT('Boys Individual'!F70,"00"),Rosters!$A:$A,0))</f>
        <v>M 5</v>
      </c>
      <c r="H70" s="5"/>
      <c r="J70" s="24"/>
      <c r="K70" s="5"/>
    </row>
    <row r="71" spans="1:11" x14ac:dyDescent="0.3">
      <c r="A71" s="4">
        <v>23</v>
      </c>
      <c r="B71" s="15">
        <v>6.8356481481481489E-3</v>
      </c>
      <c r="C71" t="str">
        <f>INDEX(Rosters!$G:$G,MATCH('Boys Individual'!E71&amp;"-"&amp;TEXT('Boys Individual'!F71,"00"),Rosters!$A:$A,0))</f>
        <v>Jacob Dugan</v>
      </c>
      <c r="D71" t="str">
        <f t="shared" si="3"/>
        <v>St E</v>
      </c>
      <c r="E71" t="s">
        <v>139</v>
      </c>
      <c r="F71">
        <v>30</v>
      </c>
      <c r="G71" s="20" t="str">
        <f>INDEX(Rosters!$E:$E,MATCH('Boys Individual'!E71&amp;"-"&amp;TEXT('Boys Individual'!F71,"00"),Rosters!$A:$A,0))&amp;" "&amp;INDEX(Rosters!$D:$D,MATCH('Boys Individual'!E71&amp;"-"&amp;TEXT('Boys Individual'!F71,"00"),Rosters!$A:$A,0))</f>
        <v>M 6</v>
      </c>
      <c r="J71" s="24"/>
      <c r="K71" s="5"/>
    </row>
    <row r="72" spans="1:11" x14ac:dyDescent="0.3">
      <c r="A72" s="4">
        <v>24</v>
      </c>
      <c r="B72" s="15">
        <v>7.0868055555555554E-3</v>
      </c>
      <c r="C72" t="str">
        <f>INDEX(Rosters!$G:$G,MATCH('Boys Individual'!E72&amp;"-"&amp;TEXT('Boys Individual'!F72,"00"),Rosters!$A:$A,0))</f>
        <v>Jeremy Adiedo</v>
      </c>
      <c r="D72" t="str">
        <f t="shared" si="3"/>
        <v>St. Cassian</v>
      </c>
      <c r="E72" t="s">
        <v>138</v>
      </c>
      <c r="F72">
        <v>3</v>
      </c>
      <c r="G72" s="20" t="str">
        <f>INDEX(Rosters!$E:$E,MATCH('Boys Individual'!E72&amp;"-"&amp;TEXT('Boys Individual'!F72,"00"),Rosters!$A:$A,0))&amp;" "&amp;INDEX(Rosters!$D:$D,MATCH('Boys Individual'!E72&amp;"-"&amp;TEXT('Boys Individual'!F72,"00"),Rosters!$A:$A,0))</f>
        <v>M 6</v>
      </c>
      <c r="J72" s="24"/>
      <c r="K72" s="5"/>
    </row>
    <row r="73" spans="1:11" x14ac:dyDescent="0.3">
      <c r="A73" s="4">
        <v>25</v>
      </c>
      <c r="B73" s="15">
        <v>7.3483796296296292E-3</v>
      </c>
      <c r="C73" t="str">
        <f>INDEX(Rosters!$G:$G,MATCH('Boys Individual'!E73&amp;"-"&amp;TEXT('Boys Individual'!F73,"00"),Rosters!$A:$A,0))</f>
        <v>Ben Falcone</v>
      </c>
      <c r="D73" t="str">
        <f t="shared" si="3"/>
        <v>St James</v>
      </c>
      <c r="E73" t="s">
        <v>193</v>
      </c>
      <c r="F73">
        <v>40</v>
      </c>
      <c r="G73" s="20" t="str">
        <f>INDEX(Rosters!$E:$E,MATCH('Boys Individual'!E73&amp;"-"&amp;TEXT('Boys Individual'!F73,"00"),Rosters!$A:$A,0))&amp;" "&amp;INDEX(Rosters!$D:$D,MATCH('Boys Individual'!E73&amp;"-"&amp;TEXT('Boys Individual'!F73,"00"),Rosters!$A:$A,0))</f>
        <v>M 5</v>
      </c>
      <c r="J73" s="24"/>
      <c r="K73" s="5"/>
    </row>
    <row r="74" spans="1:11" x14ac:dyDescent="0.3">
      <c r="A74" s="4">
        <v>26</v>
      </c>
      <c r="B74" s="15">
        <v>7.4074074074074068E-3</v>
      </c>
      <c r="C74" t="str">
        <f>INDEX(Rosters!$G:$G,MATCH('Boys Individual'!E74&amp;"-"&amp;TEXT('Boys Individual'!F74,"00"),Rosters!$A:$A,0))</f>
        <v>David  Fazio</v>
      </c>
      <c r="D74" t="str">
        <f t="shared" si="3"/>
        <v>St Thomas</v>
      </c>
      <c r="E74" t="s">
        <v>571</v>
      </c>
      <c r="F74">
        <v>17</v>
      </c>
      <c r="G74" s="20" t="str">
        <f>INDEX(Rosters!$E:$E,MATCH('Boys Individual'!E74&amp;"-"&amp;TEXT('Boys Individual'!F74,"00"),Rosters!$A:$A,0))&amp;" "&amp;INDEX(Rosters!$D:$D,MATCH('Boys Individual'!E74&amp;"-"&amp;TEXT('Boys Individual'!F74,"00"),Rosters!$A:$A,0))</f>
        <v>M 6</v>
      </c>
      <c r="J74" s="24"/>
      <c r="K74" s="5"/>
    </row>
    <row r="75" spans="1:11" x14ac:dyDescent="0.3">
      <c r="A75" s="4">
        <v>27</v>
      </c>
      <c r="B75" s="15">
        <v>7.4432870370370373E-3</v>
      </c>
      <c r="C75" t="str">
        <f>INDEX(Rosters!$G:$G,MATCH('Boys Individual'!E75&amp;"-"&amp;TEXT('Boys Individual'!F75,"00"),Rosters!$A:$A,0))</f>
        <v>Nathan  Mohan</v>
      </c>
      <c r="D75" t="str">
        <f t="shared" si="3"/>
        <v>St Thomas</v>
      </c>
      <c r="E75" t="s">
        <v>571</v>
      </c>
      <c r="F75">
        <v>14</v>
      </c>
      <c r="G75" s="20" t="str">
        <f>INDEX(Rosters!$E:$E,MATCH('Boys Individual'!E75&amp;"-"&amp;TEXT('Boys Individual'!F75,"00"),Rosters!$A:$A,0))&amp;" "&amp;INDEX(Rosters!$D:$D,MATCH('Boys Individual'!E75&amp;"-"&amp;TEXT('Boys Individual'!F75,"00"),Rosters!$A:$A,0))</f>
        <v>M 5</v>
      </c>
      <c r="J75" s="24"/>
      <c r="K75" s="5"/>
    </row>
    <row r="76" spans="1:11" x14ac:dyDescent="0.3">
      <c r="A76" s="4">
        <v>28</v>
      </c>
      <c r="B76" s="15">
        <v>7.6365740740740734E-3</v>
      </c>
      <c r="C76" t="str">
        <f>INDEX(Rosters!$G:$G,MATCH('Boys Individual'!E76&amp;"-"&amp;TEXT('Boys Individual'!F76,"00"),Rosters!$A:$A,0))</f>
        <v>Joseph Aberle</v>
      </c>
      <c r="D76" t="str">
        <f t="shared" si="3"/>
        <v>Holy Trinity</v>
      </c>
      <c r="E76" t="s">
        <v>865</v>
      </c>
      <c r="F76">
        <v>2</v>
      </c>
      <c r="G76" s="20" t="str">
        <f>INDEX(Rosters!$E:$E,MATCH('Boys Individual'!E76&amp;"-"&amp;TEXT('Boys Individual'!F76,"00"),Rosters!$A:$A,0))&amp;" "&amp;INDEX(Rosters!$D:$D,MATCH('Boys Individual'!E76&amp;"-"&amp;TEXT('Boys Individual'!F76,"00"),Rosters!$A:$A,0))</f>
        <v>M 5</v>
      </c>
      <c r="J76" s="24"/>
      <c r="K76" s="5"/>
    </row>
    <row r="77" spans="1:11" x14ac:dyDescent="0.3">
      <c r="A77" s="4">
        <v>29</v>
      </c>
      <c r="B77" s="15">
        <v>7.6377314814814815E-3</v>
      </c>
      <c r="C77" t="str">
        <f>INDEX(Rosters!$G:$G,MATCH('Boys Individual'!E77&amp;"-"&amp;TEXT('Boys Individual'!F77,"00"),Rosters!$A:$A,0))</f>
        <v>Antonio Davis-Palmer</v>
      </c>
      <c r="D77" t="str">
        <f t="shared" si="3"/>
        <v>Holy Trinity</v>
      </c>
      <c r="E77" t="s">
        <v>865</v>
      </c>
      <c r="F77">
        <v>7</v>
      </c>
      <c r="G77" s="20" t="str">
        <f>INDEX(Rosters!$E:$E,MATCH('Boys Individual'!E77&amp;"-"&amp;TEXT('Boys Individual'!F77,"00"),Rosters!$A:$A,0))&amp;" "&amp;INDEX(Rosters!$D:$D,MATCH('Boys Individual'!E77&amp;"-"&amp;TEXT('Boys Individual'!F77,"00"),Rosters!$A:$A,0))</f>
        <v>M 4</v>
      </c>
      <c r="J77" s="24"/>
      <c r="K77" s="5"/>
    </row>
    <row r="78" spans="1:11" x14ac:dyDescent="0.3">
      <c r="A78" s="4">
        <v>30</v>
      </c>
      <c r="B78" s="15">
        <v>7.9282407407407409E-3</v>
      </c>
      <c r="C78" t="str">
        <f>INDEX(Rosters!$G:$G,MATCH('Boys Individual'!E78&amp;"-"&amp;TEXT('Boys Individual'!F78,"00"),Rosters!$A:$A,0))</f>
        <v>Declan Crowley</v>
      </c>
      <c r="D78" t="str">
        <f t="shared" si="3"/>
        <v>St E</v>
      </c>
      <c r="E78" t="s">
        <v>139</v>
      </c>
      <c r="F78">
        <v>25</v>
      </c>
      <c r="G78" s="20" t="str">
        <f>INDEX(Rosters!$E:$E,MATCH('Boys Individual'!E78&amp;"-"&amp;TEXT('Boys Individual'!F78,"00"),Rosters!$A:$A,0))&amp;" "&amp;INDEX(Rosters!$D:$D,MATCH('Boys Individual'!E78&amp;"-"&amp;TEXT('Boys Individual'!F78,"00"),Rosters!$A:$A,0))</f>
        <v>M 5</v>
      </c>
      <c r="J78" s="24"/>
      <c r="K78" s="5"/>
    </row>
    <row r="79" spans="1:11" x14ac:dyDescent="0.3">
      <c r="A79" s="4">
        <v>31</v>
      </c>
      <c r="B79" s="15">
        <v>8.0347222222222226E-3</v>
      </c>
      <c r="C79" t="str">
        <f>INDEX(Rosters!$G:$G,MATCH('Boys Individual'!E79&amp;"-"&amp;TEXT('Boys Individual'!F79,"00"),Rosters!$A:$A,0))</f>
        <v>Aaron Castaneda</v>
      </c>
      <c r="D79" t="str">
        <f t="shared" si="3"/>
        <v>St Rose</v>
      </c>
      <c r="E79" t="s">
        <v>570</v>
      </c>
      <c r="F79">
        <v>1</v>
      </c>
      <c r="G79" s="20" t="str">
        <f>INDEX(Rosters!$E:$E,MATCH('Boys Individual'!E79&amp;"-"&amp;TEXT('Boys Individual'!F79,"00"),Rosters!$A:$A,0))&amp;" "&amp;INDEX(Rosters!$D:$D,MATCH('Boys Individual'!E79&amp;"-"&amp;TEXT('Boys Individual'!F79,"00"),Rosters!$A:$A,0))</f>
        <v>M 6</v>
      </c>
      <c r="J79" s="24"/>
      <c r="K79" s="5"/>
    </row>
    <row r="80" spans="1:11" x14ac:dyDescent="0.3">
      <c r="A80" s="4">
        <v>32</v>
      </c>
      <c r="B80" s="15">
        <v>8.1226851851851859E-3</v>
      </c>
      <c r="C80" t="str">
        <f>INDEX(Rosters!$G:$G,MATCH('Boys Individual'!E80&amp;"-"&amp;TEXT('Boys Individual'!F80,"00"),Rosters!$A:$A,0))</f>
        <v>Watson Smith</v>
      </c>
      <c r="D80" t="str">
        <f t="shared" si="3"/>
        <v>OLMC</v>
      </c>
      <c r="E80" t="s">
        <v>35</v>
      </c>
      <c r="F80">
        <v>24</v>
      </c>
      <c r="G80" s="20" t="str">
        <f>INDEX(Rosters!$E:$E,MATCH('Boys Individual'!E80&amp;"-"&amp;TEXT('Boys Individual'!F80,"00"),Rosters!$A:$A,0))&amp;" "&amp;INDEX(Rosters!$D:$D,MATCH('Boys Individual'!E80&amp;"-"&amp;TEXT('Boys Individual'!F80,"00"),Rosters!$A:$A,0))</f>
        <v>M 5</v>
      </c>
      <c r="J80" s="24"/>
      <c r="K80" s="5"/>
    </row>
    <row r="81" spans="1:13" x14ac:dyDescent="0.3">
      <c r="A81" s="4">
        <v>33</v>
      </c>
      <c r="B81" s="15">
        <v>8.1747685185185187E-3</v>
      </c>
      <c r="C81" t="str">
        <f>INDEX(Rosters!$G:$G,MATCH('Boys Individual'!E81&amp;"-"&amp;TEXT('Boys Individual'!F81,"00"),Rosters!$A:$A,0))</f>
        <v>Gabriel Bonilla</v>
      </c>
      <c r="D81" t="str">
        <f t="shared" si="3"/>
        <v>SJA</v>
      </c>
      <c r="E81" t="s">
        <v>194</v>
      </c>
      <c r="F81">
        <v>17</v>
      </c>
      <c r="G81" s="20" t="str">
        <f>INDEX(Rosters!$E:$E,MATCH('Boys Individual'!E81&amp;"-"&amp;TEXT('Boys Individual'!F81,"00"),Rosters!$A:$A,0))&amp;" "&amp;INDEX(Rosters!$D:$D,MATCH('Boys Individual'!E81&amp;"-"&amp;TEXT('Boys Individual'!F81,"00"),Rosters!$A:$A,0))</f>
        <v>M 5</v>
      </c>
      <c r="J81" s="24"/>
      <c r="K81" s="5"/>
    </row>
    <row r="82" spans="1:13" x14ac:dyDescent="0.3">
      <c r="A82" s="4">
        <v>34</v>
      </c>
      <c r="B82" s="15">
        <v>8.354166666666666E-3</v>
      </c>
      <c r="C82" t="str">
        <f>INDEX(Rosters!$G:$G,MATCH('Boys Individual'!E82&amp;"-"&amp;TEXT('Boys Individual'!F82,"00"),Rosters!$A:$A,0))</f>
        <v>Richard Hoff</v>
      </c>
      <c r="D82" t="str">
        <f t="shared" si="3"/>
        <v>OLMC</v>
      </c>
      <c r="E82" t="s">
        <v>35</v>
      </c>
      <c r="F82">
        <v>22</v>
      </c>
      <c r="G82" s="20" t="str">
        <f>INDEX(Rosters!$E:$E,MATCH('Boys Individual'!E82&amp;"-"&amp;TEXT('Boys Individual'!F82,"00"),Rosters!$A:$A,0))&amp;" "&amp;INDEX(Rosters!$D:$D,MATCH('Boys Individual'!E82&amp;"-"&amp;TEXT('Boys Individual'!F82,"00"),Rosters!$A:$A,0))</f>
        <v>M 5</v>
      </c>
      <c r="J82" s="24"/>
      <c r="K82" s="5"/>
    </row>
    <row r="83" spans="1:13" x14ac:dyDescent="0.3">
      <c r="A83" s="4">
        <v>35</v>
      </c>
      <c r="B83" s="15">
        <v>8.9548611111111114E-3</v>
      </c>
      <c r="C83" t="str">
        <f>INDEX(Rosters!$G:$G,MATCH('Boys Individual'!E83&amp;"-"&amp;TEXT('Boys Individual'!F83,"00"),Rosters!$A:$A,0))</f>
        <v>Miguel Apolinario</v>
      </c>
      <c r="D83" t="str">
        <f t="shared" si="3"/>
        <v>OLMC</v>
      </c>
      <c r="E83" t="s">
        <v>35</v>
      </c>
      <c r="F83">
        <v>19</v>
      </c>
      <c r="G83" s="20" t="str">
        <f>INDEX(Rosters!$E:$E,MATCH('Boys Individual'!E83&amp;"-"&amp;TEXT('Boys Individual'!F83,"00"),Rosters!$A:$A,0))&amp;" "&amp;INDEX(Rosters!$D:$D,MATCH('Boys Individual'!E83&amp;"-"&amp;TEXT('Boys Individual'!F83,"00"),Rosters!$A:$A,0))</f>
        <v>M 5</v>
      </c>
      <c r="J83" s="24"/>
      <c r="K83" s="5"/>
    </row>
    <row r="84" spans="1:13" x14ac:dyDescent="0.3">
      <c r="A84" s="4">
        <v>36</v>
      </c>
      <c r="B84" s="15">
        <v>1.0091435185185184E-2</v>
      </c>
      <c r="C84" t="str">
        <f>INDEX(Rosters!$G:$G,MATCH('Boys Individual'!E84&amp;"-"&amp;TEXT('Boys Individual'!F84,"00"),Rosters!$A:$A,0))</f>
        <v>Aaron Hache</v>
      </c>
      <c r="D84" t="str">
        <f t="shared" si="3"/>
        <v>OLMC</v>
      </c>
      <c r="E84" t="s">
        <v>35</v>
      </c>
      <c r="F84">
        <v>26</v>
      </c>
      <c r="G84" s="20" t="str">
        <f>INDEX(Rosters!$E:$E,MATCH('Boys Individual'!E84&amp;"-"&amp;TEXT('Boys Individual'!F84,"00"),Rosters!$A:$A,0))&amp;" "&amp;INDEX(Rosters!$D:$D,MATCH('Boys Individual'!E84&amp;"-"&amp;TEXT('Boys Individual'!F84,"00"),Rosters!$A:$A,0))</f>
        <v>M 6</v>
      </c>
      <c r="J84" s="24"/>
      <c r="K84" s="5"/>
    </row>
    <row r="85" spans="1:13" x14ac:dyDescent="0.3">
      <c r="A85" s="4"/>
      <c r="B85" s="15"/>
      <c r="G85" s="20"/>
      <c r="J85" s="24"/>
      <c r="K85" s="5"/>
    </row>
    <row r="86" spans="1:13" x14ac:dyDescent="0.3">
      <c r="A86" s="4"/>
      <c r="B86" s="15"/>
    </row>
    <row r="87" spans="1:13" x14ac:dyDescent="0.3">
      <c r="A87" s="4" t="s">
        <v>5</v>
      </c>
      <c r="B87" s="15"/>
    </row>
    <row r="88" spans="1:13" x14ac:dyDescent="0.3">
      <c r="A88" s="4" t="s">
        <v>2</v>
      </c>
      <c r="B88" s="4"/>
      <c r="C88" s="4"/>
      <c r="D88" s="4" t="s">
        <v>1</v>
      </c>
    </row>
    <row r="89" spans="1:13" x14ac:dyDescent="0.3">
      <c r="A89" s="4">
        <v>1</v>
      </c>
      <c r="B89" s="15">
        <v>7.8391203703703713E-3</v>
      </c>
      <c r="C89" t="str">
        <f>INDEX(Rosters!$G:$G,MATCH('Boys Individual'!E89&amp;"-"&amp;TEXT('Boys Individual'!F89,"00"),Rosters!$A:$A,0))</f>
        <v>Dylan Collins</v>
      </c>
      <c r="D89" t="str">
        <f>INDEX($Q$3:$Q$22,MATCH(E89,$P$3:$P$22,0))</f>
        <v>St James</v>
      </c>
      <c r="E89" t="s">
        <v>193</v>
      </c>
      <c r="F89">
        <v>59</v>
      </c>
      <c r="G89" s="20" t="str">
        <f>INDEX(Rosters!$E:$E,MATCH('Boys Individual'!E89&amp;"-"&amp;TEXT('Boys Individual'!F89,"00"),Rosters!$A:$A,0))&amp;" "&amp;INDEX(Rosters!$D:$D,MATCH('Boys Individual'!E89&amp;"-"&amp;TEXT('Boys Individual'!F89,"00"),Rosters!$A:$A,0))</f>
        <v>M 8</v>
      </c>
      <c r="J89" s="24"/>
      <c r="K89" s="5"/>
      <c r="M89" s="5"/>
    </row>
    <row r="90" spans="1:13" x14ac:dyDescent="0.3">
      <c r="A90" s="4">
        <v>2</v>
      </c>
      <c r="B90" s="15">
        <v>8.2118055555555555E-3</v>
      </c>
      <c r="C90" t="str">
        <f>INDEX(Rosters!$G:$G,MATCH('Boys Individual'!E90&amp;"-"&amp;TEXT('Boys Individual'!F90,"00"),Rosters!$A:$A,0))</f>
        <v>Eddie Collins</v>
      </c>
      <c r="D90" t="str">
        <f t="shared" ref="D90:D120" si="4">INDEX($Q$3:$Q$22,MATCH(E90,$P$3:$P$22,0))</f>
        <v>St James</v>
      </c>
      <c r="E90" t="s">
        <v>193</v>
      </c>
      <c r="F90">
        <v>56</v>
      </c>
      <c r="G90" s="20" t="str">
        <f>INDEX(Rosters!$E:$E,MATCH('Boys Individual'!E90&amp;"-"&amp;TEXT('Boys Individual'!F90,"00"),Rosters!$A:$A,0))&amp;" "&amp;INDEX(Rosters!$D:$D,MATCH('Boys Individual'!E90&amp;"-"&amp;TEXT('Boys Individual'!F90,"00"),Rosters!$A:$A,0))</f>
        <v>M 7</v>
      </c>
      <c r="J90" s="24"/>
      <c r="K90" s="5"/>
      <c r="M90" s="5"/>
    </row>
    <row r="91" spans="1:13" x14ac:dyDescent="0.3">
      <c r="A91" s="4">
        <v>3</v>
      </c>
      <c r="B91" s="15">
        <v>8.3275462962962964E-3</v>
      </c>
      <c r="C91" t="str">
        <f>INDEX(Rosters!$G:$G,MATCH('Boys Individual'!E91&amp;"-"&amp;TEXT('Boys Individual'!F91,"00"),Rosters!$A:$A,0))</f>
        <v>Colin Scott</v>
      </c>
      <c r="D91" t="str">
        <f t="shared" si="4"/>
        <v>St James</v>
      </c>
      <c r="E91" t="s">
        <v>193</v>
      </c>
      <c r="F91">
        <v>58</v>
      </c>
      <c r="G91" s="20" t="str">
        <f>INDEX(Rosters!$E:$E,MATCH('Boys Individual'!E91&amp;"-"&amp;TEXT('Boys Individual'!F91,"00"),Rosters!$A:$A,0))&amp;" "&amp;INDEX(Rosters!$D:$D,MATCH('Boys Individual'!E91&amp;"-"&amp;TEXT('Boys Individual'!F91,"00"),Rosters!$A:$A,0))</f>
        <v>M 7</v>
      </c>
      <c r="J91" s="24"/>
      <c r="K91" s="5"/>
      <c r="M91" s="5"/>
    </row>
    <row r="92" spans="1:13" x14ac:dyDescent="0.3">
      <c r="A92" s="4">
        <v>4</v>
      </c>
      <c r="B92" s="15">
        <v>8.3738425925925924E-3</v>
      </c>
      <c r="C92" t="str">
        <f>INDEX(Rosters!$G:$G,MATCH('Boys Individual'!E92&amp;"-"&amp;TEXT('Boys Individual'!F92,"00"),Rosters!$A:$A,0))</f>
        <v>Jax Miranda-Correia</v>
      </c>
      <c r="D92" t="str">
        <f t="shared" si="4"/>
        <v>Sacred Heart</v>
      </c>
      <c r="E92" t="s">
        <v>1001</v>
      </c>
      <c r="F92">
        <v>8</v>
      </c>
      <c r="G92" s="20" t="str">
        <f>INDEX(Rosters!$E:$E,MATCH('Boys Individual'!E92&amp;"-"&amp;TEXT('Boys Individual'!F92,"00"),Rosters!$A:$A,0))&amp;" "&amp;INDEX(Rosters!$D:$D,MATCH('Boys Individual'!E92&amp;"-"&amp;TEXT('Boys Individual'!F92,"00"),Rosters!$A:$A,0))</f>
        <v>M 8</v>
      </c>
      <c r="J92" s="24"/>
      <c r="K92" s="5"/>
      <c r="M92" s="5"/>
    </row>
    <row r="93" spans="1:13" x14ac:dyDescent="0.3">
      <c r="A93" s="4">
        <v>5</v>
      </c>
      <c r="B93" s="15">
        <v>8.3900462962962965E-3</v>
      </c>
      <c r="C93" t="str">
        <f>INDEX(Rosters!$G:$G,MATCH('Boys Individual'!E93&amp;"-"&amp;TEXT('Boys Individual'!F93,"00"),Rosters!$A:$A,0))</f>
        <v>Thomas Halliez</v>
      </c>
      <c r="D93" t="str">
        <f t="shared" si="4"/>
        <v>St E</v>
      </c>
      <c r="E93" t="s">
        <v>139</v>
      </c>
      <c r="F93">
        <v>36</v>
      </c>
      <c r="G93" s="20" t="str">
        <f>INDEX(Rosters!$E:$E,MATCH('Boys Individual'!E93&amp;"-"&amp;TEXT('Boys Individual'!F93,"00"),Rosters!$A:$A,0))&amp;" "&amp;INDEX(Rosters!$D:$D,MATCH('Boys Individual'!E93&amp;"-"&amp;TEXT('Boys Individual'!F93,"00"),Rosters!$A:$A,0))</f>
        <v>M 7</v>
      </c>
      <c r="J93" s="24"/>
      <c r="K93" s="5"/>
      <c r="M93" s="5"/>
    </row>
    <row r="94" spans="1:13" x14ac:dyDescent="0.3">
      <c r="A94" s="4">
        <v>6</v>
      </c>
      <c r="B94" s="15">
        <v>8.4212962962962965E-3</v>
      </c>
      <c r="C94" t="str">
        <f>INDEX(Rosters!$G:$G,MATCH('Boys Individual'!E94&amp;"-"&amp;TEXT('Boys Individual'!F94,"00"),Rosters!$A:$A,0))</f>
        <v>Trace Sikorski</v>
      </c>
      <c r="D94" t="str">
        <f t="shared" si="4"/>
        <v>St James</v>
      </c>
      <c r="E94" t="s">
        <v>193</v>
      </c>
      <c r="F94">
        <v>65</v>
      </c>
      <c r="G94" s="20" t="str">
        <f>INDEX(Rosters!$E:$E,MATCH('Boys Individual'!E94&amp;"-"&amp;TEXT('Boys Individual'!F94,"00"),Rosters!$A:$A,0))&amp;" "&amp;INDEX(Rosters!$D:$D,MATCH('Boys Individual'!E94&amp;"-"&amp;TEXT('Boys Individual'!F94,"00"),Rosters!$A:$A,0))</f>
        <v>M 8</v>
      </c>
      <c r="J94" s="24"/>
      <c r="K94" s="5"/>
      <c r="M94" s="5"/>
    </row>
    <row r="95" spans="1:13" x14ac:dyDescent="0.3">
      <c r="A95" s="4">
        <v>7</v>
      </c>
      <c r="B95" s="15">
        <v>8.4351851851851862E-3</v>
      </c>
      <c r="C95" t="str">
        <f>INDEX(Rosters!$G:$G,MATCH('Boys Individual'!E95&amp;"-"&amp;TEXT('Boys Individual'!F95,"00"),Rosters!$A:$A,0))</f>
        <v>Patrick Morrow</v>
      </c>
      <c r="D95" t="str">
        <f t="shared" si="4"/>
        <v>OLMC</v>
      </c>
      <c r="E95" t="s">
        <v>35</v>
      </c>
      <c r="F95">
        <v>35</v>
      </c>
      <c r="G95" s="20" t="str">
        <f>INDEX(Rosters!$E:$E,MATCH('Boys Individual'!E95&amp;"-"&amp;TEXT('Boys Individual'!F95,"00"),Rosters!$A:$A,0))&amp;" "&amp;INDEX(Rosters!$D:$D,MATCH('Boys Individual'!E95&amp;"-"&amp;TEXT('Boys Individual'!F95,"00"),Rosters!$A:$A,0))</f>
        <v>M 7</v>
      </c>
      <c r="J95" s="24"/>
      <c r="K95" s="5"/>
      <c r="M95" s="5"/>
    </row>
    <row r="96" spans="1:13" x14ac:dyDescent="0.3">
      <c r="A96" s="4">
        <v>8</v>
      </c>
      <c r="B96" s="15">
        <v>8.4849537037037046E-3</v>
      </c>
      <c r="C96" t="str">
        <f>INDEX(Rosters!$G:$G,MATCH('Boys Individual'!E96&amp;"-"&amp;TEXT('Boys Individual'!F96,"00"),Rosters!$A:$A,0))</f>
        <v>Owen Rocks</v>
      </c>
      <c r="D96" t="str">
        <f t="shared" si="4"/>
        <v>AOOL</v>
      </c>
      <c r="E96" t="s">
        <v>1000</v>
      </c>
      <c r="F96">
        <v>13</v>
      </c>
      <c r="G96" s="20" t="str">
        <f>INDEX(Rosters!$E:$E,MATCH('Boys Individual'!E96&amp;"-"&amp;TEXT('Boys Individual'!F96,"00"),Rosters!$A:$A,0))&amp;" "&amp;INDEX(Rosters!$D:$D,MATCH('Boys Individual'!E96&amp;"-"&amp;TEXT('Boys Individual'!F96,"00"),Rosters!$A:$A,0))</f>
        <v>M 8</v>
      </c>
      <c r="J96" s="24"/>
      <c r="K96" s="5"/>
      <c r="M96" s="5"/>
    </row>
    <row r="97" spans="1:13" x14ac:dyDescent="0.3">
      <c r="A97" s="4">
        <v>9</v>
      </c>
      <c r="B97" s="15">
        <v>8.593749999999999E-3</v>
      </c>
      <c r="C97" t="str">
        <f>INDEX(Rosters!$G:$G,MATCH('Boys Individual'!E97&amp;"-"&amp;TEXT('Boys Individual'!F97,"00"),Rosters!$A:$A,0))</f>
        <v>Colby Mannion</v>
      </c>
      <c r="D97" t="str">
        <f t="shared" si="4"/>
        <v>St E</v>
      </c>
      <c r="E97" t="s">
        <v>139</v>
      </c>
      <c r="F97">
        <v>38</v>
      </c>
      <c r="G97" s="20" t="str">
        <f>INDEX(Rosters!$E:$E,MATCH('Boys Individual'!E97&amp;"-"&amp;TEXT('Boys Individual'!F97,"00"),Rosters!$A:$A,0))&amp;" "&amp;INDEX(Rosters!$D:$D,MATCH('Boys Individual'!E97&amp;"-"&amp;TEXT('Boys Individual'!F97,"00"),Rosters!$A:$A,0))</f>
        <v>M 8</v>
      </c>
      <c r="J97" s="24"/>
      <c r="K97" s="5"/>
      <c r="M97" s="5"/>
    </row>
    <row r="98" spans="1:13" x14ac:dyDescent="0.3">
      <c r="A98" s="4">
        <v>10</v>
      </c>
      <c r="B98" s="15">
        <v>8.9571759259259257E-3</v>
      </c>
      <c r="C98" t="str">
        <f>INDEX(Rosters!$G:$G,MATCH('Boys Individual'!E98&amp;"-"&amp;TEXT('Boys Individual'!F98,"00"),Rosters!$A:$A,0))</f>
        <v>Karl Krajewski</v>
      </c>
      <c r="D98" t="str">
        <f t="shared" si="4"/>
        <v>St. Cassian</v>
      </c>
      <c r="E98" t="s">
        <v>138</v>
      </c>
      <c r="F98">
        <v>28</v>
      </c>
      <c r="G98" s="20" t="str">
        <f>INDEX(Rosters!$E:$E,MATCH('Boys Individual'!E98&amp;"-"&amp;TEXT('Boys Individual'!F98,"00"),Rosters!$A:$A,0))&amp;" "&amp;INDEX(Rosters!$D:$D,MATCH('Boys Individual'!E98&amp;"-"&amp;TEXT('Boys Individual'!F98,"00"),Rosters!$A:$A,0))</f>
        <v>M 8</v>
      </c>
      <c r="J98" s="24"/>
      <c r="K98" s="5"/>
      <c r="M98" s="5"/>
    </row>
    <row r="99" spans="1:13" x14ac:dyDescent="0.3">
      <c r="A99" s="4">
        <v>11</v>
      </c>
      <c r="B99" s="15">
        <v>9.0000000000000011E-3</v>
      </c>
      <c r="C99" t="str">
        <f>INDEX(Rosters!$G:$G,MATCH('Boys Individual'!E99&amp;"-"&amp;TEXT('Boys Individual'!F99,"00"),Rosters!$A:$A,0))</f>
        <v>Carl Aberle</v>
      </c>
      <c r="D99" t="str">
        <f t="shared" si="4"/>
        <v>Holy Trinity</v>
      </c>
      <c r="E99" t="s">
        <v>865</v>
      </c>
      <c r="F99">
        <v>1</v>
      </c>
      <c r="G99" s="20" t="str">
        <f>INDEX(Rosters!$E:$E,MATCH('Boys Individual'!E99&amp;"-"&amp;TEXT('Boys Individual'!F99,"00"),Rosters!$A:$A,0))&amp;" "&amp;INDEX(Rosters!$D:$D,MATCH('Boys Individual'!E99&amp;"-"&amp;TEXT('Boys Individual'!F99,"00"),Rosters!$A:$A,0))</f>
        <v>M 8</v>
      </c>
      <c r="J99" s="24"/>
      <c r="K99" s="5"/>
      <c r="M99" s="5"/>
    </row>
    <row r="100" spans="1:13" x14ac:dyDescent="0.3">
      <c r="A100" s="4">
        <v>12</v>
      </c>
      <c r="B100" s="15">
        <v>9.0057870370370378E-3</v>
      </c>
      <c r="C100" t="str">
        <f>INDEX(Rosters!$G:$G,MATCH('Boys Individual'!E100&amp;"-"&amp;TEXT('Boys Individual'!F100,"00"),Rosters!$A:$A,0))</f>
        <v>Henry MacDonald</v>
      </c>
      <c r="D100" t="str">
        <f t="shared" si="4"/>
        <v>OLMC</v>
      </c>
      <c r="E100" t="s">
        <v>35</v>
      </c>
      <c r="F100">
        <v>40</v>
      </c>
      <c r="G100" s="20" t="str">
        <f>INDEX(Rosters!$E:$E,MATCH('Boys Individual'!E100&amp;"-"&amp;TEXT('Boys Individual'!F100,"00"),Rosters!$A:$A,0))&amp;" "&amp;INDEX(Rosters!$D:$D,MATCH('Boys Individual'!E100&amp;"-"&amp;TEXT('Boys Individual'!F100,"00"),Rosters!$A:$A,0))</f>
        <v>M 8</v>
      </c>
      <c r="J100" s="24"/>
      <c r="K100" s="5"/>
      <c r="M100" s="5"/>
    </row>
    <row r="101" spans="1:13" x14ac:dyDescent="0.3">
      <c r="A101" s="4">
        <v>13</v>
      </c>
      <c r="B101" s="15">
        <v>9.015046296296297E-3</v>
      </c>
      <c r="C101" t="str">
        <f>INDEX(Rosters!$G:$G,MATCH('Boys Individual'!E101&amp;"-"&amp;TEXT('Boys Individual'!F101,"00"),Rosters!$A:$A,0))</f>
        <v>Nicolai  Chalet</v>
      </c>
      <c r="D101" t="str">
        <f t="shared" si="4"/>
        <v>St Thomas</v>
      </c>
      <c r="E101" t="s">
        <v>571</v>
      </c>
      <c r="F101">
        <v>23</v>
      </c>
      <c r="G101" s="20" t="str">
        <f>INDEX(Rosters!$E:$E,MATCH('Boys Individual'!E101&amp;"-"&amp;TEXT('Boys Individual'!F101,"00"),Rosters!$A:$A,0))&amp;" "&amp;INDEX(Rosters!$D:$D,MATCH('Boys Individual'!E101&amp;"-"&amp;TEXT('Boys Individual'!F101,"00"),Rosters!$A:$A,0))</f>
        <v>M 7</v>
      </c>
      <c r="J101" s="24"/>
      <c r="K101" s="5"/>
      <c r="M101" s="5"/>
    </row>
    <row r="102" spans="1:13" x14ac:dyDescent="0.3">
      <c r="A102" s="4">
        <v>14</v>
      </c>
      <c r="B102" s="15">
        <v>9.0902777777777787E-3</v>
      </c>
      <c r="C102" t="str">
        <f>INDEX(Rosters!$G:$G,MATCH('Boys Individual'!E102&amp;"-"&amp;TEXT('Boys Individual'!F102,"00"),Rosters!$A:$A,0))</f>
        <v>Declan Mack</v>
      </c>
      <c r="D102" t="str">
        <f t="shared" si="4"/>
        <v>St James</v>
      </c>
      <c r="E102" t="s">
        <v>193</v>
      </c>
      <c r="F102">
        <v>61</v>
      </c>
      <c r="G102" s="20" t="str">
        <f>INDEX(Rosters!$E:$E,MATCH('Boys Individual'!E102&amp;"-"&amp;TEXT('Boys Individual'!F102,"00"),Rosters!$A:$A,0))&amp;" "&amp;INDEX(Rosters!$D:$D,MATCH('Boys Individual'!E102&amp;"-"&amp;TEXT('Boys Individual'!F102,"00"),Rosters!$A:$A,0))</f>
        <v>M 8</v>
      </c>
      <c r="J102" s="24"/>
      <c r="K102" s="5"/>
      <c r="M102" s="5"/>
    </row>
    <row r="103" spans="1:13" x14ac:dyDescent="0.3">
      <c r="A103" s="4">
        <v>15</v>
      </c>
      <c r="B103" s="15">
        <v>9.0972222222222218E-3</v>
      </c>
      <c r="C103" t="str">
        <f>INDEX(Rosters!$G:$G,MATCH('Boys Individual'!E103&amp;"-"&amp;TEXT('Boys Individual'!F103,"00"),Rosters!$A:$A,0))</f>
        <v>Carson Gbologa</v>
      </c>
      <c r="D103" t="str">
        <f t="shared" si="4"/>
        <v>St Rose</v>
      </c>
      <c r="E103" t="s">
        <v>570</v>
      </c>
      <c r="F103">
        <v>7</v>
      </c>
      <c r="G103" s="20" t="str">
        <f>INDEX(Rosters!$E:$E,MATCH('Boys Individual'!E103&amp;"-"&amp;TEXT('Boys Individual'!F103,"00"),Rosters!$A:$A,0))&amp;" "&amp;INDEX(Rosters!$D:$D,MATCH('Boys Individual'!E103&amp;"-"&amp;TEXT('Boys Individual'!F103,"00"),Rosters!$A:$A,0))</f>
        <v>M 8</v>
      </c>
      <c r="J103" s="24"/>
      <c r="K103" s="5"/>
      <c r="M103" s="5"/>
    </row>
    <row r="104" spans="1:13" x14ac:dyDescent="0.3">
      <c r="A104" s="4">
        <v>16</v>
      </c>
      <c r="B104" s="15">
        <v>9.1261574074074075E-3</v>
      </c>
      <c r="C104" t="str">
        <f>INDEX(Rosters!$G:$G,MATCH('Boys Individual'!E104&amp;"-"&amp;TEXT('Boys Individual'!F104,"00"),Rosters!$A:$A,0))</f>
        <v>Harcourt Lucius II</v>
      </c>
      <c r="D104" t="str">
        <f t="shared" si="4"/>
        <v>St Rose</v>
      </c>
      <c r="E104" t="s">
        <v>570</v>
      </c>
      <c r="F104">
        <v>12</v>
      </c>
      <c r="G104" s="20" t="str">
        <f>INDEX(Rosters!$E:$E,MATCH('Boys Individual'!E104&amp;"-"&amp;TEXT('Boys Individual'!F104,"00"),Rosters!$A:$A,0))&amp;" "&amp;INDEX(Rosters!$D:$D,MATCH('Boys Individual'!E104&amp;"-"&amp;TEXT('Boys Individual'!F104,"00"),Rosters!$A:$A,0))</f>
        <v>M 8</v>
      </c>
      <c r="J104" s="24"/>
      <c r="K104" s="5"/>
      <c r="M104" s="5"/>
    </row>
    <row r="105" spans="1:13" x14ac:dyDescent="0.3">
      <c r="A105" s="4">
        <v>17</v>
      </c>
      <c r="B105" s="15">
        <v>9.1481481481481483E-3</v>
      </c>
      <c r="C105" t="str">
        <f>INDEX(Rosters!$G:$G,MATCH('Boys Individual'!E105&amp;"-"&amp;TEXT('Boys Individual'!F105,"00"),Rosters!$A:$A,0))</f>
        <v>Chad Vassallo</v>
      </c>
      <c r="D105" t="str">
        <f t="shared" si="4"/>
        <v>St James</v>
      </c>
      <c r="E105" t="s">
        <v>193</v>
      </c>
      <c r="F105">
        <v>66</v>
      </c>
      <c r="G105" s="20" t="str">
        <f>INDEX(Rosters!$E:$E,MATCH('Boys Individual'!E105&amp;"-"&amp;TEXT('Boys Individual'!F105,"00"),Rosters!$A:$A,0))&amp;" "&amp;INDEX(Rosters!$D:$D,MATCH('Boys Individual'!E105&amp;"-"&amp;TEXT('Boys Individual'!F105,"00"),Rosters!$A:$A,0))</f>
        <v>M 8</v>
      </c>
      <c r="J105" s="24"/>
      <c r="K105" s="5"/>
      <c r="M105" s="5"/>
    </row>
    <row r="106" spans="1:13" x14ac:dyDescent="0.3">
      <c r="A106" s="4">
        <v>18</v>
      </c>
      <c r="B106" s="15">
        <v>9.2094907407407403E-3</v>
      </c>
      <c r="C106" t="str">
        <f>INDEX(Rosters!$G:$G,MATCH('Boys Individual'!E106&amp;"-"&amp;TEXT('Boys Individual'!F106,"00"),Rosters!$A:$A,0))</f>
        <v>John Paul Allison</v>
      </c>
      <c r="D106" t="str">
        <f t="shared" si="4"/>
        <v>AOOL</v>
      </c>
      <c r="E106" t="s">
        <v>1000</v>
      </c>
      <c r="F106">
        <v>8</v>
      </c>
      <c r="G106" s="20" t="str">
        <f>INDEX(Rosters!$E:$E,MATCH('Boys Individual'!E106&amp;"-"&amp;TEXT('Boys Individual'!F106,"00"),Rosters!$A:$A,0))&amp;" "&amp;INDEX(Rosters!$D:$D,MATCH('Boys Individual'!E106&amp;"-"&amp;TEXT('Boys Individual'!F106,"00"),Rosters!$A:$A,0))</f>
        <v>M 7</v>
      </c>
      <c r="J106" s="24"/>
      <c r="K106" s="5"/>
      <c r="M106" s="5"/>
    </row>
    <row r="107" spans="1:13" x14ac:dyDescent="0.3">
      <c r="A107" s="4">
        <v>19</v>
      </c>
      <c r="B107" s="15">
        <v>9.5682870370370366E-3</v>
      </c>
      <c r="C107" t="str">
        <f>INDEX(Rosters!$G:$G,MATCH('Boys Individual'!E107&amp;"-"&amp;TEXT('Boys Individual'!F107,"00"),Rosters!$A:$A,0))</f>
        <v>Millen Dhiman</v>
      </c>
      <c r="D107" t="str">
        <f t="shared" si="4"/>
        <v>SJA</v>
      </c>
      <c r="E107" t="s">
        <v>194</v>
      </c>
      <c r="F107">
        <v>30</v>
      </c>
      <c r="G107" s="20" t="str">
        <f>INDEX(Rosters!$E:$E,MATCH('Boys Individual'!E107&amp;"-"&amp;TEXT('Boys Individual'!F107,"00"),Rosters!$A:$A,0))&amp;" "&amp;INDEX(Rosters!$D:$D,MATCH('Boys Individual'!E107&amp;"-"&amp;TEXT('Boys Individual'!F107,"00"),Rosters!$A:$A,0))</f>
        <v>M 8</v>
      </c>
      <c r="J107" s="24"/>
      <c r="K107" s="5"/>
      <c r="M107" s="5"/>
    </row>
    <row r="108" spans="1:13" x14ac:dyDescent="0.3">
      <c r="A108" s="4">
        <v>20</v>
      </c>
      <c r="B108" s="15">
        <v>9.7743055555555552E-3</v>
      </c>
      <c r="C108" t="str">
        <f>INDEX(Rosters!$G:$G,MATCH('Boys Individual'!E108&amp;"-"&amp;TEXT('Boys Individual'!F108,"00"),Rosters!$A:$A,0))</f>
        <v>Kevin Peoples</v>
      </c>
      <c r="D108" t="str">
        <f t="shared" si="4"/>
        <v>St James</v>
      </c>
      <c r="E108" t="s">
        <v>193</v>
      </c>
      <c r="F108">
        <v>63</v>
      </c>
      <c r="G108" s="20" t="str">
        <f>INDEX(Rosters!$E:$E,MATCH('Boys Individual'!E108&amp;"-"&amp;TEXT('Boys Individual'!F108,"00"),Rosters!$A:$A,0))&amp;" "&amp;INDEX(Rosters!$D:$D,MATCH('Boys Individual'!E108&amp;"-"&amp;TEXT('Boys Individual'!F108,"00"),Rosters!$A:$A,0))</f>
        <v>M 8</v>
      </c>
      <c r="J108" s="24"/>
      <c r="K108" s="5"/>
      <c r="M108" s="5"/>
    </row>
    <row r="109" spans="1:13" x14ac:dyDescent="0.3">
      <c r="A109" s="4">
        <v>21</v>
      </c>
      <c r="B109" s="15">
        <v>9.8634259259259265E-3</v>
      </c>
      <c r="C109" t="str">
        <f>INDEX(Rosters!$G:$G,MATCH('Boys Individual'!E109&amp;"-"&amp;TEXT('Boys Individual'!F109,"00"),Rosters!$A:$A,0))</f>
        <v>Jacob Schlegel</v>
      </c>
      <c r="D109" t="str">
        <f t="shared" si="4"/>
        <v>St E</v>
      </c>
      <c r="E109" t="s">
        <v>139</v>
      </c>
      <c r="F109">
        <v>34</v>
      </c>
      <c r="G109" s="20" t="str">
        <f>INDEX(Rosters!$E:$E,MATCH('Boys Individual'!E109&amp;"-"&amp;TEXT('Boys Individual'!F109,"00"),Rosters!$A:$A,0))&amp;" "&amp;INDEX(Rosters!$D:$D,MATCH('Boys Individual'!E109&amp;"-"&amp;TEXT('Boys Individual'!F109,"00"),Rosters!$A:$A,0))</f>
        <v>M 7</v>
      </c>
      <c r="J109" s="24"/>
      <c r="K109" s="5"/>
      <c r="M109" s="5"/>
    </row>
    <row r="110" spans="1:13" x14ac:dyDescent="0.3">
      <c r="A110" s="4">
        <v>22</v>
      </c>
      <c r="B110" s="15">
        <v>1.0223379629629629E-2</v>
      </c>
      <c r="C110" t="str">
        <f>INDEX(Rosters!$G:$G,MATCH('Boys Individual'!E110&amp;"-"&amp;TEXT('Boys Individual'!F110,"00"),Rosters!$A:$A,0))</f>
        <v>Colt Shankman</v>
      </c>
      <c r="D110" t="str">
        <f t="shared" si="4"/>
        <v>St James</v>
      </c>
      <c r="E110" t="s">
        <v>193</v>
      </c>
      <c r="F110">
        <v>64</v>
      </c>
      <c r="G110" s="20" t="str">
        <f>INDEX(Rosters!$E:$E,MATCH('Boys Individual'!E110&amp;"-"&amp;TEXT('Boys Individual'!F110,"00"),Rosters!$A:$A,0))&amp;" "&amp;INDEX(Rosters!$D:$D,MATCH('Boys Individual'!E110&amp;"-"&amp;TEXT('Boys Individual'!F110,"00"),Rosters!$A:$A,0))</f>
        <v>M 8</v>
      </c>
      <c r="J110" s="24"/>
      <c r="K110" s="5"/>
      <c r="M110" s="5"/>
    </row>
    <row r="111" spans="1:13" x14ac:dyDescent="0.3">
      <c r="A111" s="4">
        <v>23</v>
      </c>
      <c r="B111" s="15">
        <v>1.0340277777777778E-2</v>
      </c>
      <c r="C111" t="str">
        <f>INDEX(Rosters!$G:$G,MATCH('Boys Individual'!E111&amp;"-"&amp;TEXT('Boys Individual'!F111,"00"),Rosters!$A:$A,0))</f>
        <v>Maximiliano Canessa</v>
      </c>
      <c r="D111" t="str">
        <f t="shared" si="4"/>
        <v>SJA</v>
      </c>
      <c r="E111" t="s">
        <v>194</v>
      </c>
      <c r="F111">
        <v>28</v>
      </c>
      <c r="G111" s="20" t="str">
        <f>INDEX(Rosters!$E:$E,MATCH('Boys Individual'!E111&amp;"-"&amp;TEXT('Boys Individual'!F111,"00"),Rosters!$A:$A,0))&amp;" "&amp;INDEX(Rosters!$D:$D,MATCH('Boys Individual'!E111&amp;"-"&amp;TEXT('Boys Individual'!F111,"00"),Rosters!$A:$A,0))</f>
        <v>M 7</v>
      </c>
      <c r="J111" s="24"/>
      <c r="K111" s="5"/>
      <c r="M111" s="5"/>
    </row>
    <row r="112" spans="1:13" x14ac:dyDescent="0.3">
      <c r="A112" s="4">
        <v>24</v>
      </c>
      <c r="B112" s="15">
        <v>1.0937500000000001E-2</v>
      </c>
      <c r="C112" t="str">
        <f>INDEX(Rosters!$G:$G,MATCH('Boys Individual'!E112&amp;"-"&amp;TEXT('Boys Individual'!F112,"00"),Rosters!$A:$A,0))</f>
        <v>Nicolas Secatello</v>
      </c>
      <c r="D112" t="str">
        <f t="shared" si="4"/>
        <v>SJA</v>
      </c>
      <c r="E112" t="s">
        <v>194</v>
      </c>
      <c r="F112">
        <v>25</v>
      </c>
      <c r="G112" s="20" t="str">
        <f>INDEX(Rosters!$E:$E,MATCH('Boys Individual'!E112&amp;"-"&amp;TEXT('Boys Individual'!F112,"00"),Rosters!$A:$A,0))&amp;" "&amp;INDEX(Rosters!$D:$D,MATCH('Boys Individual'!E112&amp;"-"&amp;TEXT('Boys Individual'!F112,"00"),Rosters!$A:$A,0))</f>
        <v>M 7</v>
      </c>
      <c r="J112" s="24"/>
      <c r="K112" s="5"/>
      <c r="M112" s="5"/>
    </row>
    <row r="113" spans="1:13" x14ac:dyDescent="0.3">
      <c r="A113" s="4">
        <v>25</v>
      </c>
      <c r="B113" s="15">
        <v>1.151273148148148E-2</v>
      </c>
      <c r="C113" t="str">
        <f>INDEX(Rosters!$G:$G,MATCH('Boys Individual'!E113&amp;"-"&amp;TEXT('Boys Individual'!F113,"00"),Rosters!$A:$A,0))</f>
        <v>Henry Meyers</v>
      </c>
      <c r="D113" t="str">
        <f t="shared" si="4"/>
        <v>St. Cassian</v>
      </c>
      <c r="E113" t="s">
        <v>138</v>
      </c>
      <c r="F113">
        <v>33</v>
      </c>
      <c r="G113" s="20" t="str">
        <f>INDEX(Rosters!$E:$E,MATCH('Boys Individual'!E113&amp;"-"&amp;TEXT('Boys Individual'!F113,"00"),Rosters!$A:$A,0))&amp;" "&amp;INDEX(Rosters!$D:$D,MATCH('Boys Individual'!E113&amp;"-"&amp;TEXT('Boys Individual'!F113,"00"),Rosters!$A:$A,0))</f>
        <v>M 7</v>
      </c>
      <c r="J113" s="24"/>
      <c r="K113" s="5"/>
      <c r="M113" s="5"/>
    </row>
    <row r="114" spans="1:13" x14ac:dyDescent="0.3">
      <c r="A114" s="4">
        <v>26</v>
      </c>
      <c r="B114" s="15">
        <v>1.2174768518518517E-2</v>
      </c>
      <c r="C114" t="str">
        <f>INDEX(Rosters!$G:$G,MATCH('Boys Individual'!E114&amp;"-"&amp;TEXT('Boys Individual'!F114,"00"),Rosters!$A:$A,0))</f>
        <v>Elias Adams</v>
      </c>
      <c r="D114" t="str">
        <f t="shared" si="4"/>
        <v>St. Cassian</v>
      </c>
      <c r="E114" s="25" t="s">
        <v>138</v>
      </c>
      <c r="F114" s="25">
        <v>2</v>
      </c>
      <c r="G114" s="20" t="str">
        <f>INDEX(Rosters!$E:$E,MATCH('Boys Individual'!E114&amp;"-"&amp;TEXT('Boys Individual'!F114,"00"),Rosters!$A:$A,0))&amp;" "&amp;INDEX(Rosters!$D:$D,MATCH('Boys Individual'!E114&amp;"-"&amp;TEXT('Boys Individual'!F114,"00"),Rosters!$A:$A,0))</f>
        <v>M 7</v>
      </c>
      <c r="J114" s="24"/>
      <c r="K114" s="5"/>
      <c r="M114" s="5"/>
    </row>
    <row r="115" spans="1:13" x14ac:dyDescent="0.3">
      <c r="A115" s="4">
        <v>27</v>
      </c>
      <c r="B115" s="15">
        <v>1.2372685185185186E-2</v>
      </c>
      <c r="C115" t="str">
        <f>INDEX(Rosters!$G:$G,MATCH('Boys Individual'!E115&amp;"-"&amp;TEXT('Boys Individual'!F115,"00"),Rosters!$A:$A,0))</f>
        <v>James Crowley</v>
      </c>
      <c r="D115" t="str">
        <f t="shared" si="4"/>
        <v>St E</v>
      </c>
      <c r="E115" t="s">
        <v>139</v>
      </c>
      <c r="F115">
        <v>33</v>
      </c>
      <c r="G115" s="20" t="str">
        <f>INDEX(Rosters!$E:$E,MATCH('Boys Individual'!E115&amp;"-"&amp;TEXT('Boys Individual'!F115,"00"),Rosters!$A:$A,0))&amp;" "&amp;INDEX(Rosters!$D:$D,MATCH('Boys Individual'!E115&amp;"-"&amp;TEXT('Boys Individual'!F115,"00"),Rosters!$A:$A,0))</f>
        <v>M 7</v>
      </c>
      <c r="J115" s="24"/>
      <c r="K115" s="5"/>
      <c r="M115" s="5"/>
    </row>
    <row r="116" spans="1:13" x14ac:dyDescent="0.3">
      <c r="A116" s="4">
        <v>28</v>
      </c>
      <c r="B116" s="15">
        <v>1.3346064814814816E-2</v>
      </c>
      <c r="C116" t="str">
        <f>INDEX(Rosters!$G:$G,MATCH('Boys Individual'!E116&amp;"-"&amp;TEXT('Boys Individual'!F116,"00"),Rosters!$A:$A,0))</f>
        <v>Ethan Bedoya</v>
      </c>
      <c r="D116" t="str">
        <f t="shared" si="4"/>
        <v>St. Cassian</v>
      </c>
      <c r="E116" t="s">
        <v>138</v>
      </c>
      <c r="F116">
        <v>7</v>
      </c>
      <c r="G116" s="20" t="str">
        <f>INDEX(Rosters!$E:$E,MATCH('Boys Individual'!E116&amp;"-"&amp;TEXT('Boys Individual'!F116,"00"),Rosters!$A:$A,0))&amp;" "&amp;INDEX(Rosters!$D:$D,MATCH('Boys Individual'!E116&amp;"-"&amp;TEXT('Boys Individual'!F116,"00"),Rosters!$A:$A,0))</f>
        <v>M 7</v>
      </c>
      <c r="J116" s="24"/>
      <c r="K116" s="5"/>
      <c r="M116" s="5"/>
    </row>
    <row r="117" spans="1:13" x14ac:dyDescent="0.3">
      <c r="A117" s="4">
        <v>29</v>
      </c>
      <c r="B117" s="15">
        <v>1.4456018518518519E-2</v>
      </c>
      <c r="C117" t="str">
        <f>INDEX(Rosters!$G:$G,MATCH('Boys Individual'!E117&amp;"-"&amp;TEXT('Boys Individual'!F117,"00"),Rosters!$A:$A,0))</f>
        <v>Alexander Choe</v>
      </c>
      <c r="D117" t="str">
        <f t="shared" si="4"/>
        <v>St. Cassian</v>
      </c>
      <c r="E117" t="s">
        <v>138</v>
      </c>
      <c r="F117">
        <v>20</v>
      </c>
      <c r="G117" s="20" t="str">
        <f>INDEX(Rosters!$E:$E,MATCH('Boys Individual'!E117&amp;"-"&amp;TEXT('Boys Individual'!F117,"00"),Rosters!$A:$A,0))&amp;" "&amp;INDEX(Rosters!$D:$D,MATCH('Boys Individual'!E117&amp;"-"&amp;TEXT('Boys Individual'!F117,"00"),Rosters!$A:$A,0))</f>
        <v>M 7</v>
      </c>
      <c r="J117" s="24"/>
      <c r="K117" s="5"/>
      <c r="M117" s="5"/>
    </row>
    <row r="118" spans="1:13" x14ac:dyDescent="0.3">
      <c r="A118" s="4">
        <v>30</v>
      </c>
      <c r="B118" s="15">
        <v>1.5625E-2</v>
      </c>
      <c r="C118" t="str">
        <f>INDEX(Rosters!$G:$G,MATCH('Boys Individual'!E118&amp;"-"&amp;TEXT('Boys Individual'!F118,"00"),Rosters!$A:$A,0))</f>
        <v>Hughes  Jeudy</v>
      </c>
      <c r="D118" t="str">
        <f t="shared" si="4"/>
        <v>St Thomas</v>
      </c>
      <c r="E118" t="s">
        <v>571</v>
      </c>
      <c r="F118">
        <v>24</v>
      </c>
      <c r="G118" s="20" t="str">
        <f>INDEX(Rosters!$E:$E,MATCH('Boys Individual'!E118&amp;"-"&amp;TEXT('Boys Individual'!F118,"00"),Rosters!$A:$A,0))&amp;" "&amp;INDEX(Rosters!$D:$D,MATCH('Boys Individual'!E118&amp;"-"&amp;TEXT('Boys Individual'!F118,"00"),Rosters!$A:$A,0))</f>
        <v>M 7</v>
      </c>
      <c r="J118" s="24"/>
      <c r="K118" s="5"/>
      <c r="M118" s="5"/>
    </row>
    <row r="119" spans="1:13" x14ac:dyDescent="0.3">
      <c r="A119" s="4">
        <v>31</v>
      </c>
      <c r="B119" s="15">
        <v>1.5822916666666666E-2</v>
      </c>
      <c r="C119" t="str">
        <f>INDEX(Rosters!$G:$G,MATCH('Boys Individual'!E119&amp;"-"&amp;TEXT('Boys Individual'!F119,"00"),Rosters!$A:$A,0))</f>
        <v>Benjamin Caldwell</v>
      </c>
      <c r="D119" t="str">
        <f t="shared" si="4"/>
        <v>St. Cassian</v>
      </c>
      <c r="E119" t="s">
        <v>138</v>
      </c>
      <c r="F119">
        <v>15</v>
      </c>
      <c r="G119" s="20" t="str">
        <f>INDEX(Rosters!$E:$E,MATCH('Boys Individual'!E119&amp;"-"&amp;TEXT('Boys Individual'!F119,"00"),Rosters!$A:$A,0))&amp;" "&amp;INDEX(Rosters!$D:$D,MATCH('Boys Individual'!E119&amp;"-"&amp;TEXT('Boys Individual'!F119,"00"),Rosters!$A:$A,0))</f>
        <v>M 7</v>
      </c>
      <c r="J119" s="24"/>
      <c r="K119" s="5"/>
      <c r="M119" s="5"/>
    </row>
    <row r="120" spans="1:13" x14ac:dyDescent="0.3">
      <c r="A120" s="4">
        <f t="shared" ref="A120" si="5">A119+1</f>
        <v>32</v>
      </c>
      <c r="B120" s="15">
        <v>1.6076388888888887E-2</v>
      </c>
      <c r="C120" t="str">
        <f>INDEX(Rosters!$G:$G,MATCH('Boys Individual'!E120&amp;"-"&amp;TEXT('Boys Individual'!F120,"00"),Rosters!$A:$A,0))</f>
        <v>Brandon  Saint Jean</v>
      </c>
      <c r="D120" t="str">
        <f t="shared" si="4"/>
        <v>St Thomas</v>
      </c>
      <c r="E120" t="s">
        <v>571</v>
      </c>
      <c r="F120">
        <v>22</v>
      </c>
      <c r="G120" s="20" t="str">
        <f>INDEX(Rosters!$E:$E,MATCH('Boys Individual'!E120&amp;"-"&amp;TEXT('Boys Individual'!F120,"00"),Rosters!$A:$A,0))&amp;" "&amp;INDEX(Rosters!$D:$D,MATCH('Boys Individual'!E120&amp;"-"&amp;TEXT('Boys Individual'!F120,"00"),Rosters!$A:$A,0))</f>
        <v>M 7</v>
      </c>
      <c r="J120" s="24"/>
      <c r="K120" s="5"/>
      <c r="M120" s="5"/>
    </row>
  </sheetData>
  <dataValidations count="1">
    <dataValidation type="list" allowBlank="1" showInputMessage="1" showErrorMessage="1" sqref="D3:D269" xr:uid="{00000000-0002-0000-0200-000000000000}">
      <formula1>$Q$4:$Q$21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15"/>
  <sheetViews>
    <sheetView workbookViewId="0">
      <selection activeCell="D357" sqref="D357"/>
    </sheetView>
  </sheetViews>
  <sheetFormatPr defaultRowHeight="14.4" x14ac:dyDescent="0.3"/>
  <cols>
    <col min="3" max="3" width="11.109375" customWidth="1"/>
    <col min="6" max="6" width="15.109375" bestFit="1" customWidth="1"/>
    <col min="7" max="7" width="23.109375" bestFit="1" customWidth="1"/>
  </cols>
  <sheetData>
    <row r="1" spans="1:7" x14ac:dyDescent="0.3">
      <c r="A1" t="s">
        <v>290</v>
      </c>
      <c r="B1" t="s">
        <v>29</v>
      </c>
      <c r="C1" t="s">
        <v>28</v>
      </c>
      <c r="D1" t="s">
        <v>31</v>
      </c>
      <c r="E1" t="s">
        <v>30</v>
      </c>
      <c r="F1" t="s">
        <v>1</v>
      </c>
    </row>
    <row r="3" spans="1:7" x14ac:dyDescent="0.3">
      <c r="G3" t="str">
        <f t="shared" ref="G3:G7" si="0">C3&amp;" "&amp;B3</f>
        <v xml:space="preserve"> </v>
      </c>
    </row>
    <row r="4" spans="1:7" x14ac:dyDescent="0.3">
      <c r="A4" t="s">
        <v>451</v>
      </c>
      <c r="B4" t="s">
        <v>574</v>
      </c>
      <c r="C4" t="s">
        <v>575</v>
      </c>
      <c r="D4">
        <v>6</v>
      </c>
      <c r="E4" t="s">
        <v>35</v>
      </c>
      <c r="F4" t="s">
        <v>453</v>
      </c>
      <c r="G4" t="str">
        <f t="shared" si="0"/>
        <v>Philip  DeFerrari</v>
      </c>
    </row>
    <row r="5" spans="1:7" x14ac:dyDescent="0.3">
      <c r="A5" t="s">
        <v>454</v>
      </c>
      <c r="B5" t="s">
        <v>576</v>
      </c>
      <c r="C5" t="s">
        <v>577</v>
      </c>
      <c r="D5">
        <v>3</v>
      </c>
      <c r="E5" t="s">
        <v>38</v>
      </c>
      <c r="F5" t="s">
        <v>453</v>
      </c>
      <c r="G5" t="str">
        <f t="shared" si="0"/>
        <v>Kaleigh Smith</v>
      </c>
    </row>
    <row r="6" spans="1:7" x14ac:dyDescent="0.3">
      <c r="A6" t="s">
        <v>455</v>
      </c>
      <c r="B6" t="s">
        <v>578</v>
      </c>
      <c r="C6" t="s">
        <v>579</v>
      </c>
      <c r="D6">
        <v>3</v>
      </c>
      <c r="E6" t="s">
        <v>38</v>
      </c>
      <c r="F6" t="s">
        <v>453</v>
      </c>
      <c r="G6" t="str">
        <f t="shared" si="0"/>
        <v>Genevieve  Watson</v>
      </c>
    </row>
    <row r="7" spans="1:7" x14ac:dyDescent="0.3">
      <c r="A7" t="s">
        <v>456</v>
      </c>
      <c r="B7" t="s">
        <v>580</v>
      </c>
      <c r="C7" t="s">
        <v>581</v>
      </c>
      <c r="D7">
        <v>1</v>
      </c>
      <c r="E7" t="s">
        <v>35</v>
      </c>
      <c r="F7" t="s">
        <v>453</v>
      </c>
      <c r="G7" t="str">
        <f t="shared" si="0"/>
        <v>Anthony  Skromak</v>
      </c>
    </row>
    <row r="8" spans="1:7" x14ac:dyDescent="0.3">
      <c r="A8" t="s">
        <v>457</v>
      </c>
      <c r="B8" t="s">
        <v>582</v>
      </c>
      <c r="C8" t="s">
        <v>583</v>
      </c>
      <c r="D8">
        <v>4</v>
      </c>
      <c r="E8" t="s">
        <v>38</v>
      </c>
      <c r="F8" t="s">
        <v>453</v>
      </c>
      <c r="G8" t="str">
        <f t="shared" ref="G8:G70" si="1">C8&amp;" "&amp;B8</f>
        <v>Julissa  Padilla</v>
      </c>
    </row>
    <row r="9" spans="1:7" x14ac:dyDescent="0.3">
      <c r="A9" t="s">
        <v>458</v>
      </c>
      <c r="B9" t="s">
        <v>584</v>
      </c>
      <c r="C9" t="s">
        <v>585</v>
      </c>
      <c r="D9">
        <v>7</v>
      </c>
      <c r="E9" t="s">
        <v>38</v>
      </c>
      <c r="F9" t="s">
        <v>453</v>
      </c>
      <c r="G9" t="str">
        <f t="shared" si="1"/>
        <v>Cecilia Rose  Sillivan</v>
      </c>
    </row>
    <row r="10" spans="1:7" x14ac:dyDescent="0.3">
      <c r="A10" t="s">
        <v>459</v>
      </c>
      <c r="B10" t="s">
        <v>472</v>
      </c>
      <c r="C10" t="s">
        <v>586</v>
      </c>
      <c r="D10">
        <v>6</v>
      </c>
      <c r="E10" t="s">
        <v>35</v>
      </c>
      <c r="F10" t="s">
        <v>453</v>
      </c>
      <c r="G10" t="str">
        <f t="shared" si="1"/>
        <v>Nathaniel  Kull</v>
      </c>
    </row>
    <row r="11" spans="1:7" x14ac:dyDescent="0.3">
      <c r="A11" t="s">
        <v>460</v>
      </c>
      <c r="B11" t="s">
        <v>472</v>
      </c>
      <c r="C11" t="s">
        <v>587</v>
      </c>
      <c r="D11">
        <v>6</v>
      </c>
      <c r="E11" t="s">
        <v>35</v>
      </c>
      <c r="F11" t="s">
        <v>453</v>
      </c>
      <c r="G11" t="str">
        <f t="shared" si="1"/>
        <v>Alexander  Kull</v>
      </c>
    </row>
    <row r="12" spans="1:7" x14ac:dyDescent="0.3">
      <c r="A12" t="s">
        <v>461</v>
      </c>
      <c r="B12" t="s">
        <v>465</v>
      </c>
      <c r="C12" t="s">
        <v>588</v>
      </c>
      <c r="D12">
        <v>4</v>
      </c>
      <c r="E12" t="s">
        <v>38</v>
      </c>
      <c r="F12" t="s">
        <v>453</v>
      </c>
      <c r="G12" t="str">
        <f t="shared" si="1"/>
        <v>Sabrina  Echeverria</v>
      </c>
    </row>
    <row r="13" spans="1:7" x14ac:dyDescent="0.3">
      <c r="A13" t="s">
        <v>462</v>
      </c>
      <c r="B13" t="s">
        <v>589</v>
      </c>
      <c r="C13" t="s">
        <v>590</v>
      </c>
      <c r="D13">
        <v>5</v>
      </c>
      <c r="E13" t="s">
        <v>38</v>
      </c>
      <c r="F13" t="s">
        <v>453</v>
      </c>
      <c r="G13" t="str">
        <f t="shared" si="1"/>
        <v>Ivelisse  Vega-Rodriguez</v>
      </c>
    </row>
    <row r="14" spans="1:7" x14ac:dyDescent="0.3">
      <c r="A14" t="s">
        <v>463</v>
      </c>
      <c r="B14" t="s">
        <v>589</v>
      </c>
      <c r="C14" t="s">
        <v>591</v>
      </c>
      <c r="D14" t="s">
        <v>195</v>
      </c>
      <c r="E14" t="s">
        <v>38</v>
      </c>
      <c r="F14" t="s">
        <v>453</v>
      </c>
      <c r="G14" t="str">
        <f t="shared" si="1"/>
        <v>Adrianna  Vega-Rodriguez</v>
      </c>
    </row>
    <row r="15" spans="1:7" x14ac:dyDescent="0.3">
      <c r="A15" t="s">
        <v>464</v>
      </c>
      <c r="B15" t="s">
        <v>452</v>
      </c>
      <c r="C15" t="s">
        <v>592</v>
      </c>
      <c r="D15">
        <v>5</v>
      </c>
      <c r="E15" t="s">
        <v>35</v>
      </c>
      <c r="F15" t="s">
        <v>453</v>
      </c>
      <c r="G15" t="str">
        <f t="shared" si="1"/>
        <v>Slater Centeno Centeno</v>
      </c>
    </row>
    <row r="16" spans="1:7" x14ac:dyDescent="0.3">
      <c r="A16" t="s">
        <v>466</v>
      </c>
      <c r="B16" t="s">
        <v>584</v>
      </c>
      <c r="C16" t="s">
        <v>593</v>
      </c>
      <c r="D16">
        <v>5</v>
      </c>
      <c r="E16" t="s">
        <v>35</v>
      </c>
      <c r="F16" t="s">
        <v>453</v>
      </c>
      <c r="G16" t="str">
        <f t="shared" si="1"/>
        <v>Bill Sullivan Sillivan</v>
      </c>
    </row>
    <row r="17" spans="1:7" x14ac:dyDescent="0.3">
      <c r="A17" t="s">
        <v>467</v>
      </c>
      <c r="B17" t="s">
        <v>468</v>
      </c>
      <c r="C17" t="s">
        <v>594</v>
      </c>
      <c r="D17">
        <v>5</v>
      </c>
      <c r="E17" t="s">
        <v>38</v>
      </c>
      <c r="F17" t="s">
        <v>453</v>
      </c>
      <c r="G17" t="str">
        <f t="shared" si="1"/>
        <v>Katalyna Aguilar Aguilar</v>
      </c>
    </row>
    <row r="18" spans="1:7" x14ac:dyDescent="0.3">
      <c r="A18" t="s">
        <v>469</v>
      </c>
      <c r="B18" t="s">
        <v>595</v>
      </c>
      <c r="C18" t="s">
        <v>596</v>
      </c>
      <c r="D18">
        <v>2</v>
      </c>
      <c r="E18" t="s">
        <v>35</v>
      </c>
      <c r="F18" t="s">
        <v>453</v>
      </c>
      <c r="G18" t="str">
        <f t="shared" si="1"/>
        <v>Devin Diaz Diaz</v>
      </c>
    </row>
    <row r="19" spans="1:7" x14ac:dyDescent="0.3">
      <c r="A19" t="s">
        <v>470</v>
      </c>
      <c r="B19" t="s">
        <v>51</v>
      </c>
      <c r="C19" t="s">
        <v>597</v>
      </c>
      <c r="D19">
        <v>2</v>
      </c>
      <c r="E19" t="s">
        <v>38</v>
      </c>
      <c r="F19" t="s">
        <v>453</v>
      </c>
      <c r="G19" t="str">
        <f t="shared" si="1"/>
        <v>Belen Cruz Cruz</v>
      </c>
    </row>
    <row r="20" spans="1:7" x14ac:dyDescent="0.3">
      <c r="A20" t="s">
        <v>471</v>
      </c>
      <c r="B20" t="s">
        <v>598</v>
      </c>
      <c r="C20" t="s">
        <v>439</v>
      </c>
      <c r="D20">
        <v>8</v>
      </c>
      <c r="E20" t="s">
        <v>35</v>
      </c>
      <c r="F20" t="s">
        <v>453</v>
      </c>
      <c r="G20" t="str">
        <f t="shared" si="1"/>
        <v>Victor Lopez</v>
      </c>
    </row>
    <row r="21" spans="1:7" x14ac:dyDescent="0.3">
      <c r="G21" t="str">
        <f t="shared" si="1"/>
        <v xml:space="preserve"> </v>
      </c>
    </row>
    <row r="22" spans="1:7" x14ac:dyDescent="0.3">
      <c r="G22" t="str">
        <f t="shared" si="1"/>
        <v xml:space="preserve"> </v>
      </c>
    </row>
    <row r="23" spans="1:7" x14ac:dyDescent="0.3">
      <c r="G23" t="str">
        <f t="shared" si="1"/>
        <v xml:space="preserve"> </v>
      </c>
    </row>
    <row r="24" spans="1:7" x14ac:dyDescent="0.3">
      <c r="A24" t="s">
        <v>32</v>
      </c>
      <c r="B24" t="s">
        <v>291</v>
      </c>
      <c r="C24" t="s">
        <v>599</v>
      </c>
      <c r="D24">
        <v>1</v>
      </c>
      <c r="E24" t="s">
        <v>38</v>
      </c>
      <c r="F24" t="s">
        <v>998</v>
      </c>
      <c r="G24" t="str">
        <f t="shared" si="1"/>
        <v>Alissia Adams</v>
      </c>
    </row>
    <row r="25" spans="1:7" x14ac:dyDescent="0.3">
      <c r="A25" t="s">
        <v>36</v>
      </c>
      <c r="B25" t="s">
        <v>291</v>
      </c>
      <c r="C25" t="s">
        <v>292</v>
      </c>
      <c r="D25">
        <v>7</v>
      </c>
      <c r="E25" t="s">
        <v>35</v>
      </c>
      <c r="F25" t="s">
        <v>998</v>
      </c>
      <c r="G25" t="str">
        <f t="shared" si="1"/>
        <v>Elias Adams</v>
      </c>
    </row>
    <row r="26" spans="1:7" x14ac:dyDescent="0.3">
      <c r="A26" t="s">
        <v>39</v>
      </c>
      <c r="B26" t="s">
        <v>600</v>
      </c>
      <c r="C26" t="s">
        <v>601</v>
      </c>
      <c r="D26">
        <v>6</v>
      </c>
      <c r="E26" t="s">
        <v>35</v>
      </c>
      <c r="F26" t="s">
        <v>998</v>
      </c>
      <c r="G26" t="str">
        <f t="shared" si="1"/>
        <v>Jeremy Adiedo</v>
      </c>
    </row>
    <row r="27" spans="1:7" x14ac:dyDescent="0.3">
      <c r="A27" t="s">
        <v>42</v>
      </c>
      <c r="B27" t="s">
        <v>34</v>
      </c>
      <c r="C27" t="s">
        <v>33</v>
      </c>
      <c r="D27">
        <v>5</v>
      </c>
      <c r="E27" t="s">
        <v>602</v>
      </c>
      <c r="F27" t="s">
        <v>998</v>
      </c>
      <c r="G27" t="str">
        <f t="shared" si="1"/>
        <v>Xavier Alpago</v>
      </c>
    </row>
    <row r="28" spans="1:7" x14ac:dyDescent="0.3">
      <c r="A28" t="s">
        <v>43</v>
      </c>
      <c r="B28" t="s">
        <v>34</v>
      </c>
      <c r="C28" t="s">
        <v>293</v>
      </c>
      <c r="D28">
        <v>2</v>
      </c>
      <c r="E28" t="s">
        <v>35</v>
      </c>
      <c r="F28" t="s">
        <v>998</v>
      </c>
      <c r="G28" t="str">
        <f t="shared" si="1"/>
        <v>Brennan Alpago</v>
      </c>
    </row>
    <row r="29" spans="1:7" x14ac:dyDescent="0.3">
      <c r="A29" t="s">
        <v>46</v>
      </c>
      <c r="B29" t="s">
        <v>603</v>
      </c>
      <c r="C29" t="s">
        <v>604</v>
      </c>
      <c r="D29">
        <v>1</v>
      </c>
      <c r="E29" t="s">
        <v>35</v>
      </c>
      <c r="F29" t="s">
        <v>998</v>
      </c>
      <c r="G29" t="str">
        <f t="shared" si="1"/>
        <v>Craig Antkowiak</v>
      </c>
    </row>
    <row r="30" spans="1:7" x14ac:dyDescent="0.3">
      <c r="A30" t="s">
        <v>49</v>
      </c>
      <c r="B30" t="s">
        <v>41</v>
      </c>
      <c r="C30" t="s">
        <v>40</v>
      </c>
      <c r="D30">
        <v>7</v>
      </c>
      <c r="E30" t="s">
        <v>35</v>
      </c>
      <c r="F30" t="s">
        <v>998</v>
      </c>
      <c r="G30" t="str">
        <f t="shared" si="1"/>
        <v>Ethan Bedoya</v>
      </c>
    </row>
    <row r="31" spans="1:7" x14ac:dyDescent="0.3">
      <c r="A31" t="s">
        <v>50</v>
      </c>
      <c r="B31" t="s">
        <v>295</v>
      </c>
      <c r="C31" t="s">
        <v>296</v>
      </c>
      <c r="D31">
        <v>7</v>
      </c>
      <c r="E31" t="s">
        <v>35</v>
      </c>
      <c r="F31" t="s">
        <v>998</v>
      </c>
      <c r="G31" t="str">
        <f t="shared" si="1"/>
        <v>Jackson Boone</v>
      </c>
    </row>
    <row r="32" spans="1:7" x14ac:dyDescent="0.3">
      <c r="A32" t="s">
        <v>52</v>
      </c>
      <c r="B32" t="s">
        <v>295</v>
      </c>
      <c r="C32" t="s">
        <v>152</v>
      </c>
      <c r="D32">
        <v>4</v>
      </c>
      <c r="E32" t="s">
        <v>35</v>
      </c>
      <c r="F32" t="s">
        <v>998</v>
      </c>
      <c r="G32" t="str">
        <f t="shared" si="1"/>
        <v>Carter Boone</v>
      </c>
    </row>
    <row r="33" spans="1:7" x14ac:dyDescent="0.3">
      <c r="A33" t="s">
        <v>54</v>
      </c>
      <c r="B33" t="s">
        <v>605</v>
      </c>
      <c r="C33" t="s">
        <v>606</v>
      </c>
      <c r="D33">
        <v>1</v>
      </c>
      <c r="E33" t="s">
        <v>38</v>
      </c>
      <c r="F33" t="s">
        <v>998</v>
      </c>
      <c r="G33" t="str">
        <f t="shared" si="1"/>
        <v>Abigail Bucknor</v>
      </c>
    </row>
    <row r="34" spans="1:7" x14ac:dyDescent="0.3">
      <c r="A34" t="s">
        <v>55</v>
      </c>
      <c r="B34" t="s">
        <v>605</v>
      </c>
      <c r="C34" t="s">
        <v>111</v>
      </c>
      <c r="D34">
        <v>2</v>
      </c>
      <c r="E34" t="s">
        <v>38</v>
      </c>
      <c r="F34" t="s">
        <v>998</v>
      </c>
      <c r="G34" t="str">
        <f t="shared" si="1"/>
        <v>Addison Bucknor</v>
      </c>
    </row>
    <row r="35" spans="1:7" x14ac:dyDescent="0.3">
      <c r="A35" t="s">
        <v>56</v>
      </c>
      <c r="B35" t="s">
        <v>110</v>
      </c>
      <c r="C35" t="s">
        <v>60</v>
      </c>
      <c r="D35">
        <v>5</v>
      </c>
      <c r="E35" t="s">
        <v>35</v>
      </c>
      <c r="F35" t="s">
        <v>998</v>
      </c>
      <c r="G35" t="str">
        <f t="shared" si="1"/>
        <v>James Byrne</v>
      </c>
    </row>
    <row r="36" spans="1:7" x14ac:dyDescent="0.3">
      <c r="A36" t="s">
        <v>58</v>
      </c>
      <c r="B36" t="s">
        <v>110</v>
      </c>
      <c r="C36" t="s">
        <v>53</v>
      </c>
      <c r="D36">
        <v>2</v>
      </c>
      <c r="E36" t="s">
        <v>38</v>
      </c>
      <c r="F36" t="s">
        <v>998</v>
      </c>
      <c r="G36" t="str">
        <f t="shared" si="1"/>
        <v>Evelyn Byrne</v>
      </c>
    </row>
    <row r="37" spans="1:7" x14ac:dyDescent="0.3">
      <c r="A37" t="s">
        <v>59</v>
      </c>
      <c r="B37" t="s">
        <v>297</v>
      </c>
      <c r="C37" t="s">
        <v>144</v>
      </c>
      <c r="D37">
        <v>5</v>
      </c>
      <c r="E37" t="s">
        <v>38</v>
      </c>
      <c r="F37" t="s">
        <v>998</v>
      </c>
      <c r="G37" t="str">
        <f t="shared" si="1"/>
        <v>Emma Caldwell</v>
      </c>
    </row>
    <row r="38" spans="1:7" x14ac:dyDescent="0.3">
      <c r="A38" t="s">
        <v>61</v>
      </c>
      <c r="B38" t="s">
        <v>297</v>
      </c>
      <c r="C38" t="s">
        <v>298</v>
      </c>
      <c r="D38">
        <v>7</v>
      </c>
      <c r="E38" t="s">
        <v>35</v>
      </c>
      <c r="F38" t="s">
        <v>998</v>
      </c>
      <c r="G38" t="str">
        <f t="shared" si="1"/>
        <v>Benjamin Caldwell</v>
      </c>
    </row>
    <row r="39" spans="1:7" x14ac:dyDescent="0.3">
      <c r="A39" t="s">
        <v>62</v>
      </c>
      <c r="B39" t="s">
        <v>297</v>
      </c>
      <c r="C39" t="s">
        <v>147</v>
      </c>
      <c r="D39">
        <v>3</v>
      </c>
      <c r="E39" t="s">
        <v>35</v>
      </c>
      <c r="F39" t="s">
        <v>998</v>
      </c>
      <c r="G39" t="str">
        <f t="shared" si="1"/>
        <v>Alexander Caldwell</v>
      </c>
    </row>
    <row r="40" spans="1:7" x14ac:dyDescent="0.3">
      <c r="A40" t="s">
        <v>63</v>
      </c>
      <c r="B40" t="s">
        <v>607</v>
      </c>
      <c r="C40" t="s">
        <v>450</v>
      </c>
      <c r="D40">
        <v>6</v>
      </c>
      <c r="E40" t="s">
        <v>38</v>
      </c>
      <c r="F40" t="s">
        <v>998</v>
      </c>
      <c r="G40" t="str">
        <f t="shared" si="1"/>
        <v>Penelope Centola</v>
      </c>
    </row>
    <row r="41" spans="1:7" x14ac:dyDescent="0.3">
      <c r="A41" t="s">
        <v>64</v>
      </c>
      <c r="B41" t="s">
        <v>607</v>
      </c>
      <c r="C41" t="s">
        <v>429</v>
      </c>
      <c r="D41">
        <v>2</v>
      </c>
      <c r="E41" t="s">
        <v>38</v>
      </c>
      <c r="F41" t="s">
        <v>998</v>
      </c>
      <c r="G41" t="str">
        <f t="shared" si="1"/>
        <v>Mia Centola</v>
      </c>
    </row>
    <row r="42" spans="1:7" x14ac:dyDescent="0.3">
      <c r="A42" t="s">
        <v>65</v>
      </c>
      <c r="B42" t="s">
        <v>45</v>
      </c>
      <c r="C42" t="s">
        <v>44</v>
      </c>
      <c r="D42">
        <v>6</v>
      </c>
      <c r="E42" t="s">
        <v>35</v>
      </c>
      <c r="F42" t="s">
        <v>998</v>
      </c>
      <c r="G42" t="str">
        <f t="shared" si="1"/>
        <v>Carlos Chilewitz</v>
      </c>
    </row>
    <row r="43" spans="1:7" x14ac:dyDescent="0.3">
      <c r="A43" t="s">
        <v>67</v>
      </c>
      <c r="B43" t="s">
        <v>608</v>
      </c>
      <c r="C43" t="s">
        <v>147</v>
      </c>
      <c r="D43">
        <v>7</v>
      </c>
      <c r="E43" t="s">
        <v>35</v>
      </c>
      <c r="F43" t="s">
        <v>998</v>
      </c>
      <c r="G43" t="str">
        <f t="shared" si="1"/>
        <v>Alexander Choe</v>
      </c>
    </row>
    <row r="44" spans="1:7" x14ac:dyDescent="0.3">
      <c r="A44" t="s">
        <v>68</v>
      </c>
      <c r="B44" t="s">
        <v>199</v>
      </c>
      <c r="C44" t="s">
        <v>609</v>
      </c>
      <c r="D44">
        <v>4</v>
      </c>
      <c r="E44" t="s">
        <v>35</v>
      </c>
      <c r="F44" t="s">
        <v>998</v>
      </c>
      <c r="G44" t="str">
        <f t="shared" si="1"/>
        <v>Samuel Clark</v>
      </c>
    </row>
    <row r="45" spans="1:7" x14ac:dyDescent="0.3">
      <c r="A45" t="s">
        <v>69</v>
      </c>
      <c r="B45" t="s">
        <v>48</v>
      </c>
      <c r="C45" t="s">
        <v>47</v>
      </c>
      <c r="D45">
        <v>7</v>
      </c>
      <c r="E45" t="s">
        <v>38</v>
      </c>
      <c r="F45" t="s">
        <v>998</v>
      </c>
      <c r="G45" t="str">
        <f t="shared" si="1"/>
        <v>Sophia Cohen</v>
      </c>
    </row>
    <row r="46" spans="1:7" x14ac:dyDescent="0.3">
      <c r="A46" t="s">
        <v>70</v>
      </c>
      <c r="B46" t="s">
        <v>299</v>
      </c>
      <c r="C46" t="s">
        <v>300</v>
      </c>
      <c r="D46">
        <v>2</v>
      </c>
      <c r="E46" t="s">
        <v>35</v>
      </c>
      <c r="F46" t="s">
        <v>998</v>
      </c>
      <c r="G46" t="str">
        <f t="shared" si="1"/>
        <v>Matthew Dombroski</v>
      </c>
    </row>
    <row r="47" spans="1:7" x14ac:dyDescent="0.3">
      <c r="A47" t="s">
        <v>71</v>
      </c>
      <c r="B47" t="s">
        <v>610</v>
      </c>
      <c r="C47" t="s">
        <v>611</v>
      </c>
      <c r="D47">
        <v>3</v>
      </c>
      <c r="E47" t="s">
        <v>38</v>
      </c>
      <c r="F47" t="s">
        <v>998</v>
      </c>
      <c r="G47" t="str">
        <f t="shared" si="1"/>
        <v>Isa Eberhart</v>
      </c>
    </row>
    <row r="48" spans="1:7" x14ac:dyDescent="0.3">
      <c r="A48" t="s">
        <v>72</v>
      </c>
      <c r="B48" t="s">
        <v>301</v>
      </c>
      <c r="C48" t="s">
        <v>111</v>
      </c>
      <c r="D48">
        <v>3</v>
      </c>
      <c r="E48" t="s">
        <v>38</v>
      </c>
      <c r="F48" t="s">
        <v>998</v>
      </c>
      <c r="G48" t="str">
        <f t="shared" si="1"/>
        <v>Addison Fitzgerald</v>
      </c>
    </row>
    <row r="49" spans="1:7" x14ac:dyDescent="0.3">
      <c r="A49" t="s">
        <v>75</v>
      </c>
      <c r="B49" t="s">
        <v>303</v>
      </c>
      <c r="C49" t="s">
        <v>304</v>
      </c>
      <c r="D49">
        <v>5</v>
      </c>
      <c r="E49" t="s">
        <v>35</v>
      </c>
      <c r="F49" t="s">
        <v>998</v>
      </c>
      <c r="G49" t="str">
        <f t="shared" si="1"/>
        <v>Davin Gibbs</v>
      </c>
    </row>
    <row r="50" spans="1:7" x14ac:dyDescent="0.3">
      <c r="A50" t="s">
        <v>77</v>
      </c>
      <c r="B50" t="s">
        <v>612</v>
      </c>
      <c r="C50" t="s">
        <v>309</v>
      </c>
      <c r="D50">
        <v>2</v>
      </c>
      <c r="E50" t="s">
        <v>35</v>
      </c>
      <c r="F50" t="s">
        <v>998</v>
      </c>
      <c r="G50" t="str">
        <f t="shared" si="1"/>
        <v>Kyle Horner</v>
      </c>
    </row>
    <row r="51" spans="1:7" x14ac:dyDescent="0.3">
      <c r="A51" t="s">
        <v>80</v>
      </c>
      <c r="B51" t="s">
        <v>306</v>
      </c>
      <c r="C51" t="s">
        <v>307</v>
      </c>
      <c r="D51">
        <v>8</v>
      </c>
      <c r="E51" t="s">
        <v>35</v>
      </c>
      <c r="F51" t="s">
        <v>998</v>
      </c>
      <c r="G51" t="str">
        <f t="shared" si="1"/>
        <v>Karl Krajewski</v>
      </c>
    </row>
    <row r="52" spans="1:7" x14ac:dyDescent="0.3">
      <c r="A52" t="s">
        <v>81</v>
      </c>
      <c r="B52" t="s">
        <v>74</v>
      </c>
      <c r="C52" t="s">
        <v>76</v>
      </c>
      <c r="D52">
        <v>6</v>
      </c>
      <c r="E52" t="s">
        <v>35</v>
      </c>
      <c r="F52" t="s">
        <v>998</v>
      </c>
      <c r="G52" t="str">
        <f t="shared" si="1"/>
        <v>Steven Llanes</v>
      </c>
    </row>
    <row r="53" spans="1:7" x14ac:dyDescent="0.3">
      <c r="A53" t="s">
        <v>83</v>
      </c>
      <c r="B53" t="s">
        <v>74</v>
      </c>
      <c r="C53" t="s">
        <v>73</v>
      </c>
      <c r="D53">
        <v>3</v>
      </c>
      <c r="E53" t="s">
        <v>35</v>
      </c>
      <c r="F53" t="s">
        <v>998</v>
      </c>
      <c r="G53" t="str">
        <f t="shared" si="1"/>
        <v>Christian Llanes</v>
      </c>
    </row>
    <row r="54" spans="1:7" x14ac:dyDescent="0.3">
      <c r="A54" t="s">
        <v>86</v>
      </c>
      <c r="B54" t="s">
        <v>79</v>
      </c>
      <c r="C54" t="s">
        <v>78</v>
      </c>
      <c r="D54">
        <v>3</v>
      </c>
      <c r="E54" t="s">
        <v>35</v>
      </c>
      <c r="F54" t="s">
        <v>998</v>
      </c>
      <c r="G54" t="str">
        <f t="shared" si="1"/>
        <v>Dominic Manze</v>
      </c>
    </row>
    <row r="55" spans="1:7" x14ac:dyDescent="0.3">
      <c r="A55" t="s">
        <v>88</v>
      </c>
      <c r="B55" t="s">
        <v>613</v>
      </c>
      <c r="C55" t="s">
        <v>156</v>
      </c>
      <c r="D55">
        <v>1</v>
      </c>
      <c r="E55" t="s">
        <v>35</v>
      </c>
      <c r="F55" t="s">
        <v>998</v>
      </c>
      <c r="G55" t="str">
        <f t="shared" si="1"/>
        <v>Sebastian Marzabal</v>
      </c>
    </row>
    <row r="56" spans="1:7" x14ac:dyDescent="0.3">
      <c r="A56" t="s">
        <v>89</v>
      </c>
      <c r="B56" t="s">
        <v>85</v>
      </c>
      <c r="C56" t="s">
        <v>84</v>
      </c>
      <c r="D56">
        <v>7</v>
      </c>
      <c r="E56" t="s">
        <v>35</v>
      </c>
      <c r="F56" t="s">
        <v>998</v>
      </c>
      <c r="G56" t="str">
        <f t="shared" si="1"/>
        <v>Henry Meyers</v>
      </c>
    </row>
    <row r="57" spans="1:7" x14ac:dyDescent="0.3">
      <c r="A57" t="s">
        <v>91</v>
      </c>
      <c r="B57" t="s">
        <v>614</v>
      </c>
      <c r="C57" t="s">
        <v>615</v>
      </c>
      <c r="D57">
        <v>5</v>
      </c>
      <c r="E57" t="s">
        <v>38</v>
      </c>
      <c r="F57" t="s">
        <v>998</v>
      </c>
      <c r="G57" t="str">
        <f t="shared" si="1"/>
        <v>Ariella Milton</v>
      </c>
    </row>
    <row r="58" spans="1:7" x14ac:dyDescent="0.3">
      <c r="A58" t="s">
        <v>92</v>
      </c>
      <c r="B58" t="s">
        <v>90</v>
      </c>
      <c r="C58" t="s">
        <v>308</v>
      </c>
      <c r="D58">
        <v>5</v>
      </c>
      <c r="E58" t="s">
        <v>38</v>
      </c>
      <c r="F58" t="s">
        <v>998</v>
      </c>
      <c r="G58" t="str">
        <f t="shared" si="1"/>
        <v>Noelle Oess</v>
      </c>
    </row>
    <row r="59" spans="1:7" x14ac:dyDescent="0.3">
      <c r="A59" t="s">
        <v>94</v>
      </c>
      <c r="B59" t="s">
        <v>616</v>
      </c>
      <c r="C59" t="s">
        <v>617</v>
      </c>
      <c r="D59">
        <v>1</v>
      </c>
      <c r="E59" t="s">
        <v>38</v>
      </c>
      <c r="F59" t="s">
        <v>998</v>
      </c>
      <c r="G59" t="str">
        <f t="shared" si="1"/>
        <v>Ara-Joy Ohabuiro</v>
      </c>
    </row>
    <row r="60" spans="1:7" x14ac:dyDescent="0.3">
      <c r="A60" t="s">
        <v>95</v>
      </c>
      <c r="B60" t="s">
        <v>618</v>
      </c>
      <c r="C60" t="s">
        <v>277</v>
      </c>
      <c r="D60">
        <v>3</v>
      </c>
      <c r="E60" t="s">
        <v>35</v>
      </c>
      <c r="F60" t="s">
        <v>998</v>
      </c>
      <c r="G60" t="str">
        <f t="shared" si="1"/>
        <v>Eli Perez</v>
      </c>
    </row>
    <row r="61" spans="1:7" x14ac:dyDescent="0.3">
      <c r="A61" t="s">
        <v>96</v>
      </c>
      <c r="B61" t="s">
        <v>93</v>
      </c>
      <c r="C61" t="s">
        <v>33</v>
      </c>
      <c r="D61">
        <v>2</v>
      </c>
      <c r="E61" t="s">
        <v>35</v>
      </c>
      <c r="F61" t="s">
        <v>998</v>
      </c>
      <c r="G61" t="str">
        <f t="shared" si="1"/>
        <v>Xavier Perry</v>
      </c>
    </row>
    <row r="62" spans="1:7" x14ac:dyDescent="0.3">
      <c r="A62" t="s">
        <v>97</v>
      </c>
      <c r="B62" t="s">
        <v>310</v>
      </c>
      <c r="C62" t="s">
        <v>300</v>
      </c>
      <c r="D62">
        <v>2</v>
      </c>
      <c r="E62" t="s">
        <v>35</v>
      </c>
      <c r="F62" t="s">
        <v>998</v>
      </c>
      <c r="G62" t="str">
        <f t="shared" si="1"/>
        <v>Matthew Petrillo</v>
      </c>
    </row>
    <row r="63" spans="1:7" x14ac:dyDescent="0.3">
      <c r="A63" t="s">
        <v>98</v>
      </c>
      <c r="B63" t="s">
        <v>619</v>
      </c>
      <c r="C63" t="s">
        <v>516</v>
      </c>
      <c r="D63">
        <v>5</v>
      </c>
      <c r="E63" t="s">
        <v>35</v>
      </c>
      <c r="F63" t="s">
        <v>998</v>
      </c>
      <c r="G63" t="str">
        <f t="shared" si="1"/>
        <v>Mathias Sanchez</v>
      </c>
    </row>
    <row r="64" spans="1:7" x14ac:dyDescent="0.3">
      <c r="A64" t="s">
        <v>100</v>
      </c>
      <c r="B64" t="s">
        <v>103</v>
      </c>
      <c r="C64" t="s">
        <v>104</v>
      </c>
      <c r="D64">
        <v>7</v>
      </c>
      <c r="E64" t="s">
        <v>38</v>
      </c>
      <c r="F64" t="s">
        <v>998</v>
      </c>
      <c r="G64" t="str">
        <f t="shared" si="1"/>
        <v>Eden Solorzano</v>
      </c>
    </row>
    <row r="65" spans="1:7" x14ac:dyDescent="0.3">
      <c r="A65" t="s">
        <v>101</v>
      </c>
      <c r="B65" t="s">
        <v>312</v>
      </c>
      <c r="C65" t="s">
        <v>105</v>
      </c>
      <c r="D65">
        <v>5</v>
      </c>
      <c r="E65" t="s">
        <v>35</v>
      </c>
      <c r="F65" t="s">
        <v>998</v>
      </c>
      <c r="G65" t="str">
        <f t="shared" si="1"/>
        <v>Lucas Villeda</v>
      </c>
    </row>
    <row r="66" spans="1:7" x14ac:dyDescent="0.3">
      <c r="A66" t="s">
        <v>102</v>
      </c>
      <c r="B66" t="s">
        <v>313</v>
      </c>
      <c r="C66" t="s">
        <v>60</v>
      </c>
      <c r="D66">
        <v>2</v>
      </c>
      <c r="E66" t="s">
        <v>35</v>
      </c>
      <c r="F66" t="s">
        <v>998</v>
      </c>
      <c r="G66" t="str">
        <f t="shared" si="1"/>
        <v>James Whalen</v>
      </c>
    </row>
    <row r="67" spans="1:7" x14ac:dyDescent="0.3">
      <c r="G67" t="str">
        <f t="shared" si="1"/>
        <v xml:space="preserve"> </v>
      </c>
    </row>
    <row r="68" spans="1:7" x14ac:dyDescent="0.3">
      <c r="G68" t="str">
        <f t="shared" si="1"/>
        <v xml:space="preserve"> </v>
      </c>
    </row>
    <row r="69" spans="1:7" x14ac:dyDescent="0.3">
      <c r="G69" t="str">
        <f t="shared" si="1"/>
        <v xml:space="preserve"> </v>
      </c>
    </row>
    <row r="70" spans="1:7" x14ac:dyDescent="0.3">
      <c r="A70" t="s">
        <v>314</v>
      </c>
      <c r="B70" t="s">
        <v>620</v>
      </c>
      <c r="C70" t="s">
        <v>128</v>
      </c>
      <c r="D70">
        <v>1</v>
      </c>
      <c r="E70" t="s">
        <v>38</v>
      </c>
      <c r="F70" t="s">
        <v>315</v>
      </c>
      <c r="G70" t="str">
        <f t="shared" si="1"/>
        <v>Bella Astle</v>
      </c>
    </row>
    <row r="71" spans="1:7" x14ac:dyDescent="0.3">
      <c r="A71" t="s">
        <v>316</v>
      </c>
      <c r="B71" t="s">
        <v>337</v>
      </c>
      <c r="C71" t="s">
        <v>621</v>
      </c>
      <c r="D71">
        <v>1</v>
      </c>
      <c r="E71" t="s">
        <v>38</v>
      </c>
      <c r="F71" t="s">
        <v>315</v>
      </c>
      <c r="G71" t="str">
        <f t="shared" ref="G71:G134" si="2">C71&amp;" "&amp;B71</f>
        <v>Ellie Kostrowski</v>
      </c>
    </row>
    <row r="72" spans="1:7" x14ac:dyDescent="0.3">
      <c r="A72" t="s">
        <v>318</v>
      </c>
      <c r="B72" t="s">
        <v>255</v>
      </c>
      <c r="C72" t="s">
        <v>622</v>
      </c>
      <c r="D72">
        <v>1</v>
      </c>
      <c r="E72" t="s">
        <v>38</v>
      </c>
      <c r="F72" t="s">
        <v>315</v>
      </c>
      <c r="G72" t="str">
        <f t="shared" si="2"/>
        <v>Lailany Mendez</v>
      </c>
    </row>
    <row r="73" spans="1:7" x14ac:dyDescent="0.3">
      <c r="A73" t="s">
        <v>319</v>
      </c>
      <c r="B73" t="s">
        <v>207</v>
      </c>
      <c r="C73" t="s">
        <v>326</v>
      </c>
      <c r="D73">
        <v>2</v>
      </c>
      <c r="E73" t="s">
        <v>38</v>
      </c>
      <c r="F73" t="s">
        <v>315</v>
      </c>
      <c r="G73" t="str">
        <f t="shared" si="2"/>
        <v>Teagan Rogers</v>
      </c>
    </row>
    <row r="74" spans="1:7" x14ac:dyDescent="0.3">
      <c r="A74" t="s">
        <v>320</v>
      </c>
      <c r="B74" t="s">
        <v>623</v>
      </c>
      <c r="C74" t="s">
        <v>624</v>
      </c>
      <c r="D74">
        <v>4</v>
      </c>
      <c r="E74" t="s">
        <v>38</v>
      </c>
      <c r="F74" t="s">
        <v>315</v>
      </c>
      <c r="G74" t="str">
        <f t="shared" si="2"/>
        <v>Callie Dougherty</v>
      </c>
    </row>
    <row r="75" spans="1:7" x14ac:dyDescent="0.3">
      <c r="A75" t="s">
        <v>321</v>
      </c>
      <c r="B75" t="s">
        <v>625</v>
      </c>
      <c r="C75" t="s">
        <v>129</v>
      </c>
      <c r="D75">
        <v>4</v>
      </c>
      <c r="E75" t="s">
        <v>38</v>
      </c>
      <c r="F75" t="s">
        <v>315</v>
      </c>
      <c r="G75" t="str">
        <f t="shared" si="2"/>
        <v>Victoria Kurylko</v>
      </c>
    </row>
    <row r="76" spans="1:7" x14ac:dyDescent="0.3">
      <c r="A76" t="s">
        <v>322</v>
      </c>
      <c r="B76" t="s">
        <v>259</v>
      </c>
      <c r="C76" t="s">
        <v>323</v>
      </c>
      <c r="D76">
        <v>4</v>
      </c>
      <c r="E76" t="s">
        <v>38</v>
      </c>
      <c r="F76" t="s">
        <v>315</v>
      </c>
      <c r="G76" t="str">
        <f t="shared" si="2"/>
        <v>Molly Mack</v>
      </c>
    </row>
    <row r="77" spans="1:7" x14ac:dyDescent="0.3">
      <c r="A77" t="s">
        <v>324</v>
      </c>
      <c r="B77" t="s">
        <v>260</v>
      </c>
      <c r="C77" t="s">
        <v>626</v>
      </c>
      <c r="D77">
        <v>5</v>
      </c>
      <c r="E77" t="s">
        <v>38</v>
      </c>
      <c r="F77" t="s">
        <v>315</v>
      </c>
      <c r="G77" t="str">
        <f t="shared" si="2"/>
        <v>Livy Battista</v>
      </c>
    </row>
    <row r="78" spans="1:7" x14ac:dyDescent="0.3">
      <c r="A78" t="s">
        <v>325</v>
      </c>
      <c r="B78" t="s">
        <v>278</v>
      </c>
      <c r="C78" t="s">
        <v>205</v>
      </c>
      <c r="D78">
        <v>5</v>
      </c>
      <c r="E78" t="s">
        <v>38</v>
      </c>
      <c r="F78" t="s">
        <v>315</v>
      </c>
      <c r="G78" t="str">
        <f t="shared" si="2"/>
        <v>Julia Daus</v>
      </c>
    </row>
    <row r="79" spans="1:7" x14ac:dyDescent="0.3">
      <c r="A79" t="s">
        <v>210</v>
      </c>
      <c r="B79" t="s">
        <v>627</v>
      </c>
      <c r="C79" t="s">
        <v>47</v>
      </c>
      <c r="D79">
        <v>5</v>
      </c>
      <c r="E79" t="s">
        <v>38</v>
      </c>
      <c r="F79" t="s">
        <v>315</v>
      </c>
      <c r="G79" t="str">
        <f t="shared" si="2"/>
        <v>Sophia Fok</v>
      </c>
    </row>
    <row r="80" spans="1:7" x14ac:dyDescent="0.3">
      <c r="A80" t="s">
        <v>211</v>
      </c>
      <c r="B80" t="s">
        <v>113</v>
      </c>
      <c r="C80" t="s">
        <v>131</v>
      </c>
      <c r="D80">
        <v>5</v>
      </c>
      <c r="E80" t="s">
        <v>38</v>
      </c>
      <c r="F80" t="s">
        <v>315</v>
      </c>
      <c r="G80" t="str">
        <f t="shared" si="2"/>
        <v>Emiliana Galeone</v>
      </c>
    </row>
    <row r="81" spans="1:7" x14ac:dyDescent="0.3">
      <c r="A81" t="s">
        <v>212</v>
      </c>
      <c r="B81" t="s">
        <v>238</v>
      </c>
      <c r="C81" t="s">
        <v>237</v>
      </c>
      <c r="D81">
        <v>5</v>
      </c>
      <c r="E81" t="s">
        <v>38</v>
      </c>
      <c r="F81" t="s">
        <v>315</v>
      </c>
      <c r="G81" t="str">
        <f t="shared" si="2"/>
        <v>Michelle Karuitha</v>
      </c>
    </row>
    <row r="82" spans="1:7" x14ac:dyDescent="0.3">
      <c r="A82" t="s">
        <v>213</v>
      </c>
      <c r="B82" t="s">
        <v>628</v>
      </c>
      <c r="C82" t="s">
        <v>128</v>
      </c>
      <c r="D82">
        <v>5</v>
      </c>
      <c r="E82" t="s">
        <v>38</v>
      </c>
      <c r="F82" t="s">
        <v>315</v>
      </c>
      <c r="G82" t="str">
        <f t="shared" si="2"/>
        <v>Bella Kilpatrick</v>
      </c>
    </row>
    <row r="83" spans="1:7" x14ac:dyDescent="0.3">
      <c r="A83" t="s">
        <v>214</v>
      </c>
      <c r="B83" t="s">
        <v>629</v>
      </c>
      <c r="C83" t="s">
        <v>548</v>
      </c>
      <c r="D83">
        <v>5</v>
      </c>
      <c r="E83" t="s">
        <v>38</v>
      </c>
      <c r="F83" t="s">
        <v>315</v>
      </c>
      <c r="G83" t="str">
        <f t="shared" si="2"/>
        <v>London Milan</v>
      </c>
    </row>
    <row r="84" spans="1:7" x14ac:dyDescent="0.3">
      <c r="A84" t="s">
        <v>215</v>
      </c>
      <c r="B84" t="s">
        <v>268</v>
      </c>
      <c r="C84" t="s">
        <v>128</v>
      </c>
      <c r="D84">
        <v>5</v>
      </c>
      <c r="E84" t="s">
        <v>38</v>
      </c>
      <c r="F84" t="s">
        <v>315</v>
      </c>
      <c r="G84" t="str">
        <f t="shared" si="2"/>
        <v>Bella Milelli</v>
      </c>
    </row>
    <row r="85" spans="1:7" x14ac:dyDescent="0.3">
      <c r="A85" t="s">
        <v>216</v>
      </c>
      <c r="B85" t="s">
        <v>233</v>
      </c>
      <c r="C85" t="s">
        <v>118</v>
      </c>
      <c r="D85">
        <v>5</v>
      </c>
      <c r="E85" t="s">
        <v>38</v>
      </c>
      <c r="F85" t="s">
        <v>315</v>
      </c>
      <c r="G85" t="str">
        <f t="shared" si="2"/>
        <v>Avery Pfistner</v>
      </c>
    </row>
    <row r="86" spans="1:7" x14ac:dyDescent="0.3">
      <c r="A86" t="s">
        <v>217</v>
      </c>
      <c r="B86" t="s">
        <v>630</v>
      </c>
      <c r="C86" t="s">
        <v>631</v>
      </c>
      <c r="D86">
        <v>6</v>
      </c>
      <c r="E86" t="s">
        <v>38</v>
      </c>
      <c r="F86" t="s">
        <v>315</v>
      </c>
      <c r="G86" t="str">
        <f t="shared" si="2"/>
        <v>Julianna Falvey</v>
      </c>
    </row>
    <row r="87" spans="1:7" x14ac:dyDescent="0.3">
      <c r="A87" t="s">
        <v>218</v>
      </c>
      <c r="B87" t="s">
        <v>244</v>
      </c>
      <c r="C87" t="s">
        <v>243</v>
      </c>
      <c r="D87">
        <v>6</v>
      </c>
      <c r="E87" t="s">
        <v>38</v>
      </c>
      <c r="F87" t="s">
        <v>315</v>
      </c>
      <c r="G87" t="str">
        <f t="shared" si="2"/>
        <v>Claire Johnson</v>
      </c>
    </row>
    <row r="88" spans="1:7" x14ac:dyDescent="0.3">
      <c r="A88" t="s">
        <v>219</v>
      </c>
      <c r="B88" t="s">
        <v>260</v>
      </c>
      <c r="C88" t="s">
        <v>47</v>
      </c>
      <c r="D88">
        <v>7</v>
      </c>
      <c r="E88" t="s">
        <v>38</v>
      </c>
      <c r="F88" t="s">
        <v>315</v>
      </c>
      <c r="G88" t="str">
        <f t="shared" si="2"/>
        <v>Sophia Battista</v>
      </c>
    </row>
    <row r="89" spans="1:7" x14ac:dyDescent="0.3">
      <c r="A89" t="s">
        <v>220</v>
      </c>
      <c r="B89" t="s">
        <v>257</v>
      </c>
      <c r="C89" t="s">
        <v>256</v>
      </c>
      <c r="D89">
        <v>7</v>
      </c>
      <c r="E89" t="s">
        <v>38</v>
      </c>
      <c r="F89" t="s">
        <v>315</v>
      </c>
      <c r="G89" t="str">
        <f t="shared" si="2"/>
        <v>Natalia Bruzzichesi</v>
      </c>
    </row>
    <row r="90" spans="1:7" x14ac:dyDescent="0.3">
      <c r="A90" t="s">
        <v>221</v>
      </c>
      <c r="B90" t="s">
        <v>263</v>
      </c>
      <c r="C90" t="s">
        <v>205</v>
      </c>
      <c r="D90">
        <v>7</v>
      </c>
      <c r="E90" t="s">
        <v>38</v>
      </c>
      <c r="F90" t="s">
        <v>315</v>
      </c>
      <c r="G90" t="str">
        <f t="shared" si="2"/>
        <v>Julia Garcia</v>
      </c>
    </row>
    <row r="91" spans="1:7" x14ac:dyDescent="0.3">
      <c r="A91" t="s">
        <v>222</v>
      </c>
      <c r="B91" t="s">
        <v>632</v>
      </c>
      <c r="C91" t="s">
        <v>108</v>
      </c>
      <c r="D91">
        <v>7</v>
      </c>
      <c r="E91" t="s">
        <v>38</v>
      </c>
      <c r="F91" t="s">
        <v>315</v>
      </c>
      <c r="G91" t="str">
        <f t="shared" si="2"/>
        <v>Ava Giafaglione</v>
      </c>
    </row>
    <row r="92" spans="1:7" x14ac:dyDescent="0.3">
      <c r="A92" t="s">
        <v>223</v>
      </c>
      <c r="B92" t="s">
        <v>235</v>
      </c>
      <c r="C92" t="s">
        <v>253</v>
      </c>
      <c r="D92">
        <v>7</v>
      </c>
      <c r="E92" t="s">
        <v>38</v>
      </c>
      <c r="F92" t="s">
        <v>315</v>
      </c>
      <c r="G92" t="str">
        <f t="shared" si="2"/>
        <v>Lake Heinze</v>
      </c>
    </row>
    <row r="93" spans="1:7" x14ac:dyDescent="0.3">
      <c r="A93" t="s">
        <v>224</v>
      </c>
      <c r="B93" t="s">
        <v>259</v>
      </c>
      <c r="C93" t="s">
        <v>258</v>
      </c>
      <c r="D93">
        <v>7</v>
      </c>
      <c r="E93" t="s">
        <v>38</v>
      </c>
      <c r="F93" t="s">
        <v>315</v>
      </c>
      <c r="G93" t="str">
        <f t="shared" si="2"/>
        <v>Noreen Mack</v>
      </c>
    </row>
    <row r="94" spans="1:7" x14ac:dyDescent="0.3">
      <c r="A94" t="s">
        <v>225</v>
      </c>
      <c r="B94" t="s">
        <v>251</v>
      </c>
      <c r="C94" t="s">
        <v>252</v>
      </c>
      <c r="D94">
        <v>7</v>
      </c>
      <c r="E94" t="s">
        <v>38</v>
      </c>
      <c r="F94" t="s">
        <v>315</v>
      </c>
      <c r="G94" t="str">
        <f t="shared" si="2"/>
        <v>Karla Pye</v>
      </c>
    </row>
    <row r="95" spans="1:7" x14ac:dyDescent="0.3">
      <c r="A95" t="s">
        <v>226</v>
      </c>
      <c r="B95" t="s">
        <v>623</v>
      </c>
      <c r="C95" t="s">
        <v>144</v>
      </c>
      <c r="D95">
        <v>8</v>
      </c>
      <c r="E95" t="s">
        <v>38</v>
      </c>
      <c r="F95" t="s">
        <v>315</v>
      </c>
      <c r="G95" t="str">
        <f t="shared" si="2"/>
        <v>Emma Dougherty</v>
      </c>
    </row>
    <row r="96" spans="1:7" x14ac:dyDescent="0.3">
      <c r="A96" t="s">
        <v>227</v>
      </c>
      <c r="B96" t="s">
        <v>633</v>
      </c>
      <c r="C96" t="s">
        <v>154</v>
      </c>
      <c r="D96">
        <v>8</v>
      </c>
      <c r="E96" t="s">
        <v>38</v>
      </c>
      <c r="F96" t="s">
        <v>315</v>
      </c>
      <c r="G96" t="str">
        <f t="shared" si="2"/>
        <v>Grace Sandominico</v>
      </c>
    </row>
    <row r="97" spans="1:7" x14ac:dyDescent="0.3">
      <c r="A97" t="s">
        <v>228</v>
      </c>
      <c r="B97" t="s">
        <v>634</v>
      </c>
      <c r="C97" t="s">
        <v>198</v>
      </c>
      <c r="D97">
        <v>1</v>
      </c>
      <c r="E97" t="s">
        <v>35</v>
      </c>
      <c r="F97" t="s">
        <v>315</v>
      </c>
      <c r="G97" t="str">
        <f t="shared" si="2"/>
        <v>Joseph Collucio</v>
      </c>
    </row>
    <row r="98" spans="1:7" x14ac:dyDescent="0.3">
      <c r="A98" t="s">
        <v>229</v>
      </c>
      <c r="B98" t="s">
        <v>635</v>
      </c>
      <c r="C98" t="s">
        <v>302</v>
      </c>
      <c r="D98">
        <v>1</v>
      </c>
      <c r="E98" t="s">
        <v>35</v>
      </c>
      <c r="F98" t="s">
        <v>315</v>
      </c>
      <c r="G98" t="str">
        <f t="shared" si="2"/>
        <v xml:space="preserve">Michael Conley </v>
      </c>
    </row>
    <row r="99" spans="1:7" x14ac:dyDescent="0.3">
      <c r="A99" t="s">
        <v>230</v>
      </c>
      <c r="B99" t="s">
        <v>235</v>
      </c>
      <c r="C99" t="s">
        <v>333</v>
      </c>
      <c r="D99">
        <v>2</v>
      </c>
      <c r="E99" t="s">
        <v>35</v>
      </c>
      <c r="F99" t="s">
        <v>315</v>
      </c>
      <c r="G99" t="str">
        <f t="shared" si="2"/>
        <v>Maverick Heinze</v>
      </c>
    </row>
    <row r="100" spans="1:7" x14ac:dyDescent="0.3">
      <c r="A100" t="s">
        <v>231</v>
      </c>
      <c r="B100" t="s">
        <v>242</v>
      </c>
      <c r="C100" t="s">
        <v>60</v>
      </c>
      <c r="D100">
        <v>2</v>
      </c>
      <c r="E100" t="s">
        <v>35</v>
      </c>
      <c r="F100" t="s">
        <v>315</v>
      </c>
      <c r="G100" t="str">
        <f t="shared" si="2"/>
        <v>James Malloy</v>
      </c>
    </row>
    <row r="101" spans="1:7" x14ac:dyDescent="0.3">
      <c r="A101" t="s">
        <v>636</v>
      </c>
      <c r="B101" t="s">
        <v>634</v>
      </c>
      <c r="C101" t="s">
        <v>149</v>
      </c>
      <c r="D101">
        <v>3</v>
      </c>
      <c r="E101" t="s">
        <v>35</v>
      </c>
      <c r="F101" t="s">
        <v>315</v>
      </c>
      <c r="G101" t="str">
        <f t="shared" si="2"/>
        <v>Nicholas Collucio</v>
      </c>
    </row>
    <row r="102" spans="1:7" x14ac:dyDescent="0.3">
      <c r="A102" t="s">
        <v>637</v>
      </c>
      <c r="B102" t="s">
        <v>113</v>
      </c>
      <c r="C102" t="s">
        <v>638</v>
      </c>
      <c r="D102">
        <v>3</v>
      </c>
      <c r="E102" t="s">
        <v>35</v>
      </c>
      <c r="F102" t="s">
        <v>315</v>
      </c>
      <c r="G102" t="str">
        <f t="shared" si="2"/>
        <v>Dante Galeone</v>
      </c>
    </row>
    <row r="103" spans="1:7" x14ac:dyDescent="0.3">
      <c r="A103" t="s">
        <v>639</v>
      </c>
      <c r="B103" t="s">
        <v>620</v>
      </c>
      <c r="C103" t="s">
        <v>640</v>
      </c>
      <c r="D103">
        <v>4</v>
      </c>
      <c r="E103" t="s">
        <v>35</v>
      </c>
      <c r="F103" t="s">
        <v>315</v>
      </c>
      <c r="G103" t="str">
        <f t="shared" si="2"/>
        <v>Hunter Astle</v>
      </c>
    </row>
    <row r="104" spans="1:7" x14ac:dyDescent="0.3">
      <c r="A104" t="s">
        <v>641</v>
      </c>
      <c r="B104" t="s">
        <v>263</v>
      </c>
      <c r="C104" t="s">
        <v>330</v>
      </c>
      <c r="D104">
        <v>4</v>
      </c>
      <c r="E104" t="s">
        <v>35</v>
      </c>
      <c r="F104" t="s">
        <v>315</v>
      </c>
      <c r="G104" t="str">
        <f t="shared" si="2"/>
        <v>Adrian Garcia</v>
      </c>
    </row>
    <row r="105" spans="1:7" x14ac:dyDescent="0.3">
      <c r="A105" t="s">
        <v>642</v>
      </c>
      <c r="B105" t="s">
        <v>344</v>
      </c>
      <c r="C105" t="s">
        <v>112</v>
      </c>
      <c r="D105">
        <v>4</v>
      </c>
      <c r="E105" t="s">
        <v>35</v>
      </c>
      <c r="F105" t="s">
        <v>315</v>
      </c>
      <c r="G105" t="str">
        <f t="shared" si="2"/>
        <v>Brendan Maloney</v>
      </c>
    </row>
    <row r="106" spans="1:7" x14ac:dyDescent="0.3">
      <c r="A106" t="s">
        <v>643</v>
      </c>
      <c r="B106" t="s">
        <v>233</v>
      </c>
      <c r="C106" t="s">
        <v>232</v>
      </c>
      <c r="D106">
        <v>4</v>
      </c>
      <c r="E106" t="s">
        <v>35</v>
      </c>
      <c r="F106" t="s">
        <v>315</v>
      </c>
      <c r="G106" t="str">
        <f t="shared" si="2"/>
        <v>Ronan Pfistner</v>
      </c>
    </row>
    <row r="107" spans="1:7" x14ac:dyDescent="0.3">
      <c r="A107" t="s">
        <v>644</v>
      </c>
      <c r="B107" t="s">
        <v>236</v>
      </c>
      <c r="C107" t="s">
        <v>73</v>
      </c>
      <c r="D107">
        <v>5</v>
      </c>
      <c r="E107" t="s">
        <v>35</v>
      </c>
      <c r="F107" t="s">
        <v>315</v>
      </c>
      <c r="G107" t="str">
        <f t="shared" si="2"/>
        <v>Christian Andricopolous</v>
      </c>
    </row>
    <row r="108" spans="1:7" x14ac:dyDescent="0.3">
      <c r="A108" t="s">
        <v>645</v>
      </c>
      <c r="B108" t="s">
        <v>240</v>
      </c>
      <c r="C108" t="s">
        <v>239</v>
      </c>
      <c r="D108">
        <v>5</v>
      </c>
      <c r="E108" t="s">
        <v>35</v>
      </c>
      <c r="F108" t="s">
        <v>315</v>
      </c>
      <c r="G108" t="str">
        <f t="shared" si="2"/>
        <v>Spiros Andricopoulos</v>
      </c>
    </row>
    <row r="109" spans="1:7" x14ac:dyDescent="0.3">
      <c r="A109" t="s">
        <v>646</v>
      </c>
      <c r="B109" t="s">
        <v>327</v>
      </c>
      <c r="C109" t="s">
        <v>328</v>
      </c>
      <c r="D109">
        <v>5</v>
      </c>
      <c r="E109" t="s">
        <v>35</v>
      </c>
      <c r="F109" t="s">
        <v>315</v>
      </c>
      <c r="G109" t="str">
        <f t="shared" si="2"/>
        <v>Ben Falcone</v>
      </c>
    </row>
    <row r="110" spans="1:7" x14ac:dyDescent="0.3">
      <c r="A110" t="s">
        <v>647</v>
      </c>
      <c r="B110" t="s">
        <v>632</v>
      </c>
      <c r="C110" t="s">
        <v>302</v>
      </c>
      <c r="D110">
        <v>5</v>
      </c>
      <c r="E110" t="s">
        <v>35</v>
      </c>
      <c r="F110" t="s">
        <v>315</v>
      </c>
      <c r="G110" t="str">
        <f t="shared" si="2"/>
        <v>Michael Giafaglione</v>
      </c>
    </row>
    <row r="111" spans="1:7" x14ac:dyDescent="0.3">
      <c r="A111" t="s">
        <v>648</v>
      </c>
      <c r="B111" t="s">
        <v>235</v>
      </c>
      <c r="C111" t="s">
        <v>234</v>
      </c>
      <c r="D111">
        <v>5</v>
      </c>
      <c r="E111" t="s">
        <v>35</v>
      </c>
      <c r="F111" t="s">
        <v>315</v>
      </c>
      <c r="G111" t="str">
        <f t="shared" si="2"/>
        <v>Cash Heinze</v>
      </c>
    </row>
    <row r="112" spans="1:7" x14ac:dyDescent="0.3">
      <c r="A112" t="s">
        <v>649</v>
      </c>
      <c r="B112" t="s">
        <v>337</v>
      </c>
      <c r="C112" t="s">
        <v>338</v>
      </c>
      <c r="D112">
        <v>5</v>
      </c>
      <c r="E112" t="s">
        <v>35</v>
      </c>
      <c r="F112" t="s">
        <v>315</v>
      </c>
      <c r="G112" t="str">
        <f t="shared" si="2"/>
        <v>Brady Kostrowski</v>
      </c>
    </row>
    <row r="113" spans="1:7" x14ac:dyDescent="0.3">
      <c r="A113" t="s">
        <v>650</v>
      </c>
      <c r="B113" t="s">
        <v>337</v>
      </c>
      <c r="C113" t="s">
        <v>340</v>
      </c>
      <c r="D113">
        <v>5</v>
      </c>
      <c r="E113" t="s">
        <v>35</v>
      </c>
      <c r="F113" t="s">
        <v>315</v>
      </c>
      <c r="G113" t="str">
        <f t="shared" si="2"/>
        <v>Casey Kostrowski</v>
      </c>
    </row>
    <row r="114" spans="1:7" x14ac:dyDescent="0.3">
      <c r="A114" t="s">
        <v>651</v>
      </c>
      <c r="B114" t="s">
        <v>242</v>
      </c>
      <c r="C114" t="s">
        <v>241</v>
      </c>
      <c r="D114">
        <v>5</v>
      </c>
      <c r="E114" t="s">
        <v>35</v>
      </c>
      <c r="F114" t="s">
        <v>315</v>
      </c>
      <c r="G114" t="str">
        <f t="shared" si="2"/>
        <v>Tommy Malloy</v>
      </c>
    </row>
    <row r="115" spans="1:7" x14ac:dyDescent="0.3">
      <c r="A115" t="s">
        <v>652</v>
      </c>
      <c r="B115" t="s">
        <v>348</v>
      </c>
      <c r="C115" t="s">
        <v>349</v>
      </c>
      <c r="D115">
        <v>5</v>
      </c>
      <c r="E115" t="s">
        <v>35</v>
      </c>
      <c r="F115" t="s">
        <v>315</v>
      </c>
      <c r="G115" t="str">
        <f t="shared" si="2"/>
        <v>Cameron Scott</v>
      </c>
    </row>
    <row r="116" spans="1:7" x14ac:dyDescent="0.3">
      <c r="A116" t="s">
        <v>653</v>
      </c>
      <c r="B116" t="s">
        <v>287</v>
      </c>
      <c r="C116" t="s">
        <v>288</v>
      </c>
      <c r="D116">
        <v>5</v>
      </c>
      <c r="E116" t="s">
        <v>35</v>
      </c>
      <c r="F116" t="s">
        <v>315</v>
      </c>
      <c r="G116" t="str">
        <f t="shared" si="2"/>
        <v>Greer Sheehan</v>
      </c>
    </row>
    <row r="117" spans="1:7" x14ac:dyDescent="0.3">
      <c r="A117" t="s">
        <v>654</v>
      </c>
      <c r="B117" t="s">
        <v>287</v>
      </c>
      <c r="C117" t="s">
        <v>289</v>
      </c>
      <c r="D117">
        <v>5</v>
      </c>
      <c r="E117" t="s">
        <v>35</v>
      </c>
      <c r="F117" t="s">
        <v>315</v>
      </c>
      <c r="G117" t="str">
        <f t="shared" si="2"/>
        <v>Will Sheehan</v>
      </c>
    </row>
    <row r="118" spans="1:7" x14ac:dyDescent="0.3">
      <c r="A118" t="s">
        <v>655</v>
      </c>
      <c r="B118" t="s">
        <v>246</v>
      </c>
      <c r="C118" t="s">
        <v>122</v>
      </c>
      <c r="D118">
        <v>6</v>
      </c>
      <c r="E118" t="s">
        <v>35</v>
      </c>
      <c r="F118" t="s">
        <v>315</v>
      </c>
      <c r="G118" t="str">
        <f t="shared" si="2"/>
        <v>Alex Annese</v>
      </c>
    </row>
    <row r="119" spans="1:7" x14ac:dyDescent="0.3">
      <c r="A119" t="s">
        <v>279</v>
      </c>
      <c r="B119" t="s">
        <v>235</v>
      </c>
      <c r="C119" t="s">
        <v>247</v>
      </c>
      <c r="D119">
        <v>6</v>
      </c>
      <c r="E119" t="s">
        <v>35</v>
      </c>
      <c r="F119" t="s">
        <v>315</v>
      </c>
      <c r="G119" t="str">
        <f t="shared" si="2"/>
        <v>Bentley Heinze</v>
      </c>
    </row>
    <row r="120" spans="1:7" x14ac:dyDescent="0.3">
      <c r="A120" t="s">
        <v>282</v>
      </c>
      <c r="B120" t="s">
        <v>656</v>
      </c>
      <c r="C120" t="s">
        <v>657</v>
      </c>
      <c r="D120">
        <v>6</v>
      </c>
      <c r="E120" t="s">
        <v>35</v>
      </c>
      <c r="F120" t="s">
        <v>315</v>
      </c>
      <c r="G120" t="str">
        <f t="shared" si="2"/>
        <v>CJ Hummel</v>
      </c>
    </row>
    <row r="121" spans="1:7" x14ac:dyDescent="0.3">
      <c r="A121" t="s">
        <v>283</v>
      </c>
      <c r="B121" t="s">
        <v>244</v>
      </c>
      <c r="C121" t="s">
        <v>245</v>
      </c>
      <c r="D121">
        <v>6</v>
      </c>
      <c r="E121" t="s">
        <v>35</v>
      </c>
      <c r="F121" t="s">
        <v>315</v>
      </c>
      <c r="G121" t="str">
        <f t="shared" si="2"/>
        <v>Liam Johnson</v>
      </c>
    </row>
    <row r="122" spans="1:7" x14ac:dyDescent="0.3">
      <c r="A122" t="s">
        <v>284</v>
      </c>
      <c r="B122" t="s">
        <v>251</v>
      </c>
      <c r="C122" t="s">
        <v>250</v>
      </c>
      <c r="D122">
        <v>6</v>
      </c>
      <c r="E122" t="s">
        <v>35</v>
      </c>
      <c r="F122" t="s">
        <v>315</v>
      </c>
      <c r="G122" t="str">
        <f t="shared" si="2"/>
        <v>Kaden Pye</v>
      </c>
    </row>
    <row r="123" spans="1:7" x14ac:dyDescent="0.3">
      <c r="A123" t="s">
        <v>329</v>
      </c>
      <c r="B123" t="s">
        <v>249</v>
      </c>
      <c r="C123" t="s">
        <v>248</v>
      </c>
      <c r="D123">
        <v>6</v>
      </c>
      <c r="E123" t="s">
        <v>35</v>
      </c>
      <c r="F123" t="s">
        <v>315</v>
      </c>
      <c r="G123" t="str">
        <f t="shared" si="2"/>
        <v>Johnny Roberts</v>
      </c>
    </row>
    <row r="124" spans="1:7" x14ac:dyDescent="0.3">
      <c r="A124" t="s">
        <v>331</v>
      </c>
      <c r="B124" t="s">
        <v>620</v>
      </c>
      <c r="C124" t="s">
        <v>658</v>
      </c>
      <c r="D124">
        <v>7</v>
      </c>
      <c r="E124" t="s">
        <v>35</v>
      </c>
      <c r="F124" t="s">
        <v>315</v>
      </c>
      <c r="G124" t="str">
        <f t="shared" si="2"/>
        <v>Greyson Astle</v>
      </c>
    </row>
    <row r="125" spans="1:7" x14ac:dyDescent="0.3">
      <c r="A125" t="s">
        <v>332</v>
      </c>
      <c r="B125" t="s">
        <v>262</v>
      </c>
      <c r="C125" t="s">
        <v>351</v>
      </c>
      <c r="D125">
        <v>7</v>
      </c>
      <c r="E125" t="s">
        <v>35</v>
      </c>
      <c r="F125" t="s">
        <v>315</v>
      </c>
      <c r="G125" t="str">
        <f t="shared" si="2"/>
        <v>Eddie Collins</v>
      </c>
    </row>
    <row r="126" spans="1:7" x14ac:dyDescent="0.3">
      <c r="A126" t="s">
        <v>334</v>
      </c>
      <c r="B126" t="s">
        <v>255</v>
      </c>
      <c r="C126" t="s">
        <v>254</v>
      </c>
      <c r="D126">
        <v>7</v>
      </c>
      <c r="E126" t="s">
        <v>35</v>
      </c>
      <c r="F126" t="s">
        <v>315</v>
      </c>
      <c r="G126" t="str">
        <f t="shared" si="2"/>
        <v>Mason Mendez</v>
      </c>
    </row>
    <row r="127" spans="1:7" x14ac:dyDescent="0.3">
      <c r="A127" t="s">
        <v>335</v>
      </c>
      <c r="B127" t="s">
        <v>348</v>
      </c>
      <c r="C127" t="s">
        <v>352</v>
      </c>
      <c r="D127">
        <v>7</v>
      </c>
      <c r="E127" t="s">
        <v>35</v>
      </c>
      <c r="F127" t="s">
        <v>315</v>
      </c>
      <c r="G127" t="str">
        <f t="shared" si="2"/>
        <v>Colin Scott</v>
      </c>
    </row>
    <row r="128" spans="1:7" x14ac:dyDescent="0.3">
      <c r="A128" t="s">
        <v>336</v>
      </c>
      <c r="B128" t="s">
        <v>262</v>
      </c>
      <c r="C128" t="s">
        <v>261</v>
      </c>
      <c r="D128">
        <v>8</v>
      </c>
      <c r="E128" t="s">
        <v>35</v>
      </c>
      <c r="F128" t="s">
        <v>315</v>
      </c>
      <c r="G128" t="str">
        <f t="shared" si="2"/>
        <v>Dylan Collins</v>
      </c>
    </row>
    <row r="129" spans="1:8" x14ac:dyDescent="0.3">
      <c r="A129" t="s">
        <v>339</v>
      </c>
      <c r="B129" t="s">
        <v>353</v>
      </c>
      <c r="C129" t="s">
        <v>206</v>
      </c>
      <c r="D129">
        <v>8</v>
      </c>
      <c r="E129" t="s">
        <v>35</v>
      </c>
      <c r="F129" t="s">
        <v>315</v>
      </c>
      <c r="G129" t="str">
        <f t="shared" si="2"/>
        <v>Patrick DiDomenico</v>
      </c>
    </row>
    <row r="130" spans="1:8" x14ac:dyDescent="0.3">
      <c r="A130" t="s">
        <v>341</v>
      </c>
      <c r="B130" t="s">
        <v>259</v>
      </c>
      <c r="C130" t="s">
        <v>140</v>
      </c>
      <c r="D130">
        <v>8</v>
      </c>
      <c r="E130" t="s">
        <v>35</v>
      </c>
      <c r="F130" t="s">
        <v>315</v>
      </c>
      <c r="G130" t="str">
        <f t="shared" si="2"/>
        <v>Declan Mack</v>
      </c>
    </row>
    <row r="131" spans="1:8" x14ac:dyDescent="0.3">
      <c r="A131" t="s">
        <v>342</v>
      </c>
      <c r="B131" t="s">
        <v>629</v>
      </c>
      <c r="C131" t="s">
        <v>151</v>
      </c>
      <c r="D131">
        <v>8</v>
      </c>
      <c r="E131" t="s">
        <v>35</v>
      </c>
      <c r="F131" t="s">
        <v>315</v>
      </c>
      <c r="G131" t="str">
        <f t="shared" si="2"/>
        <v>Logan Milan</v>
      </c>
    </row>
    <row r="132" spans="1:8" x14ac:dyDescent="0.3">
      <c r="A132" t="s">
        <v>343</v>
      </c>
      <c r="B132" t="s">
        <v>265</v>
      </c>
      <c r="C132" t="s">
        <v>264</v>
      </c>
      <c r="D132">
        <v>8</v>
      </c>
      <c r="E132" t="s">
        <v>35</v>
      </c>
      <c r="F132" t="s">
        <v>315</v>
      </c>
      <c r="G132" t="str">
        <f t="shared" si="2"/>
        <v>Kevin Peoples</v>
      </c>
    </row>
    <row r="133" spans="1:8" x14ac:dyDescent="0.3">
      <c r="A133" t="s">
        <v>345</v>
      </c>
      <c r="B133" t="s">
        <v>114</v>
      </c>
      <c r="C133" t="s">
        <v>115</v>
      </c>
      <c r="D133">
        <v>8</v>
      </c>
      <c r="E133" t="s">
        <v>35</v>
      </c>
      <c r="F133" t="s">
        <v>315</v>
      </c>
      <c r="G133" t="str">
        <f t="shared" si="2"/>
        <v>Colt Shankman</v>
      </c>
    </row>
    <row r="134" spans="1:8" x14ac:dyDescent="0.3">
      <c r="A134" t="s">
        <v>346</v>
      </c>
      <c r="B134" t="s">
        <v>267</v>
      </c>
      <c r="C134" t="s">
        <v>266</v>
      </c>
      <c r="D134">
        <v>8</v>
      </c>
      <c r="E134" t="s">
        <v>35</v>
      </c>
      <c r="F134" t="s">
        <v>315</v>
      </c>
      <c r="G134" t="str">
        <f t="shared" si="2"/>
        <v>Trace Sikorski</v>
      </c>
    </row>
    <row r="135" spans="1:8" x14ac:dyDescent="0.3">
      <c r="A135" t="s">
        <v>347</v>
      </c>
      <c r="B135" t="s">
        <v>659</v>
      </c>
      <c r="C135" t="s">
        <v>660</v>
      </c>
      <c r="D135">
        <v>8</v>
      </c>
      <c r="E135" t="s">
        <v>35</v>
      </c>
      <c r="F135" t="s">
        <v>315</v>
      </c>
      <c r="G135" t="str">
        <f t="shared" ref="G135:G167" si="3">C135&amp;" "&amp;B135</f>
        <v>Chad Vassallo</v>
      </c>
    </row>
    <row r="136" spans="1:8" x14ac:dyDescent="0.3">
      <c r="A136" t="s">
        <v>350</v>
      </c>
      <c r="B136" t="s">
        <v>661</v>
      </c>
      <c r="C136" t="s">
        <v>87</v>
      </c>
      <c r="D136">
        <v>3</v>
      </c>
      <c r="E136" t="s">
        <v>35</v>
      </c>
      <c r="F136" t="s">
        <v>315</v>
      </c>
      <c r="G136" t="str">
        <f t="shared" si="3"/>
        <v>Jack Skelly</v>
      </c>
    </row>
    <row r="137" spans="1:8" x14ac:dyDescent="0.3">
      <c r="A137" t="s">
        <v>874</v>
      </c>
      <c r="B137" t="s">
        <v>870</v>
      </c>
      <c r="C137" t="s">
        <v>317</v>
      </c>
      <c r="D137">
        <v>3</v>
      </c>
      <c r="E137" t="s">
        <v>38</v>
      </c>
      <c r="F137" t="s">
        <v>315</v>
      </c>
      <c r="G137" t="str">
        <f t="shared" si="3"/>
        <v>Veronica Alvites</v>
      </c>
      <c r="H137" s="22"/>
    </row>
    <row r="138" spans="1:8" x14ac:dyDescent="0.3">
      <c r="A138" t="s">
        <v>875</v>
      </c>
      <c r="B138" t="s">
        <v>870</v>
      </c>
      <c r="C138" t="s">
        <v>871</v>
      </c>
      <c r="D138">
        <v>4</v>
      </c>
      <c r="E138" t="s">
        <v>38</v>
      </c>
      <c r="F138" t="s">
        <v>315</v>
      </c>
      <c r="G138" t="str">
        <f t="shared" si="3"/>
        <v>Fatima Alvites</v>
      </c>
      <c r="H138" s="22"/>
    </row>
    <row r="139" spans="1:8" x14ac:dyDescent="0.3">
      <c r="A139" t="s">
        <v>876</v>
      </c>
      <c r="B139" t="s">
        <v>872</v>
      </c>
      <c r="C139" t="s">
        <v>873</v>
      </c>
      <c r="D139">
        <v>5</v>
      </c>
      <c r="E139" t="s">
        <v>38</v>
      </c>
      <c r="F139" t="s">
        <v>315</v>
      </c>
      <c r="G139" t="str">
        <f t="shared" si="3"/>
        <v>Hana Sorce</v>
      </c>
      <c r="H139" s="22"/>
    </row>
    <row r="140" spans="1:8" x14ac:dyDescent="0.3">
      <c r="G140" t="str">
        <f t="shared" si="3"/>
        <v xml:space="preserve"> </v>
      </c>
    </row>
    <row r="142" spans="1:8" x14ac:dyDescent="0.3">
      <c r="G142" t="str">
        <f t="shared" si="3"/>
        <v xml:space="preserve"> </v>
      </c>
    </row>
    <row r="143" spans="1:8" x14ac:dyDescent="0.3">
      <c r="A143" t="s">
        <v>407</v>
      </c>
      <c r="B143" t="s">
        <v>662</v>
      </c>
      <c r="C143" t="s">
        <v>663</v>
      </c>
      <c r="D143">
        <v>3</v>
      </c>
      <c r="E143" t="s">
        <v>664</v>
      </c>
      <c r="F143" t="s">
        <v>409</v>
      </c>
      <c r="G143" t="str">
        <f t="shared" si="3"/>
        <v>Cillian  Toal</v>
      </c>
    </row>
    <row r="144" spans="1:8" x14ac:dyDescent="0.3">
      <c r="A144" t="s">
        <v>410</v>
      </c>
      <c r="B144" t="s">
        <v>665</v>
      </c>
      <c r="C144" t="s">
        <v>666</v>
      </c>
      <c r="D144">
        <v>3</v>
      </c>
      <c r="E144" t="s">
        <v>35</v>
      </c>
      <c r="F144" t="s">
        <v>409</v>
      </c>
      <c r="G144" t="str">
        <f t="shared" si="3"/>
        <v>Adam  Rondello</v>
      </c>
    </row>
    <row r="145" spans="1:7" x14ac:dyDescent="0.3">
      <c r="A145" t="s">
        <v>412</v>
      </c>
      <c r="B145" t="s">
        <v>667</v>
      </c>
      <c r="C145" t="s">
        <v>668</v>
      </c>
      <c r="D145">
        <v>3</v>
      </c>
      <c r="E145" t="s">
        <v>35</v>
      </c>
      <c r="F145" t="s">
        <v>409</v>
      </c>
      <c r="G145" t="str">
        <f t="shared" si="3"/>
        <v>Mason  Gurney</v>
      </c>
    </row>
    <row r="146" spans="1:7" x14ac:dyDescent="0.3">
      <c r="A146" t="s">
        <v>414</v>
      </c>
      <c r="B146" t="s">
        <v>437</v>
      </c>
      <c r="C146" t="s">
        <v>669</v>
      </c>
      <c r="D146">
        <v>3</v>
      </c>
      <c r="E146" t="s">
        <v>38</v>
      </c>
      <c r="F146" t="s">
        <v>409</v>
      </c>
      <c r="G146" t="str">
        <f t="shared" si="3"/>
        <v>Cara  Chalet</v>
      </c>
    </row>
    <row r="147" spans="1:7" x14ac:dyDescent="0.3">
      <c r="A147" t="s">
        <v>415</v>
      </c>
      <c r="B147" t="s">
        <v>670</v>
      </c>
      <c r="C147" t="s">
        <v>671</v>
      </c>
      <c r="D147">
        <v>3</v>
      </c>
      <c r="E147" t="s">
        <v>35</v>
      </c>
      <c r="F147" t="s">
        <v>409</v>
      </c>
      <c r="G147" t="str">
        <f t="shared" si="3"/>
        <v>Lennox Kai  Kuykendall</v>
      </c>
    </row>
    <row r="148" spans="1:7" x14ac:dyDescent="0.3">
      <c r="A148" t="s">
        <v>416</v>
      </c>
      <c r="B148" t="s">
        <v>672</v>
      </c>
      <c r="C148" t="s">
        <v>673</v>
      </c>
      <c r="D148">
        <v>3</v>
      </c>
      <c r="E148" t="s">
        <v>38</v>
      </c>
      <c r="F148" t="s">
        <v>409</v>
      </c>
      <c r="G148" t="str">
        <f t="shared" si="3"/>
        <v>Alessandra  Duran</v>
      </c>
    </row>
    <row r="149" spans="1:7" x14ac:dyDescent="0.3">
      <c r="A149" t="s">
        <v>418</v>
      </c>
      <c r="B149" t="s">
        <v>674</v>
      </c>
      <c r="C149" t="s">
        <v>675</v>
      </c>
      <c r="D149">
        <v>4</v>
      </c>
      <c r="E149" t="s">
        <v>35</v>
      </c>
      <c r="F149" t="s">
        <v>409</v>
      </c>
      <c r="G149" t="str">
        <f t="shared" si="3"/>
        <v>Aleksander Urbaniak</v>
      </c>
    </row>
    <row r="150" spans="1:7" x14ac:dyDescent="0.3">
      <c r="A150" t="s">
        <v>420</v>
      </c>
      <c r="B150" t="s">
        <v>676</v>
      </c>
      <c r="C150" t="s">
        <v>677</v>
      </c>
      <c r="D150">
        <v>4</v>
      </c>
      <c r="E150" t="s">
        <v>38</v>
      </c>
      <c r="F150" t="s">
        <v>409</v>
      </c>
      <c r="G150" t="str">
        <f t="shared" si="3"/>
        <v>Avery Riley  Cintron</v>
      </c>
    </row>
    <row r="151" spans="1:7" x14ac:dyDescent="0.3">
      <c r="A151" t="s">
        <v>422</v>
      </c>
      <c r="B151" t="s">
        <v>413</v>
      </c>
      <c r="C151" t="s">
        <v>678</v>
      </c>
      <c r="D151">
        <v>4</v>
      </c>
      <c r="E151" t="s">
        <v>38</v>
      </c>
      <c r="F151" t="s">
        <v>409</v>
      </c>
      <c r="G151" t="str">
        <f t="shared" si="3"/>
        <v>Leah  Fenton</v>
      </c>
    </row>
    <row r="152" spans="1:7" x14ac:dyDescent="0.3">
      <c r="A152" t="s">
        <v>424</v>
      </c>
      <c r="B152" t="s">
        <v>417</v>
      </c>
      <c r="C152" t="s">
        <v>679</v>
      </c>
      <c r="D152">
        <v>4</v>
      </c>
      <c r="E152" t="s">
        <v>35</v>
      </c>
      <c r="F152" t="s">
        <v>409</v>
      </c>
      <c r="G152" t="str">
        <f t="shared" si="3"/>
        <v>Talin  Mohan</v>
      </c>
    </row>
    <row r="153" spans="1:7" x14ac:dyDescent="0.3">
      <c r="A153" t="s">
        <v>426</v>
      </c>
      <c r="B153" t="s">
        <v>411</v>
      </c>
      <c r="C153" t="s">
        <v>680</v>
      </c>
      <c r="D153">
        <v>4</v>
      </c>
      <c r="E153" t="s">
        <v>38</v>
      </c>
      <c r="F153" t="s">
        <v>409</v>
      </c>
      <c r="G153" t="str">
        <f t="shared" si="3"/>
        <v>Kaitlyn  Guzman</v>
      </c>
    </row>
    <row r="154" spans="1:7" x14ac:dyDescent="0.3">
      <c r="A154" t="s">
        <v>427</v>
      </c>
      <c r="B154" t="s">
        <v>681</v>
      </c>
      <c r="C154" t="s">
        <v>682</v>
      </c>
      <c r="D154">
        <v>4</v>
      </c>
      <c r="E154" t="s">
        <v>35</v>
      </c>
      <c r="F154" t="s">
        <v>409</v>
      </c>
      <c r="G154" t="str">
        <f t="shared" si="3"/>
        <v>Nicholas  Baglione</v>
      </c>
    </row>
    <row r="155" spans="1:7" x14ac:dyDescent="0.3">
      <c r="A155" t="s">
        <v>428</v>
      </c>
      <c r="B155" t="s">
        <v>419</v>
      </c>
      <c r="C155" t="s">
        <v>683</v>
      </c>
      <c r="D155">
        <v>5</v>
      </c>
      <c r="E155" t="s">
        <v>38</v>
      </c>
      <c r="F155" t="s">
        <v>409</v>
      </c>
      <c r="G155" t="str">
        <f t="shared" si="3"/>
        <v>Lily  Peppinghaus</v>
      </c>
    </row>
    <row r="156" spans="1:7" x14ac:dyDescent="0.3">
      <c r="A156" t="s">
        <v>430</v>
      </c>
      <c r="B156" t="s">
        <v>417</v>
      </c>
      <c r="C156" t="s">
        <v>684</v>
      </c>
      <c r="D156">
        <v>5</v>
      </c>
      <c r="E156" t="s">
        <v>35</v>
      </c>
      <c r="F156" t="s">
        <v>409</v>
      </c>
      <c r="G156" t="str">
        <f t="shared" si="3"/>
        <v>Nathan  Mohan</v>
      </c>
    </row>
    <row r="157" spans="1:7" x14ac:dyDescent="0.3">
      <c r="A157" t="s">
        <v>431</v>
      </c>
      <c r="B157" t="s">
        <v>421</v>
      </c>
      <c r="C157" t="s">
        <v>685</v>
      </c>
      <c r="D157">
        <v>5</v>
      </c>
      <c r="E157" t="s">
        <v>38</v>
      </c>
      <c r="F157" t="s">
        <v>409</v>
      </c>
      <c r="G157" t="str">
        <f t="shared" si="3"/>
        <v>Olivia  Mielnik</v>
      </c>
    </row>
    <row r="158" spans="1:7" x14ac:dyDescent="0.3">
      <c r="A158" t="s">
        <v>432</v>
      </c>
      <c r="B158" t="s">
        <v>423</v>
      </c>
      <c r="C158" t="s">
        <v>686</v>
      </c>
      <c r="D158">
        <v>6</v>
      </c>
      <c r="E158" t="s">
        <v>35</v>
      </c>
      <c r="F158" t="s">
        <v>409</v>
      </c>
      <c r="G158" t="str">
        <f t="shared" si="3"/>
        <v>Aidan  Allen</v>
      </c>
    </row>
    <row r="159" spans="1:7" x14ac:dyDescent="0.3">
      <c r="A159" t="s">
        <v>434</v>
      </c>
      <c r="B159" t="s">
        <v>408</v>
      </c>
      <c r="C159" t="s">
        <v>687</v>
      </c>
      <c r="D159">
        <v>6</v>
      </c>
      <c r="E159" t="s">
        <v>35</v>
      </c>
      <c r="F159" t="s">
        <v>409</v>
      </c>
      <c r="G159" t="str">
        <f t="shared" si="3"/>
        <v>David  Fazio</v>
      </c>
    </row>
    <row r="160" spans="1:7" x14ac:dyDescent="0.3">
      <c r="A160" t="s">
        <v>436</v>
      </c>
      <c r="B160" t="s">
        <v>411</v>
      </c>
      <c r="C160" t="s">
        <v>688</v>
      </c>
      <c r="D160">
        <v>6</v>
      </c>
      <c r="E160" t="s">
        <v>35</v>
      </c>
      <c r="F160" t="s">
        <v>409</v>
      </c>
      <c r="G160" t="str">
        <f t="shared" si="3"/>
        <v>Michael  Guzman</v>
      </c>
    </row>
    <row r="161" spans="1:7" x14ac:dyDescent="0.3">
      <c r="A161" t="s">
        <v>438</v>
      </c>
      <c r="B161" t="s">
        <v>665</v>
      </c>
      <c r="C161" t="s">
        <v>689</v>
      </c>
      <c r="D161">
        <v>6</v>
      </c>
      <c r="E161" t="s">
        <v>38</v>
      </c>
      <c r="F161" t="s">
        <v>409</v>
      </c>
      <c r="G161" t="str">
        <f t="shared" si="3"/>
        <v>Sofia   Rondello</v>
      </c>
    </row>
    <row r="162" spans="1:7" x14ac:dyDescent="0.3">
      <c r="A162" t="s">
        <v>440</v>
      </c>
      <c r="B162" t="s">
        <v>690</v>
      </c>
      <c r="C162" t="s">
        <v>691</v>
      </c>
      <c r="D162">
        <v>7</v>
      </c>
      <c r="E162" t="s">
        <v>35</v>
      </c>
      <c r="F162" t="s">
        <v>409</v>
      </c>
      <c r="G162" t="str">
        <f t="shared" si="3"/>
        <v>Braden  Amahit</v>
      </c>
    </row>
    <row r="163" spans="1:7" x14ac:dyDescent="0.3">
      <c r="A163" t="s">
        <v>441</v>
      </c>
      <c r="B163" t="s">
        <v>433</v>
      </c>
      <c r="C163" t="s">
        <v>692</v>
      </c>
      <c r="D163">
        <v>7</v>
      </c>
      <c r="E163" t="s">
        <v>35</v>
      </c>
      <c r="F163" t="s">
        <v>409</v>
      </c>
      <c r="G163" t="str">
        <f t="shared" si="3"/>
        <v>Brandon  Rios</v>
      </c>
    </row>
    <row r="164" spans="1:7" x14ac:dyDescent="0.3">
      <c r="A164" t="s">
        <v>693</v>
      </c>
      <c r="B164" t="s">
        <v>694</v>
      </c>
      <c r="C164" t="s">
        <v>692</v>
      </c>
      <c r="D164">
        <v>7</v>
      </c>
      <c r="E164" t="s">
        <v>35</v>
      </c>
      <c r="F164" t="s">
        <v>409</v>
      </c>
      <c r="G164" t="str">
        <f t="shared" si="3"/>
        <v>Brandon  Saint Jean</v>
      </c>
    </row>
    <row r="165" spans="1:7" x14ac:dyDescent="0.3">
      <c r="A165" t="s">
        <v>695</v>
      </c>
      <c r="B165" t="s">
        <v>437</v>
      </c>
      <c r="C165" t="s">
        <v>696</v>
      </c>
      <c r="D165">
        <v>7</v>
      </c>
      <c r="E165" t="s">
        <v>35</v>
      </c>
      <c r="F165" t="s">
        <v>409</v>
      </c>
      <c r="G165" t="str">
        <f t="shared" si="3"/>
        <v>Nicolai  Chalet</v>
      </c>
    </row>
    <row r="166" spans="1:7" x14ac:dyDescent="0.3">
      <c r="A166" t="s">
        <v>697</v>
      </c>
      <c r="B166" t="s">
        <v>435</v>
      </c>
      <c r="C166" t="s">
        <v>698</v>
      </c>
      <c r="D166">
        <v>7</v>
      </c>
      <c r="E166" t="s">
        <v>35</v>
      </c>
      <c r="F166" t="s">
        <v>409</v>
      </c>
      <c r="G166" t="str">
        <f t="shared" si="3"/>
        <v>Hughes  Jeudy</v>
      </c>
    </row>
    <row r="167" spans="1:7" x14ac:dyDescent="0.3">
      <c r="G167" t="str">
        <f t="shared" si="3"/>
        <v xml:space="preserve"> </v>
      </c>
    </row>
    <row r="168" spans="1:7" x14ac:dyDescent="0.3">
      <c r="G168" t="str">
        <f t="shared" ref="G168:G190" si="4">C168&amp;" "&amp;B168</f>
        <v xml:space="preserve"> </v>
      </c>
    </row>
    <row r="169" spans="1:7" x14ac:dyDescent="0.3">
      <c r="G169" t="str">
        <f t="shared" si="4"/>
        <v xml:space="preserve"> </v>
      </c>
    </row>
    <row r="170" spans="1:7" x14ac:dyDescent="0.3">
      <c r="A170" t="s">
        <v>702</v>
      </c>
      <c r="B170" t="s">
        <v>202</v>
      </c>
      <c r="C170" t="s">
        <v>201</v>
      </c>
      <c r="D170">
        <v>8</v>
      </c>
      <c r="E170" t="s">
        <v>35</v>
      </c>
      <c r="F170" t="s">
        <v>3</v>
      </c>
      <c r="G170" t="str">
        <f t="shared" si="4"/>
        <v>Carl Aberle</v>
      </c>
    </row>
    <row r="171" spans="1:7" x14ac:dyDescent="0.3">
      <c r="A171" t="s">
        <v>703</v>
      </c>
      <c r="B171" t="s">
        <v>202</v>
      </c>
      <c r="C171" t="s">
        <v>198</v>
      </c>
      <c r="D171">
        <v>5</v>
      </c>
      <c r="E171" t="s">
        <v>35</v>
      </c>
      <c r="F171" t="s">
        <v>3</v>
      </c>
      <c r="G171" t="str">
        <f t="shared" si="4"/>
        <v>Joseph Aberle</v>
      </c>
    </row>
    <row r="172" spans="1:7" x14ac:dyDescent="0.3">
      <c r="A172" t="s">
        <v>704</v>
      </c>
      <c r="B172" t="s">
        <v>705</v>
      </c>
      <c r="C172" t="s">
        <v>298</v>
      </c>
      <c r="D172">
        <v>6</v>
      </c>
      <c r="E172" t="s">
        <v>35</v>
      </c>
      <c r="F172" t="s">
        <v>3</v>
      </c>
      <c r="G172" t="str">
        <f t="shared" si="4"/>
        <v>Benjamin Agar</v>
      </c>
    </row>
    <row r="173" spans="1:7" x14ac:dyDescent="0.3">
      <c r="A173" t="s">
        <v>706</v>
      </c>
      <c r="B173" t="s">
        <v>445</v>
      </c>
      <c r="C173" t="s">
        <v>198</v>
      </c>
      <c r="D173">
        <v>2</v>
      </c>
      <c r="E173" t="s">
        <v>35</v>
      </c>
      <c r="F173" t="s">
        <v>3</v>
      </c>
      <c r="G173" t="str">
        <f t="shared" si="4"/>
        <v>Joseph Arnold</v>
      </c>
    </row>
    <row r="174" spans="1:7" x14ac:dyDescent="0.3">
      <c r="A174" t="s">
        <v>707</v>
      </c>
      <c r="B174" t="s">
        <v>209</v>
      </c>
      <c r="C174" t="s">
        <v>208</v>
      </c>
      <c r="D174">
        <v>8</v>
      </c>
      <c r="E174" t="s">
        <v>35</v>
      </c>
      <c r="F174" t="s">
        <v>3</v>
      </c>
      <c r="G174" t="str">
        <f t="shared" si="4"/>
        <v>Sam Bonsignore</v>
      </c>
    </row>
    <row r="175" spans="1:7" x14ac:dyDescent="0.3">
      <c r="A175" t="s">
        <v>708</v>
      </c>
      <c r="B175" t="s">
        <v>447</v>
      </c>
      <c r="C175" t="s">
        <v>448</v>
      </c>
      <c r="D175">
        <v>4</v>
      </c>
      <c r="E175" t="s">
        <v>38</v>
      </c>
      <c r="F175" t="s">
        <v>3</v>
      </c>
      <c r="G175" t="str">
        <f t="shared" si="4"/>
        <v>Laila Fabien</v>
      </c>
    </row>
    <row r="176" spans="1:7" x14ac:dyDescent="0.3">
      <c r="A176" t="s">
        <v>709</v>
      </c>
      <c r="B176" t="s">
        <v>710</v>
      </c>
      <c r="C176" t="s">
        <v>285</v>
      </c>
      <c r="D176">
        <v>4</v>
      </c>
      <c r="E176" t="s">
        <v>35</v>
      </c>
      <c r="F176" t="s">
        <v>3</v>
      </c>
      <c r="G176" t="str">
        <f t="shared" si="4"/>
        <v>Antonio Davis-Palmer</v>
      </c>
    </row>
    <row r="177" spans="1:7" x14ac:dyDescent="0.3">
      <c r="A177" t="s">
        <v>711</v>
      </c>
      <c r="B177" t="s">
        <v>712</v>
      </c>
      <c r="C177" t="s">
        <v>713</v>
      </c>
      <c r="D177">
        <v>8</v>
      </c>
      <c r="E177" t="s">
        <v>38</v>
      </c>
      <c r="F177" t="s">
        <v>3</v>
      </c>
      <c r="G177" t="str">
        <f t="shared" si="4"/>
        <v>Abby Dursee</v>
      </c>
    </row>
    <row r="178" spans="1:7" x14ac:dyDescent="0.3">
      <c r="A178" t="s">
        <v>714</v>
      </c>
      <c r="B178" t="s">
        <v>715</v>
      </c>
      <c r="C178" t="s">
        <v>716</v>
      </c>
      <c r="D178" t="s">
        <v>195</v>
      </c>
      <c r="E178" t="s">
        <v>35</v>
      </c>
      <c r="F178" t="s">
        <v>3</v>
      </c>
      <c r="G178" t="str">
        <f t="shared" si="4"/>
        <v>Ernie Fantini</v>
      </c>
    </row>
    <row r="179" spans="1:7" x14ac:dyDescent="0.3">
      <c r="A179" t="s">
        <v>717</v>
      </c>
      <c r="B179" t="s">
        <v>449</v>
      </c>
      <c r="C179" t="s">
        <v>147</v>
      </c>
      <c r="D179">
        <v>2</v>
      </c>
      <c r="E179" t="s">
        <v>35</v>
      </c>
      <c r="F179" t="s">
        <v>3</v>
      </c>
      <c r="G179" t="str">
        <f t="shared" si="4"/>
        <v>Alexander Gonzalez</v>
      </c>
    </row>
    <row r="180" spans="1:7" x14ac:dyDescent="0.3">
      <c r="A180" t="s">
        <v>718</v>
      </c>
      <c r="B180" t="s">
        <v>449</v>
      </c>
      <c r="C180" t="s">
        <v>296</v>
      </c>
      <c r="D180">
        <v>1</v>
      </c>
      <c r="E180" t="s">
        <v>35</v>
      </c>
      <c r="F180" t="s">
        <v>3</v>
      </c>
      <c r="G180" t="str">
        <f t="shared" si="4"/>
        <v>Jackson Gonzalez</v>
      </c>
    </row>
    <row r="181" spans="1:7" x14ac:dyDescent="0.3">
      <c r="A181" t="s">
        <v>719</v>
      </c>
      <c r="B181" t="s">
        <v>204</v>
      </c>
      <c r="C181" t="s">
        <v>154</v>
      </c>
      <c r="D181">
        <v>7</v>
      </c>
      <c r="E181" t="s">
        <v>38</v>
      </c>
      <c r="F181" t="s">
        <v>3</v>
      </c>
      <c r="G181" t="str">
        <f t="shared" si="4"/>
        <v>Grace Gosda</v>
      </c>
    </row>
    <row r="182" spans="1:7" x14ac:dyDescent="0.3">
      <c r="A182" t="s">
        <v>720</v>
      </c>
      <c r="B182" t="s">
        <v>721</v>
      </c>
      <c r="C182" t="s">
        <v>722</v>
      </c>
      <c r="D182">
        <v>6</v>
      </c>
      <c r="E182" t="s">
        <v>35</v>
      </c>
      <c r="F182" t="s">
        <v>3</v>
      </c>
      <c r="G182" t="str">
        <f t="shared" si="4"/>
        <v>Dean Jackosalem</v>
      </c>
    </row>
    <row r="183" spans="1:7" x14ac:dyDescent="0.3">
      <c r="A183" t="s">
        <v>723</v>
      </c>
      <c r="B183" t="s">
        <v>724</v>
      </c>
      <c r="C183" t="s">
        <v>725</v>
      </c>
      <c r="D183">
        <v>1</v>
      </c>
      <c r="E183" t="s">
        <v>35</v>
      </c>
      <c r="F183" t="s">
        <v>3</v>
      </c>
      <c r="G183" t="str">
        <f t="shared" si="4"/>
        <v>Herny Noblett</v>
      </c>
    </row>
    <row r="184" spans="1:7" x14ac:dyDescent="0.3">
      <c r="A184" t="s">
        <v>726</v>
      </c>
      <c r="B184" t="s">
        <v>727</v>
      </c>
      <c r="C184" t="s">
        <v>728</v>
      </c>
      <c r="D184">
        <v>4</v>
      </c>
      <c r="E184" t="s">
        <v>35</v>
      </c>
      <c r="F184" t="s">
        <v>3</v>
      </c>
      <c r="G184" t="str">
        <f t="shared" si="4"/>
        <v>Henri Norris</v>
      </c>
    </row>
    <row r="185" spans="1:7" x14ac:dyDescent="0.3">
      <c r="A185" t="s">
        <v>729</v>
      </c>
      <c r="B185" t="s">
        <v>730</v>
      </c>
      <c r="C185" t="s">
        <v>37</v>
      </c>
      <c r="D185">
        <v>1</v>
      </c>
      <c r="E185" t="s">
        <v>38</v>
      </c>
      <c r="F185" t="s">
        <v>3</v>
      </c>
      <c r="G185" t="str">
        <f t="shared" si="4"/>
        <v>Olivia Szydlowski</v>
      </c>
    </row>
    <row r="186" spans="1:7" x14ac:dyDescent="0.3">
      <c r="G186" t="str">
        <f t="shared" si="4"/>
        <v xml:space="preserve"> </v>
      </c>
    </row>
    <row r="187" spans="1:7" x14ac:dyDescent="0.3">
      <c r="G187" t="str">
        <f t="shared" si="4"/>
        <v xml:space="preserve"> </v>
      </c>
    </row>
    <row r="188" spans="1:7" x14ac:dyDescent="0.3">
      <c r="G188" t="str">
        <f t="shared" si="4"/>
        <v xml:space="preserve"> </v>
      </c>
    </row>
    <row r="189" spans="1:7" x14ac:dyDescent="0.3">
      <c r="A189" t="s">
        <v>357</v>
      </c>
      <c r="B189" t="s">
        <v>731</v>
      </c>
      <c r="C189" t="s">
        <v>732</v>
      </c>
      <c r="D189">
        <v>3</v>
      </c>
      <c r="E189" t="s">
        <v>38</v>
      </c>
      <c r="F189" t="s">
        <v>360</v>
      </c>
      <c r="G189" t="str">
        <f t="shared" si="4"/>
        <v>Karoline Jaeckle</v>
      </c>
    </row>
    <row r="190" spans="1:7" x14ac:dyDescent="0.3">
      <c r="A190" t="s">
        <v>361</v>
      </c>
      <c r="B190" t="s">
        <v>733</v>
      </c>
      <c r="C190" t="s">
        <v>356</v>
      </c>
      <c r="D190">
        <v>3</v>
      </c>
      <c r="E190" t="s">
        <v>38</v>
      </c>
      <c r="F190" t="s">
        <v>360</v>
      </c>
      <c r="G190" t="str">
        <f t="shared" si="4"/>
        <v>Sarah Schlegel</v>
      </c>
    </row>
    <row r="191" spans="1:7" x14ac:dyDescent="0.3">
      <c r="A191" t="s">
        <v>363</v>
      </c>
      <c r="B191" t="s">
        <v>734</v>
      </c>
      <c r="C191" t="s">
        <v>735</v>
      </c>
      <c r="D191">
        <v>3</v>
      </c>
      <c r="E191" t="s">
        <v>38</v>
      </c>
      <c r="F191" t="s">
        <v>360</v>
      </c>
      <c r="G191" t="str">
        <f t="shared" ref="G191:G229" si="5">C191&amp;" "&amp;B191</f>
        <v>Gianna Hack</v>
      </c>
    </row>
    <row r="192" spans="1:7" x14ac:dyDescent="0.3">
      <c r="A192" t="s">
        <v>365</v>
      </c>
      <c r="B192" t="s">
        <v>387</v>
      </c>
      <c r="C192" t="s">
        <v>736</v>
      </c>
      <c r="D192">
        <v>3</v>
      </c>
      <c r="E192" t="s">
        <v>35</v>
      </c>
      <c r="F192" t="s">
        <v>360</v>
      </c>
      <c r="G192" t="str">
        <f t="shared" si="5"/>
        <v>Dominick DeLuca</v>
      </c>
    </row>
    <row r="193" spans="1:7" x14ac:dyDescent="0.3">
      <c r="A193" t="s">
        <v>368</v>
      </c>
      <c r="B193" t="s">
        <v>358</v>
      </c>
      <c r="C193" t="s">
        <v>737</v>
      </c>
      <c r="D193">
        <v>3</v>
      </c>
      <c r="E193" t="s">
        <v>35</v>
      </c>
      <c r="F193" t="s">
        <v>360</v>
      </c>
      <c r="G193" t="str">
        <f t="shared" si="5"/>
        <v>Macallam Gill</v>
      </c>
    </row>
    <row r="194" spans="1:7" x14ac:dyDescent="0.3">
      <c r="A194" t="s">
        <v>370</v>
      </c>
      <c r="B194" t="s">
        <v>738</v>
      </c>
      <c r="C194" t="s">
        <v>739</v>
      </c>
      <c r="D194">
        <v>3</v>
      </c>
      <c r="E194" t="s">
        <v>35</v>
      </c>
      <c r="F194" t="s">
        <v>360</v>
      </c>
      <c r="G194" t="str">
        <f t="shared" si="5"/>
        <v>Lorenzo DiBello</v>
      </c>
    </row>
    <row r="195" spans="1:7" x14ac:dyDescent="0.3">
      <c r="A195" t="s">
        <v>371</v>
      </c>
      <c r="B195" t="s">
        <v>740</v>
      </c>
      <c r="C195" t="s">
        <v>741</v>
      </c>
      <c r="D195">
        <v>3</v>
      </c>
      <c r="E195" t="s">
        <v>35</v>
      </c>
      <c r="F195" t="s">
        <v>360</v>
      </c>
      <c r="G195" t="str">
        <f t="shared" si="5"/>
        <v>AJ Calise</v>
      </c>
    </row>
    <row r="196" spans="1:7" x14ac:dyDescent="0.3">
      <c r="A196" t="s">
        <v>372</v>
      </c>
      <c r="B196" t="s">
        <v>742</v>
      </c>
      <c r="C196" t="s">
        <v>743</v>
      </c>
      <c r="D196">
        <v>3</v>
      </c>
      <c r="E196" t="s">
        <v>35</v>
      </c>
      <c r="F196" t="s">
        <v>360</v>
      </c>
      <c r="G196" t="str">
        <f t="shared" si="5"/>
        <v>Shepherd Jones</v>
      </c>
    </row>
    <row r="197" spans="1:7" x14ac:dyDescent="0.3">
      <c r="A197" t="s">
        <v>373</v>
      </c>
      <c r="B197" t="s">
        <v>358</v>
      </c>
      <c r="C197" t="s">
        <v>359</v>
      </c>
      <c r="D197">
        <v>4</v>
      </c>
      <c r="E197" t="s">
        <v>38</v>
      </c>
      <c r="F197" t="s">
        <v>360</v>
      </c>
      <c r="G197" t="str">
        <f t="shared" si="5"/>
        <v>Gracyn Gill</v>
      </c>
    </row>
    <row r="198" spans="1:7" x14ac:dyDescent="0.3">
      <c r="A198" t="s">
        <v>375</v>
      </c>
      <c r="B198" t="s">
        <v>362</v>
      </c>
      <c r="C198" t="s">
        <v>364</v>
      </c>
      <c r="D198">
        <v>4</v>
      </c>
      <c r="E198" t="s">
        <v>38</v>
      </c>
      <c r="F198" t="s">
        <v>360</v>
      </c>
      <c r="G198" t="str">
        <f t="shared" si="5"/>
        <v>Reagan Mahoney</v>
      </c>
    </row>
    <row r="199" spans="1:7" x14ac:dyDescent="0.3">
      <c r="A199" t="s">
        <v>376</v>
      </c>
      <c r="B199" t="s">
        <v>362</v>
      </c>
      <c r="C199" t="s">
        <v>146</v>
      </c>
      <c r="D199">
        <v>4</v>
      </c>
      <c r="E199" t="s">
        <v>38</v>
      </c>
      <c r="F199" t="s">
        <v>360</v>
      </c>
      <c r="G199" t="str">
        <f t="shared" si="5"/>
        <v>Mary Mahoney</v>
      </c>
    </row>
    <row r="200" spans="1:7" x14ac:dyDescent="0.3">
      <c r="A200" t="s">
        <v>377</v>
      </c>
      <c r="B200" t="s">
        <v>123</v>
      </c>
      <c r="C200" t="s">
        <v>369</v>
      </c>
      <c r="D200">
        <v>4</v>
      </c>
      <c r="E200" t="s">
        <v>38</v>
      </c>
      <c r="F200" t="s">
        <v>360</v>
      </c>
      <c r="G200" t="str">
        <f t="shared" si="5"/>
        <v>Klari Jalics</v>
      </c>
    </row>
    <row r="201" spans="1:7" x14ac:dyDescent="0.3">
      <c r="A201" t="s">
        <v>378</v>
      </c>
      <c r="B201" t="s">
        <v>366</v>
      </c>
      <c r="C201" t="s">
        <v>367</v>
      </c>
      <c r="D201">
        <v>4</v>
      </c>
      <c r="E201" t="s">
        <v>38</v>
      </c>
      <c r="F201" t="s">
        <v>360</v>
      </c>
      <c r="G201" t="str">
        <f t="shared" si="5"/>
        <v>Kalyna Pylyp</v>
      </c>
    </row>
    <row r="202" spans="1:7" x14ac:dyDescent="0.3">
      <c r="A202" t="s">
        <v>379</v>
      </c>
      <c r="B202" t="s">
        <v>294</v>
      </c>
      <c r="C202" t="s">
        <v>549</v>
      </c>
      <c r="D202">
        <v>4</v>
      </c>
      <c r="E202" t="s">
        <v>38</v>
      </c>
      <c r="F202" t="s">
        <v>360</v>
      </c>
      <c r="G202" t="str">
        <f t="shared" si="5"/>
        <v>Samantha Morgan</v>
      </c>
    </row>
    <row r="203" spans="1:7" x14ac:dyDescent="0.3">
      <c r="A203" t="s">
        <v>380</v>
      </c>
      <c r="B203" t="s">
        <v>136</v>
      </c>
      <c r="C203" t="s">
        <v>143</v>
      </c>
      <c r="D203">
        <v>4</v>
      </c>
      <c r="E203" t="s">
        <v>38</v>
      </c>
      <c r="F203" t="s">
        <v>360</v>
      </c>
      <c r="G203" t="str">
        <f t="shared" si="5"/>
        <v>Libby Dormo</v>
      </c>
    </row>
    <row r="204" spans="1:7" x14ac:dyDescent="0.3">
      <c r="A204" t="s">
        <v>381</v>
      </c>
      <c r="B204" t="s">
        <v>701</v>
      </c>
      <c r="C204" t="s">
        <v>302</v>
      </c>
      <c r="D204">
        <v>4</v>
      </c>
      <c r="E204" t="s">
        <v>35</v>
      </c>
      <c r="F204" t="s">
        <v>360</v>
      </c>
      <c r="G204" t="str">
        <f t="shared" si="5"/>
        <v>Michael Witko</v>
      </c>
    </row>
    <row r="205" spans="1:7" x14ac:dyDescent="0.3">
      <c r="A205" t="s">
        <v>382</v>
      </c>
      <c r="B205" t="s">
        <v>109</v>
      </c>
      <c r="C205" t="s">
        <v>127</v>
      </c>
      <c r="D205">
        <v>4</v>
      </c>
      <c r="E205" t="s">
        <v>35</v>
      </c>
      <c r="F205" t="s">
        <v>360</v>
      </c>
      <c r="G205" t="str">
        <f t="shared" si="5"/>
        <v>Thomas Dudley</v>
      </c>
    </row>
    <row r="206" spans="1:7" x14ac:dyDescent="0.3">
      <c r="A206" t="s">
        <v>383</v>
      </c>
      <c r="B206" t="s">
        <v>374</v>
      </c>
      <c r="C206" t="s">
        <v>196</v>
      </c>
      <c r="D206">
        <v>4</v>
      </c>
      <c r="E206" t="s">
        <v>35</v>
      </c>
      <c r="F206" t="s">
        <v>360</v>
      </c>
      <c r="G206" t="str">
        <f t="shared" si="5"/>
        <v>Chase Allocco</v>
      </c>
    </row>
    <row r="207" spans="1:7" x14ac:dyDescent="0.3">
      <c r="A207" t="s">
        <v>384</v>
      </c>
      <c r="B207" t="s">
        <v>744</v>
      </c>
      <c r="C207" t="s">
        <v>84</v>
      </c>
      <c r="D207">
        <v>4</v>
      </c>
      <c r="E207" t="s">
        <v>35</v>
      </c>
      <c r="F207" t="s">
        <v>360</v>
      </c>
      <c r="G207" t="str">
        <f t="shared" si="5"/>
        <v>Henry Slocum</v>
      </c>
    </row>
    <row r="208" spans="1:7" x14ac:dyDescent="0.3">
      <c r="A208" t="s">
        <v>385</v>
      </c>
      <c r="B208" t="s">
        <v>132</v>
      </c>
      <c r="C208" t="s">
        <v>133</v>
      </c>
      <c r="D208">
        <v>5</v>
      </c>
      <c r="E208" t="s">
        <v>38</v>
      </c>
      <c r="F208" t="s">
        <v>360</v>
      </c>
      <c r="G208" t="str">
        <f t="shared" si="5"/>
        <v>Viktoria Molina</v>
      </c>
    </row>
    <row r="209" spans="1:7" x14ac:dyDescent="0.3">
      <c r="A209" t="s">
        <v>386</v>
      </c>
      <c r="B209" t="s">
        <v>745</v>
      </c>
      <c r="C209" t="s">
        <v>153</v>
      </c>
      <c r="D209">
        <v>5</v>
      </c>
      <c r="E209" t="s">
        <v>38</v>
      </c>
      <c r="F209" t="s">
        <v>360</v>
      </c>
      <c r="G209" t="str">
        <f t="shared" si="5"/>
        <v>Isabella Santibañez</v>
      </c>
    </row>
    <row r="210" spans="1:7" x14ac:dyDescent="0.3">
      <c r="A210" t="s">
        <v>388</v>
      </c>
      <c r="B210" t="s">
        <v>137</v>
      </c>
      <c r="C210" t="s">
        <v>60</v>
      </c>
      <c r="D210">
        <v>5</v>
      </c>
      <c r="E210" t="s">
        <v>35</v>
      </c>
      <c r="F210" t="s">
        <v>360</v>
      </c>
      <c r="G210" t="str">
        <f t="shared" si="5"/>
        <v>James Blackwell</v>
      </c>
    </row>
    <row r="211" spans="1:7" x14ac:dyDescent="0.3">
      <c r="A211" t="s">
        <v>389</v>
      </c>
      <c r="B211" t="s">
        <v>387</v>
      </c>
      <c r="C211" t="s">
        <v>197</v>
      </c>
      <c r="D211">
        <v>5</v>
      </c>
      <c r="E211" t="s">
        <v>35</v>
      </c>
      <c r="F211" t="s">
        <v>360</v>
      </c>
      <c r="G211" t="str">
        <f t="shared" si="5"/>
        <v>Christopher DeLuca</v>
      </c>
    </row>
    <row r="212" spans="1:7" x14ac:dyDescent="0.3">
      <c r="A212" t="s">
        <v>390</v>
      </c>
      <c r="B212" t="s">
        <v>733</v>
      </c>
      <c r="C212" t="s">
        <v>84</v>
      </c>
      <c r="D212">
        <v>5</v>
      </c>
      <c r="E212" t="s">
        <v>35</v>
      </c>
      <c r="F212" t="s">
        <v>360</v>
      </c>
      <c r="G212" t="str">
        <f t="shared" si="5"/>
        <v>Henry Schlegel</v>
      </c>
    </row>
    <row r="213" spans="1:7" x14ac:dyDescent="0.3">
      <c r="A213" t="s">
        <v>391</v>
      </c>
      <c r="B213" t="s">
        <v>141</v>
      </c>
      <c r="C213" t="s">
        <v>140</v>
      </c>
      <c r="D213">
        <v>5</v>
      </c>
      <c r="E213" t="s">
        <v>35</v>
      </c>
      <c r="F213" t="s">
        <v>360</v>
      </c>
      <c r="G213" t="str">
        <f t="shared" si="5"/>
        <v>Declan Crowley</v>
      </c>
    </row>
    <row r="214" spans="1:7" x14ac:dyDescent="0.3">
      <c r="A214" t="s">
        <v>392</v>
      </c>
      <c r="B214" t="s">
        <v>294</v>
      </c>
      <c r="C214" t="s">
        <v>37</v>
      </c>
      <c r="D214">
        <v>6</v>
      </c>
      <c r="E214" t="s">
        <v>38</v>
      </c>
      <c r="F214" t="s">
        <v>360</v>
      </c>
      <c r="G214" t="str">
        <f t="shared" si="5"/>
        <v>Olivia Morgan</v>
      </c>
    </row>
    <row r="215" spans="1:7" x14ac:dyDescent="0.3">
      <c r="A215" t="s">
        <v>394</v>
      </c>
      <c r="B215" t="s">
        <v>746</v>
      </c>
      <c r="C215" t="s">
        <v>47</v>
      </c>
      <c r="D215">
        <v>6</v>
      </c>
      <c r="E215" t="s">
        <v>38</v>
      </c>
      <c r="F215" t="s">
        <v>360</v>
      </c>
      <c r="G215" t="str">
        <f t="shared" si="5"/>
        <v>Sophia Nuñez</v>
      </c>
    </row>
    <row r="216" spans="1:7" x14ac:dyDescent="0.3">
      <c r="A216" t="s">
        <v>395</v>
      </c>
      <c r="B216" t="s">
        <v>747</v>
      </c>
      <c r="C216" t="s">
        <v>393</v>
      </c>
      <c r="D216">
        <v>6</v>
      </c>
      <c r="E216" t="s">
        <v>35</v>
      </c>
      <c r="F216" t="s">
        <v>360</v>
      </c>
      <c r="G216" t="str">
        <f t="shared" si="5"/>
        <v>Ryder Kraft</v>
      </c>
    </row>
    <row r="217" spans="1:7" x14ac:dyDescent="0.3">
      <c r="A217" t="s">
        <v>396</v>
      </c>
      <c r="B217" t="s">
        <v>748</v>
      </c>
      <c r="C217" t="s">
        <v>87</v>
      </c>
      <c r="D217">
        <v>6</v>
      </c>
      <c r="E217" t="s">
        <v>35</v>
      </c>
      <c r="F217" t="s">
        <v>360</v>
      </c>
      <c r="G217" t="str">
        <f t="shared" si="5"/>
        <v>Jack McInerny</v>
      </c>
    </row>
    <row r="218" spans="1:7" x14ac:dyDescent="0.3">
      <c r="A218" t="s">
        <v>397</v>
      </c>
      <c r="B218" t="s">
        <v>130</v>
      </c>
      <c r="C218" t="s">
        <v>57</v>
      </c>
      <c r="D218">
        <v>6</v>
      </c>
      <c r="E218" t="s">
        <v>35</v>
      </c>
      <c r="F218" t="s">
        <v>360</v>
      </c>
      <c r="G218" t="str">
        <f t="shared" si="5"/>
        <v>Jacob Dugan</v>
      </c>
    </row>
    <row r="219" spans="1:7" x14ac:dyDescent="0.3">
      <c r="A219" t="s">
        <v>398</v>
      </c>
      <c r="B219" t="s">
        <v>119</v>
      </c>
      <c r="C219" t="s">
        <v>120</v>
      </c>
      <c r="D219">
        <v>7</v>
      </c>
      <c r="E219" t="s">
        <v>38</v>
      </c>
      <c r="F219" t="s">
        <v>360</v>
      </c>
      <c r="G219" t="str">
        <f t="shared" si="5"/>
        <v>Katie Segal</v>
      </c>
    </row>
    <row r="220" spans="1:7" x14ac:dyDescent="0.3">
      <c r="A220" t="s">
        <v>399</v>
      </c>
      <c r="B220" t="s">
        <v>701</v>
      </c>
      <c r="C220" t="s">
        <v>243</v>
      </c>
      <c r="D220">
        <v>7</v>
      </c>
      <c r="E220" t="s">
        <v>38</v>
      </c>
      <c r="F220" t="s">
        <v>360</v>
      </c>
      <c r="G220" t="str">
        <f t="shared" si="5"/>
        <v>Claire Witko</v>
      </c>
    </row>
    <row r="221" spans="1:7" x14ac:dyDescent="0.3">
      <c r="A221" t="s">
        <v>400</v>
      </c>
      <c r="B221" t="s">
        <v>141</v>
      </c>
      <c r="C221" t="s">
        <v>60</v>
      </c>
      <c r="D221">
        <v>7</v>
      </c>
      <c r="E221" t="s">
        <v>35</v>
      </c>
      <c r="F221" t="s">
        <v>360</v>
      </c>
      <c r="G221" t="str">
        <f t="shared" si="5"/>
        <v>James Crowley</v>
      </c>
    </row>
    <row r="222" spans="1:7" x14ac:dyDescent="0.3">
      <c r="A222" t="s">
        <v>401</v>
      </c>
      <c r="B222" t="s">
        <v>733</v>
      </c>
      <c r="C222" t="s">
        <v>57</v>
      </c>
      <c r="D222">
        <v>7</v>
      </c>
      <c r="E222" t="s">
        <v>35</v>
      </c>
      <c r="F222" t="s">
        <v>360</v>
      </c>
      <c r="G222" t="str">
        <f t="shared" si="5"/>
        <v>Jacob Schlegel</v>
      </c>
    </row>
    <row r="223" spans="1:7" x14ac:dyDescent="0.3">
      <c r="A223" t="s">
        <v>402</v>
      </c>
      <c r="B223" t="s">
        <v>109</v>
      </c>
      <c r="C223" t="s">
        <v>125</v>
      </c>
      <c r="D223">
        <v>7</v>
      </c>
      <c r="E223" t="s">
        <v>35</v>
      </c>
      <c r="F223" t="s">
        <v>360</v>
      </c>
      <c r="G223" t="str">
        <f t="shared" si="5"/>
        <v>Robert Dudley</v>
      </c>
    </row>
    <row r="224" spans="1:7" x14ac:dyDescent="0.3">
      <c r="A224" t="s">
        <v>403</v>
      </c>
      <c r="B224" t="s">
        <v>126</v>
      </c>
      <c r="C224" t="s">
        <v>127</v>
      </c>
      <c r="D224">
        <v>7</v>
      </c>
      <c r="E224" t="s">
        <v>35</v>
      </c>
      <c r="F224" t="s">
        <v>360</v>
      </c>
      <c r="G224" t="str">
        <f t="shared" si="5"/>
        <v>Thomas Halliez</v>
      </c>
    </row>
    <row r="225" spans="1:7" x14ac:dyDescent="0.3">
      <c r="A225" t="s">
        <v>404</v>
      </c>
      <c r="B225" t="s">
        <v>123</v>
      </c>
      <c r="C225" t="s">
        <v>124</v>
      </c>
      <c r="D225">
        <v>7</v>
      </c>
      <c r="E225" t="s">
        <v>35</v>
      </c>
      <c r="F225" t="s">
        <v>360</v>
      </c>
      <c r="G225" t="str">
        <f t="shared" si="5"/>
        <v>Benedek Jalics</v>
      </c>
    </row>
    <row r="226" spans="1:7" x14ac:dyDescent="0.3">
      <c r="A226" t="s">
        <v>405</v>
      </c>
      <c r="B226" t="s">
        <v>116</v>
      </c>
      <c r="C226" t="s">
        <v>117</v>
      </c>
      <c r="D226">
        <v>8</v>
      </c>
      <c r="E226" t="s">
        <v>35</v>
      </c>
      <c r="F226" t="s">
        <v>360</v>
      </c>
      <c r="G226" t="str">
        <f t="shared" si="5"/>
        <v>Colby Mannion</v>
      </c>
    </row>
    <row r="227" spans="1:7" x14ac:dyDescent="0.3">
      <c r="A227" t="s">
        <v>406</v>
      </c>
      <c r="B227" t="s">
        <v>107</v>
      </c>
      <c r="C227" t="s">
        <v>73</v>
      </c>
      <c r="D227">
        <v>8</v>
      </c>
      <c r="E227" t="s">
        <v>35</v>
      </c>
      <c r="F227" t="s">
        <v>360</v>
      </c>
      <c r="G227" t="str">
        <f t="shared" si="5"/>
        <v>Christian Seaman</v>
      </c>
    </row>
    <row r="228" spans="1:7" x14ac:dyDescent="0.3">
      <c r="A228" t="s">
        <v>1014</v>
      </c>
      <c r="B228" t="s">
        <v>734</v>
      </c>
      <c r="C228" t="s">
        <v>248</v>
      </c>
      <c r="D228">
        <v>3</v>
      </c>
      <c r="E228" t="s">
        <v>35</v>
      </c>
      <c r="F228" t="s">
        <v>360</v>
      </c>
      <c r="G228" t="str">
        <f t="shared" ref="G228" si="6">C228&amp;" "&amp;B228</f>
        <v>Johnny Hack</v>
      </c>
    </row>
    <row r="229" spans="1:7" x14ac:dyDescent="0.3">
      <c r="G229" t="str">
        <f t="shared" si="5"/>
        <v xml:space="preserve"> </v>
      </c>
    </row>
    <row r="230" spans="1:7" x14ac:dyDescent="0.3">
      <c r="G230" t="str">
        <f t="shared" ref="G230:G285" si="7">C230&amp;" "&amp;B230</f>
        <v xml:space="preserve"> </v>
      </c>
    </row>
    <row r="231" spans="1:7" x14ac:dyDescent="0.3">
      <c r="G231" t="str">
        <f t="shared" si="7"/>
        <v xml:space="preserve"> </v>
      </c>
    </row>
    <row r="232" spans="1:7" x14ac:dyDescent="0.3">
      <c r="A232" t="s">
        <v>473</v>
      </c>
      <c r="B232" t="s">
        <v>749</v>
      </c>
      <c r="C232" t="s">
        <v>750</v>
      </c>
      <c r="D232">
        <v>3</v>
      </c>
      <c r="E232" t="s">
        <v>35</v>
      </c>
      <c r="F232" t="s">
        <v>200</v>
      </c>
      <c r="G232" t="str">
        <f t="shared" si="7"/>
        <v>Joel Apolinario</v>
      </c>
    </row>
    <row r="233" spans="1:7" x14ac:dyDescent="0.3">
      <c r="A233" t="s">
        <v>474</v>
      </c>
      <c r="B233" t="s">
        <v>751</v>
      </c>
      <c r="C233" t="s">
        <v>752</v>
      </c>
      <c r="D233">
        <v>3</v>
      </c>
      <c r="E233" t="s">
        <v>35</v>
      </c>
      <c r="F233" t="s">
        <v>200</v>
      </c>
      <c r="G233" t="str">
        <f t="shared" si="7"/>
        <v>Jude Balan</v>
      </c>
    </row>
    <row r="234" spans="1:7" x14ac:dyDescent="0.3">
      <c r="A234" t="s">
        <v>475</v>
      </c>
      <c r="B234" t="s">
        <v>145</v>
      </c>
      <c r="C234" t="s">
        <v>149</v>
      </c>
      <c r="D234">
        <v>3</v>
      </c>
      <c r="E234" t="s">
        <v>35</v>
      </c>
      <c r="F234" t="s">
        <v>200</v>
      </c>
      <c r="G234" t="str">
        <f t="shared" si="7"/>
        <v>Nicholas MacDonald</v>
      </c>
    </row>
    <row r="235" spans="1:7" x14ac:dyDescent="0.3">
      <c r="A235" t="s">
        <v>476</v>
      </c>
      <c r="B235" t="s">
        <v>753</v>
      </c>
      <c r="C235" t="s">
        <v>300</v>
      </c>
      <c r="D235">
        <v>3</v>
      </c>
      <c r="E235" t="s">
        <v>35</v>
      </c>
      <c r="F235" t="s">
        <v>200</v>
      </c>
      <c r="G235" t="str">
        <f t="shared" si="7"/>
        <v>Matthew Michelsen</v>
      </c>
    </row>
    <row r="236" spans="1:7" x14ac:dyDescent="0.3">
      <c r="A236" t="s">
        <v>477</v>
      </c>
      <c r="B236" t="s">
        <v>268</v>
      </c>
      <c r="C236" t="s">
        <v>355</v>
      </c>
      <c r="D236">
        <v>3</v>
      </c>
      <c r="E236" t="s">
        <v>35</v>
      </c>
      <c r="F236" t="s">
        <v>200</v>
      </c>
      <c r="G236" t="str">
        <f t="shared" si="7"/>
        <v>Matteo Milelli</v>
      </c>
    </row>
    <row r="237" spans="1:7" x14ac:dyDescent="0.3">
      <c r="A237" t="s">
        <v>478</v>
      </c>
      <c r="B237" t="s">
        <v>754</v>
      </c>
      <c r="C237" t="s">
        <v>755</v>
      </c>
      <c r="D237">
        <v>3</v>
      </c>
      <c r="E237" t="s">
        <v>35</v>
      </c>
      <c r="F237" t="s">
        <v>200</v>
      </c>
      <c r="G237" t="str">
        <f t="shared" si="7"/>
        <v>Hudson Provost</v>
      </c>
    </row>
    <row r="238" spans="1:7" x14ac:dyDescent="0.3">
      <c r="A238" t="s">
        <v>479</v>
      </c>
      <c r="B238" t="s">
        <v>756</v>
      </c>
      <c r="C238" t="s">
        <v>757</v>
      </c>
      <c r="D238">
        <v>3</v>
      </c>
      <c r="E238" t="s">
        <v>38</v>
      </c>
      <c r="F238" t="s">
        <v>200</v>
      </c>
      <c r="G238" t="str">
        <f t="shared" si="7"/>
        <v>Paloma Torres</v>
      </c>
    </row>
    <row r="239" spans="1:7" x14ac:dyDescent="0.3">
      <c r="A239" t="s">
        <v>480</v>
      </c>
      <c r="B239" t="s">
        <v>756</v>
      </c>
      <c r="C239" t="s">
        <v>99</v>
      </c>
      <c r="D239">
        <v>3</v>
      </c>
      <c r="E239" t="s">
        <v>38</v>
      </c>
      <c r="F239" t="s">
        <v>200</v>
      </c>
      <c r="G239" t="str">
        <f t="shared" si="7"/>
        <v>Valentina Torres</v>
      </c>
    </row>
    <row r="240" spans="1:7" x14ac:dyDescent="0.3">
      <c r="A240" t="s">
        <v>481</v>
      </c>
      <c r="B240" t="s">
        <v>758</v>
      </c>
      <c r="C240" t="s">
        <v>208</v>
      </c>
      <c r="D240">
        <v>3</v>
      </c>
      <c r="E240" t="s">
        <v>35</v>
      </c>
      <c r="F240" t="s">
        <v>200</v>
      </c>
      <c r="G240" t="str">
        <f t="shared" si="7"/>
        <v>Sam Tyrell</v>
      </c>
    </row>
    <row r="241" spans="1:7" x14ac:dyDescent="0.3">
      <c r="A241" t="s">
        <v>482</v>
      </c>
      <c r="B241" t="s">
        <v>759</v>
      </c>
      <c r="C241" t="s">
        <v>760</v>
      </c>
      <c r="D241">
        <v>4</v>
      </c>
      <c r="E241" t="s">
        <v>38</v>
      </c>
      <c r="F241" t="s">
        <v>200</v>
      </c>
      <c r="G241" t="str">
        <f t="shared" si="7"/>
        <v>Margarita Duffy</v>
      </c>
    </row>
    <row r="242" spans="1:7" x14ac:dyDescent="0.3">
      <c r="A242" t="s">
        <v>483</v>
      </c>
      <c r="B242" t="s">
        <v>761</v>
      </c>
      <c r="C242" t="s">
        <v>129</v>
      </c>
      <c r="D242">
        <v>4</v>
      </c>
      <c r="E242" t="s">
        <v>38</v>
      </c>
      <c r="F242" t="s">
        <v>200</v>
      </c>
      <c r="G242" t="str">
        <f t="shared" si="7"/>
        <v>Victoria Hache</v>
      </c>
    </row>
    <row r="243" spans="1:7" x14ac:dyDescent="0.3">
      <c r="A243" t="s">
        <v>484</v>
      </c>
      <c r="B243" t="s">
        <v>762</v>
      </c>
      <c r="C243" t="s">
        <v>763</v>
      </c>
      <c r="D243">
        <v>4</v>
      </c>
      <c r="E243" t="s">
        <v>38</v>
      </c>
      <c r="F243" t="s">
        <v>200</v>
      </c>
      <c r="G243" t="str">
        <f t="shared" si="7"/>
        <v>Margaret Lubarsky</v>
      </c>
    </row>
    <row r="244" spans="1:7" x14ac:dyDescent="0.3">
      <c r="A244" t="s">
        <v>485</v>
      </c>
      <c r="B244" t="s">
        <v>764</v>
      </c>
      <c r="C244" t="s">
        <v>311</v>
      </c>
      <c r="D244">
        <v>4</v>
      </c>
      <c r="E244" t="s">
        <v>38</v>
      </c>
      <c r="F244" t="s">
        <v>200</v>
      </c>
      <c r="G244" t="str">
        <f t="shared" si="7"/>
        <v>Amelia Martins</v>
      </c>
    </row>
    <row r="245" spans="1:7" x14ac:dyDescent="0.3">
      <c r="A245" t="s">
        <v>486</v>
      </c>
      <c r="B245" t="s">
        <v>765</v>
      </c>
      <c r="C245" t="s">
        <v>568</v>
      </c>
      <c r="D245">
        <v>4</v>
      </c>
      <c r="E245" t="s">
        <v>38</v>
      </c>
      <c r="F245" t="s">
        <v>200</v>
      </c>
      <c r="G245" t="str">
        <f t="shared" si="7"/>
        <v>Mila Sadowski</v>
      </c>
    </row>
    <row r="246" spans="1:7" x14ac:dyDescent="0.3">
      <c r="A246" t="s">
        <v>487</v>
      </c>
      <c r="B246" t="s">
        <v>444</v>
      </c>
      <c r="C246" t="s">
        <v>118</v>
      </c>
      <c r="D246">
        <v>4</v>
      </c>
      <c r="E246" t="s">
        <v>38</v>
      </c>
      <c r="F246" t="s">
        <v>200</v>
      </c>
      <c r="G246" t="str">
        <f t="shared" si="7"/>
        <v>Avery Walsh</v>
      </c>
    </row>
    <row r="247" spans="1:7" x14ac:dyDescent="0.3">
      <c r="A247" t="s">
        <v>488</v>
      </c>
      <c r="B247" t="s">
        <v>766</v>
      </c>
      <c r="C247" t="s">
        <v>767</v>
      </c>
      <c r="D247">
        <v>4</v>
      </c>
      <c r="E247" t="s">
        <v>38</v>
      </c>
      <c r="F247" t="s">
        <v>200</v>
      </c>
      <c r="G247" t="str">
        <f t="shared" si="7"/>
        <v>Lily Webber</v>
      </c>
    </row>
    <row r="248" spans="1:7" x14ac:dyDescent="0.3">
      <c r="A248" t="s">
        <v>489</v>
      </c>
      <c r="B248" t="s">
        <v>768</v>
      </c>
      <c r="C248" t="s">
        <v>769</v>
      </c>
      <c r="D248">
        <v>4</v>
      </c>
      <c r="E248" t="s">
        <v>38</v>
      </c>
      <c r="F248" t="s">
        <v>200</v>
      </c>
      <c r="G248" t="str">
        <f t="shared" si="7"/>
        <v>Loreen Weber</v>
      </c>
    </row>
    <row r="249" spans="1:7" x14ac:dyDescent="0.3">
      <c r="A249" t="s">
        <v>490</v>
      </c>
      <c r="B249" t="s">
        <v>749</v>
      </c>
      <c r="C249" t="s">
        <v>148</v>
      </c>
      <c r="D249">
        <v>5</v>
      </c>
      <c r="E249" t="s">
        <v>35</v>
      </c>
      <c r="F249" t="s">
        <v>200</v>
      </c>
      <c r="G249" t="str">
        <f t="shared" si="7"/>
        <v>Daniel Apolinario</v>
      </c>
    </row>
    <row r="250" spans="1:7" x14ac:dyDescent="0.3">
      <c r="A250" t="s">
        <v>491</v>
      </c>
      <c r="B250" t="s">
        <v>749</v>
      </c>
      <c r="C250" t="s">
        <v>564</v>
      </c>
      <c r="D250">
        <v>5</v>
      </c>
      <c r="E250" t="s">
        <v>35</v>
      </c>
      <c r="F250" t="s">
        <v>200</v>
      </c>
      <c r="G250" t="str">
        <f t="shared" si="7"/>
        <v>Miguel Apolinario</v>
      </c>
    </row>
    <row r="251" spans="1:7" x14ac:dyDescent="0.3">
      <c r="A251" t="s">
        <v>492</v>
      </c>
      <c r="B251" t="s">
        <v>770</v>
      </c>
      <c r="C251" t="s">
        <v>771</v>
      </c>
      <c r="D251">
        <v>5</v>
      </c>
      <c r="E251" t="s">
        <v>38</v>
      </c>
      <c r="F251" t="s">
        <v>200</v>
      </c>
      <c r="G251" t="str">
        <f t="shared" si="7"/>
        <v>Katherine Byrnes</v>
      </c>
    </row>
    <row r="252" spans="1:7" x14ac:dyDescent="0.3">
      <c r="A252" t="s">
        <v>493</v>
      </c>
      <c r="B252" t="s">
        <v>772</v>
      </c>
      <c r="C252" t="s">
        <v>203</v>
      </c>
      <c r="D252">
        <v>5</v>
      </c>
      <c r="E252" t="s">
        <v>35</v>
      </c>
      <c r="F252" t="s">
        <v>200</v>
      </c>
      <c r="G252" t="str">
        <f t="shared" si="7"/>
        <v>Charles Flaherty</v>
      </c>
    </row>
    <row r="253" spans="1:7" x14ac:dyDescent="0.3">
      <c r="A253" t="s">
        <v>494</v>
      </c>
      <c r="B253" t="s">
        <v>773</v>
      </c>
      <c r="C253" t="s">
        <v>774</v>
      </c>
      <c r="D253">
        <v>5</v>
      </c>
      <c r="E253" t="s">
        <v>35</v>
      </c>
      <c r="F253" t="s">
        <v>200</v>
      </c>
      <c r="G253" t="str">
        <f t="shared" si="7"/>
        <v>Richard Hoff</v>
      </c>
    </row>
    <row r="254" spans="1:7" x14ac:dyDescent="0.3">
      <c r="A254" t="s">
        <v>495</v>
      </c>
      <c r="B254" t="s">
        <v>145</v>
      </c>
      <c r="C254" t="s">
        <v>775</v>
      </c>
      <c r="D254">
        <v>5</v>
      </c>
      <c r="E254" t="s">
        <v>38</v>
      </c>
      <c r="F254" t="s">
        <v>200</v>
      </c>
      <c r="G254" t="str">
        <f t="shared" si="7"/>
        <v>Marielle MacDonald</v>
      </c>
    </row>
    <row r="255" spans="1:7" x14ac:dyDescent="0.3">
      <c r="A255" t="s">
        <v>496</v>
      </c>
      <c r="B255" t="s">
        <v>576</v>
      </c>
      <c r="C255" t="s">
        <v>578</v>
      </c>
      <c r="D255">
        <v>5</v>
      </c>
      <c r="E255" t="s">
        <v>35</v>
      </c>
      <c r="F255" t="s">
        <v>200</v>
      </c>
      <c r="G255" t="str">
        <f t="shared" si="7"/>
        <v>Watson Smith</v>
      </c>
    </row>
    <row r="256" spans="1:7" x14ac:dyDescent="0.3">
      <c r="A256" t="s">
        <v>497</v>
      </c>
      <c r="B256" t="s">
        <v>751</v>
      </c>
      <c r="C256" t="s">
        <v>198</v>
      </c>
      <c r="D256">
        <v>6</v>
      </c>
      <c r="E256" t="s">
        <v>35</v>
      </c>
      <c r="F256" t="s">
        <v>200</v>
      </c>
      <c r="G256" t="str">
        <f t="shared" si="7"/>
        <v>Joseph Balan</v>
      </c>
    </row>
    <row r="257" spans="1:7" x14ac:dyDescent="0.3">
      <c r="A257" t="s">
        <v>498</v>
      </c>
      <c r="B257" t="s">
        <v>761</v>
      </c>
      <c r="C257" t="s">
        <v>106</v>
      </c>
      <c r="D257">
        <v>6</v>
      </c>
      <c r="E257" t="s">
        <v>35</v>
      </c>
      <c r="F257" t="s">
        <v>200</v>
      </c>
      <c r="G257" t="str">
        <f t="shared" si="7"/>
        <v>Aaron Hache</v>
      </c>
    </row>
    <row r="258" spans="1:7" x14ac:dyDescent="0.3">
      <c r="A258" t="s">
        <v>499</v>
      </c>
      <c r="B258" t="s">
        <v>776</v>
      </c>
      <c r="C258" t="s">
        <v>777</v>
      </c>
      <c r="D258">
        <v>6</v>
      </c>
      <c r="E258" t="s">
        <v>35</v>
      </c>
      <c r="F258" t="s">
        <v>200</v>
      </c>
      <c r="G258" t="str">
        <f t="shared" si="7"/>
        <v>Danny Martinson</v>
      </c>
    </row>
    <row r="259" spans="1:7" x14ac:dyDescent="0.3">
      <c r="A259" t="s">
        <v>500</v>
      </c>
      <c r="B259" t="s">
        <v>778</v>
      </c>
      <c r="C259" t="s">
        <v>135</v>
      </c>
      <c r="D259">
        <v>6</v>
      </c>
      <c r="E259" t="s">
        <v>35</v>
      </c>
      <c r="F259" t="s">
        <v>200</v>
      </c>
      <c r="G259" t="str">
        <f t="shared" si="7"/>
        <v>Luke Matty</v>
      </c>
    </row>
    <row r="260" spans="1:7" x14ac:dyDescent="0.3">
      <c r="A260" t="s">
        <v>501</v>
      </c>
      <c r="B260" t="s">
        <v>779</v>
      </c>
      <c r="C260" t="s">
        <v>780</v>
      </c>
      <c r="D260">
        <v>6</v>
      </c>
      <c r="E260" t="s">
        <v>38</v>
      </c>
      <c r="F260" t="s">
        <v>200</v>
      </c>
      <c r="G260" t="str">
        <f t="shared" si="7"/>
        <v>Bianca Morton</v>
      </c>
    </row>
    <row r="261" spans="1:7" x14ac:dyDescent="0.3">
      <c r="A261" t="s">
        <v>502</v>
      </c>
      <c r="B261" t="s">
        <v>781</v>
      </c>
      <c r="C261" t="s">
        <v>782</v>
      </c>
      <c r="D261">
        <v>6</v>
      </c>
      <c r="E261" t="s">
        <v>38</v>
      </c>
      <c r="F261" t="s">
        <v>200</v>
      </c>
      <c r="G261" t="str">
        <f t="shared" si="7"/>
        <v>Analiese Tyrrell</v>
      </c>
    </row>
    <row r="262" spans="1:7" x14ac:dyDescent="0.3">
      <c r="A262" t="s">
        <v>503</v>
      </c>
      <c r="B262" t="s">
        <v>783</v>
      </c>
      <c r="C262" t="s">
        <v>699</v>
      </c>
      <c r="D262">
        <v>6</v>
      </c>
      <c r="E262" t="s">
        <v>38</v>
      </c>
      <c r="F262" t="s">
        <v>200</v>
      </c>
      <c r="G262" t="str">
        <f t="shared" si="7"/>
        <v>Maeve Vandenberg</v>
      </c>
    </row>
    <row r="263" spans="1:7" x14ac:dyDescent="0.3">
      <c r="A263" t="s">
        <v>504</v>
      </c>
      <c r="B263" t="s">
        <v>772</v>
      </c>
      <c r="C263" t="s">
        <v>784</v>
      </c>
      <c r="D263">
        <v>7</v>
      </c>
      <c r="E263" t="s">
        <v>38</v>
      </c>
      <c r="F263" t="s">
        <v>200</v>
      </c>
      <c r="G263" t="str">
        <f t="shared" si="7"/>
        <v>Vivian Flaherty</v>
      </c>
    </row>
    <row r="264" spans="1:7" x14ac:dyDescent="0.3">
      <c r="A264" t="s">
        <v>505</v>
      </c>
      <c r="B264" t="s">
        <v>785</v>
      </c>
      <c r="C264" t="s">
        <v>128</v>
      </c>
      <c r="D264">
        <v>7</v>
      </c>
      <c r="E264" t="s">
        <v>38</v>
      </c>
      <c r="F264" t="s">
        <v>200</v>
      </c>
      <c r="G264" t="str">
        <f t="shared" si="7"/>
        <v>Bella Fuentes</v>
      </c>
    </row>
    <row r="265" spans="1:7" x14ac:dyDescent="0.3">
      <c r="A265" t="s">
        <v>506</v>
      </c>
      <c r="B265" t="s">
        <v>786</v>
      </c>
      <c r="C265" t="s">
        <v>121</v>
      </c>
      <c r="D265">
        <v>7</v>
      </c>
      <c r="E265" t="s">
        <v>38</v>
      </c>
      <c r="F265" t="s">
        <v>200</v>
      </c>
      <c r="G265" t="str">
        <f t="shared" si="7"/>
        <v>Elizabeth Greenman</v>
      </c>
    </row>
    <row r="266" spans="1:7" x14ac:dyDescent="0.3">
      <c r="A266" t="s">
        <v>507</v>
      </c>
      <c r="B266" t="s">
        <v>787</v>
      </c>
      <c r="C266" t="s">
        <v>206</v>
      </c>
      <c r="D266">
        <v>7</v>
      </c>
      <c r="E266" t="s">
        <v>35</v>
      </c>
      <c r="F266" t="s">
        <v>200</v>
      </c>
      <c r="G266" t="str">
        <f t="shared" si="7"/>
        <v>Patrick Morrow</v>
      </c>
    </row>
    <row r="267" spans="1:7" x14ac:dyDescent="0.3">
      <c r="A267" t="s">
        <v>508</v>
      </c>
      <c r="B267" t="s">
        <v>788</v>
      </c>
      <c r="C267" t="s">
        <v>789</v>
      </c>
      <c r="D267">
        <v>8</v>
      </c>
      <c r="E267" t="s">
        <v>38</v>
      </c>
      <c r="F267" t="s">
        <v>200</v>
      </c>
      <c r="G267" t="str">
        <f t="shared" si="7"/>
        <v>Karolina Bodyziak</v>
      </c>
    </row>
    <row r="268" spans="1:7" x14ac:dyDescent="0.3">
      <c r="A268" t="s">
        <v>790</v>
      </c>
      <c r="B268" t="s">
        <v>791</v>
      </c>
      <c r="C268" t="s">
        <v>792</v>
      </c>
      <c r="D268">
        <v>8</v>
      </c>
      <c r="E268" t="s">
        <v>38</v>
      </c>
      <c r="F268" t="s">
        <v>200</v>
      </c>
      <c r="G268" t="str">
        <f t="shared" si="7"/>
        <v>Zerrina Campagna</v>
      </c>
    </row>
    <row r="269" spans="1:7" x14ac:dyDescent="0.3">
      <c r="A269" t="s">
        <v>793</v>
      </c>
      <c r="B269" t="s">
        <v>759</v>
      </c>
      <c r="C269" t="s">
        <v>794</v>
      </c>
      <c r="D269">
        <v>8</v>
      </c>
      <c r="E269" t="s">
        <v>38</v>
      </c>
      <c r="F269" t="s">
        <v>200</v>
      </c>
      <c r="G269" t="str">
        <f t="shared" si="7"/>
        <v>Maria Victoria Duffy</v>
      </c>
    </row>
    <row r="270" spans="1:7" x14ac:dyDescent="0.3">
      <c r="A270" t="s">
        <v>795</v>
      </c>
      <c r="B270" t="s">
        <v>145</v>
      </c>
      <c r="C270" t="s">
        <v>84</v>
      </c>
      <c r="D270">
        <v>8</v>
      </c>
      <c r="E270" t="s">
        <v>35</v>
      </c>
      <c r="F270" t="s">
        <v>200</v>
      </c>
      <c r="G270" t="str">
        <f t="shared" si="7"/>
        <v>Henry MacDonald</v>
      </c>
    </row>
    <row r="271" spans="1:7" x14ac:dyDescent="0.3">
      <c r="A271" t="s">
        <v>796</v>
      </c>
      <c r="B271" t="s">
        <v>765</v>
      </c>
      <c r="C271" t="s">
        <v>797</v>
      </c>
      <c r="D271">
        <v>8</v>
      </c>
      <c r="E271" t="s">
        <v>38</v>
      </c>
      <c r="F271" t="s">
        <v>200</v>
      </c>
      <c r="G271" t="str">
        <f t="shared" si="7"/>
        <v>Maya Sadowski</v>
      </c>
    </row>
    <row r="272" spans="1:7" x14ac:dyDescent="0.3">
      <c r="A272" t="s">
        <v>798</v>
      </c>
      <c r="B272" t="s">
        <v>799</v>
      </c>
      <c r="C272" t="s">
        <v>800</v>
      </c>
      <c r="D272">
        <v>8</v>
      </c>
      <c r="E272" t="s">
        <v>35</v>
      </c>
      <c r="F272" t="s">
        <v>200</v>
      </c>
      <c r="G272" t="str">
        <f t="shared" si="7"/>
        <v>Benedict Tam</v>
      </c>
    </row>
    <row r="273" spans="1:7" x14ac:dyDescent="0.3">
      <c r="A273" t="s">
        <v>801</v>
      </c>
      <c r="B273" t="s">
        <v>758</v>
      </c>
      <c r="C273" t="s">
        <v>763</v>
      </c>
      <c r="D273">
        <v>8</v>
      </c>
      <c r="E273" t="s">
        <v>38</v>
      </c>
      <c r="F273" t="s">
        <v>200</v>
      </c>
      <c r="G273" t="str">
        <f t="shared" si="7"/>
        <v>Margaret Tyrell</v>
      </c>
    </row>
    <row r="274" spans="1:7" x14ac:dyDescent="0.3">
      <c r="A274" t="s">
        <v>802</v>
      </c>
      <c r="B274" t="s">
        <v>444</v>
      </c>
      <c r="C274" t="s">
        <v>803</v>
      </c>
      <c r="D274">
        <v>8</v>
      </c>
      <c r="E274" t="s">
        <v>38</v>
      </c>
      <c r="F274" t="s">
        <v>200</v>
      </c>
      <c r="G274" t="str">
        <f t="shared" si="7"/>
        <v>Kathryn Walsh</v>
      </c>
    </row>
    <row r="275" spans="1:7" x14ac:dyDescent="0.3">
      <c r="A275" t="s">
        <v>804</v>
      </c>
      <c r="B275" t="s">
        <v>805</v>
      </c>
      <c r="C275" t="s">
        <v>317</v>
      </c>
      <c r="D275">
        <v>3</v>
      </c>
      <c r="E275" t="s">
        <v>38</v>
      </c>
      <c r="F275" t="s">
        <v>200</v>
      </c>
      <c r="G275" t="str">
        <f t="shared" si="7"/>
        <v>Veronica Arocho</v>
      </c>
    </row>
    <row r="276" spans="1:7" x14ac:dyDescent="0.3">
      <c r="A276" t="s">
        <v>806</v>
      </c>
      <c r="B276" t="s">
        <v>805</v>
      </c>
      <c r="C276" t="s">
        <v>807</v>
      </c>
      <c r="D276">
        <v>5</v>
      </c>
      <c r="E276" t="s">
        <v>38</v>
      </c>
      <c r="F276" t="s">
        <v>200</v>
      </c>
      <c r="G276" t="str">
        <f t="shared" si="7"/>
        <v>Isabel Arocho</v>
      </c>
    </row>
    <row r="277" spans="1:7" x14ac:dyDescent="0.3">
      <c r="A277" t="s">
        <v>808</v>
      </c>
      <c r="B277" t="s">
        <v>805</v>
      </c>
      <c r="C277" t="s">
        <v>809</v>
      </c>
      <c r="D277">
        <v>6</v>
      </c>
      <c r="E277" t="s">
        <v>38</v>
      </c>
      <c r="F277" t="s">
        <v>200</v>
      </c>
      <c r="G277" t="str">
        <f t="shared" si="7"/>
        <v>Noelia Arocho</v>
      </c>
    </row>
    <row r="278" spans="1:7" x14ac:dyDescent="0.3">
      <c r="A278" t="s">
        <v>810</v>
      </c>
      <c r="B278" t="s">
        <v>805</v>
      </c>
      <c r="C278" t="s">
        <v>811</v>
      </c>
      <c r="D278">
        <v>8</v>
      </c>
      <c r="E278" t="s">
        <v>38</v>
      </c>
      <c r="F278" t="s">
        <v>200</v>
      </c>
      <c r="G278" t="str">
        <f t="shared" si="7"/>
        <v>Eliana Arocho</v>
      </c>
    </row>
    <row r="279" spans="1:7" x14ac:dyDescent="0.3">
      <c r="A279" t="s">
        <v>812</v>
      </c>
      <c r="B279" t="s">
        <v>813</v>
      </c>
      <c r="C279" t="s">
        <v>153</v>
      </c>
      <c r="D279">
        <v>3</v>
      </c>
      <c r="E279" t="s">
        <v>38</v>
      </c>
      <c r="F279" t="s">
        <v>200</v>
      </c>
      <c r="G279" t="str">
        <f t="shared" si="7"/>
        <v>Isabella Orelliana</v>
      </c>
    </row>
    <row r="280" spans="1:7" x14ac:dyDescent="0.3">
      <c r="A280" t="s">
        <v>814</v>
      </c>
      <c r="B280" t="s">
        <v>786</v>
      </c>
      <c r="C280" t="s">
        <v>328</v>
      </c>
      <c r="D280">
        <v>3</v>
      </c>
      <c r="E280" t="s">
        <v>35</v>
      </c>
      <c r="F280" t="s">
        <v>200</v>
      </c>
      <c r="G280" t="str">
        <f t="shared" si="7"/>
        <v>Ben Greenman</v>
      </c>
    </row>
    <row r="281" spans="1:7" x14ac:dyDescent="0.3">
      <c r="A281" t="s">
        <v>877</v>
      </c>
      <c r="B281" t="s">
        <v>868</v>
      </c>
      <c r="C281" t="s">
        <v>869</v>
      </c>
      <c r="D281">
        <v>3</v>
      </c>
      <c r="E281" t="s">
        <v>35</v>
      </c>
      <c r="F281" t="s">
        <v>200</v>
      </c>
      <c r="G281" t="str">
        <f t="shared" si="7"/>
        <v xml:space="preserve">Giovanni Alvarez </v>
      </c>
    </row>
    <row r="282" spans="1:7" x14ac:dyDescent="0.3">
      <c r="A282" t="s">
        <v>878</v>
      </c>
      <c r="B282" t="s">
        <v>879</v>
      </c>
      <c r="C282" t="s">
        <v>144</v>
      </c>
      <c r="D282">
        <v>5</v>
      </c>
      <c r="E282" t="s">
        <v>38</v>
      </c>
      <c r="F282" t="s">
        <v>200</v>
      </c>
      <c r="G282" t="str">
        <f t="shared" si="7"/>
        <v>Emma Last</v>
      </c>
    </row>
    <row r="284" spans="1:7" x14ac:dyDescent="0.3">
      <c r="G284" t="str">
        <f t="shared" si="7"/>
        <v xml:space="preserve"> </v>
      </c>
    </row>
    <row r="285" spans="1:7" x14ac:dyDescent="0.3">
      <c r="G285" t="str">
        <f t="shared" si="7"/>
        <v xml:space="preserve"> </v>
      </c>
    </row>
    <row r="286" spans="1:7" x14ac:dyDescent="0.3">
      <c r="A286" t="s">
        <v>509</v>
      </c>
      <c r="B286" t="s">
        <v>816</v>
      </c>
      <c r="C286" t="s">
        <v>817</v>
      </c>
      <c r="D286">
        <v>1</v>
      </c>
      <c r="E286" t="s">
        <v>38</v>
      </c>
      <c r="F286" t="s">
        <v>155</v>
      </c>
      <c r="G286" t="str">
        <f t="shared" ref="G286:G346" si="8">C286&amp;" "&amp;B286</f>
        <v>Ana Paschal</v>
      </c>
    </row>
    <row r="287" spans="1:7" x14ac:dyDescent="0.3">
      <c r="A287" t="s">
        <v>510</v>
      </c>
      <c r="B287" t="s">
        <v>818</v>
      </c>
      <c r="C287" t="s">
        <v>819</v>
      </c>
      <c r="D287">
        <v>1</v>
      </c>
      <c r="E287" t="s">
        <v>35</v>
      </c>
      <c r="F287" t="s">
        <v>155</v>
      </c>
      <c r="G287" t="str">
        <f t="shared" si="8"/>
        <v>Oscar Rokicki</v>
      </c>
    </row>
    <row r="288" spans="1:7" x14ac:dyDescent="0.3">
      <c r="A288" t="s">
        <v>511</v>
      </c>
      <c r="B288" t="s">
        <v>820</v>
      </c>
      <c r="C288" t="s">
        <v>821</v>
      </c>
      <c r="D288">
        <v>1</v>
      </c>
      <c r="E288" t="s">
        <v>38</v>
      </c>
      <c r="F288" t="s">
        <v>155</v>
      </c>
      <c r="G288" t="str">
        <f t="shared" si="8"/>
        <v>Emma Velas Kozlik</v>
      </c>
    </row>
    <row r="289" spans="1:7" x14ac:dyDescent="0.3">
      <c r="A289" t="s">
        <v>512</v>
      </c>
      <c r="B289" t="s">
        <v>822</v>
      </c>
      <c r="C289" t="s">
        <v>164</v>
      </c>
      <c r="D289">
        <v>1</v>
      </c>
      <c r="E289" t="s">
        <v>38</v>
      </c>
      <c r="F289" t="s">
        <v>155</v>
      </c>
      <c r="G289" t="str">
        <f t="shared" si="8"/>
        <v>Lucia Yanez</v>
      </c>
    </row>
    <row r="290" spans="1:7" x14ac:dyDescent="0.3">
      <c r="A290" t="s">
        <v>513</v>
      </c>
      <c r="B290" t="s">
        <v>447</v>
      </c>
      <c r="C290" t="s">
        <v>823</v>
      </c>
      <c r="D290">
        <v>2</v>
      </c>
      <c r="E290" t="s">
        <v>38</v>
      </c>
      <c r="F290" t="s">
        <v>155</v>
      </c>
      <c r="G290" t="str">
        <f t="shared" si="8"/>
        <v>Annabelle Fabien</v>
      </c>
    </row>
    <row r="291" spans="1:7" x14ac:dyDescent="0.3">
      <c r="A291" t="s">
        <v>514</v>
      </c>
      <c r="B291" t="s">
        <v>824</v>
      </c>
      <c r="C291" t="s">
        <v>296</v>
      </c>
      <c r="D291">
        <v>3</v>
      </c>
      <c r="E291" t="s">
        <v>35</v>
      </c>
      <c r="F291" t="s">
        <v>155</v>
      </c>
      <c r="G291" t="str">
        <f t="shared" si="8"/>
        <v>Jackson Hudak</v>
      </c>
    </row>
    <row r="292" spans="1:7" x14ac:dyDescent="0.3">
      <c r="A292" t="s">
        <v>515</v>
      </c>
      <c r="B292" t="s">
        <v>825</v>
      </c>
      <c r="C292" t="s">
        <v>826</v>
      </c>
      <c r="D292">
        <v>3</v>
      </c>
      <c r="E292" t="s">
        <v>35</v>
      </c>
      <c r="F292" t="s">
        <v>155</v>
      </c>
      <c r="G292" t="str">
        <f t="shared" si="8"/>
        <v>Brian E O’Dell</v>
      </c>
    </row>
    <row r="293" spans="1:7" x14ac:dyDescent="0.3">
      <c r="A293" t="s">
        <v>517</v>
      </c>
      <c r="B293" t="s">
        <v>519</v>
      </c>
      <c r="C293" t="s">
        <v>300</v>
      </c>
      <c r="D293">
        <v>4</v>
      </c>
      <c r="E293" t="s">
        <v>35</v>
      </c>
      <c r="F293" t="s">
        <v>155</v>
      </c>
      <c r="G293" t="str">
        <f t="shared" si="8"/>
        <v>Matthew Skovran</v>
      </c>
    </row>
    <row r="294" spans="1:7" x14ac:dyDescent="0.3">
      <c r="A294" t="s">
        <v>518</v>
      </c>
      <c r="B294" t="s">
        <v>818</v>
      </c>
      <c r="C294" t="s">
        <v>256</v>
      </c>
      <c r="D294">
        <v>4</v>
      </c>
      <c r="E294" t="s">
        <v>38</v>
      </c>
      <c r="F294" t="s">
        <v>155</v>
      </c>
      <c r="G294" t="str">
        <f t="shared" si="8"/>
        <v>Natalia Rokicki</v>
      </c>
    </row>
    <row r="295" spans="1:7" x14ac:dyDescent="0.3">
      <c r="A295" t="s">
        <v>170</v>
      </c>
      <c r="B295" t="s">
        <v>820</v>
      </c>
      <c r="C295" t="s">
        <v>827</v>
      </c>
      <c r="D295">
        <v>4</v>
      </c>
      <c r="E295" t="s">
        <v>38</v>
      </c>
      <c r="F295" t="s">
        <v>155</v>
      </c>
      <c r="G295" t="str">
        <f t="shared" si="8"/>
        <v>Vanessa Kozlik</v>
      </c>
    </row>
    <row r="296" spans="1:7" x14ac:dyDescent="0.3">
      <c r="A296" t="s">
        <v>171</v>
      </c>
      <c r="B296" t="s">
        <v>822</v>
      </c>
      <c r="C296" t="s">
        <v>520</v>
      </c>
      <c r="D296">
        <v>4</v>
      </c>
      <c r="E296" t="s">
        <v>35</v>
      </c>
      <c r="F296" t="s">
        <v>155</v>
      </c>
      <c r="G296" t="str">
        <f t="shared" si="8"/>
        <v>Santiago Yanez</v>
      </c>
    </row>
    <row r="297" spans="1:7" x14ac:dyDescent="0.3">
      <c r="A297" t="s">
        <v>172</v>
      </c>
      <c r="B297" t="s">
        <v>158</v>
      </c>
      <c r="C297" t="s">
        <v>157</v>
      </c>
      <c r="D297">
        <v>4</v>
      </c>
      <c r="E297" t="s">
        <v>38</v>
      </c>
      <c r="F297" t="s">
        <v>155</v>
      </c>
      <c r="G297" t="str">
        <f t="shared" si="8"/>
        <v>Demi Adeoye</v>
      </c>
    </row>
    <row r="298" spans="1:7" x14ac:dyDescent="0.3">
      <c r="A298" t="s">
        <v>173</v>
      </c>
      <c r="B298" t="s">
        <v>160</v>
      </c>
      <c r="C298" t="s">
        <v>159</v>
      </c>
      <c r="D298">
        <v>4</v>
      </c>
      <c r="E298" t="s">
        <v>38</v>
      </c>
      <c r="F298" t="s">
        <v>155</v>
      </c>
      <c r="G298" t="str">
        <f t="shared" si="8"/>
        <v>Alani Labrada</v>
      </c>
    </row>
    <row r="299" spans="1:7" x14ac:dyDescent="0.3">
      <c r="A299" t="s">
        <v>174</v>
      </c>
      <c r="B299" t="s">
        <v>828</v>
      </c>
      <c r="C299" t="s">
        <v>564</v>
      </c>
      <c r="D299">
        <v>4</v>
      </c>
      <c r="E299" t="s">
        <v>35</v>
      </c>
      <c r="F299" t="s">
        <v>155</v>
      </c>
      <c r="G299" t="str">
        <f t="shared" si="8"/>
        <v>Miguel Callejas</v>
      </c>
    </row>
    <row r="300" spans="1:7" x14ac:dyDescent="0.3">
      <c r="A300" t="s">
        <v>175</v>
      </c>
      <c r="B300" t="s">
        <v>825</v>
      </c>
      <c r="C300" t="s">
        <v>829</v>
      </c>
      <c r="D300">
        <v>4</v>
      </c>
      <c r="E300" t="s">
        <v>38</v>
      </c>
      <c r="F300" t="s">
        <v>155</v>
      </c>
      <c r="G300" t="str">
        <f t="shared" si="8"/>
        <v>Riley O’Dell</v>
      </c>
    </row>
    <row r="301" spans="1:7" x14ac:dyDescent="0.3">
      <c r="A301" t="s">
        <v>176</v>
      </c>
      <c r="B301" t="s">
        <v>830</v>
      </c>
      <c r="C301" t="s">
        <v>831</v>
      </c>
      <c r="D301">
        <v>4</v>
      </c>
      <c r="E301" t="s">
        <v>38</v>
      </c>
      <c r="F301" t="s">
        <v>155</v>
      </c>
      <c r="G301" t="str">
        <f t="shared" si="8"/>
        <v>Jessica Borek</v>
      </c>
    </row>
    <row r="302" spans="1:7" x14ac:dyDescent="0.3">
      <c r="A302" t="s">
        <v>177</v>
      </c>
      <c r="B302" t="s">
        <v>162</v>
      </c>
      <c r="C302" t="s">
        <v>161</v>
      </c>
      <c r="D302">
        <v>5</v>
      </c>
      <c r="E302" t="s">
        <v>35</v>
      </c>
      <c r="F302" t="s">
        <v>155</v>
      </c>
      <c r="G302" t="str">
        <f t="shared" si="8"/>
        <v>Gabriel Bonilla</v>
      </c>
    </row>
    <row r="303" spans="1:7" x14ac:dyDescent="0.3">
      <c r="A303" t="s">
        <v>178</v>
      </c>
      <c r="B303" t="s">
        <v>832</v>
      </c>
      <c r="C303" t="s">
        <v>443</v>
      </c>
      <c r="D303">
        <v>5</v>
      </c>
      <c r="E303" t="s">
        <v>35</v>
      </c>
      <c r="F303" t="s">
        <v>155</v>
      </c>
      <c r="G303" t="str">
        <f t="shared" si="8"/>
        <v>Aiden Rice</v>
      </c>
    </row>
    <row r="304" spans="1:7" x14ac:dyDescent="0.3">
      <c r="A304" t="s">
        <v>179</v>
      </c>
      <c r="B304" t="s">
        <v>818</v>
      </c>
      <c r="C304" t="s">
        <v>425</v>
      </c>
      <c r="D304">
        <v>6</v>
      </c>
      <c r="E304" t="s">
        <v>35</v>
      </c>
      <c r="F304" t="s">
        <v>155</v>
      </c>
      <c r="G304" t="str">
        <f t="shared" si="8"/>
        <v>David Rokicki</v>
      </c>
    </row>
    <row r="305" spans="1:7" x14ac:dyDescent="0.3">
      <c r="A305" t="s">
        <v>180</v>
      </c>
      <c r="B305" t="s">
        <v>163</v>
      </c>
      <c r="C305" t="s">
        <v>37</v>
      </c>
      <c r="D305">
        <v>6</v>
      </c>
      <c r="E305" t="s">
        <v>38</v>
      </c>
      <c r="F305" t="s">
        <v>155</v>
      </c>
      <c r="G305" t="str">
        <f t="shared" si="8"/>
        <v>Olivia Serioux</v>
      </c>
    </row>
    <row r="306" spans="1:7" x14ac:dyDescent="0.3">
      <c r="A306" t="s">
        <v>181</v>
      </c>
      <c r="B306" t="s">
        <v>833</v>
      </c>
      <c r="C306" t="s">
        <v>834</v>
      </c>
      <c r="D306">
        <v>6</v>
      </c>
      <c r="E306" t="s">
        <v>35</v>
      </c>
      <c r="F306" t="s">
        <v>155</v>
      </c>
      <c r="G306" t="str">
        <f t="shared" si="8"/>
        <v>Alan Szetela</v>
      </c>
    </row>
    <row r="307" spans="1:7" x14ac:dyDescent="0.3">
      <c r="A307" t="s">
        <v>182</v>
      </c>
      <c r="B307" t="s">
        <v>165</v>
      </c>
      <c r="C307" t="s">
        <v>47</v>
      </c>
      <c r="D307">
        <v>6</v>
      </c>
      <c r="E307" t="s">
        <v>38</v>
      </c>
      <c r="F307" t="s">
        <v>155</v>
      </c>
      <c r="G307" t="str">
        <f t="shared" si="8"/>
        <v>Sophia Hendrix</v>
      </c>
    </row>
    <row r="308" spans="1:7" x14ac:dyDescent="0.3">
      <c r="A308" t="s">
        <v>183</v>
      </c>
      <c r="B308" t="s">
        <v>835</v>
      </c>
      <c r="C308" t="s">
        <v>44</v>
      </c>
      <c r="D308">
        <v>7</v>
      </c>
      <c r="E308" t="s">
        <v>35</v>
      </c>
      <c r="F308" t="s">
        <v>155</v>
      </c>
      <c r="G308" t="str">
        <f t="shared" si="8"/>
        <v>Carlos Osorio</v>
      </c>
    </row>
    <row r="309" spans="1:7" x14ac:dyDescent="0.3">
      <c r="A309" t="s">
        <v>184</v>
      </c>
      <c r="B309" t="s">
        <v>167</v>
      </c>
      <c r="C309" t="s">
        <v>521</v>
      </c>
      <c r="D309">
        <v>7</v>
      </c>
      <c r="E309" t="s">
        <v>35</v>
      </c>
      <c r="F309" t="s">
        <v>155</v>
      </c>
      <c r="G309" t="str">
        <f t="shared" si="8"/>
        <v>Frankie Lancellotti</v>
      </c>
    </row>
    <row r="310" spans="1:7" x14ac:dyDescent="0.3">
      <c r="A310" t="s">
        <v>185</v>
      </c>
      <c r="B310" t="s">
        <v>522</v>
      </c>
      <c r="C310" t="s">
        <v>523</v>
      </c>
      <c r="D310">
        <v>7</v>
      </c>
      <c r="E310" t="s">
        <v>35</v>
      </c>
      <c r="F310" t="s">
        <v>155</v>
      </c>
      <c r="G310" t="str">
        <f t="shared" si="8"/>
        <v>Nicolas Secatello</v>
      </c>
    </row>
    <row r="311" spans="1:7" x14ac:dyDescent="0.3">
      <c r="A311" t="s">
        <v>186</v>
      </c>
      <c r="B311" t="s">
        <v>165</v>
      </c>
      <c r="C311" t="s">
        <v>129</v>
      </c>
      <c r="D311">
        <v>7</v>
      </c>
      <c r="E311" t="s">
        <v>38</v>
      </c>
      <c r="F311" t="s">
        <v>155</v>
      </c>
      <c r="G311" t="str">
        <f t="shared" si="8"/>
        <v>Victoria Hendrix</v>
      </c>
    </row>
    <row r="312" spans="1:7" x14ac:dyDescent="0.3">
      <c r="A312" t="s">
        <v>187</v>
      </c>
      <c r="B312" t="s">
        <v>158</v>
      </c>
      <c r="C312" t="s">
        <v>166</v>
      </c>
      <c r="D312">
        <v>7</v>
      </c>
      <c r="E312" t="s">
        <v>38</v>
      </c>
      <c r="F312" t="s">
        <v>155</v>
      </c>
      <c r="G312" t="str">
        <f t="shared" si="8"/>
        <v>Oyinda Adeoye</v>
      </c>
    </row>
    <row r="313" spans="1:7" x14ac:dyDescent="0.3">
      <c r="A313" t="s">
        <v>188</v>
      </c>
      <c r="B313" t="s">
        <v>997</v>
      </c>
      <c r="C313" t="s">
        <v>305</v>
      </c>
      <c r="D313">
        <v>7</v>
      </c>
      <c r="E313" t="s">
        <v>35</v>
      </c>
      <c r="F313" t="s">
        <v>155</v>
      </c>
      <c r="G313" t="str">
        <f t="shared" si="8"/>
        <v>Maximiliano Canessa</v>
      </c>
    </row>
    <row r="314" spans="1:7" x14ac:dyDescent="0.3">
      <c r="A314" t="s">
        <v>189</v>
      </c>
      <c r="B314" t="s">
        <v>836</v>
      </c>
      <c r="C314" t="s">
        <v>837</v>
      </c>
      <c r="D314">
        <v>7</v>
      </c>
      <c r="E314" t="s">
        <v>38</v>
      </c>
      <c r="F314" t="s">
        <v>155</v>
      </c>
      <c r="G314" t="str">
        <f t="shared" si="8"/>
        <v>Justine Drake</v>
      </c>
    </row>
    <row r="315" spans="1:7" x14ac:dyDescent="0.3">
      <c r="A315" t="s">
        <v>190</v>
      </c>
      <c r="B315" t="s">
        <v>169</v>
      </c>
      <c r="C315" t="s">
        <v>168</v>
      </c>
      <c r="D315">
        <v>8</v>
      </c>
      <c r="E315" t="s">
        <v>35</v>
      </c>
      <c r="F315" t="s">
        <v>155</v>
      </c>
      <c r="G315" t="str">
        <f t="shared" si="8"/>
        <v>Millen Dhiman</v>
      </c>
    </row>
    <row r="316" spans="1:7" x14ac:dyDescent="0.3">
      <c r="A316" t="s">
        <v>191</v>
      </c>
      <c r="B316" t="s">
        <v>524</v>
      </c>
      <c r="C316" t="s">
        <v>164</v>
      </c>
      <c r="D316">
        <v>8</v>
      </c>
      <c r="E316" t="s">
        <v>38</v>
      </c>
      <c r="F316" t="s">
        <v>155</v>
      </c>
      <c r="G316" t="str">
        <f t="shared" si="8"/>
        <v>Lucia Junkroft</v>
      </c>
    </row>
    <row r="317" spans="1:7" x14ac:dyDescent="0.3">
      <c r="A317" t="s">
        <v>192</v>
      </c>
      <c r="B317" t="s">
        <v>838</v>
      </c>
      <c r="C317" t="s">
        <v>839</v>
      </c>
      <c r="D317">
        <v>8</v>
      </c>
      <c r="E317" t="s">
        <v>38</v>
      </c>
      <c r="F317" t="s">
        <v>155</v>
      </c>
      <c r="G317" t="str">
        <f t="shared" si="8"/>
        <v>Vivienne DeMaio</v>
      </c>
    </row>
    <row r="318" spans="1:7" x14ac:dyDescent="0.3">
      <c r="A318" t="s">
        <v>525</v>
      </c>
      <c r="B318" t="s">
        <v>162</v>
      </c>
      <c r="C318" t="s">
        <v>82</v>
      </c>
      <c r="D318">
        <v>8</v>
      </c>
      <c r="E318" t="s">
        <v>38</v>
      </c>
      <c r="F318" t="s">
        <v>155</v>
      </c>
      <c r="G318" t="str">
        <f t="shared" si="8"/>
        <v>Sofia Bonilla</v>
      </c>
    </row>
    <row r="319" spans="1:7" x14ac:dyDescent="0.3">
      <c r="A319" t="s">
        <v>526</v>
      </c>
      <c r="B319" t="s">
        <v>527</v>
      </c>
      <c r="C319" t="s">
        <v>40</v>
      </c>
      <c r="D319">
        <v>8</v>
      </c>
      <c r="E319" t="s">
        <v>35</v>
      </c>
      <c r="F319" t="s">
        <v>155</v>
      </c>
      <c r="G319" t="str">
        <f t="shared" si="8"/>
        <v>Ethan Mathison</v>
      </c>
    </row>
    <row r="320" spans="1:7" x14ac:dyDescent="0.3">
      <c r="A320" t="s">
        <v>867</v>
      </c>
      <c r="B320" t="s">
        <v>866</v>
      </c>
      <c r="C320" t="s">
        <v>148</v>
      </c>
      <c r="D320">
        <v>3</v>
      </c>
      <c r="E320" t="s">
        <v>35</v>
      </c>
      <c r="F320" t="s">
        <v>155</v>
      </c>
      <c r="G320" t="str">
        <f t="shared" si="8"/>
        <v>Daniel Giglio</v>
      </c>
    </row>
    <row r="321" spans="1:7" x14ac:dyDescent="0.3">
      <c r="A321" t="s">
        <v>1002</v>
      </c>
      <c r="B321" t="s">
        <v>1004</v>
      </c>
      <c r="C321" t="s">
        <v>1003</v>
      </c>
      <c r="D321">
        <v>6</v>
      </c>
      <c r="E321" t="s">
        <v>35</v>
      </c>
      <c r="F321" t="s">
        <v>155</v>
      </c>
      <c r="G321" t="str">
        <f t="shared" ref="G321" si="9">C321&amp;" "&amp;B321</f>
        <v>Maxwell Fryczynski</v>
      </c>
    </row>
    <row r="324" spans="1:7" x14ac:dyDescent="0.3">
      <c r="G324" t="str">
        <f t="shared" si="8"/>
        <v xml:space="preserve"> </v>
      </c>
    </row>
    <row r="325" spans="1:7" x14ac:dyDescent="0.3">
      <c r="A325" t="s">
        <v>528</v>
      </c>
      <c r="B325" t="s">
        <v>840</v>
      </c>
      <c r="C325" t="s">
        <v>106</v>
      </c>
      <c r="D325">
        <v>6</v>
      </c>
      <c r="E325" t="s">
        <v>35</v>
      </c>
      <c r="F325" t="s">
        <v>530</v>
      </c>
      <c r="G325" t="str">
        <f t="shared" si="8"/>
        <v>Aaron Castaneda</v>
      </c>
    </row>
    <row r="326" spans="1:7" x14ac:dyDescent="0.3">
      <c r="A326" t="s">
        <v>531</v>
      </c>
      <c r="B326" t="s">
        <v>529</v>
      </c>
      <c r="C326" t="s">
        <v>147</v>
      </c>
      <c r="D326">
        <v>1</v>
      </c>
      <c r="E326" t="s">
        <v>38</v>
      </c>
      <c r="F326" t="s">
        <v>530</v>
      </c>
      <c r="G326" t="str">
        <f t="shared" si="8"/>
        <v>Alexander Intal</v>
      </c>
    </row>
    <row r="327" spans="1:7" x14ac:dyDescent="0.3">
      <c r="A327" t="s">
        <v>532</v>
      </c>
      <c r="B327" t="s">
        <v>841</v>
      </c>
      <c r="C327" t="s">
        <v>842</v>
      </c>
      <c r="D327">
        <v>6</v>
      </c>
      <c r="E327" t="s">
        <v>38</v>
      </c>
      <c r="F327" t="s">
        <v>530</v>
      </c>
      <c r="G327" t="str">
        <f t="shared" si="8"/>
        <v>Allyson Gblogba</v>
      </c>
    </row>
    <row r="328" spans="1:7" x14ac:dyDescent="0.3">
      <c r="A328" t="s">
        <v>533</v>
      </c>
      <c r="B328" t="s">
        <v>843</v>
      </c>
      <c r="C328" t="s">
        <v>844</v>
      </c>
      <c r="D328">
        <v>6</v>
      </c>
      <c r="E328" t="s">
        <v>38</v>
      </c>
      <c r="F328" t="s">
        <v>530</v>
      </c>
      <c r="G328" t="str">
        <f t="shared" si="8"/>
        <v>Amelie Greenfeld</v>
      </c>
    </row>
    <row r="329" spans="1:7" x14ac:dyDescent="0.3">
      <c r="A329" t="s">
        <v>535</v>
      </c>
      <c r="B329" t="s">
        <v>845</v>
      </c>
      <c r="C329" t="s">
        <v>134</v>
      </c>
      <c r="D329">
        <v>1</v>
      </c>
      <c r="E329" t="s">
        <v>35</v>
      </c>
      <c r="F329" t="s">
        <v>530</v>
      </c>
      <c r="G329" t="str">
        <f t="shared" si="8"/>
        <v>Andrew Keller</v>
      </c>
    </row>
    <row r="330" spans="1:7" x14ac:dyDescent="0.3">
      <c r="A330" t="s">
        <v>538</v>
      </c>
      <c r="B330" t="s">
        <v>846</v>
      </c>
      <c r="C330" t="s">
        <v>847</v>
      </c>
      <c r="D330">
        <v>5</v>
      </c>
      <c r="E330" t="s">
        <v>38</v>
      </c>
      <c r="F330" t="s">
        <v>530</v>
      </c>
      <c r="G330" t="str">
        <f t="shared" si="8"/>
        <v>Anika Bodden</v>
      </c>
    </row>
    <row r="331" spans="1:7" x14ac:dyDescent="0.3">
      <c r="A331" t="s">
        <v>539</v>
      </c>
      <c r="B331" t="s">
        <v>848</v>
      </c>
      <c r="C331" t="s">
        <v>558</v>
      </c>
      <c r="D331">
        <v>8</v>
      </c>
      <c r="E331" t="s">
        <v>35</v>
      </c>
      <c r="F331" t="s">
        <v>530</v>
      </c>
      <c r="G331" t="str">
        <f t="shared" si="8"/>
        <v>Carson Gbologa</v>
      </c>
    </row>
    <row r="332" spans="1:7" x14ac:dyDescent="0.3">
      <c r="A332" t="s">
        <v>540</v>
      </c>
      <c r="B332" t="s">
        <v>534</v>
      </c>
      <c r="C332" t="s">
        <v>152</v>
      </c>
      <c r="D332">
        <v>3</v>
      </c>
      <c r="E332" t="s">
        <v>35</v>
      </c>
      <c r="F332" t="s">
        <v>530</v>
      </c>
      <c r="G332" t="str">
        <f t="shared" si="8"/>
        <v>Carter Mitchell</v>
      </c>
    </row>
    <row r="333" spans="1:7" x14ac:dyDescent="0.3">
      <c r="A333" t="s">
        <v>542</v>
      </c>
      <c r="B333" t="s">
        <v>561</v>
      </c>
      <c r="C333" t="s">
        <v>73</v>
      </c>
      <c r="D333">
        <v>8</v>
      </c>
      <c r="E333" t="s">
        <v>35</v>
      </c>
      <c r="F333" t="s">
        <v>530</v>
      </c>
      <c r="G333" t="str">
        <f t="shared" si="8"/>
        <v>Christian McCloskey</v>
      </c>
    </row>
    <row r="334" spans="1:7" x14ac:dyDescent="0.3">
      <c r="A334" t="s">
        <v>543</v>
      </c>
      <c r="B334" t="s">
        <v>849</v>
      </c>
      <c r="C334" t="s">
        <v>850</v>
      </c>
      <c r="D334">
        <v>4</v>
      </c>
      <c r="E334" t="s">
        <v>38</v>
      </c>
      <c r="F334" t="s">
        <v>530</v>
      </c>
      <c r="G334" t="str">
        <f t="shared" si="8"/>
        <v>Ciaran Heid</v>
      </c>
    </row>
    <row r="335" spans="1:7" x14ac:dyDescent="0.3">
      <c r="A335" t="s">
        <v>544</v>
      </c>
      <c r="B335" t="s">
        <v>851</v>
      </c>
      <c r="C335" t="s">
        <v>144</v>
      </c>
      <c r="D335">
        <v>1</v>
      </c>
      <c r="E335" t="s">
        <v>38</v>
      </c>
      <c r="F335" t="s">
        <v>530</v>
      </c>
      <c r="G335" t="str">
        <f t="shared" si="8"/>
        <v>Emma Montilla</v>
      </c>
    </row>
    <row r="336" spans="1:7" x14ac:dyDescent="0.3">
      <c r="A336" t="s">
        <v>545</v>
      </c>
      <c r="B336" t="s">
        <v>274</v>
      </c>
      <c r="C336" t="s">
        <v>273</v>
      </c>
      <c r="D336">
        <v>8</v>
      </c>
      <c r="E336" t="s">
        <v>35</v>
      </c>
      <c r="F336" t="s">
        <v>530</v>
      </c>
      <c r="G336" t="str">
        <f t="shared" si="8"/>
        <v>Harcourt Lucius II</v>
      </c>
    </row>
    <row r="337" spans="1:7" x14ac:dyDescent="0.3">
      <c r="A337" t="s">
        <v>546</v>
      </c>
      <c r="B337" t="s">
        <v>852</v>
      </c>
      <c r="C337" t="s">
        <v>755</v>
      </c>
      <c r="D337">
        <v>8</v>
      </c>
      <c r="E337" t="s">
        <v>35</v>
      </c>
      <c r="F337" t="s">
        <v>530</v>
      </c>
      <c r="G337" t="str">
        <f t="shared" si="8"/>
        <v>Hudson Mansfield</v>
      </c>
    </row>
    <row r="338" spans="1:7" x14ac:dyDescent="0.3">
      <c r="A338" t="s">
        <v>547</v>
      </c>
      <c r="B338" t="s">
        <v>275</v>
      </c>
      <c r="C338" t="s">
        <v>87</v>
      </c>
      <c r="D338">
        <v>8</v>
      </c>
      <c r="E338" t="s">
        <v>35</v>
      </c>
      <c r="F338" t="s">
        <v>530</v>
      </c>
      <c r="G338" t="str">
        <f t="shared" si="8"/>
        <v>Jack Radics</v>
      </c>
    </row>
    <row r="339" spans="1:7" x14ac:dyDescent="0.3">
      <c r="A339" t="s">
        <v>550</v>
      </c>
      <c r="B339" t="s">
        <v>853</v>
      </c>
      <c r="C339" t="s">
        <v>854</v>
      </c>
      <c r="D339">
        <v>2</v>
      </c>
      <c r="E339" t="s">
        <v>38</v>
      </c>
      <c r="F339" t="s">
        <v>530</v>
      </c>
      <c r="G339" t="str">
        <f t="shared" si="8"/>
        <v>Jade  Giannetti</v>
      </c>
    </row>
    <row r="340" spans="1:7" x14ac:dyDescent="0.3">
      <c r="A340" t="s">
        <v>551</v>
      </c>
      <c r="B340" t="s">
        <v>853</v>
      </c>
      <c r="C340" t="s">
        <v>446</v>
      </c>
      <c r="D340">
        <v>4</v>
      </c>
      <c r="E340" t="s">
        <v>35</v>
      </c>
      <c r="F340" t="s">
        <v>530</v>
      </c>
      <c r="G340" t="str">
        <f t="shared" si="8"/>
        <v>Joey Giannetti</v>
      </c>
    </row>
    <row r="341" spans="1:7" x14ac:dyDescent="0.3">
      <c r="A341" t="s">
        <v>552</v>
      </c>
      <c r="B341" t="s">
        <v>536</v>
      </c>
      <c r="C341" t="s">
        <v>541</v>
      </c>
      <c r="D341">
        <v>8</v>
      </c>
      <c r="E341" t="s">
        <v>38</v>
      </c>
      <c r="F341" t="s">
        <v>530</v>
      </c>
      <c r="G341" t="str">
        <f t="shared" si="8"/>
        <v>Jolie Paton</v>
      </c>
    </row>
    <row r="342" spans="1:7" x14ac:dyDescent="0.3">
      <c r="A342" t="s">
        <v>553</v>
      </c>
      <c r="B342" t="s">
        <v>244</v>
      </c>
      <c r="C342" t="s">
        <v>271</v>
      </c>
      <c r="D342">
        <v>5</v>
      </c>
      <c r="E342" t="s">
        <v>35</v>
      </c>
      <c r="F342" t="s">
        <v>530</v>
      </c>
      <c r="G342" t="str">
        <f t="shared" si="8"/>
        <v>Kohlman Johnson</v>
      </c>
    </row>
    <row r="343" spans="1:7" x14ac:dyDescent="0.3">
      <c r="A343" t="s">
        <v>555</v>
      </c>
      <c r="B343" t="s">
        <v>855</v>
      </c>
      <c r="C343" t="s">
        <v>66</v>
      </c>
      <c r="D343">
        <v>1</v>
      </c>
      <c r="E343" t="s">
        <v>35</v>
      </c>
      <c r="F343" t="s">
        <v>530</v>
      </c>
      <c r="G343" t="str">
        <f t="shared" si="8"/>
        <v>Luca LaPolla</v>
      </c>
    </row>
    <row r="344" spans="1:7" x14ac:dyDescent="0.3">
      <c r="A344" t="s">
        <v>556</v>
      </c>
      <c r="B344" t="s">
        <v>618</v>
      </c>
      <c r="C344" t="s">
        <v>105</v>
      </c>
      <c r="D344" t="s">
        <v>195</v>
      </c>
      <c r="E344" t="s">
        <v>35</v>
      </c>
      <c r="F344" t="s">
        <v>530</v>
      </c>
      <c r="G344" t="str">
        <f t="shared" si="8"/>
        <v>Lucas Perez</v>
      </c>
    </row>
    <row r="345" spans="1:7" x14ac:dyDescent="0.3">
      <c r="A345" t="s">
        <v>557</v>
      </c>
      <c r="B345" t="s">
        <v>536</v>
      </c>
      <c r="C345" t="s">
        <v>537</v>
      </c>
      <c r="D345">
        <v>3</v>
      </c>
      <c r="E345" t="s">
        <v>38</v>
      </c>
      <c r="F345" t="s">
        <v>530</v>
      </c>
      <c r="G345" t="str">
        <f t="shared" si="8"/>
        <v>Mackenzie Paton</v>
      </c>
    </row>
    <row r="346" spans="1:7" x14ac:dyDescent="0.3">
      <c r="A346" t="s">
        <v>559</v>
      </c>
      <c r="B346" t="s">
        <v>534</v>
      </c>
      <c r="C346" t="s">
        <v>554</v>
      </c>
      <c r="D346">
        <v>8</v>
      </c>
      <c r="E346" t="s">
        <v>38</v>
      </c>
      <c r="F346" t="s">
        <v>530</v>
      </c>
      <c r="G346" t="str">
        <f t="shared" si="8"/>
        <v>Madison Mitchell</v>
      </c>
    </row>
    <row r="347" spans="1:7" x14ac:dyDescent="0.3">
      <c r="A347" t="s">
        <v>560</v>
      </c>
      <c r="B347" t="s">
        <v>142</v>
      </c>
      <c r="C347" t="s">
        <v>272</v>
      </c>
      <c r="D347">
        <v>8</v>
      </c>
      <c r="E347" t="s">
        <v>38</v>
      </c>
      <c r="F347" t="s">
        <v>530</v>
      </c>
      <c r="G347" t="str">
        <f t="shared" ref="G347:G367" si="10">C347&amp;" "&amp;B347</f>
        <v>Mallie Farmer</v>
      </c>
    </row>
    <row r="348" spans="1:7" x14ac:dyDescent="0.3">
      <c r="A348" t="s">
        <v>562</v>
      </c>
      <c r="B348" t="s">
        <v>849</v>
      </c>
      <c r="C348" t="s">
        <v>856</v>
      </c>
      <c r="D348">
        <v>2</v>
      </c>
      <c r="E348" t="s">
        <v>38</v>
      </c>
      <c r="F348" t="s">
        <v>530</v>
      </c>
      <c r="G348" t="str">
        <f t="shared" si="10"/>
        <v>Margot Heid</v>
      </c>
    </row>
    <row r="349" spans="1:7" x14ac:dyDescent="0.3">
      <c r="A349" t="s">
        <v>563</v>
      </c>
      <c r="B349" t="s">
        <v>852</v>
      </c>
      <c r="C349" t="s">
        <v>857</v>
      </c>
      <c r="D349">
        <v>3</v>
      </c>
      <c r="E349" t="s">
        <v>35</v>
      </c>
      <c r="F349" t="s">
        <v>530</v>
      </c>
      <c r="G349" t="str">
        <f t="shared" si="10"/>
        <v>PJ Mansfield</v>
      </c>
    </row>
    <row r="350" spans="1:7" x14ac:dyDescent="0.3">
      <c r="A350" t="s">
        <v>565</v>
      </c>
      <c r="B350" t="s">
        <v>858</v>
      </c>
      <c r="C350" t="s">
        <v>859</v>
      </c>
      <c r="D350">
        <v>6</v>
      </c>
      <c r="E350" t="s">
        <v>35</v>
      </c>
      <c r="F350" t="s">
        <v>530</v>
      </c>
      <c r="G350" t="str">
        <f t="shared" si="10"/>
        <v>Ritcharson Derival-wagnac</v>
      </c>
    </row>
    <row r="351" spans="1:7" x14ac:dyDescent="0.3">
      <c r="A351" t="s">
        <v>566</v>
      </c>
      <c r="B351" t="s">
        <v>270</v>
      </c>
      <c r="C351" t="s">
        <v>269</v>
      </c>
      <c r="D351">
        <v>4</v>
      </c>
      <c r="E351" t="s">
        <v>35</v>
      </c>
      <c r="F351" t="s">
        <v>530</v>
      </c>
      <c r="G351" t="str">
        <f t="shared" si="10"/>
        <v>River Chambers</v>
      </c>
    </row>
    <row r="352" spans="1:7" x14ac:dyDescent="0.3">
      <c r="A352" t="s">
        <v>567</v>
      </c>
      <c r="B352" t="s">
        <v>548</v>
      </c>
      <c r="C352" t="s">
        <v>549</v>
      </c>
      <c r="D352">
        <v>7</v>
      </c>
      <c r="E352" t="s">
        <v>38</v>
      </c>
      <c r="F352" t="s">
        <v>530</v>
      </c>
      <c r="G352" t="str">
        <f t="shared" si="10"/>
        <v>Samantha London</v>
      </c>
    </row>
    <row r="353" spans="1:7" x14ac:dyDescent="0.3">
      <c r="A353" t="s">
        <v>860</v>
      </c>
      <c r="B353" t="s">
        <v>861</v>
      </c>
      <c r="C353" t="s">
        <v>862</v>
      </c>
      <c r="D353">
        <v>1</v>
      </c>
      <c r="E353" t="s">
        <v>38</v>
      </c>
      <c r="F353" t="s">
        <v>530</v>
      </c>
      <c r="G353" t="str">
        <f t="shared" si="10"/>
        <v>Sonia Norman</v>
      </c>
    </row>
    <row r="354" spans="1:7" x14ac:dyDescent="0.3">
      <c r="A354" t="s">
        <v>863</v>
      </c>
      <c r="B354" t="s">
        <v>861</v>
      </c>
      <c r="C354" t="s">
        <v>815</v>
      </c>
      <c r="D354">
        <v>1</v>
      </c>
      <c r="E354" t="s">
        <v>35</v>
      </c>
      <c r="F354" t="s">
        <v>530</v>
      </c>
      <c r="G354" t="str">
        <f t="shared" si="10"/>
        <v>William Norman</v>
      </c>
    </row>
    <row r="355" spans="1:7" x14ac:dyDescent="0.3">
      <c r="G355" t="str">
        <f t="shared" si="10"/>
        <v xml:space="preserve"> </v>
      </c>
    </row>
    <row r="356" spans="1:7" x14ac:dyDescent="0.3">
      <c r="G356" t="str">
        <f t="shared" si="10"/>
        <v xml:space="preserve"> </v>
      </c>
    </row>
    <row r="357" spans="1:7" x14ac:dyDescent="0.3">
      <c r="G357" t="str">
        <f t="shared" si="10"/>
        <v xml:space="preserve"> </v>
      </c>
    </row>
    <row r="358" spans="1:7" x14ac:dyDescent="0.3">
      <c r="A358" t="s">
        <v>880</v>
      </c>
      <c r="B358" t="s">
        <v>895</v>
      </c>
      <c r="C358" t="s">
        <v>896</v>
      </c>
      <c r="D358">
        <v>3</v>
      </c>
      <c r="E358" t="s">
        <v>35</v>
      </c>
      <c r="F358" t="s">
        <v>894</v>
      </c>
      <c r="G358" t="str">
        <f t="shared" si="10"/>
        <v>Brian Donofrio</v>
      </c>
    </row>
    <row r="359" spans="1:7" x14ac:dyDescent="0.3">
      <c r="A359" t="s">
        <v>881</v>
      </c>
      <c r="B359" t="s">
        <v>864</v>
      </c>
      <c r="C359" t="s">
        <v>149</v>
      </c>
      <c r="D359">
        <v>4</v>
      </c>
      <c r="E359" t="s">
        <v>35</v>
      </c>
      <c r="F359" t="s">
        <v>894</v>
      </c>
      <c r="G359" t="str">
        <f t="shared" si="10"/>
        <v>Nicholas Trynosky</v>
      </c>
    </row>
    <row r="360" spans="1:7" x14ac:dyDescent="0.3">
      <c r="A360" t="s">
        <v>882</v>
      </c>
      <c r="B360" t="s">
        <v>897</v>
      </c>
      <c r="C360" t="s">
        <v>37</v>
      </c>
      <c r="D360">
        <v>5</v>
      </c>
      <c r="E360" t="s">
        <v>38</v>
      </c>
      <c r="F360" t="s">
        <v>894</v>
      </c>
      <c r="G360" t="str">
        <f t="shared" si="10"/>
        <v>Olivia Jamiolkowski</v>
      </c>
    </row>
    <row r="361" spans="1:7" x14ac:dyDescent="0.3">
      <c r="A361" t="s">
        <v>883</v>
      </c>
      <c r="B361" t="s">
        <v>898</v>
      </c>
      <c r="C361" t="s">
        <v>554</v>
      </c>
      <c r="D361">
        <v>6</v>
      </c>
      <c r="E361" t="s">
        <v>38</v>
      </c>
      <c r="F361" t="s">
        <v>894</v>
      </c>
      <c r="G361" t="str">
        <f t="shared" si="10"/>
        <v>Madison McGivney</v>
      </c>
    </row>
    <row r="362" spans="1:7" x14ac:dyDescent="0.3">
      <c r="A362" t="s">
        <v>884</v>
      </c>
      <c r="B362" t="s">
        <v>276</v>
      </c>
      <c r="C362" t="s">
        <v>899</v>
      </c>
      <c r="D362">
        <v>6</v>
      </c>
      <c r="E362" t="s">
        <v>38</v>
      </c>
      <c r="F362" t="s">
        <v>894</v>
      </c>
      <c r="G362" t="str">
        <f t="shared" si="10"/>
        <v>Ariela Rodriguez</v>
      </c>
    </row>
    <row r="363" spans="1:7" x14ac:dyDescent="0.3">
      <c r="A363" t="s">
        <v>885</v>
      </c>
      <c r="B363" t="s">
        <v>900</v>
      </c>
      <c r="C363" t="s">
        <v>901</v>
      </c>
      <c r="D363">
        <v>6</v>
      </c>
      <c r="E363" t="s">
        <v>38</v>
      </c>
      <c r="F363" t="s">
        <v>894</v>
      </c>
      <c r="G363" t="str">
        <f t="shared" si="10"/>
        <v>Vienna Roman</v>
      </c>
    </row>
    <row r="364" spans="1:7" x14ac:dyDescent="0.3">
      <c r="A364" t="s">
        <v>886</v>
      </c>
      <c r="B364" t="s">
        <v>902</v>
      </c>
      <c r="C364" t="s">
        <v>903</v>
      </c>
      <c r="D364">
        <v>6</v>
      </c>
      <c r="E364" t="s">
        <v>38</v>
      </c>
      <c r="F364" t="s">
        <v>894</v>
      </c>
      <c r="G364" t="str">
        <f t="shared" si="10"/>
        <v>Mychael Sweeney</v>
      </c>
    </row>
    <row r="365" spans="1:7" x14ac:dyDescent="0.3">
      <c r="A365" t="s">
        <v>887</v>
      </c>
      <c r="B365" t="s">
        <v>904</v>
      </c>
      <c r="C365" t="s">
        <v>354</v>
      </c>
      <c r="D365">
        <v>7</v>
      </c>
      <c r="E365" t="s">
        <v>35</v>
      </c>
      <c r="F365" t="s">
        <v>894</v>
      </c>
      <c r="G365" t="str">
        <f t="shared" si="10"/>
        <v>John Paul Allison</v>
      </c>
    </row>
    <row r="366" spans="1:7" x14ac:dyDescent="0.3">
      <c r="A366" t="s">
        <v>888</v>
      </c>
      <c r="B366" t="s">
        <v>905</v>
      </c>
      <c r="C366" t="s">
        <v>148</v>
      </c>
      <c r="D366">
        <v>7</v>
      </c>
      <c r="E366" t="s">
        <v>35</v>
      </c>
      <c r="F366" t="s">
        <v>894</v>
      </c>
      <c r="G366" t="str">
        <f t="shared" si="10"/>
        <v>Daniel Moszuti</v>
      </c>
    </row>
    <row r="367" spans="1:7" x14ac:dyDescent="0.3">
      <c r="A367" t="s">
        <v>889</v>
      </c>
      <c r="B367" t="s">
        <v>906</v>
      </c>
      <c r="C367" t="s">
        <v>907</v>
      </c>
      <c r="D367">
        <v>7</v>
      </c>
      <c r="E367" t="s">
        <v>38</v>
      </c>
      <c r="F367" t="s">
        <v>894</v>
      </c>
      <c r="G367" t="str">
        <f t="shared" si="10"/>
        <v>Monica Hart</v>
      </c>
    </row>
    <row r="368" spans="1:7" x14ac:dyDescent="0.3">
      <c r="A368" t="s">
        <v>890</v>
      </c>
      <c r="B368" t="s">
        <v>908</v>
      </c>
      <c r="C368" t="s">
        <v>364</v>
      </c>
      <c r="D368">
        <v>7</v>
      </c>
      <c r="E368" t="s">
        <v>38</v>
      </c>
      <c r="F368" t="s">
        <v>894</v>
      </c>
      <c r="G368" t="str">
        <f t="shared" ref="G368:G412" si="11">C368&amp;" "&amp;B368</f>
        <v>Reagan Mortko</v>
      </c>
    </row>
    <row r="369" spans="1:7" x14ac:dyDescent="0.3">
      <c r="A369" t="s">
        <v>891</v>
      </c>
      <c r="B369" t="s">
        <v>909</v>
      </c>
      <c r="C369" t="s">
        <v>120</v>
      </c>
      <c r="D369">
        <v>7</v>
      </c>
      <c r="E369" t="s">
        <v>38</v>
      </c>
      <c r="F369" t="s">
        <v>894</v>
      </c>
      <c r="G369" t="str">
        <f t="shared" si="11"/>
        <v>Katie O'Halloran</v>
      </c>
    </row>
    <row r="370" spans="1:7" x14ac:dyDescent="0.3">
      <c r="A370" t="s">
        <v>892</v>
      </c>
      <c r="B370" t="s">
        <v>910</v>
      </c>
      <c r="C370" t="s">
        <v>150</v>
      </c>
      <c r="D370">
        <v>8</v>
      </c>
      <c r="E370" t="s">
        <v>35</v>
      </c>
      <c r="F370" t="s">
        <v>894</v>
      </c>
      <c r="G370" t="str">
        <f t="shared" si="11"/>
        <v>Owen Rocks</v>
      </c>
    </row>
    <row r="371" spans="1:7" x14ac:dyDescent="0.3">
      <c r="A371" t="s">
        <v>893</v>
      </c>
      <c r="B371" t="s">
        <v>249</v>
      </c>
      <c r="C371" t="s">
        <v>911</v>
      </c>
      <c r="D371">
        <v>8</v>
      </c>
      <c r="E371" t="s">
        <v>38</v>
      </c>
      <c r="F371" t="s">
        <v>894</v>
      </c>
      <c r="G371" t="str">
        <f t="shared" si="11"/>
        <v>Mary Cate Roberts</v>
      </c>
    </row>
    <row r="372" spans="1:7" x14ac:dyDescent="0.3">
      <c r="G372" t="str">
        <f t="shared" si="11"/>
        <v xml:space="preserve"> </v>
      </c>
    </row>
    <row r="373" spans="1:7" x14ac:dyDescent="0.3">
      <c r="G373" t="str">
        <f t="shared" si="11"/>
        <v xml:space="preserve"> </v>
      </c>
    </row>
    <row r="374" spans="1:7" x14ac:dyDescent="0.3">
      <c r="G374" t="str">
        <f t="shared" si="11"/>
        <v xml:space="preserve"> </v>
      </c>
    </row>
    <row r="375" spans="1:7" x14ac:dyDescent="0.3">
      <c r="A375" t="s">
        <v>912</v>
      </c>
      <c r="B375" t="s">
        <v>918</v>
      </c>
      <c r="C375" t="s">
        <v>913</v>
      </c>
      <c r="D375">
        <v>2</v>
      </c>
      <c r="E375" t="s">
        <v>38</v>
      </c>
      <c r="F375" t="s">
        <v>924</v>
      </c>
      <c r="G375" t="str">
        <f t="shared" si="11"/>
        <v>Peyton Bryant</v>
      </c>
    </row>
    <row r="376" spans="1:7" x14ac:dyDescent="0.3">
      <c r="A376" t="s">
        <v>925</v>
      </c>
      <c r="B376" t="s">
        <v>919</v>
      </c>
      <c r="C376" t="s">
        <v>914</v>
      </c>
      <c r="D376">
        <v>2</v>
      </c>
      <c r="E376" t="s">
        <v>38</v>
      </c>
      <c r="F376" t="s">
        <v>924</v>
      </c>
      <c r="G376" t="str">
        <f t="shared" si="11"/>
        <v>Maria Iwuc</v>
      </c>
    </row>
    <row r="377" spans="1:7" x14ac:dyDescent="0.3">
      <c r="A377" t="s">
        <v>926</v>
      </c>
      <c r="B377" t="s">
        <v>920</v>
      </c>
      <c r="C377" t="s">
        <v>915</v>
      </c>
      <c r="D377">
        <v>2</v>
      </c>
      <c r="E377" t="s">
        <v>35</v>
      </c>
      <c r="F377" t="s">
        <v>924</v>
      </c>
      <c r="G377" t="str">
        <f t="shared" si="11"/>
        <v>Antonio  DePrima</v>
      </c>
    </row>
    <row r="378" spans="1:7" x14ac:dyDescent="0.3">
      <c r="A378" t="s">
        <v>927</v>
      </c>
      <c r="B378" t="s">
        <v>619</v>
      </c>
      <c r="C378" t="s">
        <v>678</v>
      </c>
      <c r="D378">
        <v>4</v>
      </c>
      <c r="E378" t="s">
        <v>38</v>
      </c>
      <c r="F378" t="s">
        <v>924</v>
      </c>
      <c r="G378" t="str">
        <f t="shared" si="11"/>
        <v>Leah  Sanchez</v>
      </c>
    </row>
    <row r="379" spans="1:7" x14ac:dyDescent="0.3">
      <c r="A379" t="s">
        <v>928</v>
      </c>
      <c r="B379" t="s">
        <v>921</v>
      </c>
      <c r="C379" t="s">
        <v>682</v>
      </c>
      <c r="D379">
        <v>4</v>
      </c>
      <c r="E379" t="s">
        <v>35</v>
      </c>
      <c r="F379" t="s">
        <v>924</v>
      </c>
      <c r="G379" t="str">
        <f t="shared" si="11"/>
        <v xml:space="preserve">Nicholas  Sammartino </v>
      </c>
    </row>
    <row r="380" spans="1:7" x14ac:dyDescent="0.3">
      <c r="A380" t="s">
        <v>929</v>
      </c>
      <c r="B380" t="s">
        <v>920</v>
      </c>
      <c r="C380" t="s">
        <v>99</v>
      </c>
      <c r="D380">
        <v>5</v>
      </c>
      <c r="E380" t="s">
        <v>38</v>
      </c>
      <c r="F380" t="s">
        <v>924</v>
      </c>
      <c r="G380" t="str">
        <f t="shared" si="11"/>
        <v>Valentina DePrima</v>
      </c>
    </row>
    <row r="381" spans="1:7" x14ac:dyDescent="0.3">
      <c r="A381" t="s">
        <v>930</v>
      </c>
      <c r="B381" t="s">
        <v>921</v>
      </c>
      <c r="C381" t="s">
        <v>302</v>
      </c>
      <c r="D381">
        <v>6</v>
      </c>
      <c r="E381" t="s">
        <v>35</v>
      </c>
      <c r="F381" t="s">
        <v>924</v>
      </c>
      <c r="G381" t="str">
        <f t="shared" si="11"/>
        <v xml:space="preserve">Michael Sammartino </v>
      </c>
    </row>
    <row r="382" spans="1:7" x14ac:dyDescent="0.3">
      <c r="A382" t="s">
        <v>931</v>
      </c>
      <c r="B382" t="s">
        <v>922</v>
      </c>
      <c r="C382" t="s">
        <v>916</v>
      </c>
      <c r="D382">
        <v>8</v>
      </c>
      <c r="E382" t="s">
        <v>35</v>
      </c>
      <c r="F382" t="s">
        <v>924</v>
      </c>
      <c r="G382" t="str">
        <f t="shared" si="11"/>
        <v>Jax Miranda-Correia</v>
      </c>
    </row>
    <row r="383" spans="1:7" x14ac:dyDescent="0.3">
      <c r="A383" t="s">
        <v>932</v>
      </c>
      <c r="B383" t="s">
        <v>923</v>
      </c>
      <c r="C383" t="s">
        <v>917</v>
      </c>
      <c r="D383">
        <v>4</v>
      </c>
      <c r="E383" t="s">
        <v>35</v>
      </c>
      <c r="F383" t="s">
        <v>924</v>
      </c>
      <c r="G383" t="str">
        <f t="shared" si="11"/>
        <v>Marcorius  Makar</v>
      </c>
    </row>
    <row r="384" spans="1:7" x14ac:dyDescent="0.3">
      <c r="A384" t="s">
        <v>933</v>
      </c>
      <c r="B384" t="s">
        <v>276</v>
      </c>
      <c r="C384" t="s">
        <v>581</v>
      </c>
      <c r="D384">
        <v>8</v>
      </c>
      <c r="E384" t="s">
        <v>35</v>
      </c>
      <c r="F384" t="s">
        <v>924</v>
      </c>
      <c r="G384" t="str">
        <f t="shared" si="11"/>
        <v>Anthony  Rodriguez</v>
      </c>
    </row>
    <row r="385" spans="1:7" x14ac:dyDescent="0.3">
      <c r="G385" t="str">
        <f t="shared" si="11"/>
        <v xml:space="preserve"> </v>
      </c>
    </row>
    <row r="386" spans="1:7" x14ac:dyDescent="0.3">
      <c r="G386" t="str">
        <f t="shared" si="11"/>
        <v xml:space="preserve"> </v>
      </c>
    </row>
    <row r="387" spans="1:7" x14ac:dyDescent="0.3">
      <c r="G387" t="str">
        <f t="shared" si="11"/>
        <v xml:space="preserve"> </v>
      </c>
    </row>
    <row r="388" spans="1:7" x14ac:dyDescent="0.3">
      <c r="A388" t="s">
        <v>935</v>
      </c>
      <c r="B388" t="s">
        <v>84</v>
      </c>
      <c r="C388" t="s">
        <v>978</v>
      </c>
      <c r="D388" t="s">
        <v>195</v>
      </c>
      <c r="E388" t="s">
        <v>35</v>
      </c>
      <c r="F388" t="s">
        <v>934</v>
      </c>
      <c r="G388" t="str">
        <f t="shared" si="11"/>
        <v>Jayden Henry</v>
      </c>
    </row>
    <row r="389" spans="1:7" x14ac:dyDescent="0.3">
      <c r="A389" t="s">
        <v>936</v>
      </c>
      <c r="B389" t="s">
        <v>84</v>
      </c>
      <c r="C389" t="s">
        <v>979</v>
      </c>
      <c r="D389">
        <v>3</v>
      </c>
      <c r="E389" t="s">
        <v>35</v>
      </c>
      <c r="F389" t="s">
        <v>934</v>
      </c>
      <c r="G389" t="str">
        <f t="shared" si="11"/>
        <v>Ricardo Henry</v>
      </c>
    </row>
    <row r="390" spans="1:7" x14ac:dyDescent="0.3">
      <c r="A390" t="s">
        <v>937</v>
      </c>
      <c r="B390" t="s">
        <v>118</v>
      </c>
      <c r="C390" t="s">
        <v>980</v>
      </c>
      <c r="D390">
        <v>7</v>
      </c>
      <c r="E390" t="s">
        <v>38</v>
      </c>
      <c r="F390" t="s">
        <v>934</v>
      </c>
      <c r="G390" t="str">
        <f t="shared" si="11"/>
        <v>Clare Avery</v>
      </c>
    </row>
    <row r="391" spans="1:7" x14ac:dyDescent="0.3">
      <c r="A391" t="s">
        <v>938</v>
      </c>
      <c r="B391" t="s">
        <v>953</v>
      </c>
      <c r="C391" t="s">
        <v>981</v>
      </c>
      <c r="D391">
        <v>7</v>
      </c>
      <c r="E391" t="s">
        <v>38</v>
      </c>
      <c r="F391" t="s">
        <v>934</v>
      </c>
      <c r="G391" t="str">
        <f t="shared" si="11"/>
        <v>Addy Jarrett</v>
      </c>
    </row>
    <row r="392" spans="1:7" x14ac:dyDescent="0.3">
      <c r="A392" t="s">
        <v>939</v>
      </c>
      <c r="B392" t="s">
        <v>954</v>
      </c>
      <c r="C392" t="s">
        <v>982</v>
      </c>
      <c r="D392">
        <v>2</v>
      </c>
      <c r="E392" t="s">
        <v>38</v>
      </c>
      <c r="F392" t="s">
        <v>934</v>
      </c>
      <c r="G392" t="str">
        <f t="shared" si="11"/>
        <v>Brielle Hyde</v>
      </c>
    </row>
    <row r="393" spans="1:7" x14ac:dyDescent="0.3">
      <c r="A393" t="s">
        <v>940</v>
      </c>
      <c r="B393" t="s">
        <v>955</v>
      </c>
      <c r="C393" t="s">
        <v>983</v>
      </c>
      <c r="D393">
        <v>5</v>
      </c>
      <c r="E393" t="s">
        <v>35</v>
      </c>
      <c r="F393" t="s">
        <v>934</v>
      </c>
      <c r="G393" t="str">
        <f t="shared" si="11"/>
        <v>Oliver Oledzki</v>
      </c>
    </row>
    <row r="394" spans="1:7" x14ac:dyDescent="0.3">
      <c r="A394" t="s">
        <v>941</v>
      </c>
      <c r="B394" t="s">
        <v>956</v>
      </c>
      <c r="C394" t="s">
        <v>984</v>
      </c>
      <c r="D394" t="s">
        <v>195</v>
      </c>
      <c r="E394" t="s">
        <v>35</v>
      </c>
      <c r="F394" t="s">
        <v>934</v>
      </c>
      <c r="G394" t="str">
        <f t="shared" si="11"/>
        <v>Johann Rosario Jr</v>
      </c>
    </row>
    <row r="395" spans="1:7" x14ac:dyDescent="0.3">
      <c r="A395" t="s">
        <v>942</v>
      </c>
      <c r="B395" t="s">
        <v>957</v>
      </c>
      <c r="C395" t="s">
        <v>311</v>
      </c>
      <c r="D395" t="s">
        <v>195</v>
      </c>
      <c r="E395" t="s">
        <v>38</v>
      </c>
      <c r="F395" t="s">
        <v>934</v>
      </c>
      <c r="G395" t="str">
        <f t="shared" si="11"/>
        <v>Amelia Almasi</v>
      </c>
    </row>
    <row r="396" spans="1:7" x14ac:dyDescent="0.3">
      <c r="A396" t="s">
        <v>943</v>
      </c>
      <c r="B396" t="s">
        <v>957</v>
      </c>
      <c r="C396" t="s">
        <v>985</v>
      </c>
      <c r="D396" t="s">
        <v>195</v>
      </c>
      <c r="E396" t="s">
        <v>38</v>
      </c>
      <c r="F396" t="s">
        <v>934</v>
      </c>
      <c r="G396" t="str">
        <f t="shared" si="11"/>
        <v>Juliet Almasi</v>
      </c>
    </row>
    <row r="397" spans="1:7" x14ac:dyDescent="0.3">
      <c r="A397" t="s">
        <v>944</v>
      </c>
      <c r="B397" t="s">
        <v>958</v>
      </c>
      <c r="C397" t="s">
        <v>292</v>
      </c>
      <c r="D397" t="s">
        <v>195</v>
      </c>
      <c r="E397" t="s">
        <v>35</v>
      </c>
      <c r="F397" t="s">
        <v>934</v>
      </c>
      <c r="G397" t="str">
        <f t="shared" si="11"/>
        <v>Elias Miller-Soto</v>
      </c>
    </row>
    <row r="398" spans="1:7" x14ac:dyDescent="0.3">
      <c r="A398" t="s">
        <v>945</v>
      </c>
      <c r="B398" t="s">
        <v>959</v>
      </c>
      <c r="C398" t="s">
        <v>587</v>
      </c>
      <c r="D398">
        <v>3</v>
      </c>
      <c r="E398" t="s">
        <v>35</v>
      </c>
      <c r="F398" t="s">
        <v>934</v>
      </c>
      <c r="G398" t="str">
        <f t="shared" si="11"/>
        <v>Alexander  Lynch</v>
      </c>
    </row>
    <row r="399" spans="1:7" x14ac:dyDescent="0.3">
      <c r="A399" t="s">
        <v>946</v>
      </c>
      <c r="B399" t="s">
        <v>442</v>
      </c>
      <c r="C399" t="s">
        <v>986</v>
      </c>
      <c r="D399" t="s">
        <v>195</v>
      </c>
      <c r="E399" t="s">
        <v>38</v>
      </c>
      <c r="F399" t="s">
        <v>934</v>
      </c>
      <c r="G399" t="str">
        <f t="shared" si="11"/>
        <v>Madeline  Walker</v>
      </c>
    </row>
    <row r="400" spans="1:7" x14ac:dyDescent="0.3">
      <c r="A400" t="s">
        <v>947</v>
      </c>
      <c r="B400" t="s">
        <v>960</v>
      </c>
      <c r="C400" t="s">
        <v>987</v>
      </c>
      <c r="D400">
        <v>8</v>
      </c>
      <c r="E400" t="s">
        <v>35</v>
      </c>
      <c r="F400" t="s">
        <v>934</v>
      </c>
      <c r="G400" t="str">
        <f t="shared" si="11"/>
        <v>Quinn Beckler</v>
      </c>
    </row>
    <row r="401" spans="1:7" x14ac:dyDescent="0.3">
      <c r="A401" t="s">
        <v>948</v>
      </c>
      <c r="B401" t="s">
        <v>961</v>
      </c>
      <c r="C401" t="s">
        <v>988</v>
      </c>
      <c r="D401" t="s">
        <v>195</v>
      </c>
      <c r="E401" t="s">
        <v>35</v>
      </c>
      <c r="F401" t="s">
        <v>934</v>
      </c>
      <c r="G401" t="str">
        <f t="shared" si="11"/>
        <v>Nishkaam Gandhi</v>
      </c>
    </row>
    <row r="402" spans="1:7" x14ac:dyDescent="0.3">
      <c r="A402" t="s">
        <v>949</v>
      </c>
      <c r="B402" t="s">
        <v>962</v>
      </c>
      <c r="C402" t="s">
        <v>989</v>
      </c>
      <c r="D402">
        <v>4</v>
      </c>
      <c r="E402" t="s">
        <v>38</v>
      </c>
      <c r="F402" t="s">
        <v>934</v>
      </c>
      <c r="G402" t="str">
        <f t="shared" si="11"/>
        <v>Betsy Strasburg</v>
      </c>
    </row>
    <row r="403" spans="1:7" x14ac:dyDescent="0.3">
      <c r="A403" t="s">
        <v>950</v>
      </c>
      <c r="B403" t="s">
        <v>963</v>
      </c>
      <c r="C403" t="s">
        <v>990</v>
      </c>
      <c r="D403">
        <v>2</v>
      </c>
      <c r="E403" t="s">
        <v>35</v>
      </c>
      <c r="F403" t="s">
        <v>934</v>
      </c>
      <c r="G403" t="str">
        <f t="shared" si="11"/>
        <v>Ever Smiley</v>
      </c>
    </row>
    <row r="404" spans="1:7" x14ac:dyDescent="0.3">
      <c r="A404" t="s">
        <v>951</v>
      </c>
      <c r="B404" t="s">
        <v>296</v>
      </c>
      <c r="C404" t="s">
        <v>991</v>
      </c>
      <c r="D404">
        <v>5</v>
      </c>
      <c r="E404" t="s">
        <v>38</v>
      </c>
      <c r="F404" t="s">
        <v>934</v>
      </c>
      <c r="G404" t="str">
        <f t="shared" si="11"/>
        <v>Layla Jackson</v>
      </c>
    </row>
    <row r="405" spans="1:7" x14ac:dyDescent="0.3">
      <c r="A405" t="s">
        <v>952</v>
      </c>
      <c r="B405" t="s">
        <v>700</v>
      </c>
      <c r="C405" t="s">
        <v>992</v>
      </c>
      <c r="D405" t="s">
        <v>195</v>
      </c>
      <c r="E405" t="s">
        <v>38</v>
      </c>
      <c r="F405" t="s">
        <v>934</v>
      </c>
      <c r="G405" t="str">
        <f t="shared" si="11"/>
        <v>Giselle Anderson</v>
      </c>
    </row>
    <row r="406" spans="1:7" x14ac:dyDescent="0.3">
      <c r="A406" t="s">
        <v>971</v>
      </c>
      <c r="B406" t="s">
        <v>964</v>
      </c>
      <c r="C406" t="s">
        <v>53</v>
      </c>
      <c r="D406">
        <v>3</v>
      </c>
      <c r="E406" t="s">
        <v>38</v>
      </c>
      <c r="F406" t="s">
        <v>934</v>
      </c>
      <c r="G406" t="str">
        <f t="shared" si="11"/>
        <v>Evelyn Martin-Chia</v>
      </c>
    </row>
    <row r="407" spans="1:7" x14ac:dyDescent="0.3">
      <c r="A407" t="s">
        <v>972</v>
      </c>
      <c r="B407" t="s">
        <v>965</v>
      </c>
      <c r="C407" t="s">
        <v>993</v>
      </c>
      <c r="D407">
        <v>8</v>
      </c>
      <c r="E407" t="s">
        <v>35</v>
      </c>
      <c r="F407" t="s">
        <v>934</v>
      </c>
      <c r="G407" t="str">
        <f t="shared" si="11"/>
        <v>Brandon Matute</v>
      </c>
    </row>
    <row r="408" spans="1:7" x14ac:dyDescent="0.3">
      <c r="A408" t="s">
        <v>973</v>
      </c>
      <c r="B408" t="s">
        <v>966</v>
      </c>
      <c r="C408" t="s">
        <v>120</v>
      </c>
      <c r="D408">
        <v>8</v>
      </c>
      <c r="E408" t="s">
        <v>38</v>
      </c>
      <c r="F408" t="s">
        <v>934</v>
      </c>
      <c r="G408" t="str">
        <f t="shared" si="11"/>
        <v>Katie Gallop</v>
      </c>
    </row>
    <row r="409" spans="1:7" x14ac:dyDescent="0.3">
      <c r="A409" t="s">
        <v>974</v>
      </c>
      <c r="B409" t="s">
        <v>967</v>
      </c>
      <c r="C409" t="s">
        <v>994</v>
      </c>
      <c r="D409">
        <v>8</v>
      </c>
      <c r="E409" t="s">
        <v>35</v>
      </c>
      <c r="F409" t="s">
        <v>934</v>
      </c>
      <c r="G409" t="str">
        <f t="shared" si="11"/>
        <v>Nick Brown</v>
      </c>
    </row>
    <row r="410" spans="1:7" x14ac:dyDescent="0.3">
      <c r="A410" t="s">
        <v>975</v>
      </c>
      <c r="B410" t="s">
        <v>968</v>
      </c>
      <c r="C410" t="s">
        <v>995</v>
      </c>
      <c r="D410">
        <v>1</v>
      </c>
      <c r="E410" t="s">
        <v>38</v>
      </c>
      <c r="F410" t="s">
        <v>934</v>
      </c>
      <c r="G410" t="str">
        <f t="shared" si="11"/>
        <v>Vivia Tortora</v>
      </c>
    </row>
    <row r="411" spans="1:7" x14ac:dyDescent="0.3">
      <c r="A411" t="s">
        <v>976</v>
      </c>
      <c r="B411" t="s">
        <v>969</v>
      </c>
      <c r="C411" t="s">
        <v>996</v>
      </c>
      <c r="D411">
        <v>2</v>
      </c>
      <c r="E411" t="s">
        <v>38</v>
      </c>
      <c r="F411" t="s">
        <v>934</v>
      </c>
      <c r="G411" t="str">
        <f t="shared" si="11"/>
        <v>Frances Olsen</v>
      </c>
    </row>
    <row r="412" spans="1:7" x14ac:dyDescent="0.3">
      <c r="A412" t="s">
        <v>977</v>
      </c>
      <c r="B412" t="s">
        <v>970</v>
      </c>
      <c r="C412" t="s">
        <v>573</v>
      </c>
      <c r="D412">
        <v>3</v>
      </c>
      <c r="E412" t="s">
        <v>35</v>
      </c>
      <c r="F412" t="s">
        <v>934</v>
      </c>
      <c r="G412" t="str">
        <f t="shared" si="11"/>
        <v>Jonathan Adams Da Silva</v>
      </c>
    </row>
    <row r="413" spans="1:7" x14ac:dyDescent="0.3">
      <c r="A413" t="s">
        <v>1005</v>
      </c>
      <c r="B413" t="s">
        <v>1008</v>
      </c>
      <c r="C413" t="s">
        <v>1009</v>
      </c>
      <c r="D413">
        <v>3</v>
      </c>
      <c r="E413" t="s">
        <v>38</v>
      </c>
      <c r="F413" t="s">
        <v>934</v>
      </c>
      <c r="G413" t="str">
        <f t="shared" ref="G413:G415" si="12">C413&amp;" "&amp;B413</f>
        <v>Savanna Sanvanna</v>
      </c>
    </row>
    <row r="414" spans="1:7" x14ac:dyDescent="0.3">
      <c r="A414" t="s">
        <v>1006</v>
      </c>
      <c r="B414" t="s">
        <v>1010</v>
      </c>
      <c r="C414" t="s">
        <v>1011</v>
      </c>
      <c r="D414">
        <v>1</v>
      </c>
      <c r="E414" t="s">
        <v>38</v>
      </c>
      <c r="F414" t="s">
        <v>934</v>
      </c>
      <c r="G414" t="str">
        <f t="shared" si="12"/>
        <v>Faith Singleton</v>
      </c>
    </row>
    <row r="415" spans="1:7" x14ac:dyDescent="0.3">
      <c r="A415" t="s">
        <v>1007</v>
      </c>
      <c r="B415" t="s">
        <v>1012</v>
      </c>
      <c r="C415" t="s">
        <v>1013</v>
      </c>
      <c r="D415" t="s">
        <v>195</v>
      </c>
      <c r="E415" t="s">
        <v>38</v>
      </c>
      <c r="F415" t="s">
        <v>934</v>
      </c>
      <c r="G415" t="str">
        <f t="shared" si="12"/>
        <v>Winter Lyle</v>
      </c>
    </row>
  </sheetData>
  <sortState xmlns:xlrd2="http://schemas.microsoft.com/office/spreadsheetml/2017/richdata2" ref="I46:N96">
    <sortCondition ref="L46:L9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 Scores</vt:lpstr>
      <vt:lpstr>Girls Individual</vt:lpstr>
      <vt:lpstr>Boys Individual</vt:lpstr>
      <vt:lpstr>Rosters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Cat Grube</cp:lastModifiedBy>
  <dcterms:created xsi:type="dcterms:W3CDTF">2011-11-05T03:14:26Z</dcterms:created>
  <dcterms:modified xsi:type="dcterms:W3CDTF">2023-10-07T22:25:27Z</dcterms:modified>
</cp:coreProperties>
</file>