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Shivani/Downloads/"/>
    </mc:Choice>
  </mc:AlternateContent>
  <xr:revisionPtr revIDLastSave="0" documentId="8_{55C9DC12-5B98-8442-B875-BC24FACEACCF}" xr6:coauthVersionLast="47" xr6:coauthVersionMax="47" xr10:uidLastSave="{00000000-0000-0000-0000-000000000000}"/>
  <bookViews>
    <workbookView xWindow="0" yWindow="0" windowWidth="51200" windowHeight="28800" xr2:uid="{00000000-000D-0000-FFFF-FFFF00000000}"/>
  </bookViews>
  <sheets>
    <sheet name="Team Scores" sheetId="1" r:id="rId1"/>
    <sheet name="Girls Individual" sheetId="4" r:id="rId2"/>
    <sheet name="Boys Individual" sheetId="5" r:id="rId3"/>
    <sheet name="Rosters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5" l="1"/>
  <c r="D45" i="5"/>
  <c r="D130" i="5"/>
  <c r="G130" i="5"/>
  <c r="D131" i="5"/>
  <c r="G131" i="5"/>
  <c r="D132" i="5"/>
  <c r="G132" i="5"/>
  <c r="D133" i="5"/>
  <c r="G133" i="5"/>
  <c r="D134" i="5"/>
  <c r="G134" i="5"/>
  <c r="D135" i="5"/>
  <c r="G135" i="5"/>
  <c r="D136" i="5"/>
  <c r="G136" i="5"/>
  <c r="D137" i="5"/>
  <c r="G137" i="5"/>
  <c r="G121" i="4"/>
  <c r="G122" i="4"/>
  <c r="D121" i="4"/>
  <c r="D122" i="4"/>
  <c r="C121" i="4"/>
  <c r="G83" i="5"/>
  <c r="G84" i="5"/>
  <c r="G85" i="5"/>
  <c r="G86" i="5"/>
  <c r="D86" i="5"/>
  <c r="D85" i="5"/>
  <c r="D84" i="5"/>
  <c r="D83" i="5"/>
  <c r="G201" i="6"/>
  <c r="G608" i="6"/>
  <c r="G607" i="6"/>
  <c r="G606" i="6"/>
  <c r="C135" i="5" s="1"/>
  <c r="G605" i="6"/>
  <c r="C134" i="5" s="1"/>
  <c r="G604" i="6"/>
  <c r="C136" i="5" s="1"/>
  <c r="G603" i="6"/>
  <c r="C84" i="5" s="1"/>
  <c r="G602" i="6"/>
  <c r="G601" i="6"/>
  <c r="G600" i="6"/>
  <c r="G599" i="6"/>
  <c r="G598" i="6"/>
  <c r="G597" i="6"/>
  <c r="G596" i="6"/>
  <c r="G595" i="6"/>
  <c r="C122" i="4" s="1"/>
  <c r="G594" i="6"/>
  <c r="G593" i="6"/>
  <c r="G588" i="6"/>
  <c r="G587" i="6"/>
  <c r="G586" i="6"/>
  <c r="G585" i="6"/>
  <c r="G584" i="6"/>
  <c r="G583" i="6"/>
  <c r="G129" i="5" l="1"/>
  <c r="C129" i="5"/>
  <c r="G128" i="5"/>
  <c r="G127" i="5"/>
  <c r="G126" i="5"/>
  <c r="G125" i="5"/>
  <c r="G124" i="5"/>
  <c r="G123" i="5"/>
  <c r="G122" i="5"/>
  <c r="G121" i="5"/>
  <c r="G120" i="5"/>
  <c r="G119" i="5"/>
  <c r="C119" i="5"/>
  <c r="G118" i="5"/>
  <c r="G117" i="5"/>
  <c r="G116" i="5"/>
  <c r="G115" i="5"/>
  <c r="G114" i="5"/>
  <c r="G113" i="5"/>
  <c r="G112" i="5"/>
  <c r="G111" i="5"/>
  <c r="G110" i="5"/>
  <c r="C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4" i="5"/>
  <c r="G43" i="5"/>
  <c r="G42" i="5"/>
  <c r="G41" i="5"/>
  <c r="G40" i="5"/>
  <c r="G39" i="5"/>
  <c r="G38" i="5"/>
  <c r="G37" i="5"/>
  <c r="G36" i="5"/>
  <c r="C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  <c r="A92" i="5" l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50" i="5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25" i="5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D84" i="4"/>
  <c r="G84" i="4"/>
  <c r="D85" i="4"/>
  <c r="G85" i="4"/>
  <c r="D86" i="4"/>
  <c r="G86" i="4"/>
  <c r="D87" i="4"/>
  <c r="G87" i="4"/>
  <c r="C88" i="4"/>
  <c r="D88" i="4"/>
  <c r="G88" i="4"/>
  <c r="D89" i="4"/>
  <c r="G89" i="4"/>
  <c r="C90" i="4"/>
  <c r="D90" i="4"/>
  <c r="G90" i="4"/>
  <c r="D91" i="4"/>
  <c r="G91" i="4"/>
  <c r="D92" i="4"/>
  <c r="G92" i="4"/>
  <c r="D93" i="4"/>
  <c r="G93" i="4"/>
  <c r="D94" i="4"/>
  <c r="G94" i="4"/>
  <c r="D95" i="4"/>
  <c r="G95" i="4"/>
  <c r="D96" i="4"/>
  <c r="G96" i="4"/>
  <c r="D97" i="4"/>
  <c r="G97" i="4"/>
  <c r="D98" i="4"/>
  <c r="G98" i="4"/>
  <c r="D99" i="4"/>
  <c r="G99" i="4"/>
  <c r="D100" i="4"/>
  <c r="G100" i="4"/>
  <c r="D101" i="4"/>
  <c r="G101" i="4"/>
  <c r="D102" i="4"/>
  <c r="G102" i="4"/>
  <c r="D103" i="4"/>
  <c r="G103" i="4"/>
  <c r="D104" i="4"/>
  <c r="G104" i="4"/>
  <c r="D105" i="4"/>
  <c r="G105" i="4"/>
  <c r="D106" i="4"/>
  <c r="G106" i="4"/>
  <c r="D107" i="4"/>
  <c r="G107" i="4"/>
  <c r="D108" i="4"/>
  <c r="G108" i="4"/>
  <c r="D109" i="4"/>
  <c r="G109" i="4"/>
  <c r="D110" i="4"/>
  <c r="G110" i="4"/>
  <c r="C111" i="4"/>
  <c r="D111" i="4"/>
  <c r="G111" i="4"/>
  <c r="C112" i="4"/>
  <c r="D112" i="4"/>
  <c r="G112" i="4"/>
  <c r="D113" i="4"/>
  <c r="G113" i="4"/>
  <c r="D114" i="4"/>
  <c r="G114" i="4"/>
  <c r="C115" i="4"/>
  <c r="D115" i="4"/>
  <c r="G115" i="4"/>
  <c r="C116" i="4"/>
  <c r="D116" i="4"/>
  <c r="G116" i="4"/>
  <c r="D117" i="4"/>
  <c r="G117" i="4"/>
  <c r="D118" i="4"/>
  <c r="G118" i="4"/>
  <c r="D119" i="4"/>
  <c r="G119" i="4"/>
  <c r="D120" i="4"/>
  <c r="G120" i="4"/>
  <c r="G83" i="4"/>
  <c r="D83" i="4"/>
  <c r="A83" i="4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G82" i="4"/>
  <c r="D82" i="4"/>
  <c r="A46" i="4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D46" i="4"/>
  <c r="G46" i="4"/>
  <c r="D47" i="4"/>
  <c r="G47" i="4"/>
  <c r="D48" i="4"/>
  <c r="G48" i="4"/>
  <c r="D49" i="4"/>
  <c r="G49" i="4"/>
  <c r="D50" i="4"/>
  <c r="G50" i="4"/>
  <c r="D51" i="4"/>
  <c r="G51" i="4"/>
  <c r="D52" i="4"/>
  <c r="G52" i="4"/>
  <c r="D53" i="4"/>
  <c r="G53" i="4"/>
  <c r="D54" i="4"/>
  <c r="G54" i="4"/>
  <c r="D55" i="4"/>
  <c r="G55" i="4"/>
  <c r="D56" i="4"/>
  <c r="G56" i="4"/>
  <c r="C57" i="4"/>
  <c r="D57" i="4"/>
  <c r="G57" i="4"/>
  <c r="D58" i="4"/>
  <c r="G58" i="4"/>
  <c r="D59" i="4"/>
  <c r="G59" i="4"/>
  <c r="C60" i="4"/>
  <c r="D60" i="4"/>
  <c r="G60" i="4"/>
  <c r="D61" i="4"/>
  <c r="G61" i="4"/>
  <c r="D62" i="4"/>
  <c r="G62" i="4"/>
  <c r="D63" i="4"/>
  <c r="G63" i="4"/>
  <c r="D64" i="4"/>
  <c r="G64" i="4"/>
  <c r="D65" i="4"/>
  <c r="G65" i="4"/>
  <c r="D66" i="4"/>
  <c r="G66" i="4"/>
  <c r="D67" i="4"/>
  <c r="G67" i="4"/>
  <c r="D68" i="4"/>
  <c r="G68" i="4"/>
  <c r="D69" i="4"/>
  <c r="G69" i="4"/>
  <c r="D70" i="4"/>
  <c r="G70" i="4"/>
  <c r="D71" i="4"/>
  <c r="G71" i="4"/>
  <c r="D72" i="4"/>
  <c r="G72" i="4"/>
  <c r="D73" i="4"/>
  <c r="G73" i="4"/>
  <c r="D74" i="4"/>
  <c r="G74" i="4"/>
  <c r="D75" i="4"/>
  <c r="G75" i="4"/>
  <c r="D76" i="4"/>
  <c r="G76" i="4"/>
  <c r="C77" i="4"/>
  <c r="D77" i="4"/>
  <c r="G77" i="4"/>
  <c r="G45" i="4"/>
  <c r="D45" i="4"/>
  <c r="G40" i="4"/>
  <c r="D40" i="4"/>
  <c r="G39" i="4"/>
  <c r="D39" i="4"/>
  <c r="G38" i="4"/>
  <c r="D38" i="4"/>
  <c r="G37" i="4"/>
  <c r="D37" i="4"/>
  <c r="G36" i="4"/>
  <c r="D36" i="4"/>
  <c r="G35" i="4"/>
  <c r="D35" i="4"/>
  <c r="G34" i="4"/>
  <c r="D34" i="4"/>
  <c r="G33" i="4"/>
  <c r="D33" i="4"/>
  <c r="G32" i="4"/>
  <c r="D32" i="4"/>
  <c r="G31" i="4"/>
  <c r="D31" i="4"/>
  <c r="G30" i="4"/>
  <c r="D30" i="4"/>
  <c r="G29" i="4"/>
  <c r="D29" i="4"/>
  <c r="G28" i="4"/>
  <c r="D28" i="4"/>
  <c r="G27" i="4"/>
  <c r="D27" i="4"/>
  <c r="G26" i="4"/>
  <c r="D26" i="4"/>
  <c r="A25" i="4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G581" i="6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  <c r="J8" i="1"/>
  <c r="I8" i="1"/>
  <c r="J7" i="1"/>
  <c r="I7" i="1"/>
  <c r="J6" i="1"/>
  <c r="I6" i="1"/>
  <c r="J5" i="1"/>
  <c r="I5" i="1"/>
  <c r="J4" i="1"/>
  <c r="I4" i="1"/>
  <c r="J3" i="1"/>
  <c r="I3" i="1"/>
  <c r="I2" i="1"/>
  <c r="J2" i="1"/>
  <c r="G576" i="6"/>
  <c r="C86" i="4" s="1"/>
  <c r="K2" i="1" l="1"/>
  <c r="L2" i="1"/>
  <c r="M2" i="1"/>
  <c r="N2" i="1"/>
  <c r="K3" i="1"/>
  <c r="L3" i="1"/>
  <c r="M3" i="1"/>
  <c r="N3" i="1"/>
  <c r="K4" i="1"/>
  <c r="L4" i="1"/>
  <c r="M4" i="1"/>
  <c r="N4" i="1"/>
  <c r="K5" i="1"/>
  <c r="L5" i="1"/>
  <c r="M5" i="1"/>
  <c r="N5" i="1"/>
  <c r="K6" i="1"/>
  <c r="L6" i="1"/>
  <c r="M6" i="1"/>
  <c r="N6" i="1"/>
  <c r="K7" i="1"/>
  <c r="L7" i="1"/>
  <c r="M7" i="1"/>
  <c r="N7" i="1"/>
  <c r="K8" i="1"/>
  <c r="L8" i="1"/>
  <c r="M8" i="1"/>
  <c r="N8" i="1"/>
  <c r="K9" i="1"/>
  <c r="L9" i="1"/>
  <c r="M9" i="1"/>
  <c r="N9" i="1"/>
  <c r="K10" i="1"/>
  <c r="L10" i="1"/>
  <c r="M10" i="1"/>
  <c r="N10" i="1"/>
  <c r="K11" i="1"/>
  <c r="L11" i="1"/>
  <c r="M11" i="1"/>
  <c r="N11" i="1"/>
  <c r="K12" i="1"/>
  <c r="L12" i="1"/>
  <c r="M12" i="1"/>
  <c r="N12" i="1"/>
  <c r="K13" i="1"/>
  <c r="L13" i="1"/>
  <c r="M13" i="1"/>
  <c r="N13" i="1"/>
  <c r="K14" i="1"/>
  <c r="L14" i="1"/>
  <c r="M14" i="1"/>
  <c r="N14" i="1"/>
  <c r="K15" i="1"/>
  <c r="L15" i="1"/>
  <c r="M15" i="1"/>
  <c r="N15" i="1"/>
  <c r="K16" i="1"/>
  <c r="L16" i="1"/>
  <c r="M16" i="1"/>
  <c r="N16" i="1"/>
  <c r="K17" i="1"/>
  <c r="L17" i="1"/>
  <c r="M17" i="1"/>
  <c r="N17" i="1"/>
  <c r="K18" i="1"/>
  <c r="L18" i="1"/>
  <c r="M18" i="1"/>
  <c r="N18" i="1"/>
  <c r="K19" i="1"/>
  <c r="L19" i="1"/>
  <c r="M19" i="1"/>
  <c r="N19" i="1"/>
  <c r="K20" i="1"/>
  <c r="L20" i="1"/>
  <c r="M20" i="1"/>
  <c r="N20" i="1"/>
  <c r="G575" i="6"/>
  <c r="G574" i="6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G3" i="4"/>
  <c r="D3" i="4"/>
  <c r="G573" i="6"/>
  <c r="G572" i="6"/>
  <c r="C97" i="5" s="1"/>
  <c r="G571" i="6"/>
  <c r="G570" i="6"/>
  <c r="G569" i="6"/>
  <c r="C120" i="4" s="1"/>
  <c r="G568" i="6"/>
  <c r="G567" i="6"/>
  <c r="C115" i="5" s="1"/>
  <c r="G566" i="6"/>
  <c r="C57" i="5" s="1"/>
  <c r="G565" i="6"/>
  <c r="C34" i="4" s="1"/>
  <c r="G564" i="6"/>
  <c r="G563" i="6"/>
  <c r="C37" i="5" s="1"/>
  <c r="G562" i="6"/>
  <c r="G561" i="6"/>
  <c r="G560" i="6"/>
  <c r="G559" i="6"/>
  <c r="G558" i="6"/>
  <c r="G557" i="6"/>
  <c r="G556" i="6"/>
  <c r="G555" i="6"/>
  <c r="G554" i="6"/>
  <c r="G553" i="6"/>
  <c r="G552" i="6"/>
  <c r="G551" i="6"/>
  <c r="G550" i="6"/>
  <c r="C28" i="5" s="1"/>
  <c r="G549" i="6"/>
  <c r="C62" i="5" s="1"/>
  <c r="G548" i="6"/>
  <c r="C77" i="5" s="1"/>
  <c r="G547" i="6"/>
  <c r="C68" i="4" s="1"/>
  <c r="G546" i="6"/>
  <c r="C132" i="5" s="1"/>
  <c r="G545" i="6"/>
  <c r="G544" i="6"/>
  <c r="G543" i="6"/>
  <c r="C113" i="4" s="1"/>
  <c r="G542" i="6"/>
  <c r="G541" i="6"/>
  <c r="G540" i="6"/>
  <c r="G539" i="6"/>
  <c r="G538" i="6"/>
  <c r="G537" i="6"/>
  <c r="G536" i="6"/>
  <c r="G535" i="6"/>
  <c r="C102" i="5" s="1"/>
  <c r="G534" i="6"/>
  <c r="C116" i="5" s="1"/>
  <c r="G533" i="6"/>
  <c r="G532" i="6"/>
  <c r="C131" i="5" s="1"/>
  <c r="G531" i="6"/>
  <c r="C120" i="5" s="1"/>
  <c r="G530" i="6"/>
  <c r="C113" i="5" s="1"/>
  <c r="G529" i="6"/>
  <c r="G528" i="6"/>
  <c r="C110" i="4" s="1"/>
  <c r="G527" i="6"/>
  <c r="C99" i="4" s="1"/>
  <c r="G526" i="6"/>
  <c r="C104" i="4" s="1"/>
  <c r="G525" i="6"/>
  <c r="G524" i="6"/>
  <c r="C79" i="5" s="1"/>
  <c r="G523" i="6"/>
  <c r="G522" i="6"/>
  <c r="G521" i="6"/>
  <c r="G520" i="6"/>
  <c r="C25" i="5" s="1"/>
  <c r="G519" i="6"/>
  <c r="C12" i="5" s="1"/>
  <c r="G518" i="6"/>
  <c r="C65" i="5" s="1"/>
  <c r="G517" i="6"/>
  <c r="G516" i="6"/>
  <c r="G515" i="6"/>
  <c r="G514" i="6"/>
  <c r="G513" i="6"/>
  <c r="G512" i="6"/>
  <c r="G511" i="6"/>
  <c r="G510" i="6"/>
  <c r="G509" i="6"/>
  <c r="G508" i="6"/>
  <c r="G504" i="6"/>
  <c r="C119" i="4" s="1"/>
  <c r="G503" i="6"/>
  <c r="G502" i="6"/>
  <c r="G501" i="6"/>
  <c r="G500" i="6"/>
  <c r="C105" i="5" s="1"/>
  <c r="G499" i="6"/>
  <c r="G498" i="6"/>
  <c r="G497" i="6"/>
  <c r="G496" i="6"/>
  <c r="C103" i="5" s="1"/>
  <c r="G495" i="6"/>
  <c r="C117" i="4" s="1"/>
  <c r="G494" i="6"/>
  <c r="G493" i="6"/>
  <c r="G492" i="6"/>
  <c r="C76" i="5" s="1"/>
  <c r="G491" i="6"/>
  <c r="C81" i="5" s="1"/>
  <c r="G490" i="6"/>
  <c r="C70" i="4" s="1"/>
  <c r="G489" i="6"/>
  <c r="G488" i="6"/>
  <c r="G487" i="6"/>
  <c r="G486" i="6"/>
  <c r="G485" i="6"/>
  <c r="G484" i="6"/>
  <c r="C65" i="4" s="1"/>
  <c r="G483" i="6"/>
  <c r="C35" i="5" s="1"/>
  <c r="G482" i="6"/>
  <c r="G481" i="6"/>
  <c r="G480" i="6"/>
  <c r="G479" i="6"/>
  <c r="G478" i="6"/>
  <c r="G477" i="6"/>
  <c r="G476" i="6"/>
  <c r="G475" i="6"/>
  <c r="G474" i="6"/>
  <c r="G473" i="6"/>
  <c r="G472" i="6"/>
  <c r="G471" i="6"/>
  <c r="G470" i="6"/>
  <c r="G469" i="6"/>
  <c r="G468" i="6"/>
  <c r="G467" i="6"/>
  <c r="G466" i="6"/>
  <c r="G465" i="6"/>
  <c r="G464" i="6"/>
  <c r="G463" i="6"/>
  <c r="G462" i="6"/>
  <c r="G461" i="6"/>
  <c r="G460" i="6"/>
  <c r="G459" i="6"/>
  <c r="G458" i="6"/>
  <c r="G457" i="6"/>
  <c r="G456" i="6"/>
  <c r="G455" i="6"/>
  <c r="G454" i="6"/>
  <c r="G453" i="6"/>
  <c r="G452" i="6"/>
  <c r="G451" i="6"/>
  <c r="G450" i="6"/>
  <c r="G449" i="6"/>
  <c r="G448" i="6"/>
  <c r="G447" i="6"/>
  <c r="G446" i="6"/>
  <c r="G445" i="6"/>
  <c r="G444" i="6"/>
  <c r="G443" i="6"/>
  <c r="G442" i="6"/>
  <c r="G441" i="6"/>
  <c r="G440" i="6"/>
  <c r="G439" i="6"/>
  <c r="G438" i="6"/>
  <c r="G437" i="6"/>
  <c r="G436" i="6"/>
  <c r="G435" i="6"/>
  <c r="C114" i="4" s="1"/>
  <c r="G434" i="6"/>
  <c r="C93" i="4" s="1"/>
  <c r="G433" i="6"/>
  <c r="G432" i="6"/>
  <c r="C103" i="4" s="1"/>
  <c r="G431" i="6"/>
  <c r="C91" i="5" s="1"/>
  <c r="G430" i="6"/>
  <c r="C118" i="4" s="1"/>
  <c r="G429" i="6"/>
  <c r="G428" i="6"/>
  <c r="G427" i="6"/>
  <c r="C97" i="4" s="1"/>
  <c r="G426" i="6"/>
  <c r="C84" i="4" s="1"/>
  <c r="G425" i="6"/>
  <c r="G424" i="6"/>
  <c r="C105" i="4" s="1"/>
  <c r="G423" i="6"/>
  <c r="G422" i="6"/>
  <c r="C54" i="5" s="1"/>
  <c r="G421" i="6"/>
  <c r="C58" i="5" s="1"/>
  <c r="G420" i="6"/>
  <c r="C67" i="5" s="1"/>
  <c r="G419" i="6"/>
  <c r="C55" i="4" s="1"/>
  <c r="G418" i="6"/>
  <c r="C48" i="4" s="1"/>
  <c r="G417" i="6"/>
  <c r="C54" i="4" s="1"/>
  <c r="G416" i="6"/>
  <c r="C66" i="5" s="1"/>
  <c r="G415" i="6"/>
  <c r="C66" i="4" s="1"/>
  <c r="G414" i="6"/>
  <c r="G413" i="6"/>
  <c r="C69" i="4" s="1"/>
  <c r="G412" i="6"/>
  <c r="G411" i="6"/>
  <c r="G410" i="6"/>
  <c r="C26" i="5" s="1"/>
  <c r="G409" i="6"/>
  <c r="G408" i="6"/>
  <c r="C30" i="5" s="1"/>
  <c r="G407" i="6"/>
  <c r="G406" i="6"/>
  <c r="G405" i="6"/>
  <c r="G404" i="6"/>
  <c r="G403" i="6"/>
  <c r="C16" i="5" s="1"/>
  <c r="G402" i="6"/>
  <c r="G401" i="6"/>
  <c r="G400" i="6"/>
  <c r="G399" i="6"/>
  <c r="C37" i="4" s="1"/>
  <c r="G398" i="6"/>
  <c r="G397" i="6"/>
  <c r="G396" i="6"/>
  <c r="G395" i="6"/>
  <c r="G394" i="6"/>
  <c r="G393" i="6"/>
  <c r="G392" i="6"/>
  <c r="G391" i="6"/>
  <c r="C45" i="5" s="1"/>
  <c r="G390" i="6"/>
  <c r="G389" i="6"/>
  <c r="C73" i="4" s="1"/>
  <c r="G388" i="6"/>
  <c r="G387" i="6"/>
  <c r="C104" i="5" s="1"/>
  <c r="G386" i="6"/>
  <c r="G385" i="6"/>
  <c r="G384" i="6"/>
  <c r="C108" i="5" s="1"/>
  <c r="G383" i="6"/>
  <c r="G382" i="6"/>
  <c r="C42" i="5" s="1"/>
  <c r="G381" i="6"/>
  <c r="C38" i="4" s="1"/>
  <c r="G380" i="6"/>
  <c r="C127" i="5" s="1"/>
  <c r="G379" i="6"/>
  <c r="C44" i="5" s="1"/>
  <c r="G378" i="6"/>
  <c r="G377" i="6"/>
  <c r="C17" i="5" s="1"/>
  <c r="G376" i="6"/>
  <c r="G375" i="6"/>
  <c r="G374" i="6"/>
  <c r="G373" i="6"/>
  <c r="G372" i="6"/>
  <c r="C124" i="5" s="1"/>
  <c r="G371" i="6"/>
  <c r="G370" i="6"/>
  <c r="C32" i="4" s="1"/>
  <c r="G369" i="6"/>
  <c r="C71" i="4" s="1"/>
  <c r="G368" i="6"/>
  <c r="G367" i="6"/>
  <c r="G366" i="6"/>
  <c r="C111" i="5" s="1"/>
  <c r="G365" i="6"/>
  <c r="C121" i="5" s="1"/>
  <c r="G364" i="6"/>
  <c r="C82" i="4" s="1"/>
  <c r="G363" i="6"/>
  <c r="C89" i="4" s="1"/>
  <c r="G362" i="6"/>
  <c r="G361" i="6"/>
  <c r="G360" i="6"/>
  <c r="G359" i="6"/>
  <c r="G358" i="6"/>
  <c r="G357" i="6"/>
  <c r="G356" i="6"/>
  <c r="C95" i="5" s="1"/>
  <c r="G355" i="6"/>
  <c r="C31" i="5" s="1"/>
  <c r="G354" i="6"/>
  <c r="G353" i="6"/>
  <c r="G352" i="6"/>
  <c r="C29" i="5" s="1"/>
  <c r="G351" i="6"/>
  <c r="C112" i="5" s="1"/>
  <c r="G350" i="6"/>
  <c r="G349" i="6"/>
  <c r="G348" i="6"/>
  <c r="G347" i="6"/>
  <c r="G346" i="6"/>
  <c r="C117" i="5" s="1"/>
  <c r="G345" i="6"/>
  <c r="C122" i="5" s="1"/>
  <c r="G344" i="6"/>
  <c r="G343" i="6"/>
  <c r="C106" i="4" s="1"/>
  <c r="G342" i="6"/>
  <c r="G341" i="6"/>
  <c r="G340" i="6"/>
  <c r="C51" i="4" s="1"/>
  <c r="G339" i="6"/>
  <c r="C70" i="5" s="1"/>
  <c r="G338" i="6"/>
  <c r="C67" i="4" s="1"/>
  <c r="G337" i="6"/>
  <c r="C98" i="4" s="1"/>
  <c r="G336" i="6"/>
  <c r="G335" i="6"/>
  <c r="C75" i="5" s="1"/>
  <c r="G334" i="6"/>
  <c r="C27" i="5" s="1"/>
  <c r="G333" i="6"/>
  <c r="G332" i="6"/>
  <c r="G331" i="6"/>
  <c r="G330" i="6"/>
  <c r="G329" i="6"/>
  <c r="G328" i="6"/>
  <c r="C34" i="5" s="1"/>
  <c r="G327" i="6"/>
  <c r="G326" i="6"/>
  <c r="G325" i="6"/>
  <c r="C27" i="4" s="1"/>
  <c r="G324" i="6"/>
  <c r="G323" i="6"/>
  <c r="C21" i="5" s="1"/>
  <c r="G322" i="6"/>
  <c r="C26" i="4" s="1"/>
  <c r="G321" i="6"/>
  <c r="G320" i="6"/>
  <c r="G319" i="6"/>
  <c r="G318" i="6"/>
  <c r="G317" i="6"/>
  <c r="G316" i="6"/>
  <c r="G315" i="6"/>
  <c r="G314" i="6"/>
  <c r="G313" i="6"/>
  <c r="G312" i="6"/>
  <c r="G311" i="6"/>
  <c r="G310" i="6"/>
  <c r="G309" i="6"/>
  <c r="G308" i="6"/>
  <c r="G307" i="6"/>
  <c r="G306" i="6"/>
  <c r="G305" i="6"/>
  <c r="G304" i="6"/>
  <c r="G303" i="6"/>
  <c r="G302" i="6"/>
  <c r="G301" i="6"/>
  <c r="G300" i="6"/>
  <c r="G299" i="6"/>
  <c r="G298" i="6"/>
  <c r="G297" i="6"/>
  <c r="G296" i="6"/>
  <c r="G295" i="6"/>
  <c r="G294" i="6"/>
  <c r="G293" i="6"/>
  <c r="G292" i="6"/>
  <c r="G291" i="6"/>
  <c r="G290" i="6"/>
  <c r="G289" i="6"/>
  <c r="G288" i="6"/>
  <c r="C114" i="5" s="1"/>
  <c r="G287" i="6"/>
  <c r="C101" i="4" s="1"/>
  <c r="G286" i="6"/>
  <c r="C92" i="5" s="1"/>
  <c r="G285" i="6"/>
  <c r="C60" i="5" s="1"/>
  <c r="G284" i="6"/>
  <c r="C86" i="5" s="1"/>
  <c r="G283" i="6"/>
  <c r="C73" i="5" s="1"/>
  <c r="G282" i="6"/>
  <c r="C63" i="5" s="1"/>
  <c r="G281" i="6"/>
  <c r="C72" i="5" s="1"/>
  <c r="G280" i="6"/>
  <c r="C75" i="4" s="1"/>
  <c r="G279" i="6"/>
  <c r="C80" i="5" s="1"/>
  <c r="G278" i="6"/>
  <c r="C74" i="5" s="1"/>
  <c r="G277" i="6"/>
  <c r="C69" i="5" s="1"/>
  <c r="G276" i="6"/>
  <c r="C64" i="5" s="1"/>
  <c r="G275" i="6"/>
  <c r="G274" i="6"/>
  <c r="G273" i="6"/>
  <c r="C40" i="5" s="1"/>
  <c r="G272" i="6"/>
  <c r="C28" i="4" s="1"/>
  <c r="G271" i="6"/>
  <c r="C31" i="4" s="1"/>
  <c r="G270" i="6"/>
  <c r="C36" i="4" s="1"/>
  <c r="G269" i="6"/>
  <c r="G268" i="6"/>
  <c r="C40" i="4" s="1"/>
  <c r="G267" i="6"/>
  <c r="G266" i="6"/>
  <c r="G265" i="6"/>
  <c r="G264" i="6"/>
  <c r="G263" i="6"/>
  <c r="G262" i="6"/>
  <c r="G261" i="6"/>
  <c r="G260" i="6"/>
  <c r="G259" i="6"/>
  <c r="G258" i="6"/>
  <c r="G257" i="6"/>
  <c r="G256" i="6"/>
  <c r="G255" i="6"/>
  <c r="G254" i="6"/>
  <c r="G253" i="6"/>
  <c r="G252" i="6"/>
  <c r="G251" i="6"/>
  <c r="G250" i="6"/>
  <c r="G249" i="6"/>
  <c r="G248" i="6"/>
  <c r="G247" i="6"/>
  <c r="G246" i="6"/>
  <c r="G245" i="6"/>
  <c r="G244" i="6"/>
  <c r="G243" i="6"/>
  <c r="G242" i="6"/>
  <c r="G241" i="6"/>
  <c r="G240" i="6"/>
  <c r="G239" i="6"/>
  <c r="G238" i="6"/>
  <c r="G237" i="6"/>
  <c r="G236" i="6"/>
  <c r="G235" i="6"/>
  <c r="G234" i="6"/>
  <c r="G233" i="6"/>
  <c r="G232" i="6"/>
  <c r="G231" i="6"/>
  <c r="G230" i="6"/>
  <c r="G229" i="6"/>
  <c r="G228" i="6"/>
  <c r="G227" i="6"/>
  <c r="G226" i="6"/>
  <c r="G225" i="6"/>
  <c r="G224" i="6"/>
  <c r="G223" i="6"/>
  <c r="G222" i="6"/>
  <c r="G221" i="6"/>
  <c r="G220" i="6"/>
  <c r="G219" i="6"/>
  <c r="G218" i="6"/>
  <c r="G217" i="6"/>
  <c r="G216" i="6"/>
  <c r="G215" i="6"/>
  <c r="G214" i="6"/>
  <c r="G213" i="6"/>
  <c r="G212" i="6"/>
  <c r="G211" i="6"/>
  <c r="G210" i="6"/>
  <c r="G209" i="6"/>
  <c r="G208" i="6"/>
  <c r="G207" i="6"/>
  <c r="G206" i="6"/>
  <c r="G205" i="6"/>
  <c r="G204" i="6"/>
  <c r="G203" i="6"/>
  <c r="G202" i="6"/>
  <c r="G200" i="6"/>
  <c r="G199" i="6"/>
  <c r="G198" i="6"/>
  <c r="C137" i="5" s="1"/>
  <c r="G197" i="6"/>
  <c r="C109" i="5" s="1"/>
  <c r="G196" i="6"/>
  <c r="C130" i="5" s="1"/>
  <c r="G195" i="6"/>
  <c r="C102" i="4" s="1"/>
  <c r="G194" i="6"/>
  <c r="G193" i="6"/>
  <c r="C95" i="4" s="1"/>
  <c r="G192" i="6"/>
  <c r="C100" i="4" s="1"/>
  <c r="G191" i="6"/>
  <c r="C108" i="4" s="1"/>
  <c r="G190" i="6"/>
  <c r="G189" i="6"/>
  <c r="C64" i="4" s="1"/>
  <c r="G188" i="6"/>
  <c r="G187" i="6"/>
  <c r="C63" i="4" s="1"/>
  <c r="G186" i="6"/>
  <c r="G185" i="6"/>
  <c r="G184" i="6"/>
  <c r="C78" i="5" s="1"/>
  <c r="G183" i="6"/>
  <c r="C68" i="5" s="1"/>
  <c r="G182" i="6"/>
  <c r="G181" i="6"/>
  <c r="C72" i="4" s="1"/>
  <c r="G180" i="6"/>
  <c r="G179" i="6"/>
  <c r="G178" i="6"/>
  <c r="G177" i="6"/>
  <c r="C76" i="4" s="1"/>
  <c r="G176" i="6"/>
  <c r="G175" i="6"/>
  <c r="G174" i="6"/>
  <c r="G173" i="6"/>
  <c r="G172" i="6"/>
  <c r="G171" i="6"/>
  <c r="C61" i="4" s="1"/>
  <c r="G170" i="6"/>
  <c r="C33" i="4" s="1"/>
  <c r="G169" i="6"/>
  <c r="G168" i="6"/>
  <c r="G167" i="6"/>
  <c r="C41" i="5" s="1"/>
  <c r="G166" i="6"/>
  <c r="G165" i="6"/>
  <c r="G164" i="6"/>
  <c r="C32" i="5" s="1"/>
  <c r="G163" i="6"/>
  <c r="G162" i="6"/>
  <c r="C33" i="5" s="1"/>
  <c r="G161" i="6"/>
  <c r="G160" i="6"/>
  <c r="C9" i="5" s="1"/>
  <c r="G159" i="6"/>
  <c r="G158" i="6"/>
  <c r="C38" i="5" s="1"/>
  <c r="G157" i="6"/>
  <c r="G156" i="6"/>
  <c r="C39" i="5" s="1"/>
  <c r="G155" i="6"/>
  <c r="C30" i="4" s="1"/>
  <c r="G154" i="6"/>
  <c r="G153" i="6"/>
  <c r="G152" i="6"/>
  <c r="G151" i="6"/>
  <c r="G150" i="6"/>
  <c r="G149" i="6"/>
  <c r="C22" i="5" s="1"/>
  <c r="G148" i="6"/>
  <c r="G147" i="6"/>
  <c r="G146" i="6"/>
  <c r="G145" i="6"/>
  <c r="G144" i="6"/>
  <c r="G143" i="6"/>
  <c r="G142" i="6"/>
  <c r="G141" i="6"/>
  <c r="C98" i="5" s="1"/>
  <c r="G140" i="6"/>
  <c r="C96" i="5" s="1"/>
  <c r="G139" i="6"/>
  <c r="C126" i="5" s="1"/>
  <c r="G138" i="6"/>
  <c r="G137" i="6"/>
  <c r="G136" i="6"/>
  <c r="G135" i="6"/>
  <c r="C118" i="5" s="1"/>
  <c r="G134" i="6"/>
  <c r="C106" i="5" s="1"/>
  <c r="G133" i="6"/>
  <c r="G132" i="6"/>
  <c r="C99" i="5" s="1"/>
  <c r="G131" i="6"/>
  <c r="C59" i="5" s="1"/>
  <c r="G130" i="6"/>
  <c r="C49" i="5" s="1"/>
  <c r="G129" i="6"/>
  <c r="C71" i="5" s="1"/>
  <c r="G128" i="6"/>
  <c r="G127" i="6"/>
  <c r="C53" i="5" s="1"/>
  <c r="G126" i="6"/>
  <c r="C55" i="5" s="1"/>
  <c r="G125" i="6"/>
  <c r="C50" i="5" s="1"/>
  <c r="G124" i="6"/>
  <c r="C56" i="5" s="1"/>
  <c r="G123" i="6"/>
  <c r="C51" i="5" s="1"/>
  <c r="G122" i="6"/>
  <c r="C61" i="5" s="1"/>
  <c r="G121" i="6"/>
  <c r="C15" i="5" s="1"/>
  <c r="G120" i="6"/>
  <c r="C3" i="5" s="1"/>
  <c r="G119" i="6"/>
  <c r="C10" i="5" s="1"/>
  <c r="G118" i="6"/>
  <c r="G117" i="6"/>
  <c r="C19" i="5" s="1"/>
  <c r="G116" i="6"/>
  <c r="G115" i="6"/>
  <c r="C11" i="5" s="1"/>
  <c r="G114" i="6"/>
  <c r="C5" i="5" s="1"/>
  <c r="G113" i="6"/>
  <c r="G112" i="6"/>
  <c r="G111" i="6"/>
  <c r="C4" i="5" s="1"/>
  <c r="G110" i="6"/>
  <c r="G109" i="6"/>
  <c r="G108" i="6"/>
  <c r="C14" i="5" s="1"/>
  <c r="G107" i="6"/>
  <c r="C7" i="5" s="1"/>
  <c r="G106" i="6"/>
  <c r="C18" i="5" s="1"/>
  <c r="G105" i="6"/>
  <c r="G104" i="6"/>
  <c r="G103" i="6"/>
  <c r="C13" i="5" s="1"/>
  <c r="G102" i="6"/>
  <c r="C6" i="5" s="1"/>
  <c r="G101" i="6"/>
  <c r="G100" i="6"/>
  <c r="G99" i="6"/>
  <c r="G98" i="6"/>
  <c r="G97" i="6"/>
  <c r="C91" i="4" s="1"/>
  <c r="G96" i="6"/>
  <c r="C83" i="4" s="1"/>
  <c r="G95" i="6"/>
  <c r="C87" i="4" s="1"/>
  <c r="G94" i="6"/>
  <c r="C92" i="4" s="1"/>
  <c r="G93" i="6"/>
  <c r="G92" i="6"/>
  <c r="G91" i="6"/>
  <c r="C50" i="4" s="1"/>
  <c r="G90" i="6"/>
  <c r="C52" i="4" s="1"/>
  <c r="G89" i="6"/>
  <c r="C56" i="4" s="1"/>
  <c r="G88" i="6"/>
  <c r="G87" i="6"/>
  <c r="C58" i="4" s="1"/>
  <c r="G86" i="6"/>
  <c r="C47" i="4" s="1"/>
  <c r="G85" i="6"/>
  <c r="C46" i="4" s="1"/>
  <c r="G84" i="6"/>
  <c r="C59" i="4" s="1"/>
  <c r="G83" i="6"/>
  <c r="C53" i="4" s="1"/>
  <c r="G82" i="6"/>
  <c r="G81" i="6"/>
  <c r="G80" i="6"/>
  <c r="G79" i="6"/>
  <c r="C7" i="4" s="1"/>
  <c r="G78" i="6"/>
  <c r="G77" i="6"/>
  <c r="G76" i="6"/>
  <c r="G75" i="6"/>
  <c r="C8" i="4" s="1"/>
  <c r="G74" i="6"/>
  <c r="C4" i="4" s="1"/>
  <c r="G73" i="6"/>
  <c r="G72" i="6"/>
  <c r="G71" i="6"/>
  <c r="C39" i="4" s="1"/>
  <c r="G70" i="6"/>
  <c r="G69" i="6"/>
  <c r="G68" i="6"/>
  <c r="G67" i="6"/>
  <c r="G66" i="6"/>
  <c r="G65" i="6"/>
  <c r="G64" i="6"/>
  <c r="G63" i="6"/>
  <c r="C43" i="5" s="1"/>
  <c r="G62" i="6"/>
  <c r="G61" i="6"/>
  <c r="C107" i="5" s="1"/>
  <c r="G60" i="6"/>
  <c r="C24" i="5" s="1"/>
  <c r="G59" i="6"/>
  <c r="G58" i="6"/>
  <c r="G57" i="6"/>
  <c r="C45" i="4" s="1"/>
  <c r="G56" i="6"/>
  <c r="C123" i="5" s="1"/>
  <c r="G55" i="6"/>
  <c r="C29" i="4" s="1"/>
  <c r="G54" i="6"/>
  <c r="C93" i="5" s="1"/>
  <c r="G53" i="6"/>
  <c r="G52" i="6"/>
  <c r="C94" i="4" s="1"/>
  <c r="G51" i="6"/>
  <c r="C52" i="5" s="1"/>
  <c r="G50" i="6"/>
  <c r="G49" i="6"/>
  <c r="G48" i="6"/>
  <c r="C125" i="5" s="1"/>
  <c r="G47" i="6"/>
  <c r="C107" i="4" s="1"/>
  <c r="G46" i="6"/>
  <c r="G45" i="6"/>
  <c r="G44" i="6"/>
  <c r="G43" i="6"/>
  <c r="C128" i="5" s="1"/>
  <c r="G42" i="6"/>
  <c r="G41" i="6"/>
  <c r="G40" i="6"/>
  <c r="C82" i="5" s="1"/>
  <c r="G39" i="6"/>
  <c r="C101" i="5" s="1"/>
  <c r="G38" i="6"/>
  <c r="G37" i="6"/>
  <c r="C8" i="5" s="1"/>
  <c r="G36" i="6"/>
  <c r="G35" i="6"/>
  <c r="G34" i="6"/>
  <c r="G33" i="6"/>
  <c r="G32" i="6"/>
  <c r="G31" i="6"/>
  <c r="C100" i="5" s="1"/>
  <c r="G30" i="6"/>
  <c r="G29" i="6"/>
  <c r="C14" i="4" s="1"/>
  <c r="G28" i="6"/>
  <c r="C94" i="5" s="1"/>
  <c r="G27" i="6"/>
  <c r="G26" i="6"/>
  <c r="G25" i="6"/>
  <c r="G24" i="6"/>
  <c r="G23" i="6"/>
  <c r="C96" i="4" s="1"/>
  <c r="G22" i="6"/>
  <c r="G21" i="6"/>
  <c r="C109" i="4" s="1"/>
  <c r="G20" i="6"/>
  <c r="C74" i="4" s="1"/>
  <c r="G19" i="6"/>
  <c r="C133" i="5" s="1"/>
  <c r="G18" i="6"/>
  <c r="G17" i="6"/>
  <c r="C62" i="4" s="1"/>
  <c r="G16" i="6"/>
  <c r="G15" i="6"/>
  <c r="C85" i="5" s="1"/>
  <c r="G14" i="6"/>
  <c r="C35" i="4" s="1"/>
  <c r="G13" i="6"/>
  <c r="G12" i="6"/>
  <c r="C23" i="5" s="1"/>
  <c r="G11" i="6"/>
  <c r="G10" i="6"/>
  <c r="G9" i="6"/>
  <c r="G8" i="6"/>
  <c r="G7" i="6"/>
  <c r="G6" i="6"/>
  <c r="C49" i="4" s="1"/>
  <c r="G5" i="6"/>
  <c r="G4" i="6"/>
  <c r="G3" i="6"/>
  <c r="G2" i="6"/>
  <c r="D77" i="1"/>
  <c r="D76" i="1"/>
  <c r="D75" i="1"/>
  <c r="D74" i="1"/>
  <c r="D73" i="1"/>
  <c r="D72" i="1"/>
  <c r="D71" i="1"/>
  <c r="D70" i="1"/>
  <c r="D69" i="1"/>
  <c r="D68" i="1"/>
  <c r="D64" i="1"/>
  <c r="D63" i="1"/>
  <c r="D62" i="1"/>
  <c r="D61" i="1"/>
  <c r="D60" i="1"/>
  <c r="D59" i="1"/>
  <c r="D58" i="1"/>
  <c r="D57" i="1"/>
  <c r="D56" i="1"/>
  <c r="D55" i="1"/>
  <c r="D51" i="1"/>
  <c r="D50" i="1"/>
  <c r="D49" i="1"/>
  <c r="D48" i="1"/>
  <c r="D47" i="1"/>
  <c r="D46" i="1"/>
  <c r="D45" i="1"/>
  <c r="D44" i="1"/>
  <c r="D43" i="1"/>
  <c r="D42" i="1"/>
  <c r="D38" i="1"/>
  <c r="D37" i="1"/>
  <c r="D36" i="1"/>
  <c r="D35" i="1"/>
  <c r="D34" i="1"/>
  <c r="D33" i="1"/>
  <c r="D32" i="1"/>
  <c r="D31" i="1"/>
  <c r="D30" i="1"/>
  <c r="D29" i="1"/>
  <c r="D25" i="1"/>
  <c r="D24" i="1"/>
  <c r="D23" i="1"/>
  <c r="D22" i="1"/>
  <c r="D21" i="1"/>
  <c r="D20" i="1"/>
  <c r="D19" i="1"/>
  <c r="D18" i="1"/>
  <c r="D17" i="1"/>
  <c r="D16" i="1"/>
  <c r="D12" i="1"/>
  <c r="D11" i="1"/>
  <c r="D10" i="1"/>
  <c r="D9" i="1"/>
  <c r="D8" i="1"/>
  <c r="D7" i="1"/>
  <c r="D6" i="1"/>
  <c r="D5" i="1"/>
  <c r="D4" i="1"/>
  <c r="D3" i="1"/>
  <c r="C19" i="4" l="1"/>
  <c r="C83" i="5"/>
  <c r="C6" i="4"/>
  <c r="C20" i="5"/>
  <c r="C11" i="4"/>
  <c r="C15" i="4"/>
  <c r="C85" i="4"/>
  <c r="O18" i="4"/>
  <c r="O19" i="4"/>
  <c r="C16" i="4"/>
  <c r="C22" i="4"/>
  <c r="C5" i="4"/>
  <c r="C23" i="4"/>
  <c r="C10" i="4"/>
  <c r="C12" i="4"/>
  <c r="C20" i="4"/>
  <c r="C21" i="4"/>
  <c r="C13" i="4"/>
  <c r="O3" i="4"/>
  <c r="C24" i="4"/>
  <c r="C9" i="4"/>
  <c r="C17" i="4"/>
  <c r="C25" i="4"/>
  <c r="O17" i="4"/>
  <c r="C18" i="4"/>
  <c r="C3" i="4"/>
  <c r="O4" i="4"/>
  <c r="O16" i="4"/>
  <c r="O13" i="4"/>
  <c r="O5" i="4"/>
  <c r="O6" i="4"/>
  <c r="O8" i="4"/>
  <c r="O9" i="4"/>
  <c r="O10" i="4"/>
  <c r="O11" i="4"/>
  <c r="O7" i="4"/>
  <c r="O12" i="4"/>
  <c r="O14" i="4"/>
  <c r="O15" i="4"/>
  <c r="O23" i="4" l="1"/>
  <c r="AB23" i="1"/>
  <c r="AA23" i="1"/>
  <c r="V23" i="1"/>
  <c r="Z23" i="1"/>
  <c r="Y23" i="1"/>
  <c r="X23" i="1"/>
  <c r="W23" i="1"/>
  <c r="U23" i="1"/>
  <c r="AB31" i="1"/>
  <c r="V31" i="1"/>
  <c r="AA31" i="1"/>
  <c r="Z31" i="1"/>
  <c r="Y31" i="1"/>
  <c r="X31" i="1"/>
  <c r="W31" i="1"/>
  <c r="U31" i="1"/>
  <c r="AB26" i="1"/>
  <c r="AA26" i="1"/>
  <c r="Z26" i="1"/>
  <c r="V26" i="1"/>
  <c r="Y26" i="1"/>
  <c r="X26" i="1"/>
  <c r="W26" i="1"/>
  <c r="U26" i="1"/>
  <c r="AB21" i="1"/>
  <c r="AA21" i="1"/>
  <c r="Z21" i="1"/>
  <c r="Y21" i="1"/>
  <c r="X21" i="1"/>
  <c r="V21" i="1"/>
  <c r="W21" i="1"/>
  <c r="U21" i="1"/>
  <c r="AB29" i="1"/>
  <c r="AA29" i="1"/>
  <c r="Z29" i="1"/>
  <c r="Y29" i="1"/>
  <c r="X29" i="1"/>
  <c r="W29" i="1"/>
  <c r="U29" i="1"/>
  <c r="V29" i="1"/>
  <c r="AB24" i="1"/>
  <c r="V24" i="1"/>
  <c r="AA24" i="1"/>
  <c r="Z24" i="1"/>
  <c r="Y24" i="1"/>
  <c r="X24" i="1"/>
  <c r="W24" i="1"/>
  <c r="U24" i="1"/>
  <c r="AB32" i="1"/>
  <c r="AA32" i="1"/>
  <c r="Z32" i="1"/>
  <c r="Y32" i="1"/>
  <c r="X32" i="1"/>
  <c r="V32" i="1"/>
  <c r="W32" i="1"/>
  <c r="U32" i="1"/>
  <c r="AB19" i="1"/>
  <c r="AA19" i="1"/>
  <c r="Z19" i="1"/>
  <c r="Y19" i="1"/>
  <c r="X19" i="1"/>
  <c r="W19" i="1"/>
  <c r="V19" i="1"/>
  <c r="U19" i="1"/>
  <c r="P5" i="1"/>
  <c r="AB27" i="1"/>
  <c r="AA27" i="1"/>
  <c r="Z27" i="1"/>
  <c r="Y27" i="1"/>
  <c r="V27" i="1"/>
  <c r="X27" i="1"/>
  <c r="W27" i="1"/>
  <c r="U27" i="1"/>
  <c r="AB18" i="1"/>
  <c r="AA18" i="1"/>
  <c r="Z18" i="1"/>
  <c r="V18" i="1"/>
  <c r="Y18" i="1"/>
  <c r="X18" i="1"/>
  <c r="W18" i="1"/>
  <c r="U18" i="1"/>
  <c r="AB22" i="1"/>
  <c r="AA22" i="1"/>
  <c r="Z22" i="1"/>
  <c r="V22" i="1"/>
  <c r="Y22" i="1"/>
  <c r="X22" i="1"/>
  <c r="W22" i="1"/>
  <c r="U22" i="1"/>
  <c r="AB30" i="1"/>
  <c r="AA30" i="1"/>
  <c r="Z30" i="1"/>
  <c r="Y30" i="1"/>
  <c r="X30" i="1"/>
  <c r="W30" i="1"/>
  <c r="V30" i="1"/>
  <c r="U30" i="1"/>
  <c r="AB25" i="1"/>
  <c r="AA25" i="1"/>
  <c r="Z25" i="1"/>
  <c r="Y25" i="1"/>
  <c r="X25" i="1"/>
  <c r="W25" i="1"/>
  <c r="V25" i="1"/>
  <c r="U25" i="1"/>
  <c r="AB20" i="1"/>
  <c r="AA20" i="1"/>
  <c r="Z20" i="1"/>
  <c r="Y20" i="1"/>
  <c r="X20" i="1"/>
  <c r="W20" i="1"/>
  <c r="U20" i="1"/>
  <c r="V20" i="1"/>
  <c r="AB28" i="1"/>
  <c r="AA28" i="1"/>
  <c r="V28" i="1"/>
  <c r="Z28" i="1"/>
  <c r="Y28" i="1"/>
  <c r="X28" i="1"/>
  <c r="W28" i="1"/>
  <c r="U28" i="1"/>
  <c r="P2" i="1"/>
  <c r="M21" i="1"/>
  <c r="J21" i="1"/>
  <c r="L21" i="1"/>
  <c r="N21" i="1"/>
  <c r="I21" i="1"/>
  <c r="P4" i="1"/>
  <c r="P8" i="1"/>
  <c r="P12" i="1"/>
  <c r="P16" i="1"/>
  <c r="P20" i="1"/>
  <c r="P3" i="1"/>
  <c r="P7" i="1"/>
  <c r="P11" i="1"/>
  <c r="P15" i="1"/>
  <c r="P19" i="1"/>
  <c r="P6" i="1"/>
  <c r="P10" i="1"/>
  <c r="P14" i="1"/>
  <c r="P18" i="1"/>
  <c r="K21" i="1"/>
  <c r="P9" i="1"/>
  <c r="P13" i="1"/>
  <c r="P17" i="1"/>
  <c r="O21" i="1"/>
  <c r="AA12" i="1" l="1"/>
  <c r="W12" i="1"/>
  <c r="AB12" i="1"/>
  <c r="V4" i="1"/>
  <c r="X3" i="1"/>
  <c r="Y9" i="1"/>
  <c r="AA4" i="1"/>
  <c r="Z3" i="1"/>
  <c r="V8" i="1"/>
  <c r="U2" i="1"/>
  <c r="AB9" i="1"/>
  <c r="AB6" i="1"/>
  <c r="U12" i="1"/>
  <c r="U9" i="1"/>
  <c r="U6" i="1"/>
  <c r="U11" i="1"/>
  <c r="AB3" i="1"/>
  <c r="AB8" i="1"/>
  <c r="AB5" i="1"/>
  <c r="AB7" i="1"/>
  <c r="U4" i="1"/>
  <c r="V14" i="1"/>
  <c r="W2" i="1"/>
  <c r="U3" i="1"/>
  <c r="V13" i="1"/>
  <c r="U10" i="1"/>
  <c r="U15" i="1"/>
  <c r="X12" i="1"/>
  <c r="W4" i="1"/>
  <c r="W9" i="1"/>
  <c r="W14" i="1"/>
  <c r="X6" i="1"/>
  <c r="X2" i="1"/>
  <c r="X11" i="1"/>
  <c r="V3" i="1"/>
  <c r="W16" i="1"/>
  <c r="W8" i="1"/>
  <c r="U13" i="1"/>
  <c r="W5" i="1"/>
  <c r="W10" i="1"/>
  <c r="W15" i="1"/>
  <c r="W7" i="1"/>
  <c r="AB4" i="1"/>
  <c r="AB11" i="1"/>
  <c r="U14" i="1"/>
  <c r="AB16" i="1"/>
  <c r="AB13" i="1"/>
  <c r="AB10" i="1"/>
  <c r="AB15" i="1"/>
  <c r="V9" i="1"/>
  <c r="W6" i="1"/>
  <c r="W11" i="1"/>
  <c r="U16" i="1"/>
  <c r="U8" i="1"/>
  <c r="U5" i="1"/>
  <c r="U7" i="1"/>
  <c r="Y12" i="1"/>
  <c r="X4" i="1"/>
  <c r="X9" i="1"/>
  <c r="X14" i="1"/>
  <c r="Y6" i="1"/>
  <c r="Y2" i="1"/>
  <c r="V11" i="1"/>
  <c r="W3" i="1"/>
  <c r="V16" i="1"/>
  <c r="X8" i="1"/>
  <c r="W13" i="1"/>
  <c r="V5" i="1"/>
  <c r="X10" i="1"/>
  <c r="X15" i="1"/>
  <c r="X7" i="1"/>
  <c r="Z12" i="1"/>
  <c r="Y4" i="1"/>
  <c r="Y14" i="1"/>
  <c r="V6" i="1"/>
  <c r="V2" i="1"/>
  <c r="Y11" i="1"/>
  <c r="X16" i="1"/>
  <c r="Y8" i="1"/>
  <c r="X13" i="1"/>
  <c r="X5" i="1"/>
  <c r="Y10" i="1"/>
  <c r="Y15" i="1"/>
  <c r="Y7" i="1"/>
  <c r="V12" i="1"/>
  <c r="Z4" i="1"/>
  <c r="Z9" i="1"/>
  <c r="Z14" i="1"/>
  <c r="Z6" i="1"/>
  <c r="Z2" i="1"/>
  <c r="Z11" i="1"/>
  <c r="Y3" i="1"/>
  <c r="Y16" i="1"/>
  <c r="Z8" i="1"/>
  <c r="Y13" i="1"/>
  <c r="Y5" i="1"/>
  <c r="V10" i="1"/>
  <c r="Z15" i="1"/>
  <c r="Z7" i="1"/>
  <c r="AA9" i="1"/>
  <c r="AA14" i="1"/>
  <c r="AA6" i="1"/>
  <c r="AA2" i="1"/>
  <c r="AA11" i="1"/>
  <c r="Z16" i="1"/>
  <c r="AA8" i="1"/>
  <c r="Z13" i="1"/>
  <c r="Z5" i="1"/>
  <c r="Z10" i="1"/>
  <c r="AA15" i="1"/>
  <c r="V7" i="1"/>
  <c r="AB14" i="1"/>
  <c r="AB2" i="1"/>
  <c r="AA3" i="1"/>
  <c r="AA16" i="1"/>
  <c r="AA13" i="1"/>
  <c r="AA5" i="1"/>
  <c r="AA10" i="1"/>
  <c r="V15" i="1"/>
  <c r="AA7" i="1"/>
  <c r="J32" i="1"/>
  <c r="J37" i="1"/>
  <c r="J39" i="1" l="1"/>
  <c r="D21" i="5"/>
  <c r="D43" i="5"/>
  <c r="D56" i="5"/>
  <c r="D80" i="5"/>
  <c r="D119" i="5"/>
  <c r="D23" i="5"/>
  <c r="D8" i="5"/>
  <c r="D16" i="5"/>
  <c r="D24" i="5"/>
  <c r="D30" i="5"/>
  <c r="D38" i="5"/>
  <c r="D51" i="5"/>
  <c r="D59" i="5"/>
  <c r="D67" i="5"/>
  <c r="D75" i="5"/>
  <c r="D91" i="5"/>
  <c r="D98" i="5"/>
  <c r="D106" i="5"/>
  <c r="D114" i="5"/>
  <c r="D122" i="5"/>
  <c r="D17" i="5"/>
  <c r="D39" i="5"/>
  <c r="D52" i="5"/>
  <c r="D76" i="5"/>
  <c r="D115" i="5"/>
  <c r="D10" i="5"/>
  <c r="D32" i="5"/>
  <c r="D40" i="5"/>
  <c r="D53" i="5"/>
  <c r="D61" i="5"/>
  <c r="D69" i="5"/>
  <c r="D77" i="5"/>
  <c r="D92" i="5"/>
  <c r="D100" i="5"/>
  <c r="D108" i="5"/>
  <c r="D116" i="5"/>
  <c r="D124" i="5"/>
  <c r="D31" i="5"/>
  <c r="D68" i="5"/>
  <c r="D99" i="5"/>
  <c r="D123" i="5"/>
  <c r="D25" i="5"/>
  <c r="D11" i="5"/>
  <c r="D19" i="5"/>
  <c r="D33" i="5"/>
  <c r="D41" i="5"/>
  <c r="D54" i="5"/>
  <c r="D62" i="5"/>
  <c r="D70" i="5"/>
  <c r="D78" i="5"/>
  <c r="D93" i="5"/>
  <c r="D101" i="5"/>
  <c r="D109" i="5"/>
  <c r="D117" i="5"/>
  <c r="D125" i="5"/>
  <c r="D9" i="5"/>
  <c r="D60" i="5"/>
  <c r="D107" i="5"/>
  <c r="D18" i="5"/>
  <c r="D4" i="5"/>
  <c r="D12" i="5"/>
  <c r="D20" i="5"/>
  <c r="D26" i="5"/>
  <c r="D34" i="5"/>
  <c r="D42" i="5"/>
  <c r="D55" i="5"/>
  <c r="D63" i="5"/>
  <c r="D71" i="5"/>
  <c r="D79" i="5"/>
  <c r="D94" i="5"/>
  <c r="D102" i="5"/>
  <c r="D110" i="5"/>
  <c r="D118" i="5"/>
  <c r="D126" i="5"/>
  <c r="D127" i="5"/>
  <c r="D5" i="5"/>
  <c r="D27" i="5"/>
  <c r="D64" i="5"/>
  <c r="D95" i="5"/>
  <c r="D111" i="5"/>
  <c r="D6" i="5"/>
  <c r="D14" i="5"/>
  <c r="D22" i="5"/>
  <c r="D28" i="5"/>
  <c r="D36" i="5"/>
  <c r="D44" i="5"/>
  <c r="D57" i="5"/>
  <c r="D65" i="5"/>
  <c r="D73" i="5"/>
  <c r="D81" i="5"/>
  <c r="D96" i="5"/>
  <c r="D104" i="5"/>
  <c r="D112" i="5"/>
  <c r="D120" i="5"/>
  <c r="D128" i="5"/>
  <c r="D13" i="5"/>
  <c r="D35" i="5"/>
  <c r="D49" i="5"/>
  <c r="D72" i="5"/>
  <c r="D103" i="5"/>
  <c r="D7" i="5"/>
  <c r="D15" i="5"/>
  <c r="D29" i="5"/>
  <c r="D37" i="5"/>
  <c r="D50" i="5"/>
  <c r="D58" i="5"/>
  <c r="D66" i="5"/>
  <c r="D74" i="5"/>
  <c r="D82" i="5"/>
  <c r="D97" i="5"/>
  <c r="D105" i="5"/>
  <c r="D113" i="5"/>
  <c r="D121" i="5"/>
  <c r="D3" i="5"/>
  <c r="D129" i="5"/>
  <c r="O19" i="5" l="1"/>
  <c r="S18" i="1" s="1"/>
  <c r="O13" i="5"/>
  <c r="S12" i="1" s="1"/>
  <c r="O18" i="5"/>
  <c r="S17" i="1" s="1"/>
  <c r="O7" i="5"/>
  <c r="S6" i="1" s="1"/>
  <c r="O9" i="5"/>
  <c r="S8" i="1" s="1"/>
  <c r="O6" i="5"/>
  <c r="S5" i="1" s="1"/>
  <c r="O14" i="5"/>
  <c r="S13" i="1" s="1"/>
  <c r="O16" i="5"/>
  <c r="S15" i="1" s="1"/>
  <c r="O8" i="5"/>
  <c r="S7" i="1" s="1"/>
  <c r="O4" i="5"/>
  <c r="S3" i="1" s="1"/>
  <c r="O3" i="5"/>
  <c r="O12" i="5"/>
  <c r="S11" i="1" s="1"/>
  <c r="O10" i="5"/>
  <c r="S9" i="1" s="1"/>
  <c r="O15" i="5"/>
  <c r="S14" i="1" s="1"/>
  <c r="O17" i="5"/>
  <c r="S16" i="1" s="1"/>
  <c r="O5" i="5"/>
  <c r="S4" i="1" s="1"/>
  <c r="O11" i="5"/>
  <c r="S10" i="1" s="1"/>
  <c r="O23" i="5" l="1"/>
  <c r="S2" i="1"/>
</calcChain>
</file>

<file path=xl/sharedStrings.xml><?xml version="1.0" encoding="utf-8"?>
<sst xmlns="http://schemas.openxmlformats.org/spreadsheetml/2006/main" count="3066" uniqueCount="1370">
  <si>
    <t>Runner</t>
  </si>
  <si>
    <t>School</t>
  </si>
  <si>
    <t>Place</t>
  </si>
  <si>
    <t>Holy Trinity</t>
  </si>
  <si>
    <t>Assumption</t>
  </si>
  <si>
    <t>GIRLS 7-8</t>
  </si>
  <si>
    <t>BOYS 7-8</t>
  </si>
  <si>
    <t>BOYS 5-6</t>
  </si>
  <si>
    <t>GIRLS 5-6</t>
  </si>
  <si>
    <t>Girls5-6</t>
  </si>
  <si>
    <t>Boys5-6</t>
  </si>
  <si>
    <t>Girls7-8</t>
  </si>
  <si>
    <t>Boys7-8</t>
  </si>
  <si>
    <t>Totals</t>
  </si>
  <si>
    <t>PLACE</t>
  </si>
  <si>
    <t>55 pts available per race</t>
  </si>
  <si>
    <t>330 pts overall</t>
  </si>
  <si>
    <t>Time</t>
  </si>
  <si>
    <t>Participants</t>
  </si>
  <si>
    <t>3rd-4th Girls</t>
  </si>
  <si>
    <t>5th-6th Girls</t>
  </si>
  <si>
    <t>7th-8th Girls</t>
  </si>
  <si>
    <t>TOTAL GIRLS</t>
  </si>
  <si>
    <t>3rd-4th Boys</t>
  </si>
  <si>
    <t>5th-6th Boys</t>
  </si>
  <si>
    <t>7th-8th Boys</t>
  </si>
  <si>
    <t>TOTAL BOYS</t>
  </si>
  <si>
    <t>TOTAL RUNNERS</t>
  </si>
  <si>
    <t xml:space="preserve"> </t>
  </si>
  <si>
    <t>Number</t>
  </si>
  <si>
    <t>First Name</t>
  </si>
  <si>
    <t>Last Name</t>
  </si>
  <si>
    <t>Gender</t>
  </si>
  <si>
    <t>Grade</t>
  </si>
  <si>
    <t>C-01</t>
  </si>
  <si>
    <t>Xavier</t>
  </si>
  <si>
    <t>Alpago</t>
  </si>
  <si>
    <t>M</t>
  </si>
  <si>
    <t>C-02</t>
  </si>
  <si>
    <t>Olivia</t>
  </si>
  <si>
    <t>F</t>
  </si>
  <si>
    <t>C-03</t>
  </si>
  <si>
    <t>Ethan</t>
  </si>
  <si>
    <t>Bedoya</t>
  </si>
  <si>
    <t>C-04</t>
  </si>
  <si>
    <t>C-05</t>
  </si>
  <si>
    <t>Carlos</t>
  </si>
  <si>
    <t>Chilewitz</t>
  </si>
  <si>
    <t>C-06</t>
  </si>
  <si>
    <t>Sophia</t>
  </si>
  <si>
    <t>Cohen</t>
  </si>
  <si>
    <t>C-07</t>
  </si>
  <si>
    <t>Brayden</t>
  </si>
  <si>
    <t>C-08</t>
  </si>
  <si>
    <t>Leah</t>
  </si>
  <si>
    <t>Cruz</t>
  </si>
  <si>
    <t>C-09</t>
  </si>
  <si>
    <t>Evelyn</t>
  </si>
  <si>
    <t>Cudia</t>
  </si>
  <si>
    <t>C-10</t>
  </si>
  <si>
    <t>Alena</t>
  </si>
  <si>
    <t>C-11</t>
  </si>
  <si>
    <t>C-12</t>
  </si>
  <si>
    <t>Jacob</t>
  </si>
  <si>
    <t>C-13</t>
  </si>
  <si>
    <t>C-14</t>
  </si>
  <si>
    <t>James</t>
  </si>
  <si>
    <t>C-15</t>
  </si>
  <si>
    <t>Maggie</t>
  </si>
  <si>
    <t>Faherty</t>
  </si>
  <si>
    <t>C-16</t>
  </si>
  <si>
    <t>C-17</t>
  </si>
  <si>
    <t>C-18</t>
  </si>
  <si>
    <t>C-19</t>
  </si>
  <si>
    <t>Luca</t>
  </si>
  <si>
    <t>C-20</t>
  </si>
  <si>
    <t>C-21</t>
  </si>
  <si>
    <t>Charlie</t>
  </si>
  <si>
    <t>Grube</t>
  </si>
  <si>
    <t>C-22</t>
  </si>
  <si>
    <t>Roshaun</t>
  </si>
  <si>
    <t>Halaby</t>
  </si>
  <si>
    <t>C-23</t>
  </si>
  <si>
    <t>C-24</t>
  </si>
  <si>
    <t>C-25</t>
  </si>
  <si>
    <t>Christian</t>
  </si>
  <si>
    <t>Llanes</t>
  </si>
  <si>
    <t>C-26</t>
  </si>
  <si>
    <t>Steven</t>
  </si>
  <si>
    <t>C-27</t>
  </si>
  <si>
    <t>Dominic</t>
  </si>
  <si>
    <t>Manze</t>
  </si>
  <si>
    <t>C-28</t>
  </si>
  <si>
    <t>C-29</t>
  </si>
  <si>
    <t>Sofia</t>
  </si>
  <si>
    <t>Martinez-Roman</t>
  </si>
  <si>
    <t>C-30</t>
  </si>
  <si>
    <t>Henry</t>
  </si>
  <si>
    <t>Meyers</t>
  </si>
  <si>
    <t>C-31</t>
  </si>
  <si>
    <t>Jack</t>
  </si>
  <si>
    <t>C-32</t>
  </si>
  <si>
    <t>C-33</t>
  </si>
  <si>
    <t>Oess</t>
  </si>
  <si>
    <t>C-34</t>
  </si>
  <si>
    <t>C-35</t>
  </si>
  <si>
    <t>Perry</t>
  </si>
  <si>
    <t>C-36</t>
  </si>
  <si>
    <t>Picciano</t>
  </si>
  <si>
    <t>C-37</t>
  </si>
  <si>
    <t>C-38</t>
  </si>
  <si>
    <t>Finn</t>
  </si>
  <si>
    <t>Ripley</t>
  </si>
  <si>
    <t>C-39</t>
  </si>
  <si>
    <t>Isla</t>
  </si>
  <si>
    <t>C-40</t>
  </si>
  <si>
    <t>Valentina</t>
  </si>
  <si>
    <t>Schielke</t>
  </si>
  <si>
    <t>C-41</t>
  </si>
  <si>
    <t>Pablo</t>
  </si>
  <si>
    <t>C-42</t>
  </si>
  <si>
    <t>C-43</t>
  </si>
  <si>
    <t>Ella</t>
  </si>
  <si>
    <t>Solorzano</t>
  </si>
  <si>
    <t>C-44</t>
  </si>
  <si>
    <t>Eden</t>
  </si>
  <si>
    <t>C-45</t>
  </si>
  <si>
    <t>C-46</t>
  </si>
  <si>
    <t>Lucas</t>
  </si>
  <si>
    <t>C-47</t>
  </si>
  <si>
    <t>Aaron</t>
  </si>
  <si>
    <t>Seaman</t>
  </si>
  <si>
    <t>Ava</t>
  </si>
  <si>
    <t>Dudley</t>
  </si>
  <si>
    <t>Alexa</t>
  </si>
  <si>
    <t>Cole</t>
  </si>
  <si>
    <t>Sharkey</t>
  </si>
  <si>
    <t>Byrne</t>
  </si>
  <si>
    <t>Addison</t>
  </si>
  <si>
    <t>Brendan</t>
  </si>
  <si>
    <t>Desimone</t>
  </si>
  <si>
    <t>Ryan</t>
  </si>
  <si>
    <t>Galeone</t>
  </si>
  <si>
    <t>Seraphina</t>
  </si>
  <si>
    <t>Shankman</t>
  </si>
  <si>
    <t>Colt</t>
  </si>
  <si>
    <t>Mannion</t>
  </si>
  <si>
    <t>Colby</t>
  </si>
  <si>
    <t>Post</t>
  </si>
  <si>
    <t>Connor</t>
  </si>
  <si>
    <t>Avery</t>
  </si>
  <si>
    <t>Segal</t>
  </si>
  <si>
    <t>Katie</t>
  </si>
  <si>
    <t>Tangreti</t>
  </si>
  <si>
    <t>Natalie</t>
  </si>
  <si>
    <t>Lucca</t>
  </si>
  <si>
    <t>Elizabeth</t>
  </si>
  <si>
    <t>Alex</t>
  </si>
  <si>
    <t>Jalics</t>
  </si>
  <si>
    <t>Benedek</t>
  </si>
  <si>
    <t>Robert</t>
  </si>
  <si>
    <t>Grande</t>
  </si>
  <si>
    <t>Nate</t>
  </si>
  <si>
    <t>Halliez</t>
  </si>
  <si>
    <t>Thomas</t>
  </si>
  <si>
    <t>Victoria</t>
  </si>
  <si>
    <t>Taylor</t>
  </si>
  <si>
    <t>Dugan</t>
  </si>
  <si>
    <t>Gabriella</t>
  </si>
  <si>
    <t>Emiliana</t>
  </si>
  <si>
    <t>Landry</t>
  </si>
  <si>
    <t>Trinity</t>
  </si>
  <si>
    <t>Sawyer</t>
  </si>
  <si>
    <t>Molina</t>
  </si>
  <si>
    <t>Viktoria</t>
  </si>
  <si>
    <t>Andrew</t>
  </si>
  <si>
    <t>Luke</t>
  </si>
  <si>
    <t>Dormo</t>
  </si>
  <si>
    <t>Harrison</t>
  </si>
  <si>
    <t>Tristan</t>
  </si>
  <si>
    <t>Blackwell</t>
  </si>
  <si>
    <t>A</t>
  </si>
  <si>
    <t>C</t>
  </si>
  <si>
    <t>E</t>
  </si>
  <si>
    <t>Declan</t>
  </si>
  <si>
    <t>Crowley</t>
  </si>
  <si>
    <t>A-23</t>
  </si>
  <si>
    <t>A-33</t>
  </si>
  <si>
    <t>A-16</t>
  </si>
  <si>
    <t>Lauren</t>
  </si>
  <si>
    <t>Dischinger</t>
  </si>
  <si>
    <t>A-24</t>
  </si>
  <si>
    <t>Farmer</t>
  </si>
  <si>
    <t>A-17</t>
  </si>
  <si>
    <t>Libby</t>
  </si>
  <si>
    <t>A-49</t>
  </si>
  <si>
    <t>Sara</t>
  </si>
  <si>
    <t>Gaglani</t>
  </si>
  <si>
    <t>A-25</t>
  </si>
  <si>
    <t>Thad</t>
  </si>
  <si>
    <t>Giansanti</t>
  </si>
  <si>
    <t>A-18</t>
  </si>
  <si>
    <t>A-52</t>
  </si>
  <si>
    <t>Caroline</t>
  </si>
  <si>
    <t>A-34</t>
  </si>
  <si>
    <t>A-35</t>
  </si>
  <si>
    <t>A-44</t>
  </si>
  <si>
    <t>Karpack</t>
  </si>
  <si>
    <t>A-26</t>
  </si>
  <si>
    <t>A-45</t>
  </si>
  <si>
    <t>A-27</t>
  </si>
  <si>
    <t>Lincoln</t>
  </si>
  <si>
    <t>A-19</t>
  </si>
  <si>
    <t>Emma</t>
  </si>
  <si>
    <t>MacDonald</t>
  </si>
  <si>
    <t>A-36</t>
  </si>
  <si>
    <t>Mary</t>
  </si>
  <si>
    <t>McEnroe</t>
  </si>
  <si>
    <t>A-28</t>
  </si>
  <si>
    <t>Kathleen</t>
  </si>
  <si>
    <t>Melvin Jocher</t>
  </si>
  <si>
    <t>Minoia</t>
  </si>
  <si>
    <t>A-37</t>
  </si>
  <si>
    <t>Madelyn</t>
  </si>
  <si>
    <t>Mulhearn</t>
  </si>
  <si>
    <t>A-20</t>
  </si>
  <si>
    <t>Mikayla</t>
  </si>
  <si>
    <t>Niemczyk</t>
  </si>
  <si>
    <t>A-29</t>
  </si>
  <si>
    <t>A-38</t>
  </si>
  <si>
    <t>Paguirigan</t>
  </si>
  <si>
    <t>A-46</t>
  </si>
  <si>
    <t>Alexander</t>
  </si>
  <si>
    <t>A-47</t>
  </si>
  <si>
    <t>Marcel</t>
  </si>
  <si>
    <t>Porras</t>
  </si>
  <si>
    <t>Daniel</t>
  </si>
  <si>
    <t>A-10</t>
  </si>
  <si>
    <t>Nicholas</t>
  </si>
  <si>
    <t>A-11</t>
  </si>
  <si>
    <t>Joshua</t>
  </si>
  <si>
    <t>Rossano</t>
  </si>
  <si>
    <t>A-21</t>
  </si>
  <si>
    <t>Owen</t>
  </si>
  <si>
    <t>A-39</t>
  </si>
  <si>
    <t>A-48</t>
  </si>
  <si>
    <t>A-40</t>
  </si>
  <si>
    <t>A-30</t>
  </si>
  <si>
    <t>Logan</t>
  </si>
  <si>
    <t>Sodono</t>
  </si>
  <si>
    <t>A-41</t>
  </si>
  <si>
    <t>A-31</t>
  </si>
  <si>
    <t>Carter</t>
  </si>
  <si>
    <t>A-50</t>
  </si>
  <si>
    <t>A-12</t>
  </si>
  <si>
    <t>Isabella</t>
  </si>
  <si>
    <t>A-13</t>
  </si>
  <si>
    <t>Grace</t>
  </si>
  <si>
    <t>A-32</t>
  </si>
  <si>
    <t>A-42</t>
  </si>
  <si>
    <t>A-51</t>
  </si>
  <si>
    <t>Emanuele</t>
  </si>
  <si>
    <t>Vinti</t>
  </si>
  <si>
    <t>A-43</t>
  </si>
  <si>
    <t>A-14</t>
  </si>
  <si>
    <t>Zienowicz</t>
  </si>
  <si>
    <t>A-15</t>
  </si>
  <si>
    <t>Kayla</t>
  </si>
  <si>
    <t>A-22</t>
  </si>
  <si>
    <t>SJA</t>
  </si>
  <si>
    <t>Wilkinson</t>
  </si>
  <si>
    <t>Jaylynn</t>
  </si>
  <si>
    <t>Zepeda</t>
  </si>
  <si>
    <t>Cancel</t>
  </si>
  <si>
    <t>Sebastian</t>
  </si>
  <si>
    <t>Jara</t>
  </si>
  <si>
    <t>Demi</t>
  </si>
  <si>
    <t>Adeoye</t>
  </si>
  <si>
    <t>Alani</t>
  </si>
  <si>
    <t>Labrada</t>
  </si>
  <si>
    <t>Andrews</t>
  </si>
  <si>
    <t>Harvey</t>
  </si>
  <si>
    <t>Gabriel</t>
  </si>
  <si>
    <t>Bonilla</t>
  </si>
  <si>
    <t>Serioux</t>
  </si>
  <si>
    <t>Lucia</t>
  </si>
  <si>
    <t>Hendrix</t>
  </si>
  <si>
    <t>Oyinda</t>
  </si>
  <si>
    <t>Lancellotti</t>
  </si>
  <si>
    <t>Millen</t>
  </si>
  <si>
    <t>Dhiman</t>
  </si>
  <si>
    <t>Micheludis</t>
  </si>
  <si>
    <t>Quiroz</t>
  </si>
  <si>
    <t>G-10</t>
  </si>
  <si>
    <t>G-11</t>
  </si>
  <si>
    <t>G-12</t>
  </si>
  <si>
    <t>G-13</t>
  </si>
  <si>
    <t>G-14</t>
  </si>
  <si>
    <t>G-15</t>
  </si>
  <si>
    <t>G-16</t>
  </si>
  <si>
    <t>G-17</t>
  </si>
  <si>
    <t>G-18</t>
  </si>
  <si>
    <t>G-19</t>
  </si>
  <si>
    <t>G-20</t>
  </si>
  <si>
    <t>G-21</t>
  </si>
  <si>
    <t>G-22</t>
  </si>
  <si>
    <t>G-23</t>
  </si>
  <si>
    <t>G-24</t>
  </si>
  <si>
    <t>G-25</t>
  </si>
  <si>
    <t>G-26</t>
  </si>
  <si>
    <t>G-27</t>
  </si>
  <si>
    <t>G-28</t>
  </si>
  <si>
    <t>G-29</t>
  </si>
  <si>
    <t>G-30</t>
  </si>
  <si>
    <t>G-31</t>
  </si>
  <si>
    <t>G-32</t>
  </si>
  <si>
    <t>H</t>
  </si>
  <si>
    <t>T</t>
  </si>
  <si>
    <t>X</t>
  </si>
  <si>
    <t>J</t>
  </si>
  <si>
    <t>G</t>
  </si>
  <si>
    <t>P</t>
  </si>
  <si>
    <t>K</t>
  </si>
  <si>
    <t>McShane</t>
  </si>
  <si>
    <t>Griffin</t>
  </si>
  <si>
    <t>Ravano</t>
  </si>
  <si>
    <t>Gianluca</t>
  </si>
  <si>
    <t>Nolan</t>
  </si>
  <si>
    <t>Williams</t>
  </si>
  <si>
    <t>Chase</t>
  </si>
  <si>
    <t>Schmidt</t>
  </si>
  <si>
    <t>Christopher</t>
  </si>
  <si>
    <t>Joseph</t>
  </si>
  <si>
    <t>D'Andrea</t>
  </si>
  <si>
    <t>Nora</t>
  </si>
  <si>
    <t>Paul</t>
  </si>
  <si>
    <t>Christina</t>
  </si>
  <si>
    <t>Clark</t>
  </si>
  <si>
    <t>Athan</t>
  </si>
  <si>
    <t>Nicoletti</t>
  </si>
  <si>
    <t>Alessandro</t>
  </si>
  <si>
    <t>OLS</t>
  </si>
  <si>
    <t>X-10</t>
  </si>
  <si>
    <t>X-11</t>
  </si>
  <si>
    <t>X-12</t>
  </si>
  <si>
    <t>X-13</t>
  </si>
  <si>
    <t>X-14</t>
  </si>
  <si>
    <t>X-15</t>
  </si>
  <si>
    <t>X-16</t>
  </si>
  <si>
    <t>X-17</t>
  </si>
  <si>
    <t>X-18</t>
  </si>
  <si>
    <t>ISABEL</t>
  </si>
  <si>
    <t>AROCHO</t>
  </si>
  <si>
    <t>AUCAYLLE</t>
  </si>
  <si>
    <t>WATSON</t>
  </si>
  <si>
    <t>SMITH</t>
  </si>
  <si>
    <t>MARIELLE</t>
  </si>
  <si>
    <t>MACDONALD</t>
  </si>
  <si>
    <t>RICHARD</t>
  </si>
  <si>
    <t>HOFF</t>
  </si>
  <si>
    <t>JOSEPH</t>
  </si>
  <si>
    <t>BALAN</t>
  </si>
  <si>
    <t>THOMAS</t>
  </si>
  <si>
    <t>MORA</t>
  </si>
  <si>
    <t>RAYMOND</t>
  </si>
  <si>
    <t>MISA</t>
  </si>
  <si>
    <t>BELLA</t>
  </si>
  <si>
    <t>GREENMAN</t>
  </si>
  <si>
    <t>PATRICK</t>
  </si>
  <si>
    <t>MORROW</t>
  </si>
  <si>
    <t>KEITH</t>
  </si>
  <si>
    <t>VAN FLEET</t>
  </si>
  <si>
    <t>ELIANA</t>
  </si>
  <si>
    <t>HENRY</t>
  </si>
  <si>
    <t>REGINA</t>
  </si>
  <si>
    <t>KATHRYN</t>
  </si>
  <si>
    <t>WALSH</t>
  </si>
  <si>
    <t>RUBY</t>
  </si>
  <si>
    <t>JOSEPHSON</t>
  </si>
  <si>
    <t>AGNES</t>
  </si>
  <si>
    <t>JULIAN</t>
  </si>
  <si>
    <t>LILLY</t>
  </si>
  <si>
    <t>MARTINSON</t>
  </si>
  <si>
    <t>ASHLYN</t>
  </si>
  <si>
    <t>OLMC</t>
  </si>
  <si>
    <t>T-10</t>
  </si>
  <si>
    <t>T-11</t>
  </si>
  <si>
    <t>T-12</t>
  </si>
  <si>
    <t>T-13</t>
  </si>
  <si>
    <t>Demetrick</t>
  </si>
  <si>
    <t>McGuire</t>
  </si>
  <si>
    <t>Carl</t>
  </si>
  <si>
    <t>Aberle</t>
  </si>
  <si>
    <t>Charles</t>
  </si>
  <si>
    <t>Gosda</t>
  </si>
  <si>
    <t>Julia</t>
  </si>
  <si>
    <t>Patrick</t>
  </si>
  <si>
    <t>Rogers</t>
  </si>
  <si>
    <t>Sam</t>
  </si>
  <si>
    <t>Bonsignore</t>
  </si>
  <si>
    <t>Isabell</t>
  </si>
  <si>
    <t>Cross</t>
  </si>
  <si>
    <t>Sherer</t>
  </si>
  <si>
    <t>Pignatello</t>
  </si>
  <si>
    <t>Shrekgast</t>
  </si>
  <si>
    <t>Ross</t>
  </si>
  <si>
    <t>Marko</t>
  </si>
  <si>
    <t>Kvesic</t>
  </si>
  <si>
    <t>Philip</t>
  </si>
  <si>
    <t>P-10</t>
  </si>
  <si>
    <t>P-11</t>
  </si>
  <si>
    <t>P-12</t>
  </si>
  <si>
    <t>P-13</t>
  </si>
  <si>
    <t>P-14</t>
  </si>
  <si>
    <t>P-15</t>
  </si>
  <si>
    <t>P-16</t>
  </si>
  <si>
    <t>P-17</t>
  </si>
  <si>
    <t>J-10</t>
  </si>
  <si>
    <t>J-11</t>
  </si>
  <si>
    <t>J-12</t>
  </si>
  <si>
    <t>J-13</t>
  </si>
  <si>
    <t>J-14</t>
  </si>
  <si>
    <t>J-15</t>
  </si>
  <si>
    <t>J-16</t>
  </si>
  <si>
    <t>J-17</t>
  </si>
  <si>
    <t>J-18</t>
  </si>
  <si>
    <t>J-19</t>
  </si>
  <si>
    <t>J-20</t>
  </si>
  <si>
    <t>J-21</t>
  </si>
  <si>
    <t>J-22</t>
  </si>
  <si>
    <t>J-23</t>
  </si>
  <si>
    <t>J-24</t>
  </si>
  <si>
    <t>J-25</t>
  </si>
  <si>
    <t>J-26</t>
  </si>
  <si>
    <t>J-27</t>
  </si>
  <si>
    <t>J-28</t>
  </si>
  <si>
    <t>J-29</t>
  </si>
  <si>
    <t>J-30</t>
  </si>
  <si>
    <t>J-31</t>
  </si>
  <si>
    <t>Ronan</t>
  </si>
  <si>
    <t>Pfistner</t>
  </si>
  <si>
    <t>Cash</t>
  </si>
  <si>
    <t>Heinze</t>
  </si>
  <si>
    <t>Andricopolous</t>
  </si>
  <si>
    <t>Naulty</t>
  </si>
  <si>
    <t>Michelle</t>
  </si>
  <si>
    <t>Karuitha</t>
  </si>
  <si>
    <t>Spiros</t>
  </si>
  <si>
    <t>Andricopoulos</t>
  </si>
  <si>
    <t>Tommy</t>
  </si>
  <si>
    <t>Malloy</t>
  </si>
  <si>
    <t>Claire</t>
  </si>
  <si>
    <t>Johnson</t>
  </si>
  <si>
    <t>Liam</t>
  </si>
  <si>
    <t>Annese</t>
  </si>
  <si>
    <t>Bentley</t>
  </si>
  <si>
    <t>Johnny</t>
  </si>
  <si>
    <t>Roberts</t>
  </si>
  <si>
    <t>Kaden</t>
  </si>
  <si>
    <t>Pye</t>
  </si>
  <si>
    <t>Joelle</t>
  </si>
  <si>
    <t>Paolino</t>
  </si>
  <si>
    <t>Karla</t>
  </si>
  <si>
    <t>Lake</t>
  </si>
  <si>
    <t>Mason</t>
  </si>
  <si>
    <t>Mendez</t>
  </si>
  <si>
    <t>Natalia</t>
  </si>
  <si>
    <t>Bruzzichesi</t>
  </si>
  <si>
    <t>Noreen</t>
  </si>
  <si>
    <t>Mack</t>
  </si>
  <si>
    <t>Paige</t>
  </si>
  <si>
    <t>Travers</t>
  </si>
  <si>
    <t>Battista</t>
  </si>
  <si>
    <t>Dylan</t>
  </si>
  <si>
    <t>Collins</t>
  </si>
  <si>
    <t>Garcia</t>
  </si>
  <si>
    <t>Kevin</t>
  </si>
  <si>
    <t>Peoples</t>
  </si>
  <si>
    <t>Trace</t>
  </si>
  <si>
    <t>Sikorski</t>
  </si>
  <si>
    <t>Cristoforo</t>
  </si>
  <si>
    <t>Milelli</t>
  </si>
  <si>
    <t>Emerson</t>
  </si>
  <si>
    <t>Mania</t>
  </si>
  <si>
    <t>Howell</t>
  </si>
  <si>
    <t>John</t>
  </si>
  <si>
    <t>Justin</t>
  </si>
  <si>
    <t>Jillian</t>
  </si>
  <si>
    <t>River</t>
  </si>
  <si>
    <t>Chambers</t>
  </si>
  <si>
    <t>Kohlman</t>
  </si>
  <si>
    <t>Young</t>
  </si>
  <si>
    <t>Mallie</t>
  </si>
  <si>
    <t>Harcourt</t>
  </si>
  <si>
    <t>Lucius II</t>
  </si>
  <si>
    <t>Radics</t>
  </si>
  <si>
    <t>Evangelina</t>
  </si>
  <si>
    <t>Rodriguez</t>
  </si>
  <si>
    <t>Eli</t>
  </si>
  <si>
    <t>Lacsina</t>
  </si>
  <si>
    <t xml:space="preserve">Emory </t>
  </si>
  <si>
    <t>Daus</t>
  </si>
  <si>
    <t>Lawlor</t>
  </si>
  <si>
    <t>J-50</t>
  </si>
  <si>
    <t>BYRNES</t>
  </si>
  <si>
    <t>EMMA</t>
  </si>
  <si>
    <t>P-18</t>
  </si>
  <si>
    <t>Rosie</t>
  </si>
  <si>
    <t>Race Check</t>
  </si>
  <si>
    <t>Count</t>
  </si>
  <si>
    <t>J-51</t>
  </si>
  <si>
    <t>J-52</t>
  </si>
  <si>
    <t>J-53</t>
  </si>
  <si>
    <t>T-14</t>
  </si>
  <si>
    <t>T-15</t>
  </si>
  <si>
    <t>Manger</t>
  </si>
  <si>
    <t>Antonio</t>
  </si>
  <si>
    <t>Davis</t>
  </si>
  <si>
    <t>Total Runners</t>
  </si>
  <si>
    <t>Sheehan</t>
  </si>
  <si>
    <t>Greer</t>
  </si>
  <si>
    <t>Will</t>
  </si>
  <si>
    <t>Competitor Number</t>
  </si>
  <si>
    <t>Adams</t>
  </si>
  <si>
    <t>Elias</t>
  </si>
  <si>
    <t>Brennan</t>
  </si>
  <si>
    <t>Angelillo</t>
  </si>
  <si>
    <t>Madeline</t>
  </si>
  <si>
    <t>Morgan</t>
  </si>
  <si>
    <t>Tessa</t>
  </si>
  <si>
    <t>Boone</t>
  </si>
  <si>
    <t>Jackson</t>
  </si>
  <si>
    <t>Caldwell</t>
  </si>
  <si>
    <t>Benjamin</t>
  </si>
  <si>
    <t>Adeline</t>
  </si>
  <si>
    <t>Dombroski</t>
  </si>
  <si>
    <t>Matthew</t>
  </si>
  <si>
    <t>Fitzgerald</t>
  </si>
  <si>
    <t>Galvan</t>
  </si>
  <si>
    <t>Michael</t>
  </si>
  <si>
    <t>Gibbs</t>
  </si>
  <si>
    <t>Davin</t>
  </si>
  <si>
    <t>Graham</t>
  </si>
  <si>
    <t>Izunieta-Poussia</t>
  </si>
  <si>
    <t>Maximiliano</t>
  </si>
  <si>
    <t>Krajewski</t>
  </si>
  <si>
    <t>Karl</t>
  </si>
  <si>
    <t>Manuel</t>
  </si>
  <si>
    <t>Mateo</t>
  </si>
  <si>
    <t>Marabella</t>
  </si>
  <si>
    <t>Theo</t>
  </si>
  <si>
    <t>Miele</t>
  </si>
  <si>
    <t>Noelle</t>
  </si>
  <si>
    <t>Pantanilla</t>
  </si>
  <si>
    <t>Kyle</t>
  </si>
  <si>
    <t>Petrillo</t>
  </si>
  <si>
    <t>Anaïs</t>
  </si>
  <si>
    <t>Rémy</t>
  </si>
  <si>
    <t>C-48</t>
  </si>
  <si>
    <t>Ramdass</t>
  </si>
  <si>
    <t>C-49</t>
  </si>
  <si>
    <t>Rea</t>
  </si>
  <si>
    <t>C-50</t>
  </si>
  <si>
    <t>C-51</t>
  </si>
  <si>
    <t>C-52</t>
  </si>
  <si>
    <t>Rosania</t>
  </si>
  <si>
    <t>Amelia</t>
  </si>
  <si>
    <t>C-53</t>
  </si>
  <si>
    <t>Schestag</t>
  </si>
  <si>
    <t>Drew</t>
  </si>
  <si>
    <t>C-54</t>
  </si>
  <si>
    <t>C-55</t>
  </si>
  <si>
    <t>C-56</t>
  </si>
  <si>
    <t>C-57</t>
  </si>
  <si>
    <t>Valasa</t>
  </si>
  <si>
    <t>Mahika</t>
  </si>
  <si>
    <t>C-58</t>
  </si>
  <si>
    <t>Vilas</t>
  </si>
  <si>
    <t>Steven John</t>
  </si>
  <si>
    <t>C-59</t>
  </si>
  <si>
    <t>Villeda</t>
  </si>
  <si>
    <t>C-60</t>
  </si>
  <si>
    <t>C-61</t>
  </si>
  <si>
    <t>Whalen</t>
  </si>
  <si>
    <t>C-62</t>
  </si>
  <si>
    <t>Zavala</t>
  </si>
  <si>
    <t>Julian</t>
  </si>
  <si>
    <t>J-01</t>
  </si>
  <si>
    <t>Alvites</t>
  </si>
  <si>
    <t>Fatima</t>
  </si>
  <si>
    <t>St James</t>
  </si>
  <si>
    <t>J-02</t>
  </si>
  <si>
    <t>Veronica</t>
  </si>
  <si>
    <t>J-03</t>
  </si>
  <si>
    <t>J-04</t>
  </si>
  <si>
    <t>Juwana</t>
  </si>
  <si>
    <t>J-05</t>
  </si>
  <si>
    <t>J-06</t>
  </si>
  <si>
    <t>Kielczewski</t>
  </si>
  <si>
    <t>J-07</t>
  </si>
  <si>
    <t>Molly</t>
  </si>
  <si>
    <t>J-08</t>
  </si>
  <si>
    <t>McEvoy</t>
  </si>
  <si>
    <t>Emily</t>
  </si>
  <si>
    <t>J-09</t>
  </si>
  <si>
    <t>Teagan</t>
  </si>
  <si>
    <t>Sorce</t>
  </si>
  <si>
    <t>Hana</t>
  </si>
  <si>
    <t>Adriana</t>
  </si>
  <si>
    <t>Cardone</t>
  </si>
  <si>
    <t>Anastario</t>
  </si>
  <si>
    <t>Lacey</t>
  </si>
  <si>
    <t>Daugherty</t>
  </si>
  <si>
    <t>Stropoli</t>
  </si>
  <si>
    <t>DolceAnna</t>
  </si>
  <si>
    <t>Tuite</t>
  </si>
  <si>
    <t>Vanderwesthuizen</t>
  </si>
  <si>
    <t>Mika</t>
  </si>
  <si>
    <t>Falcone</t>
  </si>
  <si>
    <t>Ben</t>
  </si>
  <si>
    <t>J-54</t>
  </si>
  <si>
    <t>Adrian</t>
  </si>
  <si>
    <t>J-55</t>
  </si>
  <si>
    <t>J-56</t>
  </si>
  <si>
    <t>Maverick</t>
  </si>
  <si>
    <t>J-57</t>
  </si>
  <si>
    <t>Anton</t>
  </si>
  <si>
    <t>J-58</t>
  </si>
  <si>
    <t>Maxim</t>
  </si>
  <si>
    <t>J-59</t>
  </si>
  <si>
    <t>Kostrowski</t>
  </si>
  <si>
    <t>Brady</t>
  </si>
  <si>
    <t>J-60</t>
  </si>
  <si>
    <t>Casey</t>
  </si>
  <si>
    <t>J-61</t>
  </si>
  <si>
    <t>J-62</t>
  </si>
  <si>
    <t>J-63</t>
  </si>
  <si>
    <t>Maloney</t>
  </si>
  <si>
    <t>J-64</t>
  </si>
  <si>
    <t>J-65</t>
  </si>
  <si>
    <t>J-66</t>
  </si>
  <si>
    <t>Scott</t>
  </si>
  <si>
    <t>Cameron</t>
  </si>
  <si>
    <t>J-67</t>
  </si>
  <si>
    <t>J-68</t>
  </si>
  <si>
    <t>J-69</t>
  </si>
  <si>
    <t>Woods</t>
  </si>
  <si>
    <t>J-70</t>
  </si>
  <si>
    <t>J-71</t>
  </si>
  <si>
    <t>Eddie</t>
  </si>
  <si>
    <t>J-72</t>
  </si>
  <si>
    <t>J-73</t>
  </si>
  <si>
    <t>J-74</t>
  </si>
  <si>
    <t>J-75</t>
  </si>
  <si>
    <t>J-76</t>
  </si>
  <si>
    <t>J-77</t>
  </si>
  <si>
    <t>J-78</t>
  </si>
  <si>
    <t>J-79</t>
  </si>
  <si>
    <t>J-80</t>
  </si>
  <si>
    <t>Colin</t>
  </si>
  <si>
    <t>J-81</t>
  </si>
  <si>
    <t>J-82</t>
  </si>
  <si>
    <t>J-83</t>
  </si>
  <si>
    <t>J-84</t>
  </si>
  <si>
    <t>J-85</t>
  </si>
  <si>
    <t>J-86</t>
  </si>
  <si>
    <t>J-87</t>
  </si>
  <si>
    <t>J-88</t>
  </si>
  <si>
    <t>DiDomenico</t>
  </si>
  <si>
    <t>J-89</t>
  </si>
  <si>
    <t>J-90</t>
  </si>
  <si>
    <t>A-01</t>
  </si>
  <si>
    <t>Brucato</t>
  </si>
  <si>
    <t>A-02</t>
  </si>
  <si>
    <t>Brusco</t>
  </si>
  <si>
    <t>A-03</t>
  </si>
  <si>
    <t>Dorony</t>
  </si>
  <si>
    <t>A-04</t>
  </si>
  <si>
    <t>A-05</t>
  </si>
  <si>
    <t>Gundersdorf</t>
  </si>
  <si>
    <t>Jordyn</t>
  </si>
  <si>
    <t>A-06</t>
  </si>
  <si>
    <t>Megan</t>
  </si>
  <si>
    <t>A-07</t>
  </si>
  <si>
    <t>Lukaszyk</t>
  </si>
  <si>
    <t xml:space="preserve">SarahJane </t>
  </si>
  <si>
    <t>A-08</t>
  </si>
  <si>
    <t>Mainardi</t>
  </si>
  <si>
    <t>John Paul</t>
  </si>
  <si>
    <t>A-09</t>
  </si>
  <si>
    <t>Martinez</t>
  </si>
  <si>
    <t>JP</t>
  </si>
  <si>
    <t>Merrill</t>
  </si>
  <si>
    <t>Shah</t>
  </si>
  <si>
    <t>Aagam</t>
  </si>
  <si>
    <t>Pedalino</t>
  </si>
  <si>
    <t>Matteo</t>
  </si>
  <si>
    <t>Ryans</t>
  </si>
  <si>
    <t>Stephanie</t>
  </si>
  <si>
    <t>Hanlon</t>
  </si>
  <si>
    <t>Hughes</t>
  </si>
  <si>
    <t>McNeil</t>
  </si>
  <si>
    <t>Sarah</t>
  </si>
  <si>
    <t>Najjar</t>
  </si>
  <si>
    <t>Palumbo</t>
  </si>
  <si>
    <t xml:space="preserve">Rocco </t>
  </si>
  <si>
    <t>Zogby</t>
  </si>
  <si>
    <t>Ellery</t>
  </si>
  <si>
    <t>Costello</t>
  </si>
  <si>
    <t>Robbie</t>
  </si>
  <si>
    <t>Kobi</t>
  </si>
  <si>
    <t>Potian</t>
  </si>
  <si>
    <t>Sturtz</t>
  </si>
  <si>
    <t>Elijah</t>
  </si>
  <si>
    <t>Varghis</t>
  </si>
  <si>
    <t>Stephen</t>
  </si>
  <si>
    <t>Tully</t>
  </si>
  <si>
    <t>E-01</t>
  </si>
  <si>
    <t>Gill</t>
  </si>
  <si>
    <t>Gracyn</t>
  </si>
  <si>
    <t>St E</t>
  </si>
  <si>
    <t>E-02</t>
  </si>
  <si>
    <t>Mahoney</t>
  </si>
  <si>
    <t>E-03</t>
  </si>
  <si>
    <t>Reagan</t>
  </si>
  <si>
    <t>E-04</t>
  </si>
  <si>
    <t>Pylyp</t>
  </si>
  <si>
    <t>Kalyna</t>
  </si>
  <si>
    <t>E-05</t>
  </si>
  <si>
    <t>Klari</t>
  </si>
  <si>
    <t>E-06</t>
  </si>
  <si>
    <t>Baldwin </t>
  </si>
  <si>
    <t>Eloise</t>
  </si>
  <si>
    <t>E-07</t>
  </si>
  <si>
    <t>E-08</t>
  </si>
  <si>
    <t>Scoppetto</t>
  </si>
  <si>
    <t>Lokklen</t>
  </si>
  <si>
    <t>E-09</t>
  </si>
  <si>
    <t>Allocco</t>
  </si>
  <si>
    <t>E-10</t>
  </si>
  <si>
    <t>E-11</t>
  </si>
  <si>
    <t>Galeone </t>
  </si>
  <si>
    <t>E-12</t>
  </si>
  <si>
    <t>E-13</t>
  </si>
  <si>
    <t>E-14</t>
  </si>
  <si>
    <t>Cinosky</t>
  </si>
  <si>
    <t>E-15</t>
  </si>
  <si>
    <t>E-16</t>
  </si>
  <si>
    <t>E-17</t>
  </si>
  <si>
    <t>Paolini</t>
  </si>
  <si>
    <t>E-18</t>
  </si>
  <si>
    <t>E-19</t>
  </si>
  <si>
    <t>Jimbo</t>
  </si>
  <si>
    <t>E-20</t>
  </si>
  <si>
    <t>E-21</t>
  </si>
  <si>
    <t>DeLuca</t>
  </si>
  <si>
    <t>Chris</t>
  </si>
  <si>
    <t>E-22</t>
  </si>
  <si>
    <t>Crum </t>
  </si>
  <si>
    <t>E-23</t>
  </si>
  <si>
    <t>E-24</t>
  </si>
  <si>
    <t>Nunez</t>
  </si>
  <si>
    <t>E-25</t>
  </si>
  <si>
    <t>E-26</t>
  </si>
  <si>
    <t>Kraft </t>
  </si>
  <si>
    <t>Ryder</t>
  </si>
  <si>
    <t>E-27</t>
  </si>
  <si>
    <t>E-28</t>
  </si>
  <si>
    <t>E-29</t>
  </si>
  <si>
    <t>E-30</t>
  </si>
  <si>
    <t>E-31</t>
  </si>
  <si>
    <t>E-32</t>
  </si>
  <si>
    <t>McQueen </t>
  </si>
  <si>
    <t>E-33</t>
  </si>
  <si>
    <t>E-34</t>
  </si>
  <si>
    <t>E-35</t>
  </si>
  <si>
    <t>E-36</t>
  </si>
  <si>
    <t>Bridgman</t>
  </si>
  <si>
    <t>Wade</t>
  </si>
  <si>
    <t>E-37</t>
  </si>
  <si>
    <t>E-38</t>
  </si>
  <si>
    <t>E-39</t>
  </si>
  <si>
    <t>E-40</t>
  </si>
  <si>
    <t>E-41</t>
  </si>
  <si>
    <t>E-42</t>
  </si>
  <si>
    <t>E-43</t>
  </si>
  <si>
    <t>E-44</t>
  </si>
  <si>
    <t>E-45</t>
  </si>
  <si>
    <t>E-46</t>
  </si>
  <si>
    <t>Balian</t>
  </si>
  <si>
    <t>L-01</t>
  </si>
  <si>
    <t>Fazio</t>
  </si>
  <si>
    <t>St Thomas</t>
  </si>
  <si>
    <t>L-02</t>
  </si>
  <si>
    <t>Guzman</t>
  </si>
  <si>
    <t>Kaitlyn</t>
  </si>
  <si>
    <t>L-03</t>
  </si>
  <si>
    <t>Fenton</t>
  </si>
  <si>
    <t>L-04</t>
  </si>
  <si>
    <t>Hernandez</t>
  </si>
  <si>
    <t>Meghan</t>
  </si>
  <si>
    <t>L-05</t>
  </si>
  <si>
    <t>Gencarelli</t>
  </si>
  <si>
    <t>L-06</t>
  </si>
  <si>
    <t>Mohan</t>
  </si>
  <si>
    <t>Talin</t>
  </si>
  <si>
    <t>L-07</t>
  </si>
  <si>
    <t>Peppinghaus</t>
  </si>
  <si>
    <t>Lili</t>
  </si>
  <si>
    <t>L-08</t>
  </si>
  <si>
    <t>Mielnik</t>
  </si>
  <si>
    <t>L-09</t>
  </si>
  <si>
    <t>Allen</t>
  </si>
  <si>
    <t>Aidan</t>
  </si>
  <si>
    <t>L-10</t>
  </si>
  <si>
    <t>David</t>
  </si>
  <si>
    <t>L-11</t>
  </si>
  <si>
    <t>Eckhard</t>
  </si>
  <si>
    <t>Jan</t>
  </si>
  <si>
    <t>L-12</t>
  </si>
  <si>
    <t>Luciano</t>
  </si>
  <si>
    <t>L-13</t>
  </si>
  <si>
    <t>Soto</t>
  </si>
  <si>
    <t>Mia</t>
  </si>
  <si>
    <t>L-14</t>
  </si>
  <si>
    <t>L-15</t>
  </si>
  <si>
    <t>Kervel</t>
  </si>
  <si>
    <t>L-16</t>
  </si>
  <si>
    <t>Rios</t>
  </si>
  <si>
    <t>Brandon</t>
  </si>
  <si>
    <t>L-17</t>
  </si>
  <si>
    <t>Jeudy</t>
  </si>
  <si>
    <t>L-18</t>
  </si>
  <si>
    <t>Chalet</t>
  </si>
  <si>
    <t>Nicolai</t>
  </si>
  <si>
    <t>L-19</t>
  </si>
  <si>
    <t>Victor</t>
  </si>
  <si>
    <t>L-20</t>
  </si>
  <si>
    <t>Jesolosky</t>
  </si>
  <si>
    <t>L-21</t>
  </si>
  <si>
    <t>W-01</t>
  </si>
  <si>
    <t xml:space="preserve">Azariah	</t>
  </si>
  <si>
    <t>Villa Walsh</t>
  </si>
  <si>
    <t>W-02</t>
  </si>
  <si>
    <t>Barravecchio</t>
  </si>
  <si>
    <t xml:space="preserve">Alexa	</t>
  </si>
  <si>
    <t>W-03</t>
  </si>
  <si>
    <t>Honan</t>
  </si>
  <si>
    <t xml:space="preserve">Mae	</t>
  </si>
  <si>
    <t>W-04</t>
  </si>
  <si>
    <t>Orosz</t>
  </si>
  <si>
    <t xml:space="preserve">Isabella	</t>
  </si>
  <si>
    <t>W-05</t>
  </si>
  <si>
    <t>Propper</t>
  </si>
  <si>
    <t>W-06</t>
  </si>
  <si>
    <t>Simmons</t>
  </si>
  <si>
    <t xml:space="preserve">Peyton	</t>
  </si>
  <si>
    <t>W-07</t>
  </si>
  <si>
    <t>Cafasso</t>
  </si>
  <si>
    <t xml:space="preserve">Mary	</t>
  </si>
  <si>
    <t>W-08</t>
  </si>
  <si>
    <t>Dangler</t>
  </si>
  <si>
    <t xml:space="preserve">Galina	</t>
  </si>
  <si>
    <t>W-09</t>
  </si>
  <si>
    <t>Innella</t>
  </si>
  <si>
    <t xml:space="preserve">Samantha	</t>
  </si>
  <si>
    <t>W-10</t>
  </si>
  <si>
    <t>Vreeling</t>
  </si>
  <si>
    <t xml:space="preserve">Layla	</t>
  </si>
  <si>
    <t>W-11</t>
  </si>
  <si>
    <t>Walker</t>
  </si>
  <si>
    <t xml:space="preserve">Sally	</t>
  </si>
  <si>
    <t>W-12</t>
  </si>
  <si>
    <t>Barsemian</t>
  </si>
  <si>
    <t>V-01</t>
  </si>
  <si>
    <t>Doench</t>
  </si>
  <si>
    <t>SVMS</t>
  </si>
  <si>
    <t>V-02</t>
  </si>
  <si>
    <t>Meulener</t>
  </si>
  <si>
    <t>Bobby</t>
  </si>
  <si>
    <t>V-03</t>
  </si>
  <si>
    <t>MaryAnna</t>
  </si>
  <si>
    <t>V-04</t>
  </si>
  <si>
    <t>Patel</t>
  </si>
  <si>
    <t>Asha</t>
  </si>
  <si>
    <t>V-05</t>
  </si>
  <si>
    <t>Scarpin</t>
  </si>
  <si>
    <t>Julie</t>
  </si>
  <si>
    <t>V-06</t>
  </si>
  <si>
    <t>Hamlett</t>
  </si>
  <si>
    <t>Sidney</t>
  </si>
  <si>
    <t>V-07</t>
  </si>
  <si>
    <t>Lombardi</t>
  </si>
  <si>
    <t>V-08</t>
  </si>
  <si>
    <t>V-09</t>
  </si>
  <si>
    <t>Salaki</t>
  </si>
  <si>
    <t>Annie</t>
  </si>
  <si>
    <t>V-10</t>
  </si>
  <si>
    <t>Sims</t>
  </si>
  <si>
    <t>Kate</t>
  </si>
  <si>
    <t>V-11</t>
  </si>
  <si>
    <t>Steele</t>
  </si>
  <si>
    <t>Mashuri</t>
  </si>
  <si>
    <t>V-12</t>
  </si>
  <si>
    <t>VanSlyke</t>
  </si>
  <si>
    <t>V-13</t>
  </si>
  <si>
    <t>V-14</t>
  </si>
  <si>
    <t>Berdahl</t>
  </si>
  <si>
    <t>Bradford (Ford)</t>
  </si>
  <si>
    <t>V-15</t>
  </si>
  <si>
    <t>Fusco</t>
  </si>
  <si>
    <t>V-16</t>
  </si>
  <si>
    <t>Kimberly</t>
  </si>
  <si>
    <t>V-17</t>
  </si>
  <si>
    <t>de Castro Soares</t>
  </si>
  <si>
    <t>Isabela</t>
  </si>
  <si>
    <t>V-18</t>
  </si>
  <si>
    <t>Glacken</t>
  </si>
  <si>
    <t>Aiden</t>
  </si>
  <si>
    <t>V-19</t>
  </si>
  <si>
    <t>Corey</t>
  </si>
  <si>
    <t>V-20</t>
  </si>
  <si>
    <t>Mangold</t>
  </si>
  <si>
    <t>V-21</t>
  </si>
  <si>
    <t>Rendon</t>
  </si>
  <si>
    <t>Felipe</t>
  </si>
  <si>
    <t>V-22</t>
  </si>
  <si>
    <t>Alexandra</t>
  </si>
  <si>
    <t>V-23</t>
  </si>
  <si>
    <t>Pasqua</t>
  </si>
  <si>
    <t>Vincent</t>
  </si>
  <si>
    <t>V-24</t>
  </si>
  <si>
    <t>Rawat</t>
  </si>
  <si>
    <t>Naeem</t>
  </si>
  <si>
    <t>V-25</t>
  </si>
  <si>
    <t>V-26</t>
  </si>
  <si>
    <t>Walsh</t>
  </si>
  <si>
    <t>T-01</t>
  </si>
  <si>
    <t>T-02</t>
  </si>
  <si>
    <t>T-03</t>
  </si>
  <si>
    <t>Arnold</t>
  </si>
  <si>
    <t>Joey</t>
  </si>
  <si>
    <t>T-04</t>
  </si>
  <si>
    <t>T-05</t>
  </si>
  <si>
    <t>Davis-Pamer</t>
  </si>
  <si>
    <t>T-06</t>
  </si>
  <si>
    <t>T-07</t>
  </si>
  <si>
    <t>DeNoble</t>
  </si>
  <si>
    <t>k</t>
  </si>
  <si>
    <t>T-08</t>
  </si>
  <si>
    <t>T-09</t>
  </si>
  <si>
    <t>Fabien</t>
  </si>
  <si>
    <t>Laila</t>
  </si>
  <si>
    <t>Gonzalez</t>
  </si>
  <si>
    <t>Payumo</t>
  </si>
  <si>
    <t>Aedan</t>
  </si>
  <si>
    <t>T-16</t>
  </si>
  <si>
    <t>Jaxon</t>
  </si>
  <si>
    <t>T-17</t>
  </si>
  <si>
    <t>Pereya</t>
  </si>
  <si>
    <t>Emmanuel</t>
  </si>
  <si>
    <t>T-18</t>
  </si>
  <si>
    <t>Redgate</t>
  </si>
  <si>
    <t>Lia</t>
  </si>
  <si>
    <t>T-19</t>
  </si>
  <si>
    <t>Penelope</t>
  </si>
  <si>
    <t>T-20</t>
  </si>
  <si>
    <t>Violet</t>
  </si>
  <si>
    <t>T-21</t>
  </si>
  <si>
    <t>Serell</t>
  </si>
  <si>
    <t>T-22</t>
  </si>
  <si>
    <t>West</t>
  </si>
  <si>
    <t>T-23</t>
  </si>
  <si>
    <t>Oliver</t>
  </si>
  <si>
    <t>Q-01</t>
  </si>
  <si>
    <t>Centeno</t>
  </si>
  <si>
    <t>Slater</t>
  </si>
  <si>
    <t>Queen of Peace</t>
  </si>
  <si>
    <t>Q-02</t>
  </si>
  <si>
    <t>Fungaroli</t>
  </si>
  <si>
    <t>Q-03</t>
  </si>
  <si>
    <t>Gosiewski</t>
  </si>
  <si>
    <t>Q-04</t>
  </si>
  <si>
    <t>Blazquez</t>
  </si>
  <si>
    <t>Q-05</t>
  </si>
  <si>
    <t>Q-06</t>
  </si>
  <si>
    <t>Pietri</t>
  </si>
  <si>
    <t>Q-07</t>
  </si>
  <si>
    <t>Biro</t>
  </si>
  <si>
    <t>Loretta</t>
  </si>
  <si>
    <t>Q-08</t>
  </si>
  <si>
    <t>Lotito</t>
  </si>
  <si>
    <t>Q-09</t>
  </si>
  <si>
    <t>Q-10</t>
  </si>
  <si>
    <t>Federico</t>
  </si>
  <si>
    <t>Nico</t>
  </si>
  <si>
    <t>Q-11</t>
  </si>
  <si>
    <t>Clancy</t>
  </si>
  <si>
    <t>Gavin</t>
  </si>
  <si>
    <t>Q-12</t>
  </si>
  <si>
    <t>Echeverria</t>
  </si>
  <si>
    <t>Sabrina</t>
  </si>
  <si>
    <t>Q-13</t>
  </si>
  <si>
    <t>Sullian</t>
  </si>
  <si>
    <t>Cecilia Rose</t>
  </si>
  <si>
    <t>Q-14</t>
  </si>
  <si>
    <t>Aguilar</t>
  </si>
  <si>
    <t>Katalyna</t>
  </si>
  <si>
    <t>Q-15</t>
  </si>
  <si>
    <t>Guerrero</t>
  </si>
  <si>
    <t>Jason</t>
  </si>
  <si>
    <t>Q-16</t>
  </si>
  <si>
    <t>Ian</t>
  </si>
  <si>
    <t>Q-17</t>
  </si>
  <si>
    <t>Kull</t>
  </si>
  <si>
    <t>Nathaniel</t>
  </si>
  <si>
    <t>Q-18</t>
  </si>
  <si>
    <t>M-01</t>
  </si>
  <si>
    <t>AVERY</t>
  </si>
  <si>
    <t>M-02</t>
  </si>
  <si>
    <t>CURATOLA</t>
  </si>
  <si>
    <t>CAYLA</t>
  </si>
  <si>
    <t>M-03</t>
  </si>
  <si>
    <t>WEBBER</t>
  </si>
  <si>
    <t>LILY</t>
  </si>
  <si>
    <t>M-04</t>
  </si>
  <si>
    <t>GABRIELA</t>
  </si>
  <si>
    <t>M-05</t>
  </si>
  <si>
    <t>KATHERINE</t>
  </si>
  <si>
    <t>M-07</t>
  </si>
  <si>
    <t>SEBASTIAN</t>
  </si>
  <si>
    <t>M-08</t>
  </si>
  <si>
    <t>M-09</t>
  </si>
  <si>
    <t>M-10</t>
  </si>
  <si>
    <t>JONES</t>
  </si>
  <si>
    <t>FINNEGAN</t>
  </si>
  <si>
    <t>M-11</t>
  </si>
  <si>
    <t>M-12</t>
  </si>
  <si>
    <t>M-13</t>
  </si>
  <si>
    <t>LAST</t>
  </si>
  <si>
    <t>M-14</t>
  </si>
  <si>
    <t>M-15</t>
  </si>
  <si>
    <t>TYRELL</t>
  </si>
  <si>
    <t>ANALIESE</t>
  </si>
  <si>
    <t>M-16</t>
  </si>
  <si>
    <t>M-17</t>
  </si>
  <si>
    <t>NOELIA</t>
  </si>
  <si>
    <t>M-18</t>
  </si>
  <si>
    <t>M-19</t>
  </si>
  <si>
    <t>ELIE</t>
  </si>
  <si>
    <t>M-20</t>
  </si>
  <si>
    <t>FUENTES</t>
  </si>
  <si>
    <t>M-21</t>
  </si>
  <si>
    <t>COHEN</t>
  </si>
  <si>
    <t>SOFIA</t>
  </si>
  <si>
    <t>M-22</t>
  </si>
  <si>
    <t>PRIDE</t>
  </si>
  <si>
    <t>GABRIEL</t>
  </si>
  <si>
    <t>M-23</t>
  </si>
  <si>
    <t>M-24</t>
  </si>
  <si>
    <t>M-25</t>
  </si>
  <si>
    <t>CAMPAGNA</t>
  </si>
  <si>
    <t>ZERRINA</t>
  </si>
  <si>
    <t>M-26</t>
  </si>
  <si>
    <t>DUFFY</t>
  </si>
  <si>
    <t>MARI V</t>
  </si>
  <si>
    <t>M-27</t>
  </si>
  <si>
    <t>M-28</t>
  </si>
  <si>
    <t>MARGARET</t>
  </si>
  <si>
    <t>M-29</t>
  </si>
  <si>
    <t>M-30</t>
  </si>
  <si>
    <t>M-31</t>
  </si>
  <si>
    <t>M-32</t>
  </si>
  <si>
    <t>M-33</t>
  </si>
  <si>
    <t>M-34</t>
  </si>
  <si>
    <t>M-35</t>
  </si>
  <si>
    <t>DECORGES</t>
  </si>
  <si>
    <t>M-36</t>
  </si>
  <si>
    <t>M-37</t>
  </si>
  <si>
    <t>EVIE</t>
  </si>
  <si>
    <t>P-01</t>
  </si>
  <si>
    <t>Cronin</t>
  </si>
  <si>
    <t>St Pats</t>
  </si>
  <si>
    <t>P-02</t>
  </si>
  <si>
    <t>Cormier</t>
  </si>
  <si>
    <t>P-03</t>
  </si>
  <si>
    <t>McLane</t>
  </si>
  <si>
    <t>P-04</t>
  </si>
  <si>
    <t>P-05</t>
  </si>
  <si>
    <t>P-06</t>
  </si>
  <si>
    <t>Delaney</t>
  </si>
  <si>
    <t>P-07</t>
  </si>
  <si>
    <t>Sobers</t>
  </si>
  <si>
    <t>Ellis</t>
  </si>
  <si>
    <t>P-08</t>
  </si>
  <si>
    <t>Esposito</t>
  </si>
  <si>
    <t>P-09</t>
  </si>
  <si>
    <t>Bennigtion</t>
  </si>
  <si>
    <t>Charlotte</t>
  </si>
  <si>
    <t>Flynn</t>
  </si>
  <si>
    <t>Brigid</t>
  </si>
  <si>
    <t>Boler</t>
  </si>
  <si>
    <t>Szot</t>
  </si>
  <si>
    <t>Borgardus</t>
  </si>
  <si>
    <t>P-19</t>
  </si>
  <si>
    <t>Redlinger</t>
  </si>
  <si>
    <t>Chole</t>
  </si>
  <si>
    <t>P-20</t>
  </si>
  <si>
    <t>Pollock</t>
  </si>
  <si>
    <t>Kelsey</t>
  </si>
  <si>
    <t>G-01</t>
  </si>
  <si>
    <t>Dossantos</t>
  </si>
  <si>
    <t>G-02</t>
  </si>
  <si>
    <t>Cepeda</t>
  </si>
  <si>
    <t>G-03</t>
  </si>
  <si>
    <t>Regalado</t>
  </si>
  <si>
    <t>G-04</t>
  </si>
  <si>
    <t>G-05</t>
  </si>
  <si>
    <t>Watkins</t>
  </si>
  <si>
    <t>G-06</t>
  </si>
  <si>
    <t>G-07</t>
  </si>
  <si>
    <t>Pedrayes</t>
  </si>
  <si>
    <t>Mathias</t>
  </si>
  <si>
    <t>G-08</t>
  </si>
  <si>
    <t>G-09</t>
  </si>
  <si>
    <t>Alincastre</t>
  </si>
  <si>
    <t>Czekaj</t>
  </si>
  <si>
    <t>Oliwier</t>
  </si>
  <si>
    <t>Skovran</t>
  </si>
  <si>
    <t>yanez</t>
  </si>
  <si>
    <t>Santiago</t>
  </si>
  <si>
    <t>Aarón</t>
  </si>
  <si>
    <t>Bennett</t>
  </si>
  <si>
    <t>Frankie</t>
  </si>
  <si>
    <t>Secatello</t>
  </si>
  <si>
    <t>Nicolas</t>
  </si>
  <si>
    <t>Canessa</t>
  </si>
  <si>
    <t>Junkroft</t>
  </si>
  <si>
    <t>Kennedy</t>
  </si>
  <si>
    <t>G-33</t>
  </si>
  <si>
    <t>Villapando</t>
  </si>
  <si>
    <t>Jomelle</t>
  </si>
  <si>
    <t>G-34</t>
  </si>
  <si>
    <t>Mathison</t>
  </si>
  <si>
    <t>G-35</t>
  </si>
  <si>
    <t>Osorto</t>
  </si>
  <si>
    <t>Iker</t>
  </si>
  <si>
    <t>G-36</t>
  </si>
  <si>
    <t>R-01</t>
  </si>
  <si>
    <t>Intal</t>
  </si>
  <si>
    <t>St Rose</t>
  </si>
  <si>
    <t>R-02</t>
  </si>
  <si>
    <t>R-03</t>
  </si>
  <si>
    <t>R-04</t>
  </si>
  <si>
    <t>Mitchell</t>
  </si>
  <si>
    <t>R-05</t>
  </si>
  <si>
    <t>Paton</t>
  </si>
  <si>
    <t>Mackenzie</t>
  </si>
  <si>
    <t>R-06</t>
  </si>
  <si>
    <t>Sarmiento</t>
  </si>
  <si>
    <t xml:space="preserve">Francine </t>
  </si>
  <si>
    <t>R-07</t>
  </si>
  <si>
    <t>Barberan</t>
  </si>
  <si>
    <t>R-08</t>
  </si>
  <si>
    <t>Lafortune</t>
  </si>
  <si>
    <t>Jolie</t>
  </si>
  <si>
    <t>R-09</t>
  </si>
  <si>
    <t>R-10</t>
  </si>
  <si>
    <t>R-11</t>
  </si>
  <si>
    <t>R-12</t>
  </si>
  <si>
    <t>Kelly</t>
  </si>
  <si>
    <t>R-13</t>
  </si>
  <si>
    <t>Gblogbah</t>
  </si>
  <si>
    <t>Alyson</t>
  </si>
  <si>
    <t>R-14</t>
  </si>
  <si>
    <t>London</t>
  </si>
  <si>
    <t>Samantha</t>
  </si>
  <si>
    <t>R-15</t>
  </si>
  <si>
    <t>Pandya</t>
  </si>
  <si>
    <t>Riya Bella</t>
  </si>
  <si>
    <t>R-16</t>
  </si>
  <si>
    <t>rajan</t>
  </si>
  <si>
    <t>Arvind</t>
  </si>
  <si>
    <t>R-17</t>
  </si>
  <si>
    <t>R-18</t>
  </si>
  <si>
    <t>Madison</t>
  </si>
  <si>
    <t>R-19</t>
  </si>
  <si>
    <t>R-20</t>
  </si>
  <si>
    <t>R-21</t>
  </si>
  <si>
    <t>Gbologah</t>
  </si>
  <si>
    <t>Carson</t>
  </si>
  <si>
    <t>R-22</t>
  </si>
  <si>
    <t>R-23</t>
  </si>
  <si>
    <t>McCloskey</t>
  </si>
  <si>
    <t>R-24</t>
  </si>
  <si>
    <t>R-25</t>
  </si>
  <si>
    <t>Cordero</t>
  </si>
  <si>
    <t>Miguel</t>
  </si>
  <si>
    <t>R-26</t>
  </si>
  <si>
    <t>Jerow</t>
  </si>
  <si>
    <t>R-27</t>
  </si>
  <si>
    <t>Yeoukiro</t>
  </si>
  <si>
    <t>R-28</t>
  </si>
  <si>
    <t>Loyola</t>
  </si>
  <si>
    <t>Ryli Kay</t>
  </si>
  <si>
    <t>H-01</t>
  </si>
  <si>
    <t>Alpizar</t>
  </si>
  <si>
    <t>Jerick</t>
  </si>
  <si>
    <t>OLP</t>
  </si>
  <si>
    <t>H-02</t>
  </si>
  <si>
    <t>Allison</t>
  </si>
  <si>
    <t>H-03</t>
  </si>
  <si>
    <t>Sieman</t>
  </si>
  <si>
    <t>H-04</t>
  </si>
  <si>
    <t>Cardenas</t>
  </si>
  <si>
    <t>Eyelen</t>
  </si>
  <si>
    <t>H-05</t>
  </si>
  <si>
    <t>Mannino</t>
  </si>
  <si>
    <t>H-06</t>
  </si>
  <si>
    <t>Sierra</t>
  </si>
  <si>
    <t>Jessa</t>
  </si>
  <si>
    <t>H-07</t>
  </si>
  <si>
    <t>Fahy</t>
  </si>
  <si>
    <t>H-08</t>
  </si>
  <si>
    <t>Wright</t>
  </si>
  <si>
    <t>H-09</t>
  </si>
  <si>
    <t>Hudzik</t>
  </si>
  <si>
    <t>H-10</t>
  </si>
  <si>
    <t>Andy</t>
  </si>
  <si>
    <t>H-11</t>
  </si>
  <si>
    <t>Schilkrot</t>
  </si>
  <si>
    <t>X-01</t>
  </si>
  <si>
    <t>Murphy</t>
  </si>
  <si>
    <t>X-02</t>
  </si>
  <si>
    <t>X-03</t>
  </si>
  <si>
    <t>Dixon</t>
  </si>
  <si>
    <t>X-04</t>
  </si>
  <si>
    <t>X-05</t>
  </si>
  <si>
    <t>X-06</t>
  </si>
  <si>
    <t>Pinto</t>
  </si>
  <si>
    <t>X-07</t>
  </si>
  <si>
    <t>Zurat</t>
  </si>
  <si>
    <t>Mila</t>
  </si>
  <si>
    <t>X-08</t>
  </si>
  <si>
    <t>X-09</t>
  </si>
  <si>
    <t>Noesner</t>
  </si>
  <si>
    <t>Russo</t>
  </si>
  <si>
    <t>Navin</t>
  </si>
  <si>
    <t>Sean</t>
  </si>
  <si>
    <t>Rooplal</t>
  </si>
  <si>
    <t>Zoey</t>
  </si>
  <si>
    <t>Pryor</t>
  </si>
  <si>
    <t>Nia</t>
  </si>
  <si>
    <t>Q</t>
  </si>
  <si>
    <t>W</t>
  </si>
  <si>
    <t>R</t>
  </si>
  <si>
    <t>L</t>
  </si>
  <si>
    <t>V</t>
  </si>
  <si>
    <t xml:space="preserve"> Code</t>
  </si>
  <si>
    <t>X-19</t>
  </si>
  <si>
    <t>Lynch</t>
  </si>
  <si>
    <t>X-20</t>
  </si>
  <si>
    <t>ONLY ENTER COLUMNS E AND F, AND TIMES IN B</t>
  </si>
  <si>
    <t>Schlegel</t>
  </si>
  <si>
    <t>G-37</t>
  </si>
  <si>
    <t>G-38</t>
  </si>
  <si>
    <t>G-39</t>
  </si>
  <si>
    <t>Olden</t>
  </si>
  <si>
    <t>Margaret</t>
  </si>
  <si>
    <t>Annabelle</t>
  </si>
  <si>
    <t>Kaylee</t>
  </si>
  <si>
    <t>Calibrese</t>
  </si>
  <si>
    <t>X-21</t>
  </si>
  <si>
    <t>GIRLS 3-4</t>
  </si>
  <si>
    <t>BOYS 3-4</t>
  </si>
  <si>
    <t>Girls 3-4</t>
  </si>
  <si>
    <t>Boys 3-4</t>
  </si>
  <si>
    <t>DUMMY</t>
  </si>
  <si>
    <t>ZZTOP</t>
  </si>
  <si>
    <t>ZZ</t>
  </si>
  <si>
    <t>ZZ-01</t>
  </si>
  <si>
    <t>ZZ TOP SCHOOL</t>
  </si>
  <si>
    <t>MARGARITA</t>
  </si>
  <si>
    <t>M-38</t>
  </si>
  <si>
    <t>M-xx</t>
  </si>
  <si>
    <t>DUPE</t>
  </si>
  <si>
    <t>Perez</t>
  </si>
  <si>
    <t>Academy of Our Lady</t>
  </si>
  <si>
    <t>Mortko</t>
  </si>
  <si>
    <t>Hart</t>
  </si>
  <si>
    <t>Monica</t>
  </si>
  <si>
    <t>Dorfler</t>
  </si>
  <si>
    <t>Maeve</t>
  </si>
  <si>
    <t>Ariela</t>
  </si>
  <si>
    <t>JAYLENE</t>
  </si>
  <si>
    <t>CANDELARIA</t>
  </si>
  <si>
    <t>ST. MICHAEL</t>
  </si>
  <si>
    <t>CORDOVA</t>
  </si>
  <si>
    <t>ANDREA</t>
  </si>
  <si>
    <t>MARIABELEN</t>
  </si>
  <si>
    <t>ICASA</t>
  </si>
  <si>
    <t>VICTORIA</t>
  </si>
  <si>
    <t>IRURETA</t>
  </si>
  <si>
    <t>LEILANI</t>
  </si>
  <si>
    <t>LOYAL-PENA</t>
  </si>
  <si>
    <t>VANESSA</t>
  </si>
  <si>
    <t>MIRASSOL</t>
  </si>
  <si>
    <t>ST.MICHAEL</t>
  </si>
  <si>
    <t>ANTHONY</t>
  </si>
  <si>
    <t>MOLINA</t>
  </si>
  <si>
    <t>MARIYAH</t>
  </si>
  <si>
    <t>MUNESHAR</t>
  </si>
  <si>
    <t>YULIANO</t>
  </si>
  <si>
    <t>NAVARRO</t>
  </si>
  <si>
    <t>JACOB</t>
  </si>
  <si>
    <t>NUNEZ</t>
  </si>
  <si>
    <t xml:space="preserve">NUNEZ </t>
  </si>
  <si>
    <t>YADIEL</t>
  </si>
  <si>
    <t>MATTHEW</t>
  </si>
  <si>
    <t>OROZCO</t>
  </si>
  <si>
    <t>RAMIREZ</t>
  </si>
  <si>
    <t>KEVIN</t>
  </si>
  <si>
    <t>VERA</t>
  </si>
  <si>
    <t>GISELLE</t>
  </si>
  <si>
    <t>VINEZA</t>
  </si>
  <si>
    <t>K-01</t>
  </si>
  <si>
    <t>K-02</t>
  </si>
  <si>
    <t>K-03</t>
  </si>
  <si>
    <t>K-04</t>
  </si>
  <si>
    <t>K-05</t>
  </si>
  <si>
    <t>K-06</t>
  </si>
  <si>
    <t>Y</t>
  </si>
  <si>
    <t>St. Michael</t>
  </si>
  <si>
    <t>Y-01</t>
  </si>
  <si>
    <t>Y-02</t>
  </si>
  <si>
    <t>Y-03</t>
  </si>
  <si>
    <t>Y-04</t>
  </si>
  <si>
    <t>Y-05</t>
  </si>
  <si>
    <t>Y-06</t>
  </si>
  <si>
    <t>Y-07</t>
  </si>
  <si>
    <t>Y-08</t>
  </si>
  <si>
    <t>Y-09</t>
  </si>
  <si>
    <t>Y-10</t>
  </si>
  <si>
    <t>Y-11</t>
  </si>
  <si>
    <t>Y-12</t>
  </si>
  <si>
    <t>Y-13</t>
  </si>
  <si>
    <t>Y-14</t>
  </si>
  <si>
    <t>Y-15</t>
  </si>
  <si>
    <t>Y-16</t>
  </si>
  <si>
    <t>A-53</t>
  </si>
  <si>
    <t>Lanni</t>
  </si>
  <si>
    <t>Siena</t>
  </si>
  <si>
    <t>Reap</t>
  </si>
  <si>
    <t>Kurylko</t>
  </si>
  <si>
    <t xml:space="preserve">Abby </t>
  </si>
  <si>
    <t>Dursee</t>
  </si>
  <si>
    <t>c</t>
  </si>
  <si>
    <t>g</t>
  </si>
  <si>
    <t>2 LAPS</t>
  </si>
  <si>
    <t xml:space="preserve">St. Cassian </t>
  </si>
  <si>
    <t>St Cassian</t>
  </si>
  <si>
    <t>Was mis-entered as Y-08</t>
  </si>
  <si>
    <t>Was mis-entered as J-02</t>
  </si>
  <si>
    <t>Was mis-entered as OLS</t>
  </si>
  <si>
    <t>Runner code missed in  draft</t>
  </si>
  <si>
    <t>Reese</t>
  </si>
  <si>
    <t>Milan</t>
  </si>
  <si>
    <t>was mis-entered as male</t>
  </si>
  <si>
    <t>was Thatcher Brown M4</t>
  </si>
  <si>
    <t>was entered as Thatcher Brown M4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</si>
</sst>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+&quot;0;0"/>
    <numFmt numFmtId="165" formatCode="&quot;+&quot;0;&quot;-&quot;0"/>
    <numFmt numFmtId="166" formatCode="mm:ss.0;@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13" applyNumberFormat="0" applyFill="0" applyAlignment="0" applyProtection="0"/>
    <xf numFmtId="0" fontId="3" fillId="0" borderId="14" applyNumberFormat="0" applyFill="0" applyAlignment="0" applyProtection="0"/>
    <xf numFmtId="0" fontId="4" fillId="0" borderId="15" applyNumberFormat="0" applyFill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6" fillId="0" borderId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6" applyNumberFormat="0" applyAlignment="0" applyProtection="0"/>
    <xf numFmtId="0" fontId="12" fillId="7" borderId="17" applyNumberFormat="0" applyAlignment="0" applyProtection="0"/>
    <xf numFmtId="0" fontId="13" fillId="7" borderId="16" applyNumberFormat="0" applyAlignment="0" applyProtection="0"/>
    <xf numFmtId="0" fontId="14" fillId="0" borderId="18" applyNumberFormat="0" applyFill="0" applyAlignment="0" applyProtection="0"/>
    <xf numFmtId="0" fontId="15" fillId="8" borderId="19" applyNumberFormat="0" applyAlignment="0" applyProtection="0"/>
    <xf numFmtId="0" fontId="16" fillId="0" borderId="0" applyNumberFormat="0" applyFill="0" applyBorder="0" applyAlignment="0" applyProtection="0"/>
    <xf numFmtId="0" fontId="6" fillId="9" borderId="20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21" applyNumberFormat="0" applyFill="0" applyAlignment="0" applyProtection="0"/>
    <xf numFmtId="0" fontId="19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19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19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19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19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9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/>
    <xf numFmtId="0" fontId="0" fillId="0" borderId="5" xfId="0" applyBorder="1"/>
    <xf numFmtId="0" fontId="0" fillId="0" borderId="6" xfId="0" applyBorder="1"/>
    <xf numFmtId="0" fontId="1" fillId="0" borderId="7" xfId="0" applyFont="1" applyBorder="1"/>
    <xf numFmtId="0" fontId="0" fillId="0" borderId="8" xfId="0" applyBorder="1"/>
    <xf numFmtId="0" fontId="0" fillId="0" borderId="9" xfId="0" applyBorder="1"/>
    <xf numFmtId="47" fontId="0" fillId="0" borderId="0" xfId="0" applyNumberFormat="1"/>
    <xf numFmtId="0" fontId="0" fillId="2" borderId="0" xfId="0" applyFill="1"/>
    <xf numFmtId="164" fontId="0" fillId="0" borderId="0" xfId="0" applyNumberFormat="1"/>
    <xf numFmtId="0" fontId="0" fillId="0" borderId="11" xfId="0" applyBorder="1"/>
    <xf numFmtId="0" fontId="0" fillId="2" borderId="11" xfId="0" applyFill="1" applyBorder="1"/>
    <xf numFmtId="0" fontId="0" fillId="0" borderId="12" xfId="0" applyBorder="1"/>
    <xf numFmtId="0" fontId="0" fillId="2" borderId="12" xfId="0" applyFill="1" applyBorder="1"/>
    <xf numFmtId="165" fontId="0" fillId="0" borderId="0" xfId="0" applyNumberFormat="1"/>
    <xf numFmtId="165" fontId="0" fillId="0" borderId="11" xfId="0" applyNumberFormat="1" applyBorder="1"/>
    <xf numFmtId="47" fontId="0" fillId="0" borderId="0" xfId="0" applyNumberFormat="1" applyAlignment="1">
      <alignment horizontal="center"/>
    </xf>
    <xf numFmtId="165" fontId="1" fillId="0" borderId="0" xfId="0" applyNumberFormat="1" applyFont="1"/>
    <xf numFmtId="165" fontId="1" fillId="0" borderId="12" xfId="0" applyNumberFormat="1" applyFont="1" applyBorder="1"/>
    <xf numFmtId="0" fontId="0" fillId="0" borderId="10" xfId="0" applyBorder="1"/>
    <xf numFmtId="0" fontId="0" fillId="0" borderId="7" xfId="0" applyBorder="1"/>
    <xf numFmtId="166" fontId="0" fillId="0" borderId="0" xfId="0" applyNumberFormat="1" applyAlignment="1">
      <alignment horizontal="center"/>
    </xf>
    <xf numFmtId="0" fontId="5" fillId="0" borderId="0" xfId="5"/>
    <xf numFmtId="0" fontId="5" fillId="0" borderId="0" xfId="5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quotePrefix="1" applyFont="1"/>
    <xf numFmtId="0" fontId="0" fillId="0" borderId="0" xfId="0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/>
    <xf numFmtId="0" fontId="21" fillId="0" borderId="0" xfId="0" applyFont="1" applyAlignment="1">
      <alignment vertical="center"/>
    </xf>
  </cellXfs>
  <cellStyles count="44">
    <cellStyle name="20% - Accent1 2" xfId="21" xr:uid="{00000000-0005-0000-0000-000000000000}"/>
    <cellStyle name="20% - Accent2 2" xfId="25" xr:uid="{00000000-0005-0000-0000-000001000000}"/>
    <cellStyle name="20% - Accent3 2" xfId="29" xr:uid="{00000000-0005-0000-0000-000002000000}"/>
    <cellStyle name="20% - Accent4 2" xfId="33" xr:uid="{00000000-0005-0000-0000-000003000000}"/>
    <cellStyle name="20% - Accent5 2" xfId="37" xr:uid="{00000000-0005-0000-0000-000004000000}"/>
    <cellStyle name="20% - Accent6 2" xfId="41" xr:uid="{00000000-0005-0000-0000-000005000000}"/>
    <cellStyle name="40% - Accent1 2" xfId="22" xr:uid="{00000000-0005-0000-0000-000006000000}"/>
    <cellStyle name="40% - Accent2 2" xfId="26" xr:uid="{00000000-0005-0000-0000-000007000000}"/>
    <cellStyle name="40% - Accent3 2" xfId="30" xr:uid="{00000000-0005-0000-0000-000008000000}"/>
    <cellStyle name="40% - Accent4 2" xfId="34" xr:uid="{00000000-0005-0000-0000-000009000000}"/>
    <cellStyle name="40% - Accent5 2" xfId="38" xr:uid="{00000000-0005-0000-0000-00000A000000}"/>
    <cellStyle name="40% - Accent6 2" xfId="42" xr:uid="{00000000-0005-0000-0000-00000B000000}"/>
    <cellStyle name="60% - Accent1 2" xfId="23" xr:uid="{00000000-0005-0000-0000-00000C000000}"/>
    <cellStyle name="60% - Accent2 2" xfId="27" xr:uid="{00000000-0005-0000-0000-00000D000000}"/>
    <cellStyle name="60% - Accent3 2" xfId="31" xr:uid="{00000000-0005-0000-0000-00000E000000}"/>
    <cellStyle name="60% - Accent4 2" xfId="35" xr:uid="{00000000-0005-0000-0000-00000F000000}"/>
    <cellStyle name="60% - Accent5 2" xfId="39" xr:uid="{00000000-0005-0000-0000-000010000000}"/>
    <cellStyle name="60% - Accent6 2" xfId="43" xr:uid="{00000000-0005-0000-0000-000011000000}"/>
    <cellStyle name="Accent1 2" xfId="20" xr:uid="{00000000-0005-0000-0000-000012000000}"/>
    <cellStyle name="Accent2 2" xfId="24" xr:uid="{00000000-0005-0000-0000-000013000000}"/>
    <cellStyle name="Accent3 2" xfId="28" xr:uid="{00000000-0005-0000-0000-000014000000}"/>
    <cellStyle name="Accent4 2" xfId="32" xr:uid="{00000000-0005-0000-0000-000015000000}"/>
    <cellStyle name="Accent5 2" xfId="36" xr:uid="{00000000-0005-0000-0000-000016000000}"/>
    <cellStyle name="Accent6 2" xfId="40" xr:uid="{00000000-0005-0000-0000-000017000000}"/>
    <cellStyle name="Bad 2" xfId="9" xr:uid="{00000000-0005-0000-0000-000018000000}"/>
    <cellStyle name="Calculation 2" xfId="13" xr:uid="{00000000-0005-0000-0000-000019000000}"/>
    <cellStyle name="Check Cell 2" xfId="15" xr:uid="{00000000-0005-0000-0000-00001A000000}"/>
    <cellStyle name="Explanatory Text 2" xfId="18" xr:uid="{00000000-0005-0000-0000-00001B000000}"/>
    <cellStyle name="Good 2" xfId="8" xr:uid="{00000000-0005-0000-0000-00001C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 2" xfId="11" xr:uid="{00000000-0005-0000-0000-000021000000}"/>
    <cellStyle name="Linked Cell 2" xfId="14" xr:uid="{00000000-0005-0000-0000-000022000000}"/>
    <cellStyle name="Neutral 2" xfId="10" xr:uid="{00000000-0005-0000-0000-000023000000}"/>
    <cellStyle name="Normal" xfId="0" builtinId="0"/>
    <cellStyle name="Normal 2" xfId="5" xr:uid="{00000000-0005-0000-0000-000025000000}"/>
    <cellStyle name="Normal 3" xfId="6" xr:uid="{00000000-0005-0000-0000-000026000000}"/>
    <cellStyle name="Note 2" xfId="17" xr:uid="{00000000-0005-0000-0000-000027000000}"/>
    <cellStyle name="Output 2" xfId="12" xr:uid="{00000000-0005-0000-0000-000028000000}"/>
    <cellStyle name="Title 2" xfId="7" xr:uid="{00000000-0005-0000-0000-000029000000}"/>
    <cellStyle name="Total 2" xfId="19" xr:uid="{00000000-0005-0000-0000-00002A000000}"/>
    <cellStyle name="Warning Text 2" xfId="16" xr:uid="{00000000-0005-0000-0000-00002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77"/>
  <sheetViews>
    <sheetView tabSelected="1" zoomScaleNormal="100" workbookViewId="0">
      <selection activeCell="K34" sqref="K34"/>
    </sheetView>
  </sheetViews>
  <sheetFormatPr baseColWidth="10" defaultColWidth="8.83203125" defaultRowHeight="15" x14ac:dyDescent="0.2"/>
  <cols>
    <col min="1" max="1" width="9.1640625" style="5" customWidth="1"/>
    <col min="2" max="2" width="8.83203125" hidden="1" customWidth="1"/>
    <col min="3" max="3" width="5.33203125" customWidth="1"/>
    <col min="4" max="4" width="16.6640625" customWidth="1"/>
    <col min="5" max="5" width="11.5" hidden="1" customWidth="1"/>
    <col min="6" max="6" width="11.5" style="4" customWidth="1"/>
    <col min="8" max="8" width="12.5" customWidth="1"/>
    <col min="17" max="17" width="4" customWidth="1"/>
    <col min="18" max="18" width="35" bestFit="1" customWidth="1"/>
    <col min="21" max="25" width="0" hidden="1" customWidth="1"/>
    <col min="26" max="27" width="9.1640625" hidden="1" customWidth="1"/>
    <col min="28" max="28" width="0" hidden="1" customWidth="1"/>
  </cols>
  <sheetData>
    <row r="1" spans="1:28" ht="16" thickBot="1" x14ac:dyDescent="0.25">
      <c r="A1" s="5" t="s">
        <v>1273</v>
      </c>
      <c r="I1" t="s">
        <v>1275</v>
      </c>
      <c r="J1" t="s">
        <v>1276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S1" t="s">
        <v>518</v>
      </c>
    </row>
    <row r="2" spans="1:28" x14ac:dyDescent="0.2">
      <c r="A2" s="5" t="s">
        <v>2</v>
      </c>
      <c r="B2" s="5" t="s">
        <v>0</v>
      </c>
      <c r="C2" s="30" t="s">
        <v>1258</v>
      </c>
      <c r="D2" s="5" t="s">
        <v>1</v>
      </c>
      <c r="G2" t="s">
        <v>15</v>
      </c>
      <c r="I2">
        <f t="shared" ref="I2:I20" si="0">SUMIF($C$3:$C$12,$Q2,$E$3:$E$12)</f>
        <v>13</v>
      </c>
      <c r="J2">
        <f t="shared" ref="J2:J20" si="1">SUMIF($C$16:$C$25,$Q2,$E$16:$E$25)</f>
        <v>0</v>
      </c>
      <c r="K2">
        <f t="shared" ref="K2:K20" si="2">SUMIF($C$29:$C$38,$Q2,$E$29:$E$38)</f>
        <v>8</v>
      </c>
      <c r="L2">
        <f t="shared" ref="L2:L20" si="3">SUMIF($C$42:$C$51,$Q2,$E$42:$E$51)</f>
        <v>6</v>
      </c>
      <c r="M2">
        <f t="shared" ref="M2:M20" si="4">SUMIF($C$55:$C$64,$Q2,$E$55:$E$64)</f>
        <v>8</v>
      </c>
      <c r="N2">
        <f t="shared" ref="N2:N20" si="5">SUMIF($C$68:$C$77,$Q2,$E$68:$E$77)</f>
        <v>10</v>
      </c>
      <c r="O2" s="9">
        <f>SUMIF($C$3:$C$26,Q2,$E$3:$E$26)+SUMIF($C$27:$C$77,Q2,$E$27:$E$77)</f>
        <v>45</v>
      </c>
      <c r="P2" s="6">
        <f t="shared" ref="P2:P20" si="6">RANK(O2,$O$2:$O$20)</f>
        <v>2</v>
      </c>
      <c r="Q2" t="s">
        <v>37</v>
      </c>
      <c r="R2" t="s">
        <v>384</v>
      </c>
      <c r="S2" s="29">
        <f>'Girls Individual'!O3+'Boys Individual'!O3</f>
        <v>26</v>
      </c>
      <c r="U2">
        <f>RANK(U18,U$18:U$32)</f>
        <v>2</v>
      </c>
      <c r="V2">
        <f t="shared" ref="V2:AB2" si="7">RANK(V18,V$18:V$32)</f>
        <v>2</v>
      </c>
      <c r="W2">
        <f t="shared" si="7"/>
        <v>2</v>
      </c>
      <c r="X2">
        <f t="shared" si="7"/>
        <v>2</v>
      </c>
      <c r="Y2">
        <f t="shared" si="7"/>
        <v>2</v>
      </c>
      <c r="Z2">
        <f t="shared" si="7"/>
        <v>3</v>
      </c>
      <c r="AA2">
        <f t="shared" si="7"/>
        <v>2</v>
      </c>
      <c r="AB2">
        <f t="shared" si="7"/>
        <v>2</v>
      </c>
    </row>
    <row r="3" spans="1:28" x14ac:dyDescent="0.2">
      <c r="A3" s="5">
        <v>1</v>
      </c>
      <c r="C3" t="s">
        <v>319</v>
      </c>
      <c r="D3" t="str">
        <f t="shared" ref="D3:D12" si="8">INDEX($R$2:$R$20,MATCH(C3,$Q$2:$Q$20,0))</f>
        <v>St James</v>
      </c>
      <c r="E3">
        <v>10</v>
      </c>
      <c r="G3" t="s">
        <v>16</v>
      </c>
      <c r="I3">
        <f t="shared" si="0"/>
        <v>0</v>
      </c>
      <c r="J3">
        <f t="shared" si="1"/>
        <v>5</v>
      </c>
      <c r="K3">
        <f t="shared" si="2"/>
        <v>16</v>
      </c>
      <c r="L3">
        <f t="shared" si="3"/>
        <v>7</v>
      </c>
      <c r="M3">
        <f t="shared" si="4"/>
        <v>0</v>
      </c>
      <c r="N3">
        <f t="shared" si="5"/>
        <v>16</v>
      </c>
      <c r="O3" s="10">
        <f t="shared" ref="O3:O20" si="9">SUMIF($C$3:$C$26,Q3,$E$3:$E$26)+SUMIF($C$27:$C$77,Q3,$E$27:$E$77)</f>
        <v>44</v>
      </c>
      <c r="P3" s="7">
        <f t="shared" si="6"/>
        <v>3</v>
      </c>
      <c r="Q3" t="s">
        <v>182</v>
      </c>
      <c r="R3" t="s">
        <v>1360</v>
      </c>
      <c r="S3" s="29">
        <f>'Girls Individual'!O4+'Boys Individual'!O4</f>
        <v>27</v>
      </c>
      <c r="U3">
        <f t="shared" ref="U3:AB3" si="10">RANK(U19,U$18:U$32)</f>
        <v>7</v>
      </c>
      <c r="V3">
        <f t="shared" si="10"/>
        <v>6</v>
      </c>
      <c r="W3">
        <f t="shared" si="10"/>
        <v>6</v>
      </c>
      <c r="X3">
        <f t="shared" si="10"/>
        <v>6</v>
      </c>
      <c r="Y3">
        <f t="shared" si="10"/>
        <v>2</v>
      </c>
      <c r="Z3">
        <f t="shared" si="10"/>
        <v>2</v>
      </c>
      <c r="AA3">
        <f t="shared" si="10"/>
        <v>3</v>
      </c>
      <c r="AB3">
        <f t="shared" si="10"/>
        <v>3</v>
      </c>
    </row>
    <row r="4" spans="1:28" x14ac:dyDescent="0.2">
      <c r="A4" s="5">
        <v>2</v>
      </c>
      <c r="C4" t="s">
        <v>319</v>
      </c>
      <c r="D4" t="str">
        <f t="shared" si="8"/>
        <v>St James</v>
      </c>
      <c r="E4">
        <v>9</v>
      </c>
      <c r="I4">
        <f t="shared" si="0"/>
        <v>19</v>
      </c>
      <c r="J4">
        <f t="shared" si="1"/>
        <v>45</v>
      </c>
      <c r="K4">
        <f t="shared" si="2"/>
        <v>27</v>
      </c>
      <c r="L4">
        <f t="shared" si="3"/>
        <v>40</v>
      </c>
      <c r="M4">
        <f t="shared" si="4"/>
        <v>15</v>
      </c>
      <c r="N4">
        <f t="shared" si="5"/>
        <v>10</v>
      </c>
      <c r="O4" s="10">
        <f t="shared" si="9"/>
        <v>156</v>
      </c>
      <c r="P4" s="7">
        <f t="shared" si="6"/>
        <v>1</v>
      </c>
      <c r="Q4" t="s">
        <v>319</v>
      </c>
      <c r="R4" t="s">
        <v>590</v>
      </c>
      <c r="S4" s="29">
        <f>'Girls Individual'!O5+'Boys Individual'!O5</f>
        <v>43</v>
      </c>
      <c r="U4">
        <f t="shared" ref="U4:AB4" si="11">RANK(U20,U$18:U$32)</f>
        <v>1</v>
      </c>
      <c r="V4">
        <f t="shared" si="11"/>
        <v>1</v>
      </c>
      <c r="W4">
        <f t="shared" si="11"/>
        <v>1</v>
      </c>
      <c r="X4">
        <f t="shared" si="11"/>
        <v>1</v>
      </c>
      <c r="Y4">
        <f t="shared" si="11"/>
        <v>1</v>
      </c>
      <c r="Z4">
        <f t="shared" si="11"/>
        <v>1</v>
      </c>
      <c r="AA4">
        <f t="shared" si="11"/>
        <v>1</v>
      </c>
      <c r="AB4">
        <f t="shared" si="11"/>
        <v>1</v>
      </c>
    </row>
    <row r="5" spans="1:28" x14ac:dyDescent="0.2">
      <c r="A5" s="5">
        <v>3</v>
      </c>
      <c r="C5" t="s">
        <v>1256</v>
      </c>
      <c r="D5" t="str">
        <f t="shared" si="8"/>
        <v>St Thomas</v>
      </c>
      <c r="E5">
        <v>8</v>
      </c>
      <c r="I5">
        <f t="shared" si="0"/>
        <v>7</v>
      </c>
      <c r="J5">
        <f t="shared" si="1"/>
        <v>4</v>
      </c>
      <c r="K5">
        <f t="shared" si="2"/>
        <v>0</v>
      </c>
      <c r="L5">
        <f t="shared" si="3"/>
        <v>0</v>
      </c>
      <c r="M5">
        <f t="shared" si="4"/>
        <v>0</v>
      </c>
      <c r="N5">
        <f t="shared" si="5"/>
        <v>0</v>
      </c>
      <c r="O5" s="10">
        <f t="shared" si="9"/>
        <v>11</v>
      </c>
      <c r="P5" s="7">
        <f>RANK(O5,$O$2:$O$20)</f>
        <v>7</v>
      </c>
      <c r="Q5" t="s">
        <v>181</v>
      </c>
      <c r="R5" t="s">
        <v>4</v>
      </c>
      <c r="S5" s="29">
        <f>'Girls Individual'!O6+'Boys Individual'!O6</f>
        <v>28</v>
      </c>
      <c r="U5">
        <f t="shared" ref="U5:AB5" si="12">RANK(U21,U$18:U$32)</f>
        <v>4</v>
      </c>
      <c r="V5">
        <f t="shared" si="12"/>
        <v>3</v>
      </c>
      <c r="W5">
        <f t="shared" si="12"/>
        <v>3</v>
      </c>
      <c r="X5">
        <f t="shared" si="12"/>
        <v>3</v>
      </c>
      <c r="Y5">
        <f t="shared" si="12"/>
        <v>4</v>
      </c>
      <c r="Z5">
        <f t="shared" si="12"/>
        <v>4</v>
      </c>
      <c r="AA5">
        <f t="shared" si="12"/>
        <v>5</v>
      </c>
      <c r="AB5">
        <f t="shared" si="12"/>
        <v>7</v>
      </c>
    </row>
    <row r="6" spans="1:28" x14ac:dyDescent="0.2">
      <c r="A6" s="5">
        <v>4</v>
      </c>
      <c r="C6" t="s">
        <v>37</v>
      </c>
      <c r="D6" t="str">
        <f t="shared" si="8"/>
        <v>OLMC</v>
      </c>
      <c r="E6">
        <v>7</v>
      </c>
      <c r="I6">
        <f t="shared" si="0"/>
        <v>0</v>
      </c>
      <c r="J6">
        <f t="shared" si="1"/>
        <v>0</v>
      </c>
      <c r="K6">
        <f t="shared" si="2"/>
        <v>0</v>
      </c>
      <c r="L6">
        <f t="shared" si="3"/>
        <v>0</v>
      </c>
      <c r="M6">
        <f t="shared" si="4"/>
        <v>0</v>
      </c>
      <c r="N6">
        <f t="shared" si="5"/>
        <v>0</v>
      </c>
      <c r="O6" s="10">
        <f t="shared" si="9"/>
        <v>0</v>
      </c>
      <c r="P6" s="7">
        <f t="shared" si="6"/>
        <v>13</v>
      </c>
      <c r="Q6" t="s">
        <v>183</v>
      </c>
      <c r="R6" t="s">
        <v>720</v>
      </c>
      <c r="S6" s="29">
        <f>'Girls Individual'!O7+'Boys Individual'!O7</f>
        <v>0</v>
      </c>
      <c r="U6">
        <f t="shared" ref="U6:AB6" si="13">RANK(U22,U$18:U$32)</f>
        <v>7</v>
      </c>
      <c r="V6">
        <f t="shared" si="13"/>
        <v>9</v>
      </c>
      <c r="W6">
        <f t="shared" si="13"/>
        <v>9</v>
      </c>
      <c r="X6">
        <f t="shared" si="13"/>
        <v>9</v>
      </c>
      <c r="Y6">
        <f t="shared" si="13"/>
        <v>9</v>
      </c>
      <c r="Z6">
        <f t="shared" si="13"/>
        <v>10</v>
      </c>
      <c r="AA6">
        <f t="shared" si="13"/>
        <v>12</v>
      </c>
      <c r="AB6">
        <f t="shared" si="13"/>
        <v>12</v>
      </c>
    </row>
    <row r="7" spans="1:28" x14ac:dyDescent="0.2">
      <c r="A7" s="5">
        <v>5</v>
      </c>
      <c r="C7" t="s">
        <v>37</v>
      </c>
      <c r="D7" t="str">
        <f t="shared" si="8"/>
        <v>OLMC</v>
      </c>
      <c r="E7">
        <v>6</v>
      </c>
      <c r="I7">
        <f t="shared" si="0"/>
        <v>0</v>
      </c>
      <c r="J7">
        <f t="shared" si="1"/>
        <v>0</v>
      </c>
      <c r="K7">
        <f t="shared" si="2"/>
        <v>0</v>
      </c>
      <c r="L7">
        <f t="shared" si="3"/>
        <v>0</v>
      </c>
      <c r="M7">
        <f t="shared" si="4"/>
        <v>13</v>
      </c>
      <c r="N7">
        <f t="shared" si="5"/>
        <v>6</v>
      </c>
      <c r="O7" s="10">
        <f t="shared" si="9"/>
        <v>19</v>
      </c>
      <c r="P7" s="7">
        <f t="shared" si="6"/>
        <v>4</v>
      </c>
      <c r="Q7" t="s">
        <v>317</v>
      </c>
      <c r="R7" t="s">
        <v>3</v>
      </c>
      <c r="S7" s="29">
        <f>'Girls Individual'!O8+'Boys Individual'!O8</f>
        <v>12</v>
      </c>
      <c r="U7">
        <f t="shared" ref="U7:AB7" si="14">RANK(U23,U$18:U$32)</f>
        <v>7</v>
      </c>
      <c r="V7">
        <f t="shared" si="14"/>
        <v>9</v>
      </c>
      <c r="W7">
        <f t="shared" si="14"/>
        <v>9</v>
      </c>
      <c r="X7">
        <f t="shared" si="14"/>
        <v>9</v>
      </c>
      <c r="Y7">
        <f t="shared" si="14"/>
        <v>9</v>
      </c>
      <c r="Z7">
        <f t="shared" si="14"/>
        <v>10</v>
      </c>
      <c r="AA7">
        <f t="shared" si="14"/>
        <v>4</v>
      </c>
      <c r="AB7">
        <f t="shared" si="14"/>
        <v>4</v>
      </c>
    </row>
    <row r="8" spans="1:28" x14ac:dyDescent="0.2">
      <c r="A8" s="5">
        <v>6</v>
      </c>
      <c r="C8" t="s">
        <v>181</v>
      </c>
      <c r="D8" t="str">
        <f t="shared" si="8"/>
        <v>Assumption</v>
      </c>
      <c r="E8">
        <v>5</v>
      </c>
      <c r="I8">
        <f t="shared" si="0"/>
        <v>0</v>
      </c>
      <c r="J8">
        <f t="shared" si="1"/>
        <v>0</v>
      </c>
      <c r="K8">
        <f t="shared" si="2"/>
        <v>0</v>
      </c>
      <c r="L8">
        <f t="shared" si="3"/>
        <v>0</v>
      </c>
      <c r="M8">
        <f t="shared" si="4"/>
        <v>0</v>
      </c>
      <c r="N8">
        <f t="shared" si="5"/>
        <v>0</v>
      </c>
      <c r="O8" s="10">
        <f t="shared" si="9"/>
        <v>0</v>
      </c>
      <c r="P8" s="7">
        <f t="shared" si="6"/>
        <v>13</v>
      </c>
      <c r="Q8" t="s">
        <v>316</v>
      </c>
      <c r="R8" t="s">
        <v>1208</v>
      </c>
      <c r="S8" s="29">
        <f>'Girls Individual'!O9+'Boys Individual'!O9</f>
        <v>6</v>
      </c>
      <c r="U8">
        <f t="shared" ref="U8:AB8" si="15">RANK(U24,U$18:U$32)</f>
        <v>7</v>
      </c>
      <c r="V8">
        <f t="shared" si="15"/>
        <v>9</v>
      </c>
      <c r="W8">
        <f t="shared" si="15"/>
        <v>9</v>
      </c>
      <c r="X8">
        <f t="shared" si="15"/>
        <v>9</v>
      </c>
      <c r="Y8">
        <f t="shared" si="15"/>
        <v>9</v>
      </c>
      <c r="Z8">
        <f t="shared" si="15"/>
        <v>10</v>
      </c>
      <c r="AA8">
        <f t="shared" si="15"/>
        <v>12</v>
      </c>
      <c r="AB8">
        <f t="shared" si="15"/>
        <v>12</v>
      </c>
    </row>
    <row r="9" spans="1:28" x14ac:dyDescent="0.2">
      <c r="A9" s="5">
        <v>7</v>
      </c>
      <c r="C9" t="s">
        <v>1257</v>
      </c>
      <c r="D9" t="str">
        <f t="shared" si="8"/>
        <v>SVMS</v>
      </c>
      <c r="E9">
        <v>4</v>
      </c>
      <c r="I9">
        <f t="shared" si="0"/>
        <v>0</v>
      </c>
      <c r="J9">
        <f t="shared" si="1"/>
        <v>0</v>
      </c>
      <c r="K9">
        <f t="shared" si="2"/>
        <v>0</v>
      </c>
      <c r="L9">
        <f t="shared" si="3"/>
        <v>2</v>
      </c>
      <c r="M9">
        <f t="shared" si="4"/>
        <v>6</v>
      </c>
      <c r="N9">
        <f t="shared" si="5"/>
        <v>4</v>
      </c>
      <c r="O9" s="10">
        <f t="shared" si="9"/>
        <v>12</v>
      </c>
      <c r="P9" s="7">
        <f t="shared" si="6"/>
        <v>6</v>
      </c>
      <c r="Q9" t="s">
        <v>318</v>
      </c>
      <c r="R9" t="s">
        <v>341</v>
      </c>
      <c r="S9" s="29">
        <f>'Girls Individual'!O10+'Boys Individual'!O10</f>
        <v>7</v>
      </c>
      <c r="U9">
        <f t="shared" ref="U9:AB9" si="16">RANK(U25,U$18:U$32)</f>
        <v>7</v>
      </c>
      <c r="V9">
        <f t="shared" si="16"/>
        <v>9</v>
      </c>
      <c r="W9">
        <f t="shared" si="16"/>
        <v>9</v>
      </c>
      <c r="X9">
        <f t="shared" si="16"/>
        <v>9</v>
      </c>
      <c r="Y9">
        <f t="shared" si="16"/>
        <v>9</v>
      </c>
      <c r="Z9">
        <f t="shared" si="16"/>
        <v>7</v>
      </c>
      <c r="AA9">
        <f t="shared" si="16"/>
        <v>7</v>
      </c>
      <c r="AB9">
        <f t="shared" si="16"/>
        <v>6</v>
      </c>
    </row>
    <row r="10" spans="1:28" x14ac:dyDescent="0.2">
      <c r="A10" s="5">
        <v>8</v>
      </c>
      <c r="C10" t="s">
        <v>1257</v>
      </c>
      <c r="D10" t="str">
        <f t="shared" si="8"/>
        <v>SVMS</v>
      </c>
      <c r="E10">
        <v>3</v>
      </c>
      <c r="I10">
        <f t="shared" si="0"/>
        <v>0</v>
      </c>
      <c r="J10">
        <f t="shared" si="1"/>
        <v>0</v>
      </c>
      <c r="K10">
        <f t="shared" si="2"/>
        <v>0</v>
      </c>
      <c r="L10">
        <f t="shared" si="3"/>
        <v>0</v>
      </c>
      <c r="M10">
        <f t="shared" si="4"/>
        <v>7</v>
      </c>
      <c r="N10">
        <f t="shared" si="5"/>
        <v>0</v>
      </c>
      <c r="O10" s="10">
        <f t="shared" si="9"/>
        <v>7</v>
      </c>
      <c r="P10" s="7">
        <f t="shared" si="6"/>
        <v>9</v>
      </c>
      <c r="Q10" t="s">
        <v>1253</v>
      </c>
      <c r="R10" t="s">
        <v>977</v>
      </c>
      <c r="S10" s="29">
        <f>'Girls Individual'!O11+'Boys Individual'!O11</f>
        <v>13</v>
      </c>
      <c r="U10">
        <f t="shared" ref="U10:AB10" si="17">RANK(U26,U$18:U$32)</f>
        <v>7</v>
      </c>
      <c r="V10">
        <f t="shared" si="17"/>
        <v>9</v>
      </c>
      <c r="W10">
        <f t="shared" si="17"/>
        <v>9</v>
      </c>
      <c r="X10">
        <f t="shared" si="17"/>
        <v>9</v>
      </c>
      <c r="Y10">
        <f t="shared" si="17"/>
        <v>9</v>
      </c>
      <c r="Z10">
        <f t="shared" si="17"/>
        <v>10</v>
      </c>
      <c r="AA10">
        <f t="shared" si="17"/>
        <v>9</v>
      </c>
      <c r="AB10">
        <f t="shared" si="17"/>
        <v>9</v>
      </c>
    </row>
    <row r="11" spans="1:28" x14ac:dyDescent="0.2">
      <c r="A11" s="5">
        <v>9</v>
      </c>
      <c r="C11" t="s">
        <v>181</v>
      </c>
      <c r="D11" t="str">
        <f t="shared" si="8"/>
        <v>Assumption</v>
      </c>
      <c r="E11">
        <v>2</v>
      </c>
      <c r="I11">
        <f t="shared" si="0"/>
        <v>0</v>
      </c>
      <c r="J11">
        <f t="shared" si="1"/>
        <v>0</v>
      </c>
      <c r="K11">
        <f t="shared" si="2"/>
        <v>0</v>
      </c>
      <c r="L11">
        <f t="shared" si="3"/>
        <v>0</v>
      </c>
      <c r="M11">
        <f t="shared" si="4"/>
        <v>0</v>
      </c>
      <c r="N11">
        <f t="shared" si="5"/>
        <v>0</v>
      </c>
      <c r="O11" s="10">
        <f t="shared" si="9"/>
        <v>0</v>
      </c>
      <c r="P11" s="7">
        <f t="shared" si="6"/>
        <v>13</v>
      </c>
      <c r="Q11" t="s">
        <v>1254</v>
      </c>
      <c r="R11" t="s">
        <v>842</v>
      </c>
      <c r="S11" s="29">
        <f>'Girls Individual'!O12+'Boys Individual'!O12</f>
        <v>0</v>
      </c>
      <c r="U11">
        <f t="shared" ref="U11:AB11" si="18">RANK(U27,U$18:U$32)</f>
        <v>7</v>
      </c>
      <c r="V11">
        <f t="shared" si="18"/>
        <v>9</v>
      </c>
      <c r="W11">
        <f t="shared" si="18"/>
        <v>9</v>
      </c>
      <c r="X11">
        <f t="shared" si="18"/>
        <v>9</v>
      </c>
      <c r="Y11">
        <f t="shared" si="18"/>
        <v>9</v>
      </c>
      <c r="Z11">
        <f t="shared" si="18"/>
        <v>10</v>
      </c>
      <c r="AA11">
        <f t="shared" si="18"/>
        <v>12</v>
      </c>
      <c r="AB11">
        <f t="shared" si="18"/>
        <v>12</v>
      </c>
    </row>
    <row r="12" spans="1:28" x14ac:dyDescent="0.2">
      <c r="A12" s="5">
        <v>10</v>
      </c>
      <c r="C12" t="s">
        <v>320</v>
      </c>
      <c r="D12" t="str">
        <f t="shared" si="8"/>
        <v>SJA</v>
      </c>
      <c r="E12">
        <v>1</v>
      </c>
      <c r="I12">
        <f t="shared" si="0"/>
        <v>0</v>
      </c>
      <c r="J12">
        <f t="shared" si="1"/>
        <v>1</v>
      </c>
      <c r="K12">
        <f t="shared" si="2"/>
        <v>0</v>
      </c>
      <c r="L12">
        <f t="shared" si="3"/>
        <v>0</v>
      </c>
      <c r="M12">
        <f t="shared" si="4"/>
        <v>0</v>
      </c>
      <c r="N12">
        <f t="shared" si="5"/>
        <v>0</v>
      </c>
      <c r="O12" s="10">
        <f t="shared" si="9"/>
        <v>1</v>
      </c>
      <c r="P12" s="7">
        <f t="shared" si="6"/>
        <v>11</v>
      </c>
      <c r="Q12" t="s">
        <v>1255</v>
      </c>
      <c r="R12" t="s">
        <v>1150</v>
      </c>
      <c r="S12" s="29">
        <f>'Girls Individual'!O13+'Boys Individual'!O13</f>
        <v>12</v>
      </c>
      <c r="U12">
        <f t="shared" ref="U12:AB12" si="19">RANK(U28,U$18:U$32)</f>
        <v>7</v>
      </c>
      <c r="V12">
        <f t="shared" si="19"/>
        <v>7</v>
      </c>
      <c r="W12">
        <f t="shared" si="19"/>
        <v>7</v>
      </c>
      <c r="X12">
        <f t="shared" si="19"/>
        <v>7</v>
      </c>
      <c r="Y12">
        <f t="shared" si="19"/>
        <v>7</v>
      </c>
      <c r="Z12">
        <f t="shared" si="19"/>
        <v>8</v>
      </c>
      <c r="AA12">
        <f t="shared" si="19"/>
        <v>10</v>
      </c>
      <c r="AB12">
        <f t="shared" si="19"/>
        <v>10</v>
      </c>
    </row>
    <row r="13" spans="1:28" x14ac:dyDescent="0.2">
      <c r="I13">
        <f t="shared" si="0"/>
        <v>8</v>
      </c>
      <c r="J13">
        <f t="shared" si="1"/>
        <v>0</v>
      </c>
      <c r="K13">
        <f t="shared" si="2"/>
        <v>0</v>
      </c>
      <c r="L13">
        <f t="shared" si="3"/>
        <v>0</v>
      </c>
      <c r="M13">
        <f t="shared" si="4"/>
        <v>0</v>
      </c>
      <c r="N13">
        <f t="shared" si="5"/>
        <v>9</v>
      </c>
      <c r="O13" s="10">
        <f t="shared" si="9"/>
        <v>17</v>
      </c>
      <c r="P13" s="7">
        <f t="shared" si="6"/>
        <v>5</v>
      </c>
      <c r="Q13" t="s">
        <v>1256</v>
      </c>
      <c r="R13" t="s">
        <v>792</v>
      </c>
      <c r="S13" s="29">
        <f>'Girls Individual'!O14+'Boys Individual'!O14</f>
        <v>21</v>
      </c>
      <c r="U13">
        <f t="shared" ref="U13:AB13" si="20">RANK(U29,U$18:U$32)</f>
        <v>3</v>
      </c>
      <c r="V13">
        <f t="shared" si="20"/>
        <v>4</v>
      </c>
      <c r="W13">
        <f t="shared" si="20"/>
        <v>4</v>
      </c>
      <c r="X13">
        <f t="shared" si="20"/>
        <v>4</v>
      </c>
      <c r="Y13">
        <f t="shared" si="20"/>
        <v>6</v>
      </c>
      <c r="Z13">
        <f t="shared" si="20"/>
        <v>6</v>
      </c>
      <c r="AA13">
        <f t="shared" si="20"/>
        <v>7</v>
      </c>
      <c r="AB13">
        <f t="shared" si="20"/>
        <v>5</v>
      </c>
    </row>
    <row r="14" spans="1:28" x14ac:dyDescent="0.2">
      <c r="A14" s="5" t="s">
        <v>1274</v>
      </c>
      <c r="I14">
        <f t="shared" si="0"/>
        <v>7</v>
      </c>
      <c r="J14">
        <f t="shared" si="1"/>
        <v>0</v>
      </c>
      <c r="K14">
        <f t="shared" si="2"/>
        <v>4</v>
      </c>
      <c r="L14">
        <f t="shared" si="3"/>
        <v>0</v>
      </c>
      <c r="M14">
        <f t="shared" si="4"/>
        <v>0</v>
      </c>
      <c r="N14">
        <f t="shared" si="5"/>
        <v>0</v>
      </c>
      <c r="O14" s="10">
        <f t="shared" si="9"/>
        <v>11</v>
      </c>
      <c r="P14" s="7">
        <f t="shared" si="6"/>
        <v>7</v>
      </c>
      <c r="Q14" t="s">
        <v>1257</v>
      </c>
      <c r="R14" t="s">
        <v>876</v>
      </c>
      <c r="S14" s="29">
        <f>'Girls Individual'!O15+'Boys Individual'!O15</f>
        <v>17</v>
      </c>
      <c r="U14">
        <f t="shared" ref="U14:AB14" si="21">RANK(U30,U$18:U$32)</f>
        <v>4</v>
      </c>
      <c r="V14">
        <f t="shared" si="21"/>
        <v>5</v>
      </c>
      <c r="W14">
        <f t="shared" si="21"/>
        <v>5</v>
      </c>
      <c r="X14">
        <f t="shared" si="21"/>
        <v>5</v>
      </c>
      <c r="Y14">
        <f t="shared" si="21"/>
        <v>4</v>
      </c>
      <c r="Z14">
        <f t="shared" si="21"/>
        <v>4</v>
      </c>
      <c r="AA14">
        <f t="shared" si="21"/>
        <v>5</v>
      </c>
      <c r="AB14">
        <f t="shared" si="21"/>
        <v>7</v>
      </c>
    </row>
    <row r="15" spans="1:28" x14ac:dyDescent="0.2">
      <c r="A15" s="5" t="s">
        <v>2</v>
      </c>
      <c r="B15" s="5" t="s">
        <v>0</v>
      </c>
      <c r="C15" s="5"/>
      <c r="I15">
        <f t="shared" si="0"/>
        <v>1</v>
      </c>
      <c r="J15">
        <f t="shared" si="1"/>
        <v>0</v>
      </c>
      <c r="K15">
        <f t="shared" si="2"/>
        <v>0</v>
      </c>
      <c r="L15">
        <f t="shared" si="3"/>
        <v>0</v>
      </c>
      <c r="M15">
        <f t="shared" si="4"/>
        <v>0</v>
      </c>
      <c r="N15">
        <f t="shared" si="5"/>
        <v>0</v>
      </c>
      <c r="O15" s="10">
        <f t="shared" si="9"/>
        <v>1</v>
      </c>
      <c r="P15" s="7">
        <f t="shared" si="6"/>
        <v>11</v>
      </c>
      <c r="Q15" t="s">
        <v>320</v>
      </c>
      <c r="R15" t="s">
        <v>269</v>
      </c>
      <c r="S15" s="29">
        <f>'Girls Individual'!O16+'Boys Individual'!O16</f>
        <v>10</v>
      </c>
      <c r="U15">
        <f t="shared" ref="U15:AB15" si="22">RANK(U31,U$18:U$32)</f>
        <v>6</v>
      </c>
      <c r="V15">
        <f t="shared" si="22"/>
        <v>7</v>
      </c>
      <c r="W15">
        <f t="shared" si="22"/>
        <v>7</v>
      </c>
      <c r="X15">
        <f t="shared" si="22"/>
        <v>7</v>
      </c>
      <c r="Y15">
        <f t="shared" si="22"/>
        <v>7</v>
      </c>
      <c r="Z15">
        <f t="shared" si="22"/>
        <v>8</v>
      </c>
      <c r="AA15">
        <f t="shared" si="22"/>
        <v>10</v>
      </c>
      <c r="AB15">
        <f t="shared" si="22"/>
        <v>10</v>
      </c>
    </row>
    <row r="16" spans="1:28" x14ac:dyDescent="0.2">
      <c r="A16" s="5">
        <v>1</v>
      </c>
      <c r="C16" t="s">
        <v>319</v>
      </c>
      <c r="D16" t="str">
        <f t="shared" ref="D16:D25" si="23">INDEX($R$2:$R$20,MATCH(C16,$Q$2:$Q$20,0))</f>
        <v>St James</v>
      </c>
      <c r="E16">
        <v>10</v>
      </c>
      <c r="I16">
        <f t="shared" si="0"/>
        <v>0</v>
      </c>
      <c r="J16">
        <f t="shared" si="1"/>
        <v>0</v>
      </c>
      <c r="K16">
        <f t="shared" si="2"/>
        <v>0</v>
      </c>
      <c r="L16">
        <f t="shared" si="3"/>
        <v>0</v>
      </c>
      <c r="M16">
        <f t="shared" si="4"/>
        <v>0</v>
      </c>
      <c r="N16">
        <f t="shared" si="5"/>
        <v>0</v>
      </c>
      <c r="O16" s="10">
        <f t="shared" si="9"/>
        <v>0</v>
      </c>
      <c r="P16" s="7">
        <f t="shared" si="6"/>
        <v>13</v>
      </c>
      <c r="Q16" t="s">
        <v>321</v>
      </c>
      <c r="R16" t="s">
        <v>1082</v>
      </c>
      <c r="S16" s="29">
        <f>'Girls Individual'!O17+'Boys Individual'!O17</f>
        <v>0</v>
      </c>
      <c r="U16">
        <f t="shared" ref="U16:AB16" si="24">RANK(U32,U$18:U$32)</f>
        <v>7</v>
      </c>
      <c r="V16">
        <f t="shared" si="24"/>
        <v>9</v>
      </c>
      <c r="W16">
        <f t="shared" si="24"/>
        <v>9</v>
      </c>
      <c r="X16">
        <f t="shared" si="24"/>
        <v>9</v>
      </c>
      <c r="Y16">
        <f t="shared" si="24"/>
        <v>9</v>
      </c>
      <c r="Z16">
        <f t="shared" si="24"/>
        <v>10</v>
      </c>
      <c r="AA16">
        <f t="shared" si="24"/>
        <v>12</v>
      </c>
      <c r="AB16">
        <f t="shared" si="24"/>
        <v>12</v>
      </c>
    </row>
    <row r="17" spans="1:28" x14ac:dyDescent="0.2">
      <c r="A17" s="5">
        <v>2</v>
      </c>
      <c r="C17" t="s">
        <v>319</v>
      </c>
      <c r="D17" t="str">
        <f t="shared" si="23"/>
        <v>St James</v>
      </c>
      <c r="E17">
        <v>9</v>
      </c>
      <c r="I17">
        <f t="shared" si="0"/>
        <v>0</v>
      </c>
      <c r="J17">
        <f t="shared" si="1"/>
        <v>0</v>
      </c>
      <c r="K17">
        <f t="shared" si="2"/>
        <v>0</v>
      </c>
      <c r="L17">
        <f t="shared" si="3"/>
        <v>0</v>
      </c>
      <c r="M17">
        <f t="shared" si="4"/>
        <v>6</v>
      </c>
      <c r="N17">
        <f t="shared" si="5"/>
        <v>0</v>
      </c>
      <c r="O17" s="10">
        <f t="shared" si="9"/>
        <v>6</v>
      </c>
      <c r="P17" s="7">
        <f t="shared" si="6"/>
        <v>10</v>
      </c>
      <c r="Q17" t="s">
        <v>322</v>
      </c>
      <c r="R17" t="s">
        <v>1287</v>
      </c>
      <c r="S17" s="29">
        <f>'Girls Individual'!O18+'Boys Individual'!O18</f>
        <v>6</v>
      </c>
    </row>
    <row r="18" spans="1:28" x14ac:dyDescent="0.2">
      <c r="A18" s="5">
        <v>3</v>
      </c>
      <c r="C18" t="s">
        <v>319</v>
      </c>
      <c r="D18" t="str">
        <f t="shared" si="23"/>
        <v>St James</v>
      </c>
      <c r="E18">
        <v>8</v>
      </c>
      <c r="I18">
        <f t="shared" si="0"/>
        <v>0</v>
      </c>
      <c r="J18">
        <f t="shared" si="1"/>
        <v>0</v>
      </c>
      <c r="K18">
        <f t="shared" si="2"/>
        <v>0</v>
      </c>
      <c r="L18">
        <f t="shared" si="3"/>
        <v>0</v>
      </c>
      <c r="M18">
        <f t="shared" si="4"/>
        <v>0</v>
      </c>
      <c r="N18">
        <f t="shared" si="5"/>
        <v>0</v>
      </c>
      <c r="O18" s="10">
        <f t="shared" si="9"/>
        <v>0</v>
      </c>
      <c r="P18" s="7">
        <f t="shared" si="6"/>
        <v>13</v>
      </c>
      <c r="Q18" t="s">
        <v>1331</v>
      </c>
      <c r="R18" t="s">
        <v>1332</v>
      </c>
      <c r="S18" s="29">
        <f>'Girls Individual'!O19+'Boys Individual'!O19</f>
        <v>12</v>
      </c>
      <c r="U18">
        <f>SUM($I2:I2)</f>
        <v>13</v>
      </c>
      <c r="V18">
        <f>SUM($I2:J2)</f>
        <v>13</v>
      </c>
      <c r="W18">
        <f>SUM($I2:J2)</f>
        <v>13</v>
      </c>
      <c r="X18">
        <f>SUM($I2:J2)</f>
        <v>13</v>
      </c>
      <c r="Y18">
        <f>SUM($I2:K2)</f>
        <v>21</v>
      </c>
      <c r="Z18">
        <f>SUM($I2:L2)</f>
        <v>27</v>
      </c>
      <c r="AA18">
        <f>SUM($I2:M2)</f>
        <v>35</v>
      </c>
      <c r="AB18">
        <f>SUM($I2:N2)</f>
        <v>45</v>
      </c>
    </row>
    <row r="19" spans="1:28" x14ac:dyDescent="0.2">
      <c r="A19" s="5">
        <v>4</v>
      </c>
      <c r="C19" t="s">
        <v>319</v>
      </c>
      <c r="D19" t="str">
        <f t="shared" si="23"/>
        <v>St James</v>
      </c>
      <c r="E19">
        <v>7</v>
      </c>
      <c r="I19">
        <f t="shared" si="0"/>
        <v>0</v>
      </c>
      <c r="J19">
        <f t="shared" si="1"/>
        <v>0</v>
      </c>
      <c r="K19">
        <f t="shared" si="2"/>
        <v>0</v>
      </c>
      <c r="L19">
        <f t="shared" si="3"/>
        <v>0</v>
      </c>
      <c r="M19">
        <f t="shared" si="4"/>
        <v>0</v>
      </c>
      <c r="N19">
        <f t="shared" si="5"/>
        <v>0</v>
      </c>
      <c r="O19" s="10">
        <f t="shared" si="9"/>
        <v>0</v>
      </c>
      <c r="P19" s="7">
        <f t="shared" si="6"/>
        <v>13</v>
      </c>
      <c r="U19">
        <f>SUM($I3:I3)</f>
        <v>0</v>
      </c>
      <c r="V19">
        <f>SUM($I3:J3)</f>
        <v>5</v>
      </c>
      <c r="W19">
        <f>SUM($I3:J3)</f>
        <v>5</v>
      </c>
      <c r="X19">
        <f>SUM($I3:J3)</f>
        <v>5</v>
      </c>
      <c r="Y19">
        <f>SUM($I3:K3)</f>
        <v>21</v>
      </c>
      <c r="Z19">
        <f>SUM($I3:L3)</f>
        <v>28</v>
      </c>
      <c r="AA19">
        <f>SUM($I3:M3)</f>
        <v>28</v>
      </c>
      <c r="AB19">
        <f>SUM($I3:N3)</f>
        <v>44</v>
      </c>
    </row>
    <row r="20" spans="1:28" ht="16" thickBot="1" x14ac:dyDescent="0.25">
      <c r="A20" s="5">
        <v>5</v>
      </c>
      <c r="C20" t="s">
        <v>319</v>
      </c>
      <c r="D20" t="str">
        <f t="shared" si="23"/>
        <v>St James</v>
      </c>
      <c r="E20">
        <v>6</v>
      </c>
      <c r="I20">
        <f t="shared" si="0"/>
        <v>0</v>
      </c>
      <c r="J20">
        <f t="shared" si="1"/>
        <v>0</v>
      </c>
      <c r="K20">
        <f t="shared" si="2"/>
        <v>0</v>
      </c>
      <c r="L20">
        <f t="shared" si="3"/>
        <v>0</v>
      </c>
      <c r="M20">
        <f t="shared" si="4"/>
        <v>0</v>
      </c>
      <c r="N20">
        <f t="shared" si="5"/>
        <v>0</v>
      </c>
      <c r="O20" s="23">
        <f t="shared" si="9"/>
        <v>0</v>
      </c>
      <c r="P20" s="24">
        <f t="shared" si="6"/>
        <v>13</v>
      </c>
      <c r="Q20" t="s">
        <v>1279</v>
      </c>
      <c r="R20" t="s">
        <v>1281</v>
      </c>
      <c r="U20">
        <f>SUM($I4:I4)</f>
        <v>19</v>
      </c>
      <c r="V20">
        <f>SUM($I4:J4)</f>
        <v>64</v>
      </c>
      <c r="W20">
        <f>SUM($I4:J4)</f>
        <v>64</v>
      </c>
      <c r="X20">
        <f>SUM($I4:J4)</f>
        <v>64</v>
      </c>
      <c r="Y20">
        <f>SUM($I4:K4)</f>
        <v>91</v>
      </c>
      <c r="Z20">
        <f>SUM($I4:L4)</f>
        <v>131</v>
      </c>
      <c r="AA20">
        <f>SUM($I4:M4)</f>
        <v>146</v>
      </c>
      <c r="AB20">
        <f>SUM($I4:N4)</f>
        <v>156</v>
      </c>
    </row>
    <row r="21" spans="1:28" ht="16" thickBot="1" x14ac:dyDescent="0.25">
      <c r="A21" s="5">
        <v>6</v>
      </c>
      <c r="C21" t="s">
        <v>182</v>
      </c>
      <c r="D21" t="str">
        <f t="shared" si="23"/>
        <v>St Cassian</v>
      </c>
      <c r="E21">
        <v>5</v>
      </c>
      <c r="I21" s="1">
        <f t="shared" ref="I21:N21" si="25">SUM(I2:I20)</f>
        <v>55</v>
      </c>
      <c r="J21" s="2">
        <f t="shared" si="25"/>
        <v>55</v>
      </c>
      <c r="K21" s="2">
        <f>SUM(K2:K20)</f>
        <v>55</v>
      </c>
      <c r="L21" s="2">
        <f t="shared" si="25"/>
        <v>55</v>
      </c>
      <c r="M21" s="2">
        <f t="shared" si="25"/>
        <v>55</v>
      </c>
      <c r="N21" s="3">
        <f t="shared" si="25"/>
        <v>55</v>
      </c>
      <c r="O21" s="8">
        <f>SUM(O2:O20)</f>
        <v>330</v>
      </c>
      <c r="U21">
        <f>SUM($I5:I5)</f>
        <v>7</v>
      </c>
      <c r="V21">
        <f>SUM($I5:J5)</f>
        <v>11</v>
      </c>
      <c r="W21">
        <f>SUM($I5:J5)</f>
        <v>11</v>
      </c>
      <c r="X21">
        <f>SUM($I5:J5)</f>
        <v>11</v>
      </c>
      <c r="Y21">
        <f>SUM($I5:K5)</f>
        <v>11</v>
      </c>
      <c r="Z21">
        <f>SUM($I5:L5)</f>
        <v>11</v>
      </c>
      <c r="AA21">
        <f>SUM($I5:M5)</f>
        <v>11</v>
      </c>
      <c r="AB21">
        <f>SUM($I5:N5)</f>
        <v>11</v>
      </c>
    </row>
    <row r="22" spans="1:28" x14ac:dyDescent="0.2">
      <c r="A22" s="5">
        <v>7</v>
      </c>
      <c r="C22" t="s">
        <v>181</v>
      </c>
      <c r="D22" t="str">
        <f t="shared" si="23"/>
        <v>Assumption</v>
      </c>
      <c r="E22">
        <v>4</v>
      </c>
      <c r="U22">
        <f>SUM($I6:I6)</f>
        <v>0</v>
      </c>
      <c r="V22">
        <f>SUM($I6:J6)</f>
        <v>0</v>
      </c>
      <c r="W22">
        <f>SUM($I6:J6)</f>
        <v>0</v>
      </c>
      <c r="X22">
        <f>SUM($I6:J6)</f>
        <v>0</v>
      </c>
      <c r="Y22">
        <f>SUM($I6:K6)</f>
        <v>0</v>
      </c>
      <c r="Z22">
        <f>SUM($I6:L6)</f>
        <v>0</v>
      </c>
      <c r="AA22">
        <f>SUM($I6:M6)</f>
        <v>0</v>
      </c>
      <c r="AB22">
        <f>SUM($I6:N6)</f>
        <v>0</v>
      </c>
    </row>
    <row r="23" spans="1:28" x14ac:dyDescent="0.2">
      <c r="A23" s="5">
        <v>8</v>
      </c>
      <c r="C23" t="s">
        <v>319</v>
      </c>
      <c r="D23" t="str">
        <f t="shared" si="23"/>
        <v>St James</v>
      </c>
      <c r="E23">
        <v>3</v>
      </c>
      <c r="U23">
        <f>SUM($I7:I7)</f>
        <v>0</v>
      </c>
      <c r="V23">
        <f>SUM($I7:J7)</f>
        <v>0</v>
      </c>
      <c r="W23">
        <f>SUM($I7:J7)</f>
        <v>0</v>
      </c>
      <c r="X23">
        <f>SUM($I7:J7)</f>
        <v>0</v>
      </c>
      <c r="Y23">
        <f>SUM($I7:K7)</f>
        <v>0</v>
      </c>
      <c r="Z23">
        <f>SUM($I7:L7)</f>
        <v>0</v>
      </c>
      <c r="AA23">
        <f>SUM($I7:M7)</f>
        <v>13</v>
      </c>
      <c r="AB23">
        <f>SUM($I7:N7)</f>
        <v>19</v>
      </c>
    </row>
    <row r="24" spans="1:28" x14ac:dyDescent="0.2">
      <c r="A24" s="5">
        <v>9</v>
      </c>
      <c r="C24" t="s">
        <v>319</v>
      </c>
      <c r="D24" t="str">
        <f t="shared" si="23"/>
        <v>St James</v>
      </c>
      <c r="E24">
        <v>2</v>
      </c>
      <c r="U24">
        <f>SUM($I8:I8)</f>
        <v>0</v>
      </c>
      <c r="V24">
        <f>SUM($I8:J8)</f>
        <v>0</v>
      </c>
      <c r="W24">
        <f>SUM($I8:J8)</f>
        <v>0</v>
      </c>
      <c r="X24">
        <f>SUM($I8:J8)</f>
        <v>0</v>
      </c>
      <c r="Y24">
        <f>SUM($I8:K8)</f>
        <v>0</v>
      </c>
      <c r="Z24">
        <f>SUM($I8:L8)</f>
        <v>0</v>
      </c>
      <c r="AA24">
        <f>SUM($I8:M8)</f>
        <v>0</v>
      </c>
      <c r="AB24">
        <f>SUM($I8:N8)</f>
        <v>0</v>
      </c>
    </row>
    <row r="25" spans="1:28" x14ac:dyDescent="0.2">
      <c r="A25" s="5">
        <v>10</v>
      </c>
      <c r="C25" t="s">
        <v>1255</v>
      </c>
      <c r="D25" t="str">
        <f t="shared" si="23"/>
        <v>St Rose</v>
      </c>
      <c r="E25">
        <v>1</v>
      </c>
      <c r="U25">
        <f>SUM($I9:I9)</f>
        <v>0</v>
      </c>
      <c r="V25">
        <f>SUM($I9:J9)</f>
        <v>0</v>
      </c>
      <c r="W25">
        <f>SUM($I9:J9)</f>
        <v>0</v>
      </c>
      <c r="X25">
        <f>SUM($I9:J9)</f>
        <v>0</v>
      </c>
      <c r="Y25">
        <f>SUM($I9:K9)</f>
        <v>0</v>
      </c>
      <c r="Z25">
        <f>SUM($I9:L9)</f>
        <v>2</v>
      </c>
      <c r="AA25">
        <f>SUM($I9:M9)</f>
        <v>8</v>
      </c>
      <c r="AB25">
        <f>SUM($I9:N9)</f>
        <v>12</v>
      </c>
    </row>
    <row r="26" spans="1:28" x14ac:dyDescent="0.2">
      <c r="U26">
        <f>SUM($I10:I10)</f>
        <v>0</v>
      </c>
      <c r="V26">
        <f>SUM($I10:J10)</f>
        <v>0</v>
      </c>
      <c r="W26">
        <f>SUM($I10:J10)</f>
        <v>0</v>
      </c>
      <c r="X26">
        <f>SUM($I10:J10)</f>
        <v>0</v>
      </c>
      <c r="Y26">
        <f>SUM($I10:K10)</f>
        <v>0</v>
      </c>
      <c r="Z26">
        <f>SUM($I10:L10)</f>
        <v>0</v>
      </c>
      <c r="AA26">
        <f>SUM($I10:M10)</f>
        <v>7</v>
      </c>
      <c r="AB26">
        <f>SUM($I10:N10)</f>
        <v>7</v>
      </c>
    </row>
    <row r="27" spans="1:28" x14ac:dyDescent="0.2">
      <c r="A27" s="5" t="s">
        <v>8</v>
      </c>
      <c r="H27" t="s">
        <v>18</v>
      </c>
      <c r="U27">
        <f>SUM($I11:I11)</f>
        <v>0</v>
      </c>
      <c r="V27">
        <f>SUM($I11:J11)</f>
        <v>0</v>
      </c>
      <c r="W27">
        <f>SUM($I11:J11)</f>
        <v>0</v>
      </c>
      <c r="X27">
        <f>SUM($I11:J11)</f>
        <v>0</v>
      </c>
      <c r="Y27">
        <f>SUM($I11:K11)</f>
        <v>0</v>
      </c>
      <c r="Z27">
        <f>SUM($I11:L11)</f>
        <v>0</v>
      </c>
      <c r="AA27">
        <f>SUM($I11:M11)</f>
        <v>0</v>
      </c>
      <c r="AB27">
        <f>SUM($I11:N11)</f>
        <v>0</v>
      </c>
    </row>
    <row r="28" spans="1:28" x14ac:dyDescent="0.2">
      <c r="A28" s="5" t="s">
        <v>2</v>
      </c>
      <c r="B28" s="5" t="s">
        <v>0</v>
      </c>
      <c r="C28" s="5"/>
      <c r="J28" s="5">
        <v>2022</v>
      </c>
      <c r="K28" s="5"/>
      <c r="L28" s="5"/>
      <c r="M28" s="5"/>
      <c r="N28" s="5"/>
      <c r="O28" s="5"/>
      <c r="P28" s="5"/>
      <c r="U28">
        <f>SUM($I12:I12)</f>
        <v>0</v>
      </c>
      <c r="V28">
        <f>SUM($I12:J12)</f>
        <v>1</v>
      </c>
      <c r="W28">
        <f>SUM($I12:J12)</f>
        <v>1</v>
      </c>
      <c r="X28">
        <f>SUM($I12:J12)</f>
        <v>1</v>
      </c>
      <c r="Y28">
        <f>SUM($I12:K12)</f>
        <v>1</v>
      </c>
      <c r="Z28">
        <f>SUM($I12:L12)</f>
        <v>1</v>
      </c>
      <c r="AA28">
        <f>SUM($I12:M12)</f>
        <v>1</v>
      </c>
      <c r="AB28">
        <f>SUM($I12:N12)</f>
        <v>1</v>
      </c>
    </row>
    <row r="29" spans="1:28" x14ac:dyDescent="0.2">
      <c r="A29" s="5">
        <v>1</v>
      </c>
      <c r="C29" t="s">
        <v>1356</v>
      </c>
      <c r="D29" t="str">
        <f t="shared" ref="D29:D38" si="26">INDEX($R$2:$R$20,MATCH(C29,$Q$2:$Q$20,0))</f>
        <v>St Cassian</v>
      </c>
      <c r="E29">
        <v>10</v>
      </c>
      <c r="H29" t="s">
        <v>19</v>
      </c>
      <c r="J29">
        <v>38</v>
      </c>
      <c r="K29" s="12"/>
      <c r="M29" s="12"/>
      <c r="O29" s="12"/>
      <c r="Q29" s="18"/>
      <c r="U29">
        <f>SUM($I13:I13)</f>
        <v>8</v>
      </c>
      <c r="V29">
        <f>SUM($I13:J13)</f>
        <v>8</v>
      </c>
      <c r="W29">
        <f>SUM($I13:J13)</f>
        <v>8</v>
      </c>
      <c r="X29">
        <f>SUM($I13:J13)</f>
        <v>8</v>
      </c>
      <c r="Y29">
        <f>SUM($I13:K13)</f>
        <v>8</v>
      </c>
      <c r="Z29">
        <f>SUM($I13:L13)</f>
        <v>8</v>
      </c>
      <c r="AA29">
        <f>SUM($I13:M13)</f>
        <v>8</v>
      </c>
      <c r="AB29">
        <f>SUM($I13:N13)</f>
        <v>17</v>
      </c>
    </row>
    <row r="30" spans="1:28" x14ac:dyDescent="0.2">
      <c r="A30" s="5">
        <v>2</v>
      </c>
      <c r="C30" t="s">
        <v>319</v>
      </c>
      <c r="D30" t="str">
        <f t="shared" si="26"/>
        <v>St James</v>
      </c>
      <c r="E30">
        <v>9</v>
      </c>
      <c r="H30" t="s">
        <v>20</v>
      </c>
      <c r="J30">
        <v>33</v>
      </c>
      <c r="K30" s="12"/>
      <c r="M30" s="12"/>
      <c r="O30" s="12"/>
      <c r="Q30" s="18"/>
      <c r="U30">
        <f>SUM($I14:I14)</f>
        <v>7</v>
      </c>
      <c r="V30">
        <f>SUM($I14:J14)</f>
        <v>7</v>
      </c>
      <c r="W30">
        <f>SUM($I14:J14)</f>
        <v>7</v>
      </c>
      <c r="X30">
        <f>SUM($I14:J14)</f>
        <v>7</v>
      </c>
      <c r="Y30">
        <f>SUM($I14:K14)</f>
        <v>11</v>
      </c>
      <c r="Z30">
        <f>SUM($I14:L14)</f>
        <v>11</v>
      </c>
      <c r="AA30">
        <f>SUM($I14:M14)</f>
        <v>11</v>
      </c>
      <c r="AB30">
        <f>SUM($I14:N14)</f>
        <v>11</v>
      </c>
    </row>
    <row r="31" spans="1:28" x14ac:dyDescent="0.2">
      <c r="A31" s="5">
        <v>3</v>
      </c>
      <c r="C31" t="s">
        <v>319</v>
      </c>
      <c r="D31" t="str">
        <f t="shared" si="26"/>
        <v>St James</v>
      </c>
      <c r="E31">
        <v>8</v>
      </c>
      <c r="H31" t="s">
        <v>21</v>
      </c>
      <c r="J31" s="14">
        <v>41</v>
      </c>
      <c r="K31" s="15"/>
      <c r="L31" s="14"/>
      <c r="M31" s="15"/>
      <c r="N31" s="14"/>
      <c r="O31" s="15"/>
      <c r="P31" s="14"/>
      <c r="Q31" s="19"/>
      <c r="U31">
        <f>SUM($I15:I15)</f>
        <v>1</v>
      </c>
      <c r="V31">
        <f>SUM($I15:J15)</f>
        <v>1</v>
      </c>
      <c r="W31">
        <f>SUM($I15:J15)</f>
        <v>1</v>
      </c>
      <c r="X31">
        <f>SUM($I15:J15)</f>
        <v>1</v>
      </c>
      <c r="Y31">
        <f>SUM($I15:K15)</f>
        <v>1</v>
      </c>
      <c r="Z31">
        <f>SUM($I15:L15)</f>
        <v>1</v>
      </c>
      <c r="AA31">
        <f>SUM($I15:M15)</f>
        <v>1</v>
      </c>
      <c r="AB31">
        <f>SUM($I15:N15)</f>
        <v>1</v>
      </c>
    </row>
    <row r="32" spans="1:28" x14ac:dyDescent="0.2">
      <c r="A32" s="5">
        <v>4</v>
      </c>
      <c r="C32" t="s">
        <v>37</v>
      </c>
      <c r="D32" t="str">
        <f t="shared" si="26"/>
        <v>OLMC</v>
      </c>
      <c r="E32">
        <v>7</v>
      </c>
      <c r="H32" t="s">
        <v>22</v>
      </c>
      <c r="J32">
        <f t="shared" ref="J32" si="27">SUM(J29:J31)</f>
        <v>112</v>
      </c>
      <c r="K32" s="12"/>
      <c r="M32" s="12"/>
      <c r="O32" s="12"/>
      <c r="Q32" s="21"/>
      <c r="U32">
        <f>SUM($I16:I16)</f>
        <v>0</v>
      </c>
      <c r="V32">
        <f>SUM($I16:J16)</f>
        <v>0</v>
      </c>
      <c r="W32">
        <f>SUM($I16:J16)</f>
        <v>0</v>
      </c>
      <c r="X32">
        <f>SUM($I16:J16)</f>
        <v>0</v>
      </c>
      <c r="Y32">
        <f>SUM($I16:K16)</f>
        <v>0</v>
      </c>
      <c r="Z32">
        <f>SUM($I16:L16)</f>
        <v>0</v>
      </c>
      <c r="AA32">
        <f>SUM($I16:M16)</f>
        <v>0</v>
      </c>
      <c r="AB32">
        <f>SUM($I16:N16)</f>
        <v>0</v>
      </c>
    </row>
    <row r="33" spans="1:17" x14ac:dyDescent="0.2">
      <c r="A33" s="5">
        <v>5</v>
      </c>
      <c r="C33" t="s">
        <v>182</v>
      </c>
      <c r="D33" t="str">
        <f t="shared" si="26"/>
        <v>St Cassian</v>
      </c>
      <c r="E33">
        <v>6</v>
      </c>
      <c r="K33" s="12"/>
      <c r="M33" s="12"/>
      <c r="O33" s="12"/>
      <c r="P33" s="13"/>
      <c r="Q33" s="13"/>
    </row>
    <row r="34" spans="1:17" x14ac:dyDescent="0.2">
      <c r="A34" s="5">
        <v>6</v>
      </c>
      <c r="C34" t="s">
        <v>319</v>
      </c>
      <c r="D34" t="str">
        <f t="shared" si="26"/>
        <v>St James</v>
      </c>
      <c r="E34">
        <v>5</v>
      </c>
      <c r="H34" t="s">
        <v>23</v>
      </c>
      <c r="J34">
        <v>43</v>
      </c>
      <c r="K34" s="12"/>
      <c r="M34" s="12"/>
      <c r="O34" s="12"/>
      <c r="Q34" s="18"/>
    </row>
    <row r="35" spans="1:17" x14ac:dyDescent="0.2">
      <c r="A35" s="5">
        <v>7</v>
      </c>
      <c r="C35" t="s">
        <v>1257</v>
      </c>
      <c r="D35" t="str">
        <f t="shared" si="26"/>
        <v>SVMS</v>
      </c>
      <c r="E35">
        <v>4</v>
      </c>
      <c r="H35" t="s">
        <v>24</v>
      </c>
      <c r="J35">
        <v>38</v>
      </c>
      <c r="K35" s="12"/>
      <c r="M35" s="12"/>
      <c r="O35" s="12"/>
      <c r="Q35" s="18"/>
    </row>
    <row r="36" spans="1:17" x14ac:dyDescent="0.2">
      <c r="A36" s="5">
        <v>8</v>
      </c>
      <c r="C36" t="s">
        <v>319</v>
      </c>
      <c r="D36" t="str">
        <f t="shared" si="26"/>
        <v>St James</v>
      </c>
      <c r="E36">
        <v>3</v>
      </c>
      <c r="H36" t="s">
        <v>25</v>
      </c>
      <c r="J36" s="14">
        <v>47</v>
      </c>
      <c r="K36" s="15"/>
      <c r="L36" s="14"/>
      <c r="M36" s="15"/>
      <c r="N36" s="14"/>
      <c r="O36" s="15"/>
      <c r="P36" s="14"/>
      <c r="Q36" s="19"/>
    </row>
    <row r="37" spans="1:17" x14ac:dyDescent="0.2">
      <c r="A37" s="5">
        <v>9</v>
      </c>
      <c r="C37" t="s">
        <v>319</v>
      </c>
      <c r="D37" t="str">
        <f t="shared" si="26"/>
        <v>St James</v>
      </c>
      <c r="E37">
        <v>2</v>
      </c>
      <c r="H37" t="s">
        <v>26</v>
      </c>
      <c r="J37">
        <f t="shared" ref="J37" si="28">SUM(J34:J36)</f>
        <v>128</v>
      </c>
      <c r="K37" s="12"/>
      <c r="M37" s="12"/>
      <c r="O37" s="12"/>
      <c r="Q37" s="21"/>
    </row>
    <row r="38" spans="1:17" x14ac:dyDescent="0.2">
      <c r="A38" s="5">
        <v>10</v>
      </c>
      <c r="C38" t="s">
        <v>37</v>
      </c>
      <c r="D38" t="str">
        <f t="shared" si="26"/>
        <v>OLMC</v>
      </c>
      <c r="E38">
        <v>1</v>
      </c>
      <c r="J38" s="14"/>
      <c r="K38" s="15"/>
      <c r="L38" s="14"/>
      <c r="M38" s="15"/>
      <c r="N38" s="14"/>
      <c r="O38" s="15"/>
      <c r="P38" s="14"/>
      <c r="Q38" s="13"/>
    </row>
    <row r="39" spans="1:17" ht="16" thickBot="1" x14ac:dyDescent="0.25">
      <c r="H39" t="s">
        <v>27</v>
      </c>
      <c r="J39" s="16">
        <f t="shared" ref="J39" si="29">J37+J32</f>
        <v>240</v>
      </c>
      <c r="K39" s="17"/>
      <c r="L39" s="16"/>
      <c r="M39" s="17"/>
      <c r="N39" s="16"/>
      <c r="O39" s="17"/>
      <c r="P39" s="16"/>
      <c r="Q39" s="22"/>
    </row>
    <row r="40" spans="1:17" ht="16" thickTop="1" x14ac:dyDescent="0.2">
      <c r="A40" s="5" t="s">
        <v>7</v>
      </c>
    </row>
    <row r="41" spans="1:17" x14ac:dyDescent="0.2">
      <c r="A41" s="5" t="s">
        <v>2</v>
      </c>
      <c r="B41" s="5" t="s">
        <v>0</v>
      </c>
      <c r="C41" s="5"/>
    </row>
    <row r="42" spans="1:17" x14ac:dyDescent="0.2">
      <c r="A42" s="5">
        <v>1</v>
      </c>
      <c r="C42" t="s">
        <v>319</v>
      </c>
      <c r="D42" t="str">
        <f t="shared" ref="D42:D51" si="30">INDEX($R$2:$R$20,MATCH(C42,$Q$2:$Q$20,0))</f>
        <v>St James</v>
      </c>
      <c r="E42">
        <v>10</v>
      </c>
    </row>
    <row r="43" spans="1:17" x14ac:dyDescent="0.2">
      <c r="A43" s="5">
        <v>2</v>
      </c>
      <c r="C43" t="s">
        <v>319</v>
      </c>
      <c r="D43" t="str">
        <f t="shared" si="30"/>
        <v>St James</v>
      </c>
      <c r="E43">
        <v>9</v>
      </c>
    </row>
    <row r="44" spans="1:17" x14ac:dyDescent="0.2">
      <c r="A44" s="5">
        <v>3</v>
      </c>
      <c r="C44" t="s">
        <v>319</v>
      </c>
      <c r="D44" t="str">
        <f t="shared" si="30"/>
        <v>St James</v>
      </c>
      <c r="E44">
        <v>8</v>
      </c>
    </row>
    <row r="45" spans="1:17" x14ac:dyDescent="0.2">
      <c r="A45" s="5">
        <v>4</v>
      </c>
      <c r="C45" t="s">
        <v>182</v>
      </c>
      <c r="D45" t="str">
        <f t="shared" si="30"/>
        <v>St Cassian</v>
      </c>
      <c r="E45">
        <v>7</v>
      </c>
    </row>
    <row r="46" spans="1:17" x14ac:dyDescent="0.2">
      <c r="A46" s="5">
        <v>5</v>
      </c>
      <c r="C46" t="s">
        <v>319</v>
      </c>
      <c r="D46" t="str">
        <f t="shared" si="30"/>
        <v>St James</v>
      </c>
      <c r="E46">
        <v>6</v>
      </c>
    </row>
    <row r="47" spans="1:17" x14ac:dyDescent="0.2">
      <c r="A47" s="5">
        <v>6</v>
      </c>
      <c r="C47" t="s">
        <v>37</v>
      </c>
      <c r="D47" t="str">
        <f t="shared" si="30"/>
        <v>OLMC</v>
      </c>
      <c r="E47">
        <v>5</v>
      </c>
    </row>
    <row r="48" spans="1:17" x14ac:dyDescent="0.2">
      <c r="A48" s="5">
        <v>7</v>
      </c>
      <c r="C48" t="s">
        <v>319</v>
      </c>
      <c r="D48" t="str">
        <f t="shared" si="30"/>
        <v>St James</v>
      </c>
      <c r="E48">
        <v>4</v>
      </c>
    </row>
    <row r="49" spans="1:5" x14ac:dyDescent="0.2">
      <c r="A49" s="5">
        <v>8</v>
      </c>
      <c r="C49" t="s">
        <v>319</v>
      </c>
      <c r="D49" t="str">
        <f t="shared" si="30"/>
        <v>St James</v>
      </c>
      <c r="E49">
        <v>3</v>
      </c>
    </row>
    <row r="50" spans="1:5" x14ac:dyDescent="0.2">
      <c r="A50" s="5">
        <v>9</v>
      </c>
      <c r="C50" t="s">
        <v>318</v>
      </c>
      <c r="D50" t="str">
        <f t="shared" si="30"/>
        <v>OLS</v>
      </c>
      <c r="E50">
        <v>2</v>
      </c>
    </row>
    <row r="51" spans="1:5" x14ac:dyDescent="0.2">
      <c r="A51" s="5">
        <v>10</v>
      </c>
      <c r="C51" t="s">
        <v>37</v>
      </c>
      <c r="D51" t="str">
        <f t="shared" si="30"/>
        <v>OLMC</v>
      </c>
      <c r="E51">
        <v>1</v>
      </c>
    </row>
    <row r="53" spans="1:5" x14ac:dyDescent="0.2">
      <c r="A53" s="5" t="s">
        <v>5</v>
      </c>
    </row>
    <row r="54" spans="1:5" x14ac:dyDescent="0.2">
      <c r="A54" s="5" t="s">
        <v>2</v>
      </c>
      <c r="B54" s="5" t="s">
        <v>0</v>
      </c>
      <c r="C54" s="5"/>
    </row>
    <row r="55" spans="1:5" x14ac:dyDescent="0.2">
      <c r="A55" s="5">
        <v>1</v>
      </c>
      <c r="C55" t="s">
        <v>317</v>
      </c>
      <c r="D55" t="str">
        <f t="shared" ref="D55:D64" si="31">INDEX($R$2:$R$20,MATCH(C55,$Q$2:$Q$20,0))</f>
        <v>Holy Trinity</v>
      </c>
      <c r="E55">
        <v>10</v>
      </c>
    </row>
    <row r="56" spans="1:5" x14ac:dyDescent="0.2">
      <c r="A56" s="5">
        <v>2</v>
      </c>
      <c r="C56" t="s">
        <v>319</v>
      </c>
      <c r="D56" t="str">
        <f t="shared" si="31"/>
        <v>St James</v>
      </c>
      <c r="E56">
        <v>9</v>
      </c>
    </row>
    <row r="57" spans="1:5" x14ac:dyDescent="0.2">
      <c r="A57" s="5">
        <v>3</v>
      </c>
      <c r="C57" t="s">
        <v>37</v>
      </c>
      <c r="D57" t="str">
        <f t="shared" si="31"/>
        <v>OLMC</v>
      </c>
      <c r="E57">
        <v>8</v>
      </c>
    </row>
    <row r="58" spans="1:5" x14ac:dyDescent="0.2">
      <c r="A58" s="5">
        <v>4</v>
      </c>
      <c r="C58" t="s">
        <v>1253</v>
      </c>
      <c r="D58" t="str">
        <f t="shared" si="31"/>
        <v>Queen of Peace</v>
      </c>
      <c r="E58">
        <v>7</v>
      </c>
    </row>
    <row r="59" spans="1:5" x14ac:dyDescent="0.2">
      <c r="A59" s="5">
        <v>5</v>
      </c>
      <c r="C59" t="s">
        <v>318</v>
      </c>
      <c r="D59" t="str">
        <f t="shared" si="31"/>
        <v>OLS</v>
      </c>
      <c r="E59">
        <v>6</v>
      </c>
    </row>
    <row r="60" spans="1:5" x14ac:dyDescent="0.2">
      <c r="A60" s="5">
        <v>6</v>
      </c>
      <c r="C60" t="s">
        <v>319</v>
      </c>
      <c r="D60" t="str">
        <f t="shared" si="31"/>
        <v>St James</v>
      </c>
      <c r="E60">
        <v>5</v>
      </c>
    </row>
    <row r="61" spans="1:5" x14ac:dyDescent="0.2">
      <c r="A61" s="5">
        <v>7</v>
      </c>
      <c r="C61" t="s">
        <v>322</v>
      </c>
      <c r="D61" t="str">
        <f t="shared" si="31"/>
        <v>Academy of Our Lady</v>
      </c>
      <c r="E61">
        <v>4</v>
      </c>
    </row>
    <row r="62" spans="1:5" x14ac:dyDescent="0.2">
      <c r="A62" s="5">
        <v>8</v>
      </c>
      <c r="C62" t="s">
        <v>317</v>
      </c>
      <c r="D62" t="str">
        <f t="shared" si="31"/>
        <v>Holy Trinity</v>
      </c>
      <c r="E62">
        <v>3</v>
      </c>
    </row>
    <row r="63" spans="1:5" x14ac:dyDescent="0.2">
      <c r="A63" s="5">
        <v>9</v>
      </c>
      <c r="C63" t="s">
        <v>322</v>
      </c>
      <c r="D63" t="str">
        <f t="shared" si="31"/>
        <v>Academy of Our Lady</v>
      </c>
      <c r="E63">
        <v>2</v>
      </c>
    </row>
    <row r="64" spans="1:5" x14ac:dyDescent="0.2">
      <c r="A64" s="5">
        <v>10</v>
      </c>
      <c r="C64" t="s">
        <v>319</v>
      </c>
      <c r="D64" t="str">
        <f t="shared" si="31"/>
        <v>St James</v>
      </c>
      <c r="E64">
        <v>1</v>
      </c>
    </row>
    <row r="66" spans="1:6" x14ac:dyDescent="0.2">
      <c r="A66" s="5" t="s">
        <v>6</v>
      </c>
    </row>
    <row r="67" spans="1:6" x14ac:dyDescent="0.2">
      <c r="A67" s="5" t="s">
        <v>2</v>
      </c>
      <c r="B67" s="5" t="s">
        <v>0</v>
      </c>
      <c r="C67" s="5"/>
    </row>
    <row r="68" spans="1:6" x14ac:dyDescent="0.2">
      <c r="A68" s="5">
        <v>1</v>
      </c>
      <c r="C68" t="s">
        <v>37</v>
      </c>
      <c r="D68" t="str">
        <f t="shared" ref="D68:D77" si="32">INDEX($R$2:$R$20,MATCH(C68,$Q$2:$Q$20,0))</f>
        <v>OLMC</v>
      </c>
      <c r="E68">
        <v>10</v>
      </c>
    </row>
    <row r="69" spans="1:6" x14ac:dyDescent="0.2">
      <c r="A69" s="5">
        <v>2</v>
      </c>
      <c r="C69" t="s">
        <v>1256</v>
      </c>
      <c r="D69" t="str">
        <f t="shared" si="32"/>
        <v>St Thomas</v>
      </c>
      <c r="E69">
        <v>9</v>
      </c>
    </row>
    <row r="70" spans="1:6" x14ac:dyDescent="0.2">
      <c r="A70" s="5">
        <v>3</v>
      </c>
      <c r="C70" t="s">
        <v>182</v>
      </c>
      <c r="D70" t="str">
        <f t="shared" si="32"/>
        <v>St Cassian</v>
      </c>
      <c r="E70">
        <v>8</v>
      </c>
    </row>
    <row r="71" spans="1:6" x14ac:dyDescent="0.2">
      <c r="A71" s="5">
        <v>4</v>
      </c>
      <c r="C71" t="s">
        <v>182</v>
      </c>
      <c r="D71" t="str">
        <f t="shared" si="32"/>
        <v>St Cassian</v>
      </c>
      <c r="E71">
        <v>7</v>
      </c>
    </row>
    <row r="72" spans="1:6" x14ac:dyDescent="0.2">
      <c r="A72" s="5">
        <v>5</v>
      </c>
      <c r="C72" t="s">
        <v>317</v>
      </c>
      <c r="D72" t="str">
        <f t="shared" si="32"/>
        <v>Holy Trinity</v>
      </c>
      <c r="E72">
        <v>6</v>
      </c>
    </row>
    <row r="73" spans="1:6" x14ac:dyDescent="0.2">
      <c r="A73" s="5">
        <v>6</v>
      </c>
      <c r="C73" t="s">
        <v>319</v>
      </c>
      <c r="D73" t="str">
        <f t="shared" si="32"/>
        <v>St James</v>
      </c>
      <c r="E73">
        <v>5</v>
      </c>
    </row>
    <row r="74" spans="1:6" x14ac:dyDescent="0.2">
      <c r="A74" s="5">
        <v>7</v>
      </c>
      <c r="C74" t="s">
        <v>318</v>
      </c>
      <c r="D74" t="str">
        <f t="shared" si="32"/>
        <v>OLS</v>
      </c>
      <c r="E74">
        <v>4</v>
      </c>
    </row>
    <row r="75" spans="1:6" x14ac:dyDescent="0.2">
      <c r="A75" s="5">
        <v>8</v>
      </c>
      <c r="C75" t="s">
        <v>319</v>
      </c>
      <c r="D75" t="str">
        <f t="shared" si="32"/>
        <v>St James</v>
      </c>
      <c r="E75">
        <v>3</v>
      </c>
    </row>
    <row r="76" spans="1:6" x14ac:dyDescent="0.2">
      <c r="A76" s="5">
        <v>9</v>
      </c>
      <c r="C76" t="s">
        <v>319</v>
      </c>
      <c r="D76" t="str">
        <f t="shared" si="32"/>
        <v>St James</v>
      </c>
      <c r="E76">
        <v>2</v>
      </c>
      <c r="F76" s="4" t="s">
        <v>28</v>
      </c>
    </row>
    <row r="77" spans="1:6" x14ac:dyDescent="0.2">
      <c r="A77" s="5">
        <v>10</v>
      </c>
      <c r="C77" t="s">
        <v>182</v>
      </c>
      <c r="D77" t="str">
        <f t="shared" si="32"/>
        <v>St Cassian</v>
      </c>
      <c r="E77">
        <v>1</v>
      </c>
    </row>
  </sheetData>
  <sortState xmlns:xlrd2="http://schemas.microsoft.com/office/spreadsheetml/2017/richdata2" ref="R2:R15">
    <sortCondition ref="R2:R15"/>
  </sortState>
  <dataValidations count="3">
    <dataValidation type="list" allowBlank="1" showInputMessage="1" showErrorMessage="1" sqref="I30:I35" xr:uid="{00000000-0002-0000-0000-000000000000}">
      <formula1>$P$2:$P$17</formula1>
    </dataValidation>
    <dataValidation type="list" allowBlank="1" showInputMessage="1" showErrorMessage="1" sqref="C13" xr:uid="{00000000-0002-0000-0000-000001000000}">
      <formula1>$Q$2:$Q$22</formula1>
    </dataValidation>
    <dataValidation type="list" allowBlank="1" showInputMessage="1" showErrorMessage="1" sqref="C39" xr:uid="{00000000-0002-0000-0000-000002000000}">
      <formula1>$O$2:$O$22</formula1>
    </dataValidation>
  </dataValidations>
  <pageMargins left="0.7" right="0.7" top="0.75" bottom="0.75" header="0.3" footer="0.3"/>
  <pageSetup orientation="portrait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Q131"/>
  <sheetViews>
    <sheetView workbookViewId="0">
      <selection activeCell="K93" sqref="K93"/>
    </sheetView>
  </sheetViews>
  <sheetFormatPr baseColWidth="10" defaultColWidth="8.83203125" defaultRowHeight="15" x14ac:dyDescent="0.2"/>
  <cols>
    <col min="2" max="2" width="11.6640625" customWidth="1"/>
    <col min="3" max="3" width="22.5" customWidth="1"/>
    <col min="4" max="4" width="28.6640625" bestFit="1" customWidth="1"/>
    <col min="5" max="5" width="3.33203125" customWidth="1"/>
    <col min="6" max="6" width="4.83203125" customWidth="1"/>
    <col min="7" max="7" width="9.1640625" style="29"/>
    <col min="8" max="8" width="17.6640625" bestFit="1" customWidth="1"/>
    <col min="16" max="16" width="5.5" customWidth="1"/>
    <col min="17" max="17" width="35" bestFit="1" customWidth="1"/>
  </cols>
  <sheetData>
    <row r="1" spans="1:17" x14ac:dyDescent="0.2">
      <c r="A1" s="5" t="s">
        <v>1273</v>
      </c>
      <c r="B1" s="5"/>
      <c r="E1" t="s">
        <v>1262</v>
      </c>
    </row>
    <row r="2" spans="1:17" x14ac:dyDescent="0.2">
      <c r="A2" s="5" t="s">
        <v>2</v>
      </c>
      <c r="B2" s="5" t="s">
        <v>17</v>
      </c>
      <c r="C2" s="5" t="s">
        <v>0</v>
      </c>
      <c r="D2" s="5" t="s">
        <v>1</v>
      </c>
      <c r="E2" s="5" t="s">
        <v>29</v>
      </c>
      <c r="G2" s="28" t="s">
        <v>508</v>
      </c>
      <c r="O2" t="s">
        <v>509</v>
      </c>
    </row>
    <row r="3" spans="1:17" x14ac:dyDescent="0.2">
      <c r="A3" s="5">
        <v>1</v>
      </c>
      <c r="B3" s="25">
        <v>2.9166666666666668E-3</v>
      </c>
      <c r="C3" t="str">
        <f>INDEX(Rosters!$G:$G,MATCH('Girls Individual'!E3&amp;"-"&amp;TEXT('Girls Individual'!F3,"00"),Rosters!$A:$A,0))</f>
        <v>Avery Pfistner</v>
      </c>
      <c r="D3" t="str">
        <f>INDEX($Q$3:$Q$22,MATCH(E3,$P$3:$P$22,0))</f>
        <v>St James</v>
      </c>
      <c r="E3" t="s">
        <v>319</v>
      </c>
      <c r="F3">
        <v>10</v>
      </c>
      <c r="G3" s="29" t="str">
        <f>INDEX(Rosters!$E:$E,MATCH('Girls Individual'!E3&amp;"-"&amp;TEXT('Girls Individual'!F3,"00"),Rosters!$A:$A,0))&amp;" "&amp;INDEX(Rosters!$D:$D,MATCH('Girls Individual'!E3&amp;"-"&amp;TEXT('Girls Individual'!F3,"00"),Rosters!$A:$A,0))</f>
        <v>F 4</v>
      </c>
      <c r="I3" s="11"/>
      <c r="M3" s="11"/>
      <c r="O3" s="29">
        <f t="shared" ref="O3:O19" si="0">COUNTIF($D:$D,Q3)</f>
        <v>18</v>
      </c>
      <c r="P3" t="s">
        <v>37</v>
      </c>
      <c r="Q3" t="s">
        <v>384</v>
      </c>
    </row>
    <row r="4" spans="1:17" x14ac:dyDescent="0.2">
      <c r="A4" s="5">
        <v>2</v>
      </c>
      <c r="B4" s="25">
        <v>3.0671296296296297E-3</v>
      </c>
      <c r="C4" t="str">
        <f>INDEX(Rosters!$G:$G,MATCH('Girls Individual'!E4&amp;"-"&amp;TEXT('Girls Individual'!F4,"00"),Rosters!$A:$A,0))</f>
        <v>Julia Daus</v>
      </c>
      <c r="D4" t="str">
        <f t="shared" ref="D4:D25" si="1">INDEX($Q$3:$Q$22,MATCH(E4,$P$3:$P$22,0))</f>
        <v>St James</v>
      </c>
      <c r="E4" t="s">
        <v>319</v>
      </c>
      <c r="F4">
        <v>3</v>
      </c>
      <c r="G4" s="29" t="str">
        <f>INDEX(Rosters!$E:$E,MATCH('Girls Individual'!E4&amp;"-"&amp;TEXT('Girls Individual'!F4,"00"),Rosters!$A:$A,0))&amp;" "&amp;INDEX(Rosters!$D:$D,MATCH('Girls Individual'!E4&amp;"-"&amp;TEXT('Girls Individual'!F4,"00"),Rosters!$A:$A,0))</f>
        <v>F 4</v>
      </c>
      <c r="I4" s="11"/>
      <c r="M4" s="11"/>
      <c r="O4" s="29">
        <f t="shared" si="0"/>
        <v>10</v>
      </c>
      <c r="P4" t="s">
        <v>182</v>
      </c>
      <c r="Q4" t="s">
        <v>1360</v>
      </c>
    </row>
    <row r="5" spans="1:17" x14ac:dyDescent="0.2">
      <c r="A5" s="5">
        <v>3</v>
      </c>
      <c r="B5" s="25">
        <v>3.1365740740740742E-3</v>
      </c>
      <c r="C5" t="str">
        <f>INDEX(Rosters!$G:$G,MATCH('Girls Individual'!E5&amp;"-"&amp;TEXT('Girls Individual'!F5,"00"),Rosters!$A:$A,0))</f>
        <v>Olivia Mielnik</v>
      </c>
      <c r="D5" t="str">
        <f t="shared" si="1"/>
        <v>St Thomas</v>
      </c>
      <c r="E5" t="s">
        <v>1256</v>
      </c>
      <c r="F5">
        <v>8</v>
      </c>
      <c r="G5" s="29" t="str">
        <f>INDEX(Rosters!$E:$E,MATCH('Girls Individual'!E5&amp;"-"&amp;TEXT('Girls Individual'!F5,"00"),Rosters!$A:$A,0))&amp;" "&amp;INDEX(Rosters!$D:$D,MATCH('Girls Individual'!E5&amp;"-"&amp;TEXT('Girls Individual'!F5,"00"),Rosters!$A:$A,0))</f>
        <v>F 4</v>
      </c>
      <c r="I5" s="11"/>
      <c r="M5" s="11"/>
      <c r="O5" s="29">
        <f t="shared" si="0"/>
        <v>15</v>
      </c>
      <c r="P5" t="s">
        <v>319</v>
      </c>
      <c r="Q5" t="s">
        <v>590</v>
      </c>
    </row>
    <row r="6" spans="1:17" x14ac:dyDescent="0.2">
      <c r="A6" s="5">
        <v>4</v>
      </c>
      <c r="B6" s="25">
        <v>3.2291666666666666E-3</v>
      </c>
      <c r="C6" t="str">
        <f>INDEX(Rosters!$G:$G,MATCH('Girls Individual'!E6&amp;"-"&amp;TEXT('Girls Individual'!F6,"00"),Rosters!$A:$A,0))</f>
        <v>MARIELLE MACDONALD</v>
      </c>
      <c r="D6" t="str">
        <f t="shared" si="1"/>
        <v>OLMC</v>
      </c>
      <c r="E6" t="s">
        <v>37</v>
      </c>
      <c r="F6">
        <v>11</v>
      </c>
      <c r="G6" s="29" t="str">
        <f>INDEX(Rosters!$E:$E,MATCH('Girls Individual'!E6&amp;"-"&amp;TEXT('Girls Individual'!F6,"00"),Rosters!$A:$A,0))&amp;" "&amp;INDEX(Rosters!$D:$D,MATCH('Girls Individual'!E6&amp;"-"&amp;TEXT('Girls Individual'!F6,"00"),Rosters!$A:$A,0))</f>
        <v>F 4</v>
      </c>
      <c r="I6" s="11"/>
      <c r="M6" s="11"/>
      <c r="O6" s="29">
        <f t="shared" si="0"/>
        <v>16</v>
      </c>
      <c r="P6" t="s">
        <v>181</v>
      </c>
      <c r="Q6" t="s">
        <v>4</v>
      </c>
    </row>
    <row r="7" spans="1:17" x14ac:dyDescent="0.2">
      <c r="A7" s="5">
        <v>5</v>
      </c>
      <c r="B7" s="25">
        <v>3.2407407407407406E-3</v>
      </c>
      <c r="C7" t="str">
        <f>INDEX(Rosters!$G:$G,MATCH('Girls Individual'!E7&amp;"-"&amp;TEXT('Girls Individual'!F7,"00"),Rosters!$A:$A,0))</f>
        <v>EMMA LAST</v>
      </c>
      <c r="D7" t="str">
        <f t="shared" si="1"/>
        <v>OLMC</v>
      </c>
      <c r="E7" t="s">
        <v>37</v>
      </c>
      <c r="F7">
        <v>13</v>
      </c>
      <c r="G7" s="29" t="str">
        <f>INDEX(Rosters!$E:$E,MATCH('Girls Individual'!E7&amp;"-"&amp;TEXT('Girls Individual'!F7,"00"),Rosters!$A:$A,0))&amp;" "&amp;INDEX(Rosters!$D:$D,MATCH('Girls Individual'!E7&amp;"-"&amp;TEXT('Girls Individual'!F7,"00"),Rosters!$A:$A,0))</f>
        <v>F 4</v>
      </c>
      <c r="I7" s="11"/>
      <c r="M7" s="11"/>
      <c r="O7" s="29">
        <f t="shared" si="0"/>
        <v>0</v>
      </c>
      <c r="P7" t="s">
        <v>183</v>
      </c>
      <c r="Q7" t="s">
        <v>720</v>
      </c>
    </row>
    <row r="8" spans="1:17" x14ac:dyDescent="0.2">
      <c r="A8" s="5">
        <v>6</v>
      </c>
      <c r="B8" s="25">
        <v>3.2754629629629631E-3</v>
      </c>
      <c r="C8" t="str">
        <f>INDEX(Rosters!$G:$G,MATCH('Girls Individual'!E8&amp;"-"&amp;TEXT('Girls Individual'!F8,"00"),Rosters!$A:$A,0))</f>
        <v>Isabell Young</v>
      </c>
      <c r="D8" t="str">
        <f t="shared" si="1"/>
        <v>Assumption</v>
      </c>
      <c r="E8" t="s">
        <v>181</v>
      </c>
      <c r="F8">
        <v>21</v>
      </c>
      <c r="G8" s="29" t="str">
        <f>INDEX(Rosters!$E:$E,MATCH('Girls Individual'!E8&amp;"-"&amp;TEXT('Girls Individual'!F8,"00"),Rosters!$A:$A,0))&amp;" "&amp;INDEX(Rosters!$D:$D,MATCH('Girls Individual'!E8&amp;"-"&amp;TEXT('Girls Individual'!F8,"00"),Rosters!$A:$A,0))</f>
        <v>F 4</v>
      </c>
      <c r="I8" s="11"/>
      <c r="M8" s="11"/>
      <c r="O8" s="29">
        <f t="shared" si="0"/>
        <v>5</v>
      </c>
      <c r="P8" t="s">
        <v>317</v>
      </c>
      <c r="Q8" t="s">
        <v>3</v>
      </c>
    </row>
    <row r="9" spans="1:17" x14ac:dyDescent="0.2">
      <c r="A9" s="5">
        <v>7</v>
      </c>
      <c r="B9" s="25">
        <v>3.2870370370370367E-3</v>
      </c>
      <c r="C9" t="str">
        <f>INDEX(Rosters!$G:$G,MATCH('Girls Individual'!E9&amp;"-"&amp;TEXT('Girls Individual'!F9,"00"),Rosters!$A:$A,0))</f>
        <v>Alexa VanSlyke</v>
      </c>
      <c r="D9" t="str">
        <f t="shared" si="1"/>
        <v>SVMS</v>
      </c>
      <c r="E9" t="s">
        <v>1257</v>
      </c>
      <c r="F9">
        <v>12</v>
      </c>
      <c r="G9" s="29" t="str">
        <f>INDEX(Rosters!$E:$E,MATCH('Girls Individual'!E9&amp;"-"&amp;TEXT('Girls Individual'!F9,"00"),Rosters!$A:$A,0))&amp;" "&amp;INDEX(Rosters!$D:$D,MATCH('Girls Individual'!E9&amp;"-"&amp;TEXT('Girls Individual'!F9,"00"),Rosters!$A:$A,0))</f>
        <v>F 4</v>
      </c>
      <c r="I9" s="11"/>
      <c r="M9" s="11"/>
      <c r="O9" s="29">
        <f t="shared" si="0"/>
        <v>2</v>
      </c>
      <c r="P9" t="s">
        <v>316</v>
      </c>
      <c r="Q9" t="s">
        <v>1208</v>
      </c>
    </row>
    <row r="10" spans="1:17" x14ac:dyDescent="0.2">
      <c r="A10" s="5">
        <v>8</v>
      </c>
      <c r="B10" s="25">
        <v>3.3449074074074071E-3</v>
      </c>
      <c r="C10" t="str">
        <f>INDEX(Rosters!$G:$G,MATCH('Girls Individual'!E10&amp;"-"&amp;TEXT('Girls Individual'!F10,"00"),Rosters!$A:$A,0))</f>
        <v>Julie Scarpin</v>
      </c>
      <c r="D10" t="str">
        <f t="shared" si="1"/>
        <v>SVMS</v>
      </c>
      <c r="E10" t="s">
        <v>1257</v>
      </c>
      <c r="F10">
        <v>5</v>
      </c>
      <c r="G10" s="29" t="str">
        <f>INDEX(Rosters!$E:$E,MATCH('Girls Individual'!E10&amp;"-"&amp;TEXT('Girls Individual'!F10,"00"),Rosters!$A:$A,0))&amp;" "&amp;INDEX(Rosters!$D:$D,MATCH('Girls Individual'!E10&amp;"-"&amp;TEXT('Girls Individual'!F10,"00"),Rosters!$A:$A,0))</f>
        <v>F 3</v>
      </c>
      <c r="I10" s="11"/>
      <c r="M10" s="11"/>
      <c r="O10" s="29">
        <f t="shared" si="0"/>
        <v>3</v>
      </c>
      <c r="P10" t="s">
        <v>318</v>
      </c>
      <c r="Q10" t="s">
        <v>341</v>
      </c>
    </row>
    <row r="11" spans="1:17" x14ac:dyDescent="0.2">
      <c r="A11" s="5">
        <v>9</v>
      </c>
      <c r="B11" s="25">
        <v>3.3912037037037036E-3</v>
      </c>
      <c r="C11" t="str">
        <f>INDEX(Rosters!$G:$G,MATCH('Girls Individual'!E11&amp;"-"&amp;TEXT('Girls Individual'!F11,"00"),Rosters!$A:$A,0))</f>
        <v>Rosie Farmer</v>
      </c>
      <c r="D11" t="str">
        <f t="shared" si="1"/>
        <v>Assumption</v>
      </c>
      <c r="E11" t="s">
        <v>181</v>
      </c>
      <c r="F11">
        <v>4</v>
      </c>
      <c r="G11" s="29" t="str">
        <f>INDEX(Rosters!$E:$E,MATCH('Girls Individual'!E11&amp;"-"&amp;TEXT('Girls Individual'!F11,"00"),Rosters!$A:$A,0))&amp;" "&amp;INDEX(Rosters!$D:$D,MATCH('Girls Individual'!E11&amp;"-"&amp;TEXT('Girls Individual'!F11,"00"),Rosters!$A:$A,0))</f>
        <v>F 3</v>
      </c>
      <c r="I11" s="11"/>
      <c r="M11" s="11"/>
      <c r="O11" s="29">
        <f t="shared" si="0"/>
        <v>6</v>
      </c>
      <c r="P11" t="s">
        <v>1253</v>
      </c>
      <c r="Q11" t="s">
        <v>977</v>
      </c>
    </row>
    <row r="12" spans="1:17" x14ac:dyDescent="0.2">
      <c r="A12" s="5">
        <v>10</v>
      </c>
      <c r="B12" s="25">
        <v>3.4027777777777784E-3</v>
      </c>
      <c r="C12" t="str">
        <f>INDEX(Rosters!$G:$G,MATCH('Girls Individual'!E12&amp;"-"&amp;TEXT('Girls Individual'!F12,"00"),Rosters!$A:$A,0))</f>
        <v>Avery Andrews</v>
      </c>
      <c r="D12" t="str">
        <f t="shared" si="1"/>
        <v>SJA</v>
      </c>
      <c r="E12" t="s">
        <v>320</v>
      </c>
      <c r="F12">
        <v>15</v>
      </c>
      <c r="G12" s="29" t="str">
        <f>INDEX(Rosters!$E:$E,MATCH('Girls Individual'!E12&amp;"-"&amp;TEXT('Girls Individual'!F12,"00"),Rosters!$A:$A,0))&amp;" "&amp;INDEX(Rosters!$D:$D,MATCH('Girls Individual'!E12&amp;"-"&amp;TEXT('Girls Individual'!F12,"00"),Rosters!$A:$A,0))</f>
        <v>F 3</v>
      </c>
      <c r="I12" s="11"/>
      <c r="M12" s="11"/>
      <c r="O12" s="29">
        <f t="shared" si="0"/>
        <v>0</v>
      </c>
      <c r="P12" t="s">
        <v>1254</v>
      </c>
      <c r="Q12" t="s">
        <v>842</v>
      </c>
    </row>
    <row r="13" spans="1:17" x14ac:dyDescent="0.2">
      <c r="A13" s="5">
        <v>11</v>
      </c>
      <c r="B13" s="25">
        <v>3.483796296296296E-3</v>
      </c>
      <c r="C13" t="str">
        <f>INDEX(Rosters!$G:$G,MATCH('Girls Individual'!E13&amp;"-"&amp;TEXT('Girls Individual'!F13,"00"),Rosters!$A:$A,0))</f>
        <v>Kaitlyn Guzman</v>
      </c>
      <c r="D13" t="str">
        <f t="shared" si="1"/>
        <v>St Thomas</v>
      </c>
      <c r="E13" t="s">
        <v>1256</v>
      </c>
      <c r="F13">
        <v>2</v>
      </c>
      <c r="G13" s="29" t="str">
        <f>INDEX(Rosters!$E:$E,MATCH('Girls Individual'!E13&amp;"-"&amp;TEXT('Girls Individual'!F13,"00"),Rosters!$A:$A,0))&amp;" "&amp;INDEX(Rosters!$D:$D,MATCH('Girls Individual'!E13&amp;"-"&amp;TEXT('Girls Individual'!F13,"00"),Rosters!$A:$A,0))</f>
        <v>F 3</v>
      </c>
      <c r="M13" s="11"/>
      <c r="O13" s="29">
        <f t="shared" si="0"/>
        <v>3</v>
      </c>
      <c r="P13" t="s">
        <v>1255</v>
      </c>
      <c r="Q13" t="s">
        <v>1150</v>
      </c>
    </row>
    <row r="14" spans="1:17" x14ac:dyDescent="0.2">
      <c r="A14" s="5">
        <v>12</v>
      </c>
      <c r="B14" s="25">
        <v>3.5879629629629629E-3</v>
      </c>
      <c r="C14" t="str">
        <f>INDEX(Rosters!$G:$G,MATCH('Girls Individual'!E14&amp;"-"&amp;TEXT('Girls Individual'!F14,"00"),Rosters!$A:$A,0))</f>
        <v>Emma Patel</v>
      </c>
      <c r="D14" t="str">
        <f t="shared" si="1"/>
        <v>SVMS</v>
      </c>
      <c r="E14" t="s">
        <v>1257</v>
      </c>
      <c r="F14">
        <v>8</v>
      </c>
      <c r="G14" s="29" t="str">
        <f>INDEX(Rosters!$E:$E,MATCH('Girls Individual'!E14&amp;"-"&amp;TEXT('Girls Individual'!F14,"00"),Rosters!$A:$A,0))&amp;" "&amp;INDEX(Rosters!$D:$D,MATCH('Girls Individual'!E14&amp;"-"&amp;TEXT('Girls Individual'!F14,"00"),Rosters!$A:$A,0))</f>
        <v>F 4</v>
      </c>
      <c r="M14" s="11"/>
      <c r="O14" s="29">
        <f t="shared" si="0"/>
        <v>9</v>
      </c>
      <c r="P14" t="s">
        <v>1256</v>
      </c>
      <c r="Q14" t="s">
        <v>792</v>
      </c>
    </row>
    <row r="15" spans="1:17" x14ac:dyDescent="0.2">
      <c r="A15" s="5">
        <v>13</v>
      </c>
      <c r="B15" s="25">
        <v>3.5995370370370369E-3</v>
      </c>
      <c r="C15" t="str">
        <f>INDEX(Rosters!$G:$G,MATCH('Girls Individual'!E15&amp;"-"&amp;TEXT('Girls Individual'!F15,"00"),Rosters!$A:$A,0))</f>
        <v>Laila Fabien</v>
      </c>
      <c r="D15" t="str">
        <f t="shared" si="1"/>
        <v>Holy Trinity</v>
      </c>
      <c r="E15" t="s">
        <v>317</v>
      </c>
      <c r="F15">
        <v>9</v>
      </c>
      <c r="G15" s="29" t="str">
        <f>INDEX(Rosters!$E:$E,MATCH('Girls Individual'!E15&amp;"-"&amp;TEXT('Girls Individual'!F15,"00"),Rosters!$A:$A,0))&amp;" "&amp;INDEX(Rosters!$D:$D,MATCH('Girls Individual'!E15&amp;"-"&amp;TEXT('Girls Individual'!F15,"00"),Rosters!$A:$A,0))</f>
        <v>F 3</v>
      </c>
      <c r="M15" s="11"/>
      <c r="O15" s="29">
        <f t="shared" si="0"/>
        <v>10</v>
      </c>
      <c r="P15" t="s">
        <v>1257</v>
      </c>
      <c r="Q15" t="s">
        <v>876</v>
      </c>
    </row>
    <row r="16" spans="1:17" x14ac:dyDescent="0.2">
      <c r="A16" s="5">
        <v>14</v>
      </c>
      <c r="B16" s="25">
        <v>3.6226851851851854E-3</v>
      </c>
      <c r="C16" t="str">
        <f>INDEX(Rosters!$G:$G,MATCH('Girls Individual'!E16&amp;"-"&amp;TEXT('Girls Individual'!F16,"00"),Rosters!$A:$A,0))</f>
        <v>Victoria Brusco</v>
      </c>
      <c r="D16" t="str">
        <f t="shared" si="1"/>
        <v>Assumption</v>
      </c>
      <c r="E16" t="s">
        <v>181</v>
      </c>
      <c r="F16">
        <v>2</v>
      </c>
      <c r="G16" s="29" t="str">
        <f>INDEX(Rosters!$E:$E,MATCH('Girls Individual'!E16&amp;"-"&amp;TEXT('Girls Individual'!F16,"00"),Rosters!$A:$A,0))&amp;" "&amp;INDEX(Rosters!$D:$D,MATCH('Girls Individual'!E16&amp;"-"&amp;TEXT('Girls Individual'!F16,"00"),Rosters!$A:$A,0))</f>
        <v>F 3</v>
      </c>
      <c r="M16" s="11"/>
      <c r="O16" s="29">
        <f t="shared" si="0"/>
        <v>5</v>
      </c>
      <c r="P16" t="s">
        <v>320</v>
      </c>
      <c r="Q16" t="s">
        <v>269</v>
      </c>
    </row>
    <row r="17" spans="1:17" x14ac:dyDescent="0.2">
      <c r="A17" s="5">
        <v>15</v>
      </c>
      <c r="B17" s="25">
        <v>3.6342592592592594E-3</v>
      </c>
      <c r="C17" t="str">
        <f>INDEX(Rosters!$G:$G,MATCH('Girls Individual'!E17&amp;"-"&amp;TEXT('Girls Individual'!F17,"00"),Rosters!$A:$A,0))</f>
        <v>ISABEL AROCHO</v>
      </c>
      <c r="D17" t="str">
        <f t="shared" si="1"/>
        <v>OLMC</v>
      </c>
      <c r="E17" t="s">
        <v>37</v>
      </c>
      <c r="F17">
        <v>8</v>
      </c>
      <c r="G17" s="29" t="str">
        <f>INDEX(Rosters!$E:$E,MATCH('Girls Individual'!E17&amp;"-"&amp;TEXT('Girls Individual'!F17,"00"),Rosters!$A:$A,0))&amp;" "&amp;INDEX(Rosters!$D:$D,MATCH('Girls Individual'!E17&amp;"-"&amp;TEXT('Girls Individual'!F17,"00"),Rosters!$A:$A,0))</f>
        <v>F 4</v>
      </c>
      <c r="M17" s="11"/>
      <c r="O17" s="29">
        <f t="shared" si="0"/>
        <v>0</v>
      </c>
      <c r="P17" t="s">
        <v>321</v>
      </c>
      <c r="Q17" t="s">
        <v>1082</v>
      </c>
    </row>
    <row r="18" spans="1:17" x14ac:dyDescent="0.2">
      <c r="A18" s="5">
        <v>16</v>
      </c>
      <c r="B18" s="25">
        <v>3.645833333333333E-3</v>
      </c>
      <c r="C18" t="str">
        <f>INDEX(Rosters!$G:$G,MATCH('Girls Individual'!E18&amp;"-"&amp;TEXT('Girls Individual'!F18,"00"),Rosters!$A:$A,0))</f>
        <v>Kathleen Melvin Jocher</v>
      </c>
      <c r="D18" t="str">
        <f t="shared" si="1"/>
        <v>Assumption</v>
      </c>
      <c r="E18" t="s">
        <v>181</v>
      </c>
      <c r="F18">
        <v>17</v>
      </c>
      <c r="G18" s="29" t="str">
        <f>INDEX(Rosters!$E:$E,MATCH('Girls Individual'!E18&amp;"-"&amp;TEXT('Girls Individual'!F18,"00"),Rosters!$A:$A,0))&amp;" "&amp;INDEX(Rosters!$D:$D,MATCH('Girls Individual'!E18&amp;"-"&amp;TEXT('Girls Individual'!F18,"00"),Rosters!$A:$A,0))</f>
        <v>F 4</v>
      </c>
      <c r="M18" s="11"/>
      <c r="O18" s="29">
        <f t="shared" si="0"/>
        <v>5</v>
      </c>
      <c r="P18" t="s">
        <v>322</v>
      </c>
      <c r="Q18" t="s">
        <v>1287</v>
      </c>
    </row>
    <row r="19" spans="1:17" x14ac:dyDescent="0.2">
      <c r="A19" s="5">
        <v>17</v>
      </c>
      <c r="B19" s="25">
        <v>3.6689814814814814E-3</v>
      </c>
      <c r="C19" t="str">
        <f>INDEX(Rosters!$G:$G,MATCH('Girls Individual'!E19&amp;"-"&amp;TEXT('Girls Individual'!F19,"00"),Rosters!$A:$A,0))</f>
        <v>Sabrina Echeverria</v>
      </c>
      <c r="D19" t="str">
        <f t="shared" si="1"/>
        <v>Queen of Peace</v>
      </c>
      <c r="E19" t="s">
        <v>1253</v>
      </c>
      <c r="F19">
        <v>12</v>
      </c>
      <c r="G19" s="29" t="str">
        <f>INDEX(Rosters!$E:$E,MATCH('Girls Individual'!E19&amp;"-"&amp;TEXT('Girls Individual'!F19,"00"),Rosters!$A:$A,0))&amp;" "&amp;INDEX(Rosters!$D:$D,MATCH('Girls Individual'!E19&amp;"-"&amp;TEXT('Girls Individual'!F19,"00"),Rosters!$A:$A,0))</f>
        <v>F 3</v>
      </c>
      <c r="M19" s="11"/>
      <c r="O19" s="29">
        <f t="shared" si="0"/>
        <v>5</v>
      </c>
      <c r="P19" t="s">
        <v>1331</v>
      </c>
      <c r="Q19" t="s">
        <v>1332</v>
      </c>
    </row>
    <row r="20" spans="1:17" x14ac:dyDescent="0.2">
      <c r="A20" s="5">
        <v>18</v>
      </c>
      <c r="B20" s="25">
        <v>3.6805555555555554E-3</v>
      </c>
      <c r="C20" t="str">
        <f>INDEX(Rosters!$G:$G,MATCH('Girls Individual'!E20&amp;"-"&amp;TEXT('Girls Individual'!F20,"00"),Rosters!$A:$A,0))</f>
        <v>Annie Salaki</v>
      </c>
      <c r="D20" t="str">
        <f t="shared" si="1"/>
        <v>SVMS</v>
      </c>
      <c r="E20" t="s">
        <v>1257</v>
      </c>
      <c r="F20">
        <v>9</v>
      </c>
      <c r="G20" s="29" t="str">
        <f>INDEX(Rosters!$E:$E,MATCH('Girls Individual'!E20&amp;"-"&amp;TEXT('Girls Individual'!F20,"00"),Rosters!$A:$A,0))&amp;" "&amp;INDEX(Rosters!$D:$D,MATCH('Girls Individual'!E20&amp;"-"&amp;TEXT('Girls Individual'!F20,"00"),Rosters!$A:$A,0))</f>
        <v>F 4</v>
      </c>
      <c r="M20" s="11"/>
    </row>
    <row r="21" spans="1:17" x14ac:dyDescent="0.2">
      <c r="A21" s="5">
        <v>19</v>
      </c>
      <c r="B21" s="25">
        <v>3.6921296296296298E-3</v>
      </c>
      <c r="C21" t="str">
        <f>INDEX(Rosters!$G:$G,MATCH('Girls Individual'!E21&amp;"-"&amp;TEXT('Girls Individual'!F21,"00"),Rosters!$A:$A,0))</f>
        <v>Loretta Biro</v>
      </c>
      <c r="D21" t="str">
        <f t="shared" si="1"/>
        <v>Queen of Peace</v>
      </c>
      <c r="E21" t="s">
        <v>1253</v>
      </c>
      <c r="F21">
        <v>7</v>
      </c>
      <c r="G21" s="29" t="str">
        <f>INDEX(Rosters!$E:$E,MATCH('Girls Individual'!E21&amp;"-"&amp;TEXT('Girls Individual'!F21,"00"),Rosters!$A:$A,0))&amp;" "&amp;INDEX(Rosters!$D:$D,MATCH('Girls Individual'!E21&amp;"-"&amp;TEXT('Girls Individual'!F21,"00"),Rosters!$A:$A,0))</f>
        <v>F 4</v>
      </c>
      <c r="M21" s="11"/>
    </row>
    <row r="22" spans="1:17" x14ac:dyDescent="0.2">
      <c r="A22" s="5">
        <v>20</v>
      </c>
      <c r="B22" s="25">
        <v>3.7037037037037034E-3</v>
      </c>
      <c r="C22" t="str">
        <f>INDEX(Rosters!$G:$G,MATCH('Girls Individual'!E22&amp;"-"&amp;TEXT('Girls Individual'!F22,"00"),Rosters!$A:$A,0))</f>
        <v>Katalyna Aguilar</v>
      </c>
      <c r="D22" t="str">
        <f t="shared" si="1"/>
        <v>Queen of Peace</v>
      </c>
      <c r="E22" t="s">
        <v>1253</v>
      </c>
      <c r="F22">
        <v>14</v>
      </c>
      <c r="G22" s="29" t="str">
        <f>INDEX(Rosters!$E:$E,MATCH('Girls Individual'!E22&amp;"-"&amp;TEXT('Girls Individual'!F22,"00"),Rosters!$A:$A,0))&amp;" "&amp;INDEX(Rosters!$D:$D,MATCH('Girls Individual'!E22&amp;"-"&amp;TEXT('Girls Individual'!F22,"00"),Rosters!$A:$A,0))</f>
        <v>F 4</v>
      </c>
      <c r="M22" s="11"/>
    </row>
    <row r="23" spans="1:17" x14ac:dyDescent="0.2">
      <c r="A23" s="5">
        <v>21</v>
      </c>
      <c r="B23" s="25">
        <v>3.7037037037037034E-3</v>
      </c>
      <c r="C23" t="str">
        <f>INDEX(Rosters!$G:$G,MATCH('Girls Individual'!E23&amp;"-"&amp;TEXT('Girls Individual'!F23,"00"),Rosters!$A:$A,0))</f>
        <v>Lili Peppinghaus</v>
      </c>
      <c r="D23" t="str">
        <f t="shared" si="1"/>
        <v>St Thomas</v>
      </c>
      <c r="E23" t="s">
        <v>1256</v>
      </c>
      <c r="F23">
        <v>7</v>
      </c>
      <c r="G23" s="29" t="str">
        <f>INDEX(Rosters!$E:$E,MATCH('Girls Individual'!E23&amp;"-"&amp;TEXT('Girls Individual'!F23,"00"),Rosters!$A:$A,0))&amp;" "&amp;INDEX(Rosters!$D:$D,MATCH('Girls Individual'!E23&amp;"-"&amp;TEXT('Girls Individual'!F23,"00"),Rosters!$A:$A,0))</f>
        <v>F 4</v>
      </c>
      <c r="M23" s="11"/>
      <c r="O23" s="29">
        <f>SUM(O3:O19)</f>
        <v>112</v>
      </c>
    </row>
    <row r="24" spans="1:17" x14ac:dyDescent="0.2">
      <c r="A24" s="5">
        <v>22</v>
      </c>
      <c r="B24" s="25">
        <v>3.7384259259259263E-3</v>
      </c>
      <c r="C24" t="str">
        <f>INDEX(Rosters!$G:$G,MATCH('Girls Individual'!E24&amp;"-"&amp;TEXT('Girls Individual'!F24,"00"),Rosters!$A:$A,0))</f>
        <v>LILY WEBBER</v>
      </c>
      <c r="D24" t="str">
        <f t="shared" si="1"/>
        <v>OLMC</v>
      </c>
      <c r="E24" t="s">
        <v>37</v>
      </c>
      <c r="F24">
        <v>3</v>
      </c>
      <c r="G24" s="29" t="str">
        <f>INDEX(Rosters!$E:$E,MATCH('Girls Individual'!E24&amp;"-"&amp;TEXT('Girls Individual'!F24,"00"),Rosters!$A:$A,0))&amp;" "&amp;INDEX(Rosters!$D:$D,MATCH('Girls Individual'!E24&amp;"-"&amp;TEXT('Girls Individual'!F24,"00"),Rosters!$A:$A,0))</f>
        <v>F 3</v>
      </c>
      <c r="M24" s="11"/>
    </row>
    <row r="25" spans="1:17" x14ac:dyDescent="0.2">
      <c r="A25" s="5">
        <f>A24+1</f>
        <v>23</v>
      </c>
      <c r="B25" s="25">
        <v>3.7384259259259263E-3</v>
      </c>
      <c r="C25" t="str">
        <f>INDEX(Rosters!$G:$G,MATCH('Girls Individual'!E25&amp;"-"&amp;TEXT('Girls Individual'!F25,"00"),Rosters!$A:$A,0))</f>
        <v>MARGARITA DUFFY</v>
      </c>
      <c r="D25" t="str">
        <f t="shared" si="1"/>
        <v>OLMC</v>
      </c>
      <c r="E25" t="s">
        <v>37</v>
      </c>
      <c r="F25">
        <v>38</v>
      </c>
      <c r="G25" s="29" t="str">
        <f>INDEX(Rosters!$E:$E,MATCH('Girls Individual'!E25&amp;"-"&amp;TEXT('Girls Individual'!F25,"00"),Rosters!$A:$A,0))&amp;" "&amp;INDEX(Rosters!$D:$D,MATCH('Girls Individual'!E25&amp;"-"&amp;TEXT('Girls Individual'!F25,"00"),Rosters!$A:$A,0))</f>
        <v>F 3</v>
      </c>
    </row>
    <row r="26" spans="1:17" x14ac:dyDescent="0.2">
      <c r="A26" s="5">
        <f t="shared" ref="A26:A40" si="2">A25+1</f>
        <v>24</v>
      </c>
      <c r="B26" s="25">
        <v>3.7500000000000003E-3</v>
      </c>
      <c r="C26" t="str">
        <f>INDEX(Rosters!$G:$G,MATCH('Girls Individual'!E26&amp;"-"&amp;TEXT('Girls Individual'!F26,"00"),Rosters!$A:$A,0))</f>
        <v>Caroline Doench</v>
      </c>
      <c r="D26" t="str">
        <f t="shared" ref="D26:D40" si="3">INDEX($Q$3:$Q$22,MATCH(E26,$P$3:$P$22,0))</f>
        <v>SVMS</v>
      </c>
      <c r="E26" t="s">
        <v>1257</v>
      </c>
      <c r="F26">
        <v>1</v>
      </c>
      <c r="G26" s="29" t="str">
        <f>INDEX(Rosters!$E:$E,MATCH('Girls Individual'!E26&amp;"-"&amp;TEXT('Girls Individual'!F26,"00"),Rosters!$A:$A,0))&amp;" "&amp;INDEX(Rosters!$D:$D,MATCH('Girls Individual'!E26&amp;"-"&amp;TEXT('Girls Individual'!F26,"00"),Rosters!$A:$A,0))</f>
        <v>F 3</v>
      </c>
    </row>
    <row r="27" spans="1:17" x14ac:dyDescent="0.2">
      <c r="A27" s="5">
        <f t="shared" si="2"/>
        <v>25</v>
      </c>
      <c r="B27" s="25">
        <v>3.7847222222222223E-3</v>
      </c>
      <c r="C27" t="str">
        <f>INDEX(Rosters!$G:$G,MATCH('Girls Individual'!E27&amp;"-"&amp;TEXT('Girls Individual'!F27,"00"),Rosters!$A:$A,0))</f>
        <v>Asha Patel</v>
      </c>
      <c r="D27" t="str">
        <f t="shared" si="3"/>
        <v>SVMS</v>
      </c>
      <c r="E27" t="s">
        <v>1257</v>
      </c>
      <c r="F27">
        <v>4</v>
      </c>
      <c r="G27" s="29" t="str">
        <f>INDEX(Rosters!$E:$E,MATCH('Girls Individual'!E27&amp;"-"&amp;TEXT('Girls Individual'!F27,"00"),Rosters!$A:$A,0))&amp;" "&amp;INDEX(Rosters!$D:$D,MATCH('Girls Individual'!E27&amp;"-"&amp;TEXT('Girls Individual'!F27,"00"),Rosters!$A:$A,0))</f>
        <v>F 3</v>
      </c>
    </row>
    <row r="28" spans="1:17" x14ac:dyDescent="0.2">
      <c r="A28" s="5">
        <f t="shared" si="2"/>
        <v>26</v>
      </c>
      <c r="B28" s="25">
        <v>3.7962962962962963E-3</v>
      </c>
      <c r="C28" t="str">
        <f>INDEX(Rosters!$G:$G,MATCH('Girls Individual'!E28&amp;"-"&amp;TEXT('Girls Individual'!F28,"00"),Rosters!$A:$A,0))</f>
        <v>Sophia Gencarelli</v>
      </c>
      <c r="D28" t="str">
        <f t="shared" si="3"/>
        <v>St Thomas</v>
      </c>
      <c r="E28" t="s">
        <v>1256</v>
      </c>
      <c r="F28">
        <v>5</v>
      </c>
      <c r="G28" s="29" t="str">
        <f>INDEX(Rosters!$E:$E,MATCH('Girls Individual'!E28&amp;"-"&amp;TEXT('Girls Individual'!F28,"00"),Rosters!$A:$A,0))&amp;" "&amp;INDEX(Rosters!$D:$D,MATCH('Girls Individual'!E28&amp;"-"&amp;TEXT('Girls Individual'!F28,"00"),Rosters!$A:$A,0))</f>
        <v>F 3</v>
      </c>
    </row>
    <row r="29" spans="1:17" x14ac:dyDescent="0.2">
      <c r="A29" s="5">
        <f t="shared" si="2"/>
        <v>27</v>
      </c>
      <c r="B29" s="25">
        <v>3.7962962962962963E-3</v>
      </c>
      <c r="C29" t="str">
        <f>INDEX(Rosters!$G:$G,MATCH('Girls Individual'!E29&amp;"-"&amp;TEXT('Girls Individual'!F29,"00"),Rosters!$A:$A,0))</f>
        <v>Valentina Schielke</v>
      </c>
      <c r="D29" t="str">
        <f t="shared" si="3"/>
        <v>St Cassian</v>
      </c>
      <c r="E29" t="s">
        <v>182</v>
      </c>
      <c r="F29">
        <v>54</v>
      </c>
      <c r="G29" s="29" t="str">
        <f>INDEX(Rosters!$E:$E,MATCH('Girls Individual'!E29&amp;"-"&amp;TEXT('Girls Individual'!F29,"00"),Rosters!$A:$A,0))&amp;" "&amp;INDEX(Rosters!$D:$D,MATCH('Girls Individual'!E29&amp;"-"&amp;TEXT('Girls Individual'!F29,"00"),Rosters!$A:$A,0))</f>
        <v>F 3</v>
      </c>
    </row>
    <row r="30" spans="1:17" x14ac:dyDescent="0.2">
      <c r="A30" s="5">
        <f t="shared" si="2"/>
        <v>28</v>
      </c>
      <c r="B30" s="25">
        <v>3.8194444444444443E-3</v>
      </c>
      <c r="C30" t="str">
        <f>INDEX(Rosters!$G:$G,MATCH('Girls Individual'!E30&amp;"-"&amp;TEXT('Girls Individual'!F30,"00"),Rosters!$A:$A,0))</f>
        <v>SarahJane  Lukaszyk</v>
      </c>
      <c r="D30" t="str">
        <f t="shared" si="3"/>
        <v>Assumption</v>
      </c>
      <c r="E30" t="s">
        <v>181</v>
      </c>
      <c r="F30">
        <v>7</v>
      </c>
      <c r="G30" s="29" t="str">
        <f>INDEX(Rosters!$E:$E,MATCH('Girls Individual'!E30&amp;"-"&amp;TEXT('Girls Individual'!F30,"00"),Rosters!$A:$A,0))&amp;" "&amp;INDEX(Rosters!$D:$D,MATCH('Girls Individual'!E30&amp;"-"&amp;TEXT('Girls Individual'!F30,"00"),Rosters!$A:$A,0))</f>
        <v>F 3</v>
      </c>
    </row>
    <row r="31" spans="1:17" x14ac:dyDescent="0.2">
      <c r="A31" s="5">
        <f t="shared" si="2"/>
        <v>29</v>
      </c>
      <c r="B31" s="25">
        <v>4.0046296296296297E-3</v>
      </c>
      <c r="C31" t="str">
        <f>INDEX(Rosters!$G:$G,MATCH('Girls Individual'!E31&amp;"-"&amp;TEXT('Girls Individual'!F31,"00"),Rosters!$A:$A,0))</f>
        <v>Meghan Hernandez</v>
      </c>
      <c r="D31" t="str">
        <f t="shared" si="3"/>
        <v>St Thomas</v>
      </c>
      <c r="E31" t="s">
        <v>1256</v>
      </c>
      <c r="F31">
        <v>4</v>
      </c>
      <c r="G31" s="29" t="str">
        <f>INDEX(Rosters!$E:$E,MATCH('Girls Individual'!E31&amp;"-"&amp;TEXT('Girls Individual'!F31,"00"),Rosters!$A:$A,0))&amp;" "&amp;INDEX(Rosters!$D:$D,MATCH('Girls Individual'!E31&amp;"-"&amp;TEXT('Girls Individual'!F31,"00"),Rosters!$A:$A,0))</f>
        <v>F 3</v>
      </c>
    </row>
    <row r="32" spans="1:17" x14ac:dyDescent="0.2">
      <c r="A32" s="5">
        <f t="shared" si="2"/>
        <v>30</v>
      </c>
      <c r="B32" s="25">
        <v>4.1435185185185186E-3</v>
      </c>
      <c r="C32" t="str">
        <f>INDEX(Rosters!$G:$G,MATCH('Girls Individual'!E32&amp;"-"&amp;TEXT('Girls Individual'!F32,"00"),Rosters!$A:$A,0))</f>
        <v>Violet Rodriguez</v>
      </c>
      <c r="D32" t="str">
        <f t="shared" si="3"/>
        <v>Holy Trinity</v>
      </c>
      <c r="E32" t="s">
        <v>317</v>
      </c>
      <c r="F32">
        <v>20</v>
      </c>
      <c r="G32" s="29" t="str">
        <f>INDEX(Rosters!$E:$E,MATCH('Girls Individual'!E32&amp;"-"&amp;TEXT('Girls Individual'!F32,"00"),Rosters!$A:$A,0))&amp;" "&amp;INDEX(Rosters!$D:$D,MATCH('Girls Individual'!E32&amp;"-"&amp;TEXT('Girls Individual'!F32,"00"),Rosters!$A:$A,0))</f>
        <v>F 4</v>
      </c>
    </row>
    <row r="33" spans="1:12" x14ac:dyDescent="0.2">
      <c r="A33" s="5">
        <f t="shared" si="2"/>
        <v>31</v>
      </c>
      <c r="B33" s="25">
        <v>4.2476851851851851E-3</v>
      </c>
      <c r="C33" t="str">
        <f>INDEX(Rosters!$G:$G,MATCH('Girls Individual'!E33&amp;"-"&amp;TEXT('Girls Individual'!F33,"00"),Rosters!$A:$A,0))</f>
        <v>Emma Zienowicz</v>
      </c>
      <c r="D33" t="str">
        <f t="shared" si="3"/>
        <v>Assumption</v>
      </c>
      <c r="E33" t="s">
        <v>181</v>
      </c>
      <c r="F33">
        <v>22</v>
      </c>
      <c r="G33" s="29" t="str">
        <f>INDEX(Rosters!$E:$E,MATCH('Girls Individual'!E33&amp;"-"&amp;TEXT('Girls Individual'!F33,"00"),Rosters!$A:$A,0))&amp;" "&amp;INDEX(Rosters!$D:$D,MATCH('Girls Individual'!E33&amp;"-"&amp;TEXT('Girls Individual'!F33,"00"),Rosters!$A:$A,0))</f>
        <v>F 4</v>
      </c>
    </row>
    <row r="34" spans="1:12" x14ac:dyDescent="0.2">
      <c r="A34" s="5">
        <f t="shared" si="2"/>
        <v>32</v>
      </c>
      <c r="B34" s="25">
        <v>4.2939814814814811E-3</v>
      </c>
      <c r="C34" t="str">
        <f>INDEX(Rosters!$G:$G,MATCH('Girls Individual'!E34&amp;"-"&amp;TEXT('Girls Individual'!F34,"00"),Rosters!$A:$A,0))</f>
        <v>Madison Noesner</v>
      </c>
      <c r="D34" t="str">
        <f t="shared" si="3"/>
        <v>OLS</v>
      </c>
      <c r="E34" t="s">
        <v>318</v>
      </c>
      <c r="F34">
        <v>10</v>
      </c>
      <c r="G34" s="29" t="str">
        <f>INDEX(Rosters!$E:$E,MATCH('Girls Individual'!E34&amp;"-"&amp;TEXT('Girls Individual'!F34,"00"),Rosters!$A:$A,0))&amp;" "&amp;INDEX(Rosters!$D:$D,MATCH('Girls Individual'!E34&amp;"-"&amp;TEXT('Girls Individual'!F34,"00"),Rosters!$A:$A,0))</f>
        <v>F 4</v>
      </c>
    </row>
    <row r="35" spans="1:12" x14ac:dyDescent="0.2">
      <c r="A35" s="5">
        <f t="shared" si="2"/>
        <v>33</v>
      </c>
      <c r="B35" s="25">
        <v>4.340277777777778E-3</v>
      </c>
      <c r="C35" t="str">
        <f>INDEX(Rosters!$G:$G,MATCH('Girls Individual'!E35&amp;"-"&amp;TEXT('Girls Individual'!F35,"00"),Rosters!$A:$A,0))</f>
        <v>Emma Caldwell</v>
      </c>
      <c r="D35" t="str">
        <f t="shared" si="3"/>
        <v>St Cassian</v>
      </c>
      <c r="E35" t="s">
        <v>1356</v>
      </c>
      <c r="F35">
        <v>13</v>
      </c>
      <c r="G35" s="29" t="str">
        <f>INDEX(Rosters!$E:$E,MATCH('Girls Individual'!E35&amp;"-"&amp;TEXT('Girls Individual'!F35,"00"),Rosters!$A:$A,0))&amp;" "&amp;INDEX(Rosters!$D:$D,MATCH('Girls Individual'!E35&amp;"-"&amp;TEXT('Girls Individual'!F35,"00"),Rosters!$A:$A,0))</f>
        <v>F 4</v>
      </c>
    </row>
    <row r="36" spans="1:12" x14ac:dyDescent="0.2">
      <c r="A36" s="5">
        <f t="shared" si="2"/>
        <v>34</v>
      </c>
      <c r="B36" s="25">
        <v>4.3981481481481484E-3</v>
      </c>
      <c r="C36" t="str">
        <f>INDEX(Rosters!$G:$G,MATCH('Girls Individual'!E36&amp;"-"&amp;TEXT('Girls Individual'!F36,"00"),Rosters!$A:$A,0))</f>
        <v>Leah Fenton</v>
      </c>
      <c r="D36" t="str">
        <f t="shared" si="3"/>
        <v>St Thomas</v>
      </c>
      <c r="E36" t="s">
        <v>1256</v>
      </c>
      <c r="F36">
        <v>3</v>
      </c>
      <c r="G36" s="29" t="str">
        <f>INDEX(Rosters!$E:$E,MATCH('Girls Individual'!E36&amp;"-"&amp;TEXT('Girls Individual'!F36,"00"),Rosters!$A:$A,0))&amp;" "&amp;INDEX(Rosters!$D:$D,MATCH('Girls Individual'!E36&amp;"-"&amp;TEXT('Girls Individual'!F36,"00"),Rosters!$A:$A,0))</f>
        <v>F 3</v>
      </c>
    </row>
    <row r="37" spans="1:12" x14ac:dyDescent="0.2">
      <c r="A37" s="5">
        <f t="shared" si="2"/>
        <v>35</v>
      </c>
      <c r="B37" s="25">
        <v>4.5023148148148149E-3</v>
      </c>
      <c r="C37" t="str">
        <f>INDEX(Rosters!$G:$G,MATCH('Girls Individual'!E37&amp;"-"&amp;TEXT('Girls Individual'!F37,"00"),Rosters!$A:$A,0))</f>
        <v>AVERY WALSH</v>
      </c>
      <c r="D37" t="str">
        <f t="shared" si="3"/>
        <v>OLMC</v>
      </c>
      <c r="E37" t="s">
        <v>37</v>
      </c>
      <c r="F37">
        <v>1</v>
      </c>
      <c r="G37" s="29" t="str">
        <f>INDEX(Rosters!$E:$E,MATCH('Girls Individual'!E37&amp;"-"&amp;TEXT('Girls Individual'!F37,"00"),Rosters!$A:$A,0))&amp;" "&amp;INDEX(Rosters!$D:$D,MATCH('Girls Individual'!E37&amp;"-"&amp;TEXT('Girls Individual'!F37,"00"),Rosters!$A:$A,0))</f>
        <v>F 3</v>
      </c>
    </row>
    <row r="38" spans="1:12" x14ac:dyDescent="0.2">
      <c r="A38" s="5">
        <f t="shared" si="2"/>
        <v>36</v>
      </c>
      <c r="B38" s="25">
        <v>4.6412037037037038E-3</v>
      </c>
      <c r="C38" t="str">
        <f>INDEX(Rosters!$G:$G,MATCH('Girls Individual'!E38&amp;"-"&amp;TEXT('Girls Individual'!F38,"00"),Rosters!$A:$A,0))</f>
        <v>Victoria Blazquez</v>
      </c>
      <c r="D38" t="str">
        <f t="shared" si="3"/>
        <v>Queen of Peace</v>
      </c>
      <c r="E38" t="s">
        <v>1253</v>
      </c>
      <c r="F38">
        <v>5</v>
      </c>
      <c r="G38" s="29" t="str">
        <f>INDEX(Rosters!$E:$E,MATCH('Girls Individual'!E38&amp;"-"&amp;TEXT('Girls Individual'!F38,"00"),Rosters!$A:$A,0))&amp;" "&amp;INDEX(Rosters!$D:$D,MATCH('Girls Individual'!E38&amp;"-"&amp;TEXT('Girls Individual'!F38,"00"),Rosters!$A:$A,0))</f>
        <v>F 3</v>
      </c>
      <c r="I38" s="11"/>
      <c r="L38" s="11"/>
    </row>
    <row r="39" spans="1:12" x14ac:dyDescent="0.2">
      <c r="A39" s="5">
        <f t="shared" si="2"/>
        <v>37</v>
      </c>
      <c r="B39" s="25">
        <v>4.6874999999999998E-3</v>
      </c>
      <c r="C39" t="str">
        <f>INDEX(Rosters!$G:$G,MATCH('Girls Individual'!E39&amp;"-"&amp;TEXT('Girls Individual'!F39,"00"),Rosters!$A:$A,0))</f>
        <v>Fatima Alvites</v>
      </c>
      <c r="D39" t="str">
        <f t="shared" si="3"/>
        <v>St James</v>
      </c>
      <c r="E39" t="s">
        <v>319</v>
      </c>
      <c r="F39">
        <v>1</v>
      </c>
      <c r="G39" s="29" t="str">
        <f>INDEX(Rosters!$E:$E,MATCH('Girls Individual'!E39&amp;"-"&amp;TEXT('Girls Individual'!F39,"00"),Rosters!$A:$A,0))&amp;" "&amp;INDEX(Rosters!$D:$D,MATCH('Girls Individual'!E39&amp;"-"&amp;TEXT('Girls Individual'!F39,"00"),Rosters!$A:$A,0))</f>
        <v>F 3</v>
      </c>
      <c r="I39" s="11"/>
      <c r="L39" s="11"/>
    </row>
    <row r="40" spans="1:12" x14ac:dyDescent="0.2">
      <c r="A40" s="5">
        <f t="shared" si="2"/>
        <v>38</v>
      </c>
      <c r="B40" s="25">
        <v>4.8958333333333328E-3</v>
      </c>
      <c r="C40" t="str">
        <f>INDEX(Rosters!$G:$G,MATCH('Girls Individual'!E40&amp;"-"&amp;TEXT('Girls Individual'!F40,"00"),Rosters!$A:$A,0))</f>
        <v>Elizabeth Fazio</v>
      </c>
      <c r="D40" t="str">
        <f t="shared" si="3"/>
        <v>St Thomas</v>
      </c>
      <c r="E40" t="s">
        <v>1256</v>
      </c>
      <c r="F40">
        <v>1</v>
      </c>
      <c r="G40" s="29" t="str">
        <f>INDEX(Rosters!$E:$E,MATCH('Girls Individual'!E40&amp;"-"&amp;TEXT('Girls Individual'!F40,"00"),Rosters!$A:$A,0))&amp;" "&amp;INDEX(Rosters!$D:$D,MATCH('Girls Individual'!E40&amp;"-"&amp;TEXT('Girls Individual'!F40,"00"),Rosters!$A:$A,0))</f>
        <v>F 3</v>
      </c>
      <c r="I40" s="11"/>
      <c r="L40" s="11"/>
    </row>
    <row r="41" spans="1:12" x14ac:dyDescent="0.2">
      <c r="A41" s="5"/>
      <c r="B41" s="20"/>
    </row>
    <row r="43" spans="1:12" x14ac:dyDescent="0.2">
      <c r="A43" s="5" t="s">
        <v>8</v>
      </c>
      <c r="B43" s="5"/>
    </row>
    <row r="44" spans="1:12" x14ac:dyDescent="0.2">
      <c r="A44" s="5" t="s">
        <v>2</v>
      </c>
      <c r="B44" s="5"/>
      <c r="C44" s="5" t="s">
        <v>0</v>
      </c>
      <c r="D44" s="5" t="s">
        <v>1</v>
      </c>
      <c r="E44" s="5"/>
    </row>
    <row r="45" spans="1:12" x14ac:dyDescent="0.2">
      <c r="A45" s="5">
        <v>1</v>
      </c>
      <c r="B45" s="25">
        <v>5.4166666666666669E-3</v>
      </c>
      <c r="C45" t="str">
        <f>INDEX(Rosters!$G:$G,MATCH('Girls Individual'!E45&amp;"-"&amp;TEXT('Girls Individual'!F45,"00"),Rosters!$A:$A,0))</f>
        <v>Eden Solorzano</v>
      </c>
      <c r="D45" t="str">
        <f t="shared" ref="D45" si="4">INDEX($Q$3:$Q$22,MATCH(E45,$P$3:$P$22,0))</f>
        <v>St Cassian</v>
      </c>
      <c r="E45" t="s">
        <v>1356</v>
      </c>
      <c r="F45">
        <v>56</v>
      </c>
      <c r="G45" s="29" t="str">
        <f>INDEX(Rosters!$E:$E,MATCH('Girls Individual'!E45&amp;"-"&amp;TEXT('Girls Individual'!F45,"00"),Rosters!$A:$A,0))&amp;" "&amp;INDEX(Rosters!$D:$D,MATCH('Girls Individual'!E45&amp;"-"&amp;TEXT('Girls Individual'!F45,"00"),Rosters!$A:$A,0))</f>
        <v>F 6</v>
      </c>
      <c r="I45" s="11"/>
      <c r="L45" s="11"/>
    </row>
    <row r="46" spans="1:12" x14ac:dyDescent="0.2">
      <c r="A46" s="5">
        <f t="shared" ref="A46:A77" si="5">A45+1</f>
        <v>2</v>
      </c>
      <c r="B46" s="25">
        <v>6.1574074074074074E-3</v>
      </c>
      <c r="C46" t="str">
        <f>INDEX(Rosters!$G:$G,MATCH('Girls Individual'!E46&amp;"-"&amp;TEXT('Girls Individual'!F46,"00"),Rosters!$A:$A,0))</f>
        <v>Lake Heinze</v>
      </c>
      <c r="D46" t="str">
        <f t="shared" ref="D46:D77" si="6">INDEX($Q$3:$Q$22,MATCH(E46,$P$3:$P$22,0))</f>
        <v>St James</v>
      </c>
      <c r="E46" t="s">
        <v>319</v>
      </c>
      <c r="F46">
        <v>15</v>
      </c>
      <c r="G46" s="29" t="str">
        <f>INDEX(Rosters!$E:$E,MATCH('Girls Individual'!E46&amp;"-"&amp;TEXT('Girls Individual'!F46,"00"),Rosters!$A:$A,0))&amp;" "&amp;INDEX(Rosters!$D:$D,MATCH('Girls Individual'!E46&amp;"-"&amp;TEXT('Girls Individual'!F46,"00"),Rosters!$A:$A,0))</f>
        <v>F 6</v>
      </c>
      <c r="I46" s="11"/>
      <c r="L46" s="11"/>
    </row>
    <row r="47" spans="1:12" x14ac:dyDescent="0.2">
      <c r="A47" s="5">
        <f t="shared" si="5"/>
        <v>3</v>
      </c>
      <c r="B47" s="25">
        <v>6.1805555555555563E-3</v>
      </c>
      <c r="C47" t="str">
        <f>INDEX(Rosters!$G:$G,MATCH('Girls Individual'!E47&amp;"-"&amp;TEXT('Girls Individual'!F47,"00"),Rosters!$A:$A,0))</f>
        <v>Claire Johnson</v>
      </c>
      <c r="D47" t="str">
        <f t="shared" si="6"/>
        <v>St James</v>
      </c>
      <c r="E47" t="s">
        <v>319</v>
      </c>
      <c r="F47">
        <v>16</v>
      </c>
      <c r="G47" s="29" t="str">
        <f>INDEX(Rosters!$E:$E,MATCH('Girls Individual'!E47&amp;"-"&amp;TEXT('Girls Individual'!F47,"00"),Rosters!$A:$A,0))&amp;" "&amp;INDEX(Rosters!$D:$D,MATCH('Girls Individual'!E47&amp;"-"&amp;TEXT('Girls Individual'!F47,"00"),Rosters!$A:$A,0))</f>
        <v>F 5</v>
      </c>
      <c r="I47" s="11"/>
      <c r="L47" s="11"/>
    </row>
    <row r="48" spans="1:12" x14ac:dyDescent="0.2">
      <c r="A48" s="5">
        <f t="shared" si="5"/>
        <v>4</v>
      </c>
      <c r="B48" s="25">
        <v>6.2847222222222228E-3</v>
      </c>
      <c r="C48" t="str">
        <f>INDEX(Rosters!$G:$G,MATCH('Girls Individual'!E48&amp;"-"&amp;TEXT('Girls Individual'!F48,"00"),Rosters!$A:$A,0))</f>
        <v>BELLA FUENTES</v>
      </c>
      <c r="D48" t="str">
        <f t="shared" si="6"/>
        <v>OLMC</v>
      </c>
      <c r="E48" t="s">
        <v>37</v>
      </c>
      <c r="F48">
        <v>20</v>
      </c>
      <c r="G48" s="29" t="str">
        <f>INDEX(Rosters!$E:$E,MATCH('Girls Individual'!E48&amp;"-"&amp;TEXT('Girls Individual'!F48,"00"),Rosters!$A:$A,0))&amp;" "&amp;INDEX(Rosters!$D:$D,MATCH('Girls Individual'!E48&amp;"-"&amp;TEXT('Girls Individual'!F48,"00"),Rosters!$A:$A,0))</f>
        <v>F 6</v>
      </c>
      <c r="I48" s="11"/>
      <c r="L48" s="11"/>
    </row>
    <row r="49" spans="1:12" x14ac:dyDescent="0.2">
      <c r="A49" s="5">
        <f t="shared" si="5"/>
        <v>5</v>
      </c>
      <c r="B49" s="25">
        <v>6.3773148148148148E-3</v>
      </c>
      <c r="C49" t="str">
        <f>INDEX(Rosters!$G:$G,MATCH('Girls Individual'!E49&amp;"-"&amp;TEXT('Girls Individual'!F49,"00"),Rosters!$A:$A,0))</f>
        <v>Morgan Angelillo</v>
      </c>
      <c r="D49" t="str">
        <f t="shared" si="6"/>
        <v>St Cassian</v>
      </c>
      <c r="E49" t="s">
        <v>182</v>
      </c>
      <c r="F49">
        <v>5</v>
      </c>
      <c r="G49" s="29" t="str">
        <f>INDEX(Rosters!$E:$E,MATCH('Girls Individual'!E49&amp;"-"&amp;TEXT('Girls Individual'!F49,"00"),Rosters!$A:$A,0))&amp;" "&amp;INDEX(Rosters!$D:$D,MATCH('Girls Individual'!E49&amp;"-"&amp;TEXT('Girls Individual'!F49,"00"),Rosters!$A:$A,0))</f>
        <v>F 6</v>
      </c>
      <c r="I49" s="11"/>
      <c r="L49" s="11"/>
    </row>
    <row r="50" spans="1:12" x14ac:dyDescent="0.2">
      <c r="A50" s="5">
        <f t="shared" si="5"/>
        <v>6</v>
      </c>
      <c r="B50" s="25">
        <v>6.4236111111111117E-3</v>
      </c>
      <c r="C50" t="str">
        <f>INDEX(Rosters!$G:$G,MATCH('Girls Individual'!E50&amp;"-"&amp;TEXT('Girls Individual'!F50,"00"),Rosters!$A:$A,0))</f>
        <v>Paige Travers</v>
      </c>
      <c r="D50" t="str">
        <f t="shared" si="6"/>
        <v>St James</v>
      </c>
      <c r="E50" t="s">
        <v>319</v>
      </c>
      <c r="F50">
        <v>21</v>
      </c>
      <c r="G50" s="29" t="str">
        <f>INDEX(Rosters!$E:$E,MATCH('Girls Individual'!E50&amp;"-"&amp;TEXT('Girls Individual'!F50,"00"),Rosters!$A:$A,0))&amp;" "&amp;INDEX(Rosters!$D:$D,MATCH('Girls Individual'!E50&amp;"-"&amp;TEXT('Girls Individual'!F50,"00"),Rosters!$A:$A,0))</f>
        <v>F 6</v>
      </c>
      <c r="I50" s="11"/>
      <c r="L50" s="11"/>
    </row>
    <row r="51" spans="1:12" x14ac:dyDescent="0.2">
      <c r="A51" s="5">
        <f t="shared" si="5"/>
        <v>7</v>
      </c>
      <c r="B51" s="25">
        <v>6.4467592592592597E-3</v>
      </c>
      <c r="C51" t="str">
        <f>INDEX(Rosters!$G:$G,MATCH('Girls Individual'!E51&amp;"-"&amp;TEXT('Girls Individual'!F51,"00"),Rosters!$A:$A,0))</f>
        <v>Corey Graham</v>
      </c>
      <c r="D51" t="str">
        <f t="shared" si="6"/>
        <v>SVMS</v>
      </c>
      <c r="E51" t="s">
        <v>1257</v>
      </c>
      <c r="F51">
        <v>19</v>
      </c>
      <c r="G51" s="29" t="str">
        <f>INDEX(Rosters!$E:$E,MATCH('Girls Individual'!E51&amp;"-"&amp;TEXT('Girls Individual'!F51,"00"),Rosters!$A:$A,0))&amp;" "&amp;INDEX(Rosters!$D:$D,MATCH('Girls Individual'!E51&amp;"-"&amp;TEXT('Girls Individual'!F51,"00"),Rosters!$A:$A,0))</f>
        <v>F 6</v>
      </c>
      <c r="I51" s="11"/>
      <c r="L51" s="11"/>
    </row>
    <row r="52" spans="1:12" x14ac:dyDescent="0.2">
      <c r="A52" s="5">
        <f t="shared" si="5"/>
        <v>8</v>
      </c>
      <c r="B52" s="25">
        <v>6.4930555555555549E-3</v>
      </c>
      <c r="C52" t="str">
        <f>INDEX(Rosters!$G:$G,MATCH('Girls Individual'!E52&amp;"-"&amp;TEXT('Girls Individual'!F52,"00"),Rosters!$A:$A,0))</f>
        <v>Karla Pye</v>
      </c>
      <c r="D52" t="str">
        <f t="shared" si="6"/>
        <v>St James</v>
      </c>
      <c r="E52" t="s">
        <v>319</v>
      </c>
      <c r="F52">
        <v>20</v>
      </c>
      <c r="G52" s="29" t="str">
        <f>INDEX(Rosters!$E:$E,MATCH('Girls Individual'!E52&amp;"-"&amp;TEXT('Girls Individual'!F52,"00"),Rosters!$A:$A,0))&amp;" "&amp;INDEX(Rosters!$D:$D,MATCH('Girls Individual'!E52&amp;"-"&amp;TEXT('Girls Individual'!F52,"00"),Rosters!$A:$A,0))</f>
        <v>F 6</v>
      </c>
      <c r="I52" s="11"/>
      <c r="L52" s="11"/>
    </row>
    <row r="53" spans="1:12" x14ac:dyDescent="0.2">
      <c r="A53" s="5">
        <f t="shared" si="5"/>
        <v>9</v>
      </c>
      <c r="B53" s="25">
        <v>6.5046296296296302E-3</v>
      </c>
      <c r="C53" t="str">
        <f>INDEX(Rosters!$G:$G,MATCH('Girls Individual'!E53&amp;"-"&amp;TEXT('Girls Individual'!F53,"00"),Rosters!$A:$A,0))</f>
        <v>Sophia Battista</v>
      </c>
      <c r="D53" t="str">
        <f t="shared" si="6"/>
        <v>St James</v>
      </c>
      <c r="E53" t="s">
        <v>319</v>
      </c>
      <c r="F53">
        <v>13</v>
      </c>
      <c r="G53" s="29" t="str">
        <f>INDEX(Rosters!$E:$E,MATCH('Girls Individual'!E53&amp;"-"&amp;TEXT('Girls Individual'!F53,"00"),Rosters!$A:$A,0))&amp;" "&amp;INDEX(Rosters!$D:$D,MATCH('Girls Individual'!E53&amp;"-"&amp;TEXT('Girls Individual'!F53,"00"),Rosters!$A:$A,0))</f>
        <v>F 6</v>
      </c>
      <c r="I53" s="11"/>
      <c r="L53" s="11"/>
    </row>
    <row r="54" spans="1:12" x14ac:dyDescent="0.2">
      <c r="A54" s="5">
        <f t="shared" si="5"/>
        <v>10</v>
      </c>
      <c r="B54" s="25">
        <v>6.5740740740740733E-3</v>
      </c>
      <c r="C54" t="str">
        <f>INDEX(Rosters!$G:$G,MATCH('Girls Individual'!E54&amp;"-"&amp;TEXT('Girls Individual'!F54,"00"),Rosters!$A:$A,0))</f>
        <v>ELIE GREENMAN</v>
      </c>
      <c r="D54" t="str">
        <f t="shared" si="6"/>
        <v>OLMC</v>
      </c>
      <c r="E54" t="s">
        <v>37</v>
      </c>
      <c r="F54">
        <v>19</v>
      </c>
      <c r="G54" s="29" t="str">
        <f>INDEX(Rosters!$E:$E,MATCH('Girls Individual'!E54&amp;"-"&amp;TEXT('Girls Individual'!F54,"00"),Rosters!$A:$A,0))&amp;" "&amp;INDEX(Rosters!$D:$D,MATCH('Girls Individual'!E54&amp;"-"&amp;TEXT('Girls Individual'!F54,"00"),Rosters!$A:$A,0))</f>
        <v>F 6</v>
      </c>
      <c r="I54" s="11"/>
      <c r="L54" s="11"/>
    </row>
    <row r="55" spans="1:12" x14ac:dyDescent="0.2">
      <c r="A55" s="5">
        <f t="shared" si="5"/>
        <v>11</v>
      </c>
      <c r="B55" s="25">
        <v>6.6087962962962966E-3</v>
      </c>
      <c r="C55" t="str">
        <f>INDEX(Rosters!$G:$G,MATCH('Girls Individual'!E55&amp;"-"&amp;TEXT('Girls Individual'!F55,"00"),Rosters!$A:$A,0))</f>
        <v>SOFIA COHEN</v>
      </c>
      <c r="D55" t="str">
        <f t="shared" si="6"/>
        <v>OLMC</v>
      </c>
      <c r="E55" t="s">
        <v>37</v>
      </c>
      <c r="F55">
        <v>21</v>
      </c>
      <c r="G55" s="29" t="str">
        <f>INDEX(Rosters!$E:$E,MATCH('Girls Individual'!E55&amp;"-"&amp;TEXT('Girls Individual'!F55,"00"),Rosters!$A:$A,0))&amp;" "&amp;INDEX(Rosters!$D:$D,MATCH('Girls Individual'!E55&amp;"-"&amp;TEXT('Girls Individual'!F55,"00"),Rosters!$A:$A,0))</f>
        <v>F 6</v>
      </c>
      <c r="I55" s="11"/>
      <c r="L55" s="11"/>
    </row>
    <row r="56" spans="1:12" x14ac:dyDescent="0.2">
      <c r="A56" s="5">
        <f t="shared" si="5"/>
        <v>12</v>
      </c>
      <c r="B56" s="25">
        <v>6.6435185185185182E-3</v>
      </c>
      <c r="C56" t="str">
        <f>INDEX(Rosters!$G:$G,MATCH('Girls Individual'!E56&amp;"-"&amp;TEXT('Girls Individual'!F56,"00"),Rosters!$A:$A,0))</f>
        <v>Joelle Paolino</v>
      </c>
      <c r="D56" t="str">
        <f t="shared" si="6"/>
        <v>St James</v>
      </c>
      <c r="E56" t="s">
        <v>319</v>
      </c>
      <c r="F56">
        <v>19</v>
      </c>
      <c r="G56" s="29" t="str">
        <f>INDEX(Rosters!$E:$E,MATCH('Girls Individual'!E56&amp;"-"&amp;TEXT('Girls Individual'!F56,"00"),Rosters!$A:$A,0))&amp;" "&amp;INDEX(Rosters!$D:$D,MATCH('Girls Individual'!E56&amp;"-"&amp;TEXT('Girls Individual'!F56,"00"),Rosters!$A:$A,0))</f>
        <v>F 6</v>
      </c>
      <c r="I56" s="11"/>
      <c r="L56" s="11"/>
    </row>
    <row r="57" spans="1:12" x14ac:dyDescent="0.2">
      <c r="A57" s="5">
        <f t="shared" si="5"/>
        <v>13</v>
      </c>
      <c r="B57" s="25">
        <v>6.6898148148148142E-3</v>
      </c>
      <c r="C57" t="str">
        <f>INDEX(Rosters!$G:$G,MATCH('Girls Individual'!E57&amp;"-"&amp;TEXT('Girls Individual'!F57,"00"),Rosters!$A:$A,0))</f>
        <v>Hart Monica</v>
      </c>
      <c r="D57" t="str">
        <f t="shared" si="6"/>
        <v>Academy of Our Lady</v>
      </c>
      <c r="E57" t="s">
        <v>322</v>
      </c>
      <c r="F57">
        <v>3</v>
      </c>
      <c r="G57" s="29" t="str">
        <f>INDEX(Rosters!$E:$E,MATCH('Girls Individual'!E57&amp;"-"&amp;TEXT('Girls Individual'!F57,"00"),Rosters!$A:$A,0))&amp;" "&amp;INDEX(Rosters!$D:$D,MATCH('Girls Individual'!E57&amp;"-"&amp;TEXT('Girls Individual'!F57,"00"),Rosters!$A:$A,0))</f>
        <v>F 6</v>
      </c>
      <c r="I57" s="11"/>
      <c r="L57" s="11"/>
    </row>
    <row r="58" spans="1:12" x14ac:dyDescent="0.2">
      <c r="A58" s="5">
        <f t="shared" si="5"/>
        <v>14</v>
      </c>
      <c r="B58" s="25">
        <v>6.7592592592592591E-3</v>
      </c>
      <c r="C58" t="str">
        <f>INDEX(Rosters!$G:$G,MATCH('Girls Individual'!E58&amp;"-"&amp;TEXT('Girls Individual'!F58,"00"),Rosters!$A:$A,0))</f>
        <v>Avery Lawlor</v>
      </c>
      <c r="D58" t="str">
        <f t="shared" si="6"/>
        <v>St James</v>
      </c>
      <c r="E58" t="s">
        <v>319</v>
      </c>
      <c r="F58">
        <v>17</v>
      </c>
      <c r="G58" s="29" t="str">
        <f>INDEX(Rosters!$E:$E,MATCH('Girls Individual'!E58&amp;"-"&amp;TEXT('Girls Individual'!F58,"00"),Rosters!$A:$A,0))&amp;" "&amp;INDEX(Rosters!$D:$D,MATCH('Girls Individual'!E58&amp;"-"&amp;TEXT('Girls Individual'!F58,"00"),Rosters!$A:$A,0))</f>
        <v>F 5</v>
      </c>
      <c r="I58" s="11"/>
      <c r="L58" s="11"/>
    </row>
    <row r="59" spans="1:12" x14ac:dyDescent="0.2">
      <c r="A59" s="5">
        <f t="shared" si="5"/>
        <v>15</v>
      </c>
      <c r="B59" s="25">
        <v>6.7708333333333336E-3</v>
      </c>
      <c r="C59" t="str">
        <f>INDEX(Rosters!$G:$G,MATCH('Girls Individual'!E59&amp;"-"&amp;TEXT('Girls Individual'!F59,"00"),Rosters!$A:$A,0))</f>
        <v>Natalia Bruzzichesi</v>
      </c>
      <c r="D59" t="str">
        <f t="shared" si="6"/>
        <v>St James</v>
      </c>
      <c r="E59" t="s">
        <v>319</v>
      </c>
      <c r="F59">
        <v>14</v>
      </c>
      <c r="G59" s="29" t="str">
        <f>INDEX(Rosters!$E:$E,MATCH('Girls Individual'!E59&amp;"-"&amp;TEXT('Girls Individual'!F59,"00"),Rosters!$A:$A,0))&amp;" "&amp;INDEX(Rosters!$D:$D,MATCH('Girls Individual'!E59&amp;"-"&amp;TEXT('Girls Individual'!F59,"00"),Rosters!$A:$A,0))</f>
        <v>F 6</v>
      </c>
      <c r="I59" s="11"/>
      <c r="L59" s="11"/>
    </row>
    <row r="60" spans="1:12" x14ac:dyDescent="0.2">
      <c r="A60" s="5">
        <f t="shared" si="5"/>
        <v>16</v>
      </c>
      <c r="B60" s="25">
        <v>6.8634259259259256E-3</v>
      </c>
      <c r="C60" t="str">
        <f>INDEX(Rosters!$G:$G,MATCH('Girls Individual'!E60&amp;"-"&amp;TEXT('Girls Individual'!F60,"00"),Rosters!$A:$A,0))</f>
        <v>Mortko Reagan</v>
      </c>
      <c r="D60" t="str">
        <f t="shared" si="6"/>
        <v>Academy of Our Lady</v>
      </c>
      <c r="E60" t="s">
        <v>322</v>
      </c>
      <c r="F60">
        <v>2</v>
      </c>
      <c r="G60" s="29" t="str">
        <f>INDEX(Rosters!$E:$E,MATCH('Girls Individual'!E60&amp;"-"&amp;TEXT('Girls Individual'!F60,"00"),Rosters!$A:$A,0))&amp;" "&amp;INDEX(Rosters!$D:$D,MATCH('Girls Individual'!E60&amp;"-"&amp;TEXT('Girls Individual'!F60,"00"),Rosters!$A:$A,0))</f>
        <v>F 6</v>
      </c>
      <c r="I60" s="11"/>
      <c r="L60" s="11"/>
    </row>
    <row r="61" spans="1:12" x14ac:dyDescent="0.2">
      <c r="A61" s="5">
        <f t="shared" si="5"/>
        <v>17</v>
      </c>
      <c r="B61" s="25">
        <v>6.9328703703703696E-3</v>
      </c>
      <c r="C61" t="str">
        <f>INDEX(Rosters!$G:$G,MATCH('Girls Individual'!E61&amp;"-"&amp;TEXT('Girls Individual'!F61,"00"),Rosters!$A:$A,0))</f>
        <v>Stephanie Farmer</v>
      </c>
      <c r="D61" t="str">
        <f t="shared" si="6"/>
        <v>Assumption</v>
      </c>
      <c r="E61" t="s">
        <v>181</v>
      </c>
      <c r="F61">
        <v>23</v>
      </c>
      <c r="G61" s="29" t="str">
        <f>INDEX(Rosters!$E:$E,MATCH('Girls Individual'!E61&amp;"-"&amp;TEXT('Girls Individual'!F61,"00"),Rosters!$A:$A,0))&amp;" "&amp;INDEX(Rosters!$D:$D,MATCH('Girls Individual'!E61&amp;"-"&amp;TEXT('Girls Individual'!F61,"00"),Rosters!$A:$A,0))</f>
        <v>F 5</v>
      </c>
      <c r="I61" s="11"/>
      <c r="L61" s="11"/>
    </row>
    <row r="62" spans="1:12" x14ac:dyDescent="0.2">
      <c r="A62" s="5">
        <f t="shared" si="5"/>
        <v>18</v>
      </c>
      <c r="B62" s="25">
        <v>7.037037037037037E-3</v>
      </c>
      <c r="C62" t="str">
        <f>INDEX(Rosters!$G:$G,MATCH('Girls Individual'!E62&amp;"-"&amp;TEXT('Girls Individual'!F62,"00"),Rosters!$A:$A,0))</f>
        <v>Sophia Cohen</v>
      </c>
      <c r="D62" t="str">
        <f t="shared" si="6"/>
        <v>St Cassian</v>
      </c>
      <c r="E62" t="s">
        <v>182</v>
      </c>
      <c r="F62">
        <v>16</v>
      </c>
      <c r="G62" s="29" t="str">
        <f>INDEX(Rosters!$E:$E,MATCH('Girls Individual'!E62&amp;"-"&amp;TEXT('Girls Individual'!F62,"00"),Rosters!$A:$A,0))&amp;" "&amp;INDEX(Rosters!$D:$D,MATCH('Girls Individual'!E62&amp;"-"&amp;TEXT('Girls Individual'!F62,"00"),Rosters!$A:$A,0))</f>
        <v>F 6</v>
      </c>
      <c r="I62" s="11"/>
      <c r="L62" s="11"/>
    </row>
    <row r="63" spans="1:12" x14ac:dyDescent="0.2">
      <c r="A63" s="5">
        <f t="shared" si="5"/>
        <v>19</v>
      </c>
      <c r="B63" s="25">
        <v>7.1643518518518514E-3</v>
      </c>
      <c r="C63" t="str">
        <f>INDEX(Rosters!$G:$G,MATCH('Girls Individual'!E63&amp;"-"&amp;TEXT('Girls Individual'!F63,"00"),Rosters!$A:$A,0))</f>
        <v>Lauren Dischinger</v>
      </c>
      <c r="D63" t="str">
        <f t="shared" si="6"/>
        <v>Assumption</v>
      </c>
      <c r="E63" t="s">
        <v>181</v>
      </c>
      <c r="F63">
        <v>39</v>
      </c>
      <c r="G63" s="29" t="str">
        <f>INDEX(Rosters!$E:$E,MATCH('Girls Individual'!E63&amp;"-"&amp;TEXT('Girls Individual'!F63,"00"),Rosters!$A:$A,0))&amp;" "&amp;INDEX(Rosters!$D:$D,MATCH('Girls Individual'!E63&amp;"-"&amp;TEXT('Girls Individual'!F63,"00"),Rosters!$A:$A,0))</f>
        <v>F 6</v>
      </c>
      <c r="I63" s="11"/>
      <c r="L63" s="11"/>
    </row>
    <row r="64" spans="1:12" x14ac:dyDescent="0.2">
      <c r="A64" s="5">
        <f t="shared" si="5"/>
        <v>20</v>
      </c>
      <c r="B64" s="25">
        <v>7.3379629629629628E-3</v>
      </c>
      <c r="C64" t="str">
        <f>INDEX(Rosters!$G:$G,MATCH('Girls Individual'!E64&amp;"-"&amp;TEXT('Girls Individual'!F64,"00"),Rosters!$A:$A,0))</f>
        <v>Mary McEnroe</v>
      </c>
      <c r="D64" t="str">
        <f t="shared" si="6"/>
        <v>Assumption</v>
      </c>
      <c r="E64" t="s">
        <v>181</v>
      </c>
      <c r="F64">
        <v>41</v>
      </c>
      <c r="G64" s="29" t="str">
        <f>INDEX(Rosters!$E:$E,MATCH('Girls Individual'!E64&amp;"-"&amp;TEXT('Girls Individual'!F64,"00"),Rosters!$A:$A,0))&amp;" "&amp;INDEX(Rosters!$D:$D,MATCH('Girls Individual'!E64&amp;"-"&amp;TEXT('Girls Individual'!F64,"00"),Rosters!$A:$A,0))</f>
        <v>F 6</v>
      </c>
      <c r="I64" s="11"/>
      <c r="L64" s="11"/>
    </row>
    <row r="65" spans="1:12" x14ac:dyDescent="0.2">
      <c r="A65" s="5">
        <f t="shared" si="5"/>
        <v>21</v>
      </c>
      <c r="B65" s="25">
        <v>7.4189814814814813E-3</v>
      </c>
      <c r="C65" t="str">
        <f>INDEX(Rosters!$G:$G,MATCH('Girls Individual'!E65&amp;"-"&amp;TEXT('Girls Individual'!F65,"00"),Rosters!$A:$A,0))</f>
        <v>Sophia Hendrix</v>
      </c>
      <c r="D65" t="str">
        <f t="shared" si="6"/>
        <v>SJA</v>
      </c>
      <c r="E65" t="s">
        <v>320</v>
      </c>
      <c r="F65">
        <v>19</v>
      </c>
      <c r="G65" s="29" t="str">
        <f>INDEX(Rosters!$E:$E,MATCH('Girls Individual'!E65&amp;"-"&amp;TEXT('Girls Individual'!F65,"00"),Rosters!$A:$A,0))&amp;" "&amp;INDEX(Rosters!$D:$D,MATCH('Girls Individual'!E65&amp;"-"&amp;TEXT('Girls Individual'!F65,"00"),Rosters!$A:$A,0))</f>
        <v>F 5</v>
      </c>
      <c r="I65" s="11"/>
      <c r="L65" s="11"/>
    </row>
    <row r="66" spans="1:12" x14ac:dyDescent="0.2">
      <c r="A66" s="5">
        <f t="shared" si="5"/>
        <v>22</v>
      </c>
      <c r="B66" s="25">
        <v>7.6388888888888886E-3</v>
      </c>
      <c r="C66" t="str">
        <f>INDEX(Rosters!$G:$G,MATCH('Girls Individual'!E66&amp;"-"&amp;TEXT('Girls Individual'!F66,"00"),Rosters!$A:$A,0))</f>
        <v>NOELIA AROCHO</v>
      </c>
      <c r="D66" t="str">
        <f t="shared" si="6"/>
        <v>OLMC</v>
      </c>
      <c r="E66" t="s">
        <v>37</v>
      </c>
      <c r="F66">
        <v>17</v>
      </c>
      <c r="G66" s="29" t="str">
        <f>INDEX(Rosters!$E:$E,MATCH('Girls Individual'!E66&amp;"-"&amp;TEXT('Girls Individual'!F66,"00"),Rosters!$A:$A,0))&amp;" "&amp;INDEX(Rosters!$D:$D,MATCH('Girls Individual'!E66&amp;"-"&amp;TEXT('Girls Individual'!F66,"00"),Rosters!$A:$A,0))</f>
        <v>F 5</v>
      </c>
      <c r="I66" s="11"/>
      <c r="L66" s="11"/>
    </row>
    <row r="67" spans="1:12" x14ac:dyDescent="0.2">
      <c r="A67" s="5">
        <f t="shared" si="5"/>
        <v>23</v>
      </c>
      <c r="B67" s="25">
        <v>7.7777777777777767E-3</v>
      </c>
      <c r="C67" t="str">
        <f>INDEX(Rosters!$G:$G,MATCH('Girls Individual'!E67&amp;"-"&amp;TEXT('Girls Individual'!F67,"00"),Rosters!$A:$A,0))</f>
        <v>Isabela de Castro Soares</v>
      </c>
      <c r="D67" t="str">
        <f t="shared" si="6"/>
        <v>SVMS</v>
      </c>
      <c r="E67" t="s">
        <v>1257</v>
      </c>
      <c r="F67">
        <v>17</v>
      </c>
      <c r="G67" s="29" t="str">
        <f>INDEX(Rosters!$E:$E,MATCH('Girls Individual'!E67&amp;"-"&amp;TEXT('Girls Individual'!F67,"00"),Rosters!$A:$A,0))&amp;" "&amp;INDEX(Rosters!$D:$D,MATCH('Girls Individual'!E67&amp;"-"&amp;TEXT('Girls Individual'!F67,"00"),Rosters!$A:$A,0))</f>
        <v>F 6</v>
      </c>
      <c r="I67" s="11"/>
      <c r="L67" s="11"/>
    </row>
    <row r="68" spans="1:12" x14ac:dyDescent="0.2">
      <c r="A68" s="5">
        <f t="shared" si="5"/>
        <v>24</v>
      </c>
      <c r="B68" s="25">
        <v>8.0555555555555554E-3</v>
      </c>
      <c r="C68" t="str">
        <f>INDEX(Rosters!$G:$G,MATCH('Girls Individual'!E68&amp;"-"&amp;TEXT('Girls Individual'!F68,"00"),Rosters!$A:$A,0))</f>
        <v>Jessa Sierra</v>
      </c>
      <c r="D68" t="str">
        <f t="shared" si="6"/>
        <v>OLP</v>
      </c>
      <c r="E68" t="s">
        <v>316</v>
      </c>
      <c r="F68">
        <v>6</v>
      </c>
      <c r="G68" s="29" t="str">
        <f>INDEX(Rosters!$E:$E,MATCH('Girls Individual'!E68&amp;"-"&amp;TEXT('Girls Individual'!F68,"00"),Rosters!$A:$A,0))&amp;" "&amp;INDEX(Rosters!$D:$D,MATCH('Girls Individual'!E68&amp;"-"&amp;TEXT('Girls Individual'!F68,"00"),Rosters!$A:$A,0))</f>
        <v>F 6</v>
      </c>
      <c r="I68" s="11"/>
      <c r="L68" s="11"/>
    </row>
    <row r="69" spans="1:12" x14ac:dyDescent="0.2">
      <c r="A69" s="5">
        <f t="shared" si="5"/>
        <v>25</v>
      </c>
      <c r="B69" s="25">
        <v>8.4143518518518517E-3</v>
      </c>
      <c r="C69" t="str">
        <f>INDEX(Rosters!$G:$G,MATCH('Girls Individual'!E69&amp;"-"&amp;TEXT('Girls Individual'!F69,"00"),Rosters!$A:$A,0))</f>
        <v>ANALIESE TYRELL</v>
      </c>
      <c r="D69" t="str">
        <f t="shared" si="6"/>
        <v>OLMC</v>
      </c>
      <c r="E69" t="s">
        <v>37</v>
      </c>
      <c r="F69">
        <v>15</v>
      </c>
      <c r="G69" s="29" t="str">
        <f>INDEX(Rosters!$E:$E,MATCH('Girls Individual'!E69&amp;"-"&amp;TEXT('Girls Individual'!F69,"00"),Rosters!$A:$A,0))&amp;" "&amp;INDEX(Rosters!$D:$D,MATCH('Girls Individual'!E69&amp;"-"&amp;TEXT('Girls Individual'!F69,"00"),Rosters!$A:$A,0))</f>
        <v>F 5</v>
      </c>
      <c r="I69" s="11"/>
      <c r="L69" s="11"/>
    </row>
    <row r="70" spans="1:12" x14ac:dyDescent="0.2">
      <c r="A70" s="5">
        <f t="shared" si="5"/>
        <v>26</v>
      </c>
      <c r="B70" s="25">
        <v>8.518518518518519E-3</v>
      </c>
      <c r="C70" t="str">
        <f>INDEX(Rosters!$G:$G,MATCH('Girls Individual'!E70&amp;"-"&amp;TEXT('Girls Individual'!F70,"00"),Rosters!$A:$A,0))</f>
        <v>Victoria Hendrix</v>
      </c>
      <c r="D70" t="str">
        <f t="shared" si="6"/>
        <v>SJA</v>
      </c>
      <c r="E70" t="s">
        <v>1357</v>
      </c>
      <c r="F70">
        <v>25</v>
      </c>
      <c r="G70" s="29" t="str">
        <f>INDEX(Rosters!$E:$E,MATCH('Girls Individual'!E70&amp;"-"&amp;TEXT('Girls Individual'!F70,"00"),Rosters!$A:$A,0))&amp;" "&amp;INDEX(Rosters!$D:$D,MATCH('Girls Individual'!E70&amp;"-"&amp;TEXT('Girls Individual'!F70,"00"),Rosters!$A:$A,0))</f>
        <v>F 6</v>
      </c>
      <c r="I70" s="11"/>
      <c r="L70" s="11"/>
    </row>
    <row r="71" spans="1:12" x14ac:dyDescent="0.2">
      <c r="A71" s="5">
        <f t="shared" si="5"/>
        <v>27</v>
      </c>
      <c r="B71" s="25">
        <v>8.5532407407407415E-3</v>
      </c>
      <c r="C71" t="str">
        <f>INDEX(Rosters!$G:$G,MATCH('Girls Individual'!E71&amp;"-"&amp;TEXT('Girls Individual'!F71,"00"),Rosters!$A:$A,0))</f>
        <v>Penelope Rodriguez</v>
      </c>
      <c r="D71" t="str">
        <f t="shared" si="6"/>
        <v>Holy Trinity</v>
      </c>
      <c r="E71" t="s">
        <v>317</v>
      </c>
      <c r="F71">
        <v>19</v>
      </c>
      <c r="G71" s="29" t="str">
        <f>INDEX(Rosters!$E:$E,MATCH('Girls Individual'!E71&amp;"-"&amp;TEXT('Girls Individual'!F71,"00"),Rosters!$A:$A,0))&amp;" "&amp;INDEX(Rosters!$D:$D,MATCH('Girls Individual'!E71&amp;"-"&amp;TEXT('Girls Individual'!F71,"00"),Rosters!$A:$A,0))</f>
        <v>F 6</v>
      </c>
      <c r="I71" s="11"/>
      <c r="L71" s="11"/>
    </row>
    <row r="72" spans="1:12" x14ac:dyDescent="0.2">
      <c r="A72" s="5">
        <f t="shared" si="5"/>
        <v>28</v>
      </c>
      <c r="B72" s="25">
        <v>8.6458333333333335E-3</v>
      </c>
      <c r="C72" t="str">
        <f>INDEX(Rosters!$G:$G,MATCH('Girls Individual'!E72&amp;"-"&amp;TEXT('Girls Individual'!F72,"00"),Rosters!$A:$A,0))</f>
        <v>Kayla Zienowicz</v>
      </c>
      <c r="D72" t="str">
        <f t="shared" si="6"/>
        <v>Assumption</v>
      </c>
      <c r="E72" t="s">
        <v>181</v>
      </c>
      <c r="F72">
        <v>33</v>
      </c>
      <c r="G72" s="29" t="str">
        <f>INDEX(Rosters!$E:$E,MATCH('Girls Individual'!E72&amp;"-"&amp;TEXT('Girls Individual'!F72,"00"),Rosters!$A:$A,0))&amp;" "&amp;INDEX(Rosters!$D:$D,MATCH('Girls Individual'!E72&amp;"-"&amp;TEXT('Girls Individual'!F72,"00"),Rosters!$A:$A,0))</f>
        <v>F 5</v>
      </c>
      <c r="I72" s="11"/>
      <c r="L72" s="11"/>
    </row>
    <row r="73" spans="1:12" x14ac:dyDescent="0.2">
      <c r="A73" s="5">
        <f t="shared" si="5"/>
        <v>29</v>
      </c>
      <c r="B73" s="25">
        <v>9.432870370370371E-3</v>
      </c>
      <c r="C73" t="str">
        <f>INDEX(Rosters!$G:$G,MATCH('Girls Individual'!E73&amp;"-"&amp;TEXT('Girls Individual'!F73,"00"),Rosters!$A:$A,0))</f>
        <v>Cecilia Rose Sullian</v>
      </c>
      <c r="D73" t="str">
        <f t="shared" si="6"/>
        <v>Queen of Peace</v>
      </c>
      <c r="E73" t="s">
        <v>1253</v>
      </c>
      <c r="F73">
        <v>13</v>
      </c>
      <c r="G73" s="29" t="str">
        <f>INDEX(Rosters!$E:$E,MATCH('Girls Individual'!E73&amp;"-"&amp;TEXT('Girls Individual'!F73,"00"),Rosters!$A:$A,0))&amp;" "&amp;INDEX(Rosters!$D:$D,MATCH('Girls Individual'!E73&amp;"-"&amp;TEXT('Girls Individual'!F73,"00"),Rosters!$A:$A,0))</f>
        <v>F 6</v>
      </c>
      <c r="I73" s="11"/>
      <c r="L73" s="11"/>
    </row>
    <row r="74" spans="1:12" x14ac:dyDescent="0.2">
      <c r="A74" s="5">
        <f t="shared" si="5"/>
        <v>30</v>
      </c>
      <c r="B74" s="25">
        <v>9.6064814814814815E-3</v>
      </c>
      <c r="C74" t="str">
        <f>INDEX(Rosters!$G:$G,MATCH('Girls Individual'!E74&amp;"-"&amp;TEXT('Girls Individual'!F74,"00"),Rosters!$A:$A,0))</f>
        <v>Evelyn Cudia</v>
      </c>
      <c r="D74" t="str">
        <f t="shared" si="6"/>
        <v>St Cassian</v>
      </c>
      <c r="E74" t="s">
        <v>182</v>
      </c>
      <c r="F74">
        <v>19</v>
      </c>
      <c r="G74" s="29" t="str">
        <f>INDEX(Rosters!$E:$E,MATCH('Girls Individual'!E74&amp;"-"&amp;TEXT('Girls Individual'!F74,"00"),Rosters!$A:$A,0))&amp;" "&amp;INDEX(Rosters!$D:$D,MATCH('Girls Individual'!E74&amp;"-"&amp;TEXT('Girls Individual'!F74,"00"),Rosters!$A:$A,0))</f>
        <v>F 6</v>
      </c>
      <c r="I74" s="11"/>
      <c r="L74" s="11"/>
    </row>
    <row r="75" spans="1:12" x14ac:dyDescent="0.2">
      <c r="A75" s="5">
        <f t="shared" si="5"/>
        <v>31</v>
      </c>
      <c r="B75" s="25">
        <v>9.7685185185185184E-3</v>
      </c>
      <c r="C75" t="str">
        <f>INDEX(Rosters!$G:$G,MATCH('Girls Individual'!E75&amp;"-"&amp;TEXT('Girls Individual'!F75,"00"),Rosters!$A:$A,0))</f>
        <v>Mia Soto</v>
      </c>
      <c r="D75" t="str">
        <f t="shared" si="6"/>
        <v>St Thomas</v>
      </c>
      <c r="E75" t="s">
        <v>1256</v>
      </c>
      <c r="F75">
        <v>13</v>
      </c>
      <c r="G75" s="29" t="str">
        <f>INDEX(Rosters!$E:$E,MATCH('Girls Individual'!E75&amp;"-"&amp;TEXT('Girls Individual'!F75,"00"),Rosters!$A:$A,0))&amp;" "&amp;INDEX(Rosters!$D:$D,MATCH('Girls Individual'!E75&amp;"-"&amp;TEXT('Girls Individual'!F75,"00"),Rosters!$A:$A,0))</f>
        <v>F 5</v>
      </c>
      <c r="I75" s="11"/>
      <c r="L75" s="11"/>
    </row>
    <row r="76" spans="1:12" x14ac:dyDescent="0.2">
      <c r="A76" s="5">
        <f t="shared" si="5"/>
        <v>32</v>
      </c>
      <c r="B76" s="25">
        <v>9.9305555555555553E-3</v>
      </c>
      <c r="C76" t="str">
        <f>INDEX(Rosters!$G:$G,MATCH('Girls Individual'!E76&amp;"-"&amp;TEXT('Girls Individual'!F76,"00"),Rosters!$A:$A,0))</f>
        <v>Madelyn Mulhearn</v>
      </c>
      <c r="D76" t="str">
        <f t="shared" si="6"/>
        <v>Assumption</v>
      </c>
      <c r="E76" t="s">
        <v>181</v>
      </c>
      <c r="F76">
        <v>29</v>
      </c>
      <c r="G76" s="29" t="str">
        <f>INDEX(Rosters!$E:$E,MATCH('Girls Individual'!E76&amp;"-"&amp;TEXT('Girls Individual'!F76,"00"),Rosters!$A:$A,0))&amp;" "&amp;INDEX(Rosters!$D:$D,MATCH('Girls Individual'!E76&amp;"-"&amp;TEXT('Girls Individual'!F76,"00"),Rosters!$A:$A,0))</f>
        <v>F 5</v>
      </c>
      <c r="I76" s="11"/>
      <c r="L76" s="11"/>
    </row>
    <row r="77" spans="1:12" x14ac:dyDescent="0.2">
      <c r="A77" s="5">
        <f t="shared" si="5"/>
        <v>33</v>
      </c>
      <c r="B77" s="25">
        <v>1.0034722222222221E-2</v>
      </c>
      <c r="C77" t="str">
        <f>INDEX(Rosters!$G:$G,MATCH('Girls Individual'!E77&amp;"-"&amp;TEXT('Girls Individual'!F77,"00"),Rosters!$A:$A,0))</f>
        <v>Rodriguez Ariela</v>
      </c>
      <c r="D77" t="str">
        <f t="shared" si="6"/>
        <v>Academy of Our Lady</v>
      </c>
      <c r="E77" t="s">
        <v>322</v>
      </c>
      <c r="F77">
        <v>6</v>
      </c>
      <c r="G77" s="29" t="str">
        <f>INDEX(Rosters!$E:$E,MATCH('Girls Individual'!E77&amp;"-"&amp;TEXT('Girls Individual'!F77,"00"),Rosters!$A:$A,0))&amp;" "&amp;INDEX(Rosters!$D:$D,MATCH('Girls Individual'!E77&amp;"-"&amp;TEXT('Girls Individual'!F77,"00"),Rosters!$A:$A,0))</f>
        <v>F 5</v>
      </c>
      <c r="I77" s="11"/>
      <c r="L77" s="11"/>
    </row>
    <row r="78" spans="1:12" x14ac:dyDescent="0.2">
      <c r="A78" s="5"/>
      <c r="B78" s="20"/>
    </row>
    <row r="79" spans="1:12" x14ac:dyDescent="0.2">
      <c r="A79" s="5"/>
      <c r="B79" s="20"/>
    </row>
    <row r="80" spans="1:12" x14ac:dyDescent="0.2">
      <c r="A80" s="5" t="s">
        <v>5</v>
      </c>
    </row>
    <row r="81" spans="1:12" x14ac:dyDescent="0.2">
      <c r="A81" s="5" t="s">
        <v>2</v>
      </c>
      <c r="B81" s="5"/>
      <c r="C81" s="5" t="s">
        <v>0</v>
      </c>
      <c r="D81" s="5" t="s">
        <v>1</v>
      </c>
      <c r="E81" s="5"/>
    </row>
    <row r="82" spans="1:12" x14ac:dyDescent="0.2">
      <c r="A82" s="5">
        <v>1</v>
      </c>
      <c r="B82" s="25">
        <v>9.3287037037037036E-3</v>
      </c>
      <c r="C82" t="str">
        <f>INDEX(Rosters!$G:$G,MATCH('Girls Individual'!E82&amp;"-"&amp;TEXT('Girls Individual'!F82,"00"),Rosters!$A:$A,0))</f>
        <v>Ava McGuire</v>
      </c>
      <c r="D82" t="str">
        <f t="shared" ref="D82:D83" si="7">INDEX($Q$3:$Q$22,MATCH(E82,$P$3:$P$22,0))</f>
        <v>Holy Trinity</v>
      </c>
      <c r="E82" t="s">
        <v>317</v>
      </c>
      <c r="F82">
        <v>14</v>
      </c>
      <c r="G82" s="29" t="str">
        <f>INDEX(Rosters!$E:$E,MATCH('Girls Individual'!E82&amp;"-"&amp;TEXT('Girls Individual'!F82,"00"),Rosters!$A:$A,0))&amp;" "&amp;INDEX(Rosters!$D:$D,MATCH('Girls Individual'!E82&amp;"-"&amp;TEXT('Girls Individual'!F82,"00"),Rosters!$A:$A,0))</f>
        <v>F 7</v>
      </c>
      <c r="I82" s="11"/>
      <c r="L82" s="11"/>
    </row>
    <row r="83" spans="1:12" x14ac:dyDescent="0.2">
      <c r="A83" s="5">
        <f t="shared" ref="A83" si="8">A82+1</f>
        <v>2</v>
      </c>
      <c r="B83" s="25">
        <v>9.571759259259259E-3</v>
      </c>
      <c r="C83" t="str">
        <f>INDEX(Rosters!$G:$G,MATCH('Girls Individual'!E83&amp;"-"&amp;TEXT('Girls Individual'!F83,"00"),Rosters!$A:$A,0))</f>
        <v>Ella Lawlor</v>
      </c>
      <c r="D83" t="str">
        <f t="shared" si="7"/>
        <v>St James</v>
      </c>
      <c r="E83" t="s">
        <v>319</v>
      </c>
      <c r="F83">
        <v>26</v>
      </c>
      <c r="G83" s="29" t="str">
        <f>INDEX(Rosters!$E:$E,MATCH('Girls Individual'!E83&amp;"-"&amp;TEXT('Girls Individual'!F83,"00"),Rosters!$A:$A,0))&amp;" "&amp;INDEX(Rosters!$D:$D,MATCH('Girls Individual'!E83&amp;"-"&amp;TEXT('Girls Individual'!F83,"00"),Rosters!$A:$A,0))</f>
        <v>F 8</v>
      </c>
      <c r="I83" s="11"/>
      <c r="L83" s="11"/>
    </row>
    <row r="84" spans="1:12" x14ac:dyDescent="0.2">
      <c r="A84" s="5">
        <f t="shared" ref="A84:A120" si="9">A83+1</f>
        <v>3</v>
      </c>
      <c r="B84" s="25">
        <v>9.8148148148148144E-3</v>
      </c>
      <c r="C84" t="str">
        <f>INDEX(Rosters!$G:$G,MATCH('Girls Individual'!E84&amp;"-"&amp;TEXT('Girls Individual'!F84,"00"),Rosters!$A:$A,0))</f>
        <v>MARGARET TYRELL</v>
      </c>
      <c r="D84" t="str">
        <f t="shared" ref="D84:D122" si="10">INDEX($Q$3:$Q$22,MATCH(E84,$P$3:$P$22,0))</f>
        <v>OLMC</v>
      </c>
      <c r="E84" t="s">
        <v>37</v>
      </c>
      <c r="F84">
        <v>28</v>
      </c>
      <c r="G84" s="29" t="str">
        <f>INDEX(Rosters!$E:$E,MATCH('Girls Individual'!E84&amp;"-"&amp;TEXT('Girls Individual'!F84,"00"),Rosters!$A:$A,0))&amp;" "&amp;INDEX(Rosters!$D:$D,MATCH('Girls Individual'!E84&amp;"-"&amp;TEXT('Girls Individual'!F84,"00"),Rosters!$A:$A,0))</f>
        <v>F 7</v>
      </c>
      <c r="I84" s="11"/>
      <c r="L84" s="11"/>
    </row>
    <row r="85" spans="1:12" x14ac:dyDescent="0.2">
      <c r="A85" s="5">
        <f t="shared" si="9"/>
        <v>4</v>
      </c>
      <c r="B85" s="25">
        <v>9.8379629629629633E-3</v>
      </c>
      <c r="C85" t="str">
        <f>INDEX(Rosters!$G:$G,MATCH('Girls Individual'!E85&amp;"-"&amp;TEXT('Girls Individual'!F85,"00"),Rosters!$A:$A,0))</f>
        <v>Isabella Fungaroli</v>
      </c>
      <c r="D85" t="str">
        <f t="shared" si="10"/>
        <v>Queen of Peace</v>
      </c>
      <c r="E85" t="s">
        <v>1253</v>
      </c>
      <c r="F85">
        <v>2</v>
      </c>
      <c r="G85" s="29" t="str">
        <f>INDEX(Rosters!$E:$E,MATCH('Girls Individual'!E85&amp;"-"&amp;TEXT('Girls Individual'!F85,"00"),Rosters!$A:$A,0))&amp;" "&amp;INDEX(Rosters!$D:$D,MATCH('Girls Individual'!E85&amp;"-"&amp;TEXT('Girls Individual'!F85,"00"),Rosters!$A:$A,0))</f>
        <v>F 8</v>
      </c>
      <c r="I85" s="11"/>
      <c r="L85" s="11"/>
    </row>
    <row r="86" spans="1:12" x14ac:dyDescent="0.2">
      <c r="A86" s="5">
        <f t="shared" si="9"/>
        <v>5</v>
      </c>
      <c r="B86" s="25">
        <v>1.0034722222222221E-2</v>
      </c>
      <c r="C86" t="str">
        <f>INDEX(Rosters!$G:$G,MATCH('Girls Individual'!E86&amp;"-"&amp;TEXT('Girls Individual'!F86,"00"),Rosters!$A:$A,0))</f>
        <v>Reese Calibrese</v>
      </c>
      <c r="D86" t="str">
        <f t="shared" si="10"/>
        <v>OLS</v>
      </c>
      <c r="E86" t="s">
        <v>318</v>
      </c>
      <c r="F86">
        <v>21</v>
      </c>
      <c r="G86" s="29" t="str">
        <f>INDEX(Rosters!$E:$E,MATCH('Girls Individual'!E86&amp;"-"&amp;TEXT('Girls Individual'!F86,"00"),Rosters!$A:$A,0))&amp;" "&amp;INDEX(Rosters!$D:$D,MATCH('Girls Individual'!E86&amp;"-"&amp;TEXT('Girls Individual'!F86,"00"),Rosters!$A:$A,0))</f>
        <v>F 7</v>
      </c>
      <c r="H86" s="33"/>
      <c r="I86" s="11"/>
      <c r="L86" s="11"/>
    </row>
    <row r="87" spans="1:12" x14ac:dyDescent="0.2">
      <c r="A87" s="5">
        <f t="shared" si="9"/>
        <v>6</v>
      </c>
      <c r="B87" s="25">
        <v>1.0104166666666668E-2</v>
      </c>
      <c r="C87" t="str">
        <f>INDEX(Rosters!$G:$G,MATCH('Girls Individual'!E87&amp;"-"&amp;TEXT('Girls Individual'!F87,"00"),Rosters!$A:$A,0))</f>
        <v>Julia Garcia</v>
      </c>
      <c r="D87" t="str">
        <f t="shared" si="10"/>
        <v>St James</v>
      </c>
      <c r="E87" t="s">
        <v>319</v>
      </c>
      <c r="F87">
        <v>25</v>
      </c>
      <c r="G87" s="29" t="str">
        <f>INDEX(Rosters!$E:$E,MATCH('Girls Individual'!E87&amp;"-"&amp;TEXT('Girls Individual'!F87,"00"),Rosters!$A:$A,0))&amp;" "&amp;INDEX(Rosters!$D:$D,MATCH('Girls Individual'!E87&amp;"-"&amp;TEXT('Girls Individual'!F87,"00"),Rosters!$A:$A,0))</f>
        <v>F 7</v>
      </c>
      <c r="I87" s="11"/>
      <c r="L87" s="11"/>
    </row>
    <row r="88" spans="1:12" x14ac:dyDescent="0.2">
      <c r="A88" s="5">
        <f t="shared" si="9"/>
        <v>7</v>
      </c>
      <c r="B88" s="25">
        <v>1.0127314814814815E-2</v>
      </c>
      <c r="C88" t="str">
        <f>INDEX(Rosters!$G:$G,MATCH('Girls Individual'!E88&amp;"-"&amp;TEXT('Girls Individual'!F88,"00"),Rosters!$A:$A,0))</f>
        <v>Roberts Mary</v>
      </c>
      <c r="D88" t="str">
        <f t="shared" si="10"/>
        <v>Academy of Our Lady</v>
      </c>
      <c r="E88" t="s">
        <v>322</v>
      </c>
      <c r="F88">
        <v>1</v>
      </c>
      <c r="G88" s="29" t="str">
        <f>INDEX(Rosters!$E:$E,MATCH('Girls Individual'!E88&amp;"-"&amp;TEXT('Girls Individual'!F88,"00"),Rosters!$A:$A,0))&amp;" "&amp;INDEX(Rosters!$D:$D,MATCH('Girls Individual'!E88&amp;"-"&amp;TEXT('Girls Individual'!F88,"00"),Rosters!$A:$A,0))</f>
        <v>F 7</v>
      </c>
      <c r="I88" s="11"/>
      <c r="L88" s="11"/>
    </row>
    <row r="89" spans="1:12" x14ac:dyDescent="0.2">
      <c r="A89" s="5">
        <f t="shared" si="9"/>
        <v>8</v>
      </c>
      <c r="B89" s="25">
        <v>1.0162037037037037E-2</v>
      </c>
      <c r="C89" t="str">
        <f>INDEX(Rosters!$G:$G,MATCH('Girls Individual'!E89&amp;"-"&amp;TEXT('Girls Individual'!F89,"00"),Rosters!$A:$A,0))</f>
        <v xml:space="preserve">Dursee Abby </v>
      </c>
      <c r="D89" t="str">
        <f t="shared" si="10"/>
        <v>Holy Trinity</v>
      </c>
      <c r="E89" t="s">
        <v>317</v>
      </c>
      <c r="F89">
        <v>13</v>
      </c>
      <c r="G89" s="29" t="str">
        <f>INDEX(Rosters!$E:$E,MATCH('Girls Individual'!E89&amp;"-"&amp;TEXT('Girls Individual'!F89,"00"),Rosters!$A:$A,0))&amp;" "&amp;INDEX(Rosters!$D:$D,MATCH('Girls Individual'!E89&amp;"-"&amp;TEXT('Girls Individual'!F89,"00"),Rosters!$A:$A,0))</f>
        <v>F 7</v>
      </c>
      <c r="I89" s="11"/>
      <c r="L89" s="11"/>
    </row>
    <row r="90" spans="1:12" x14ac:dyDescent="0.2">
      <c r="A90" s="5">
        <f t="shared" si="9"/>
        <v>9</v>
      </c>
      <c r="B90" s="25">
        <v>1.0231481481481482E-2</v>
      </c>
      <c r="C90" t="str">
        <f>INDEX(Rosters!$G:$G,MATCH('Girls Individual'!E90&amp;"-"&amp;TEXT('Girls Individual'!F90,"00"),Rosters!$A:$A,0))</f>
        <v>Dorfler Maeve</v>
      </c>
      <c r="D90" t="str">
        <f t="shared" si="10"/>
        <v>Academy of Our Lady</v>
      </c>
      <c r="E90" t="s">
        <v>322</v>
      </c>
      <c r="F90">
        <v>4</v>
      </c>
      <c r="G90" s="29" t="str">
        <f>INDEX(Rosters!$E:$E,MATCH('Girls Individual'!E90&amp;"-"&amp;TEXT('Girls Individual'!F90,"00"),Rosters!$A:$A,0))&amp;" "&amp;INDEX(Rosters!$D:$D,MATCH('Girls Individual'!E90&amp;"-"&amp;TEXT('Girls Individual'!F90,"00"),Rosters!$A:$A,0))</f>
        <v>F 8</v>
      </c>
      <c r="I90" s="11"/>
      <c r="L90" s="11"/>
    </row>
    <row r="91" spans="1:12" x14ac:dyDescent="0.2">
      <c r="A91" s="5">
        <f t="shared" si="9"/>
        <v>10</v>
      </c>
      <c r="B91" s="25">
        <v>1.0266203703703703E-2</v>
      </c>
      <c r="C91" t="str">
        <f>INDEX(Rosters!$G:$G,MATCH('Girls Individual'!E91&amp;"-"&amp;TEXT('Girls Individual'!F91,"00"),Rosters!$A:$A,0))</f>
        <v>Emerson Mania</v>
      </c>
      <c r="D91" t="str">
        <f t="shared" si="10"/>
        <v>St James</v>
      </c>
      <c r="E91" t="s">
        <v>319</v>
      </c>
      <c r="F91">
        <v>27</v>
      </c>
      <c r="G91" s="29" t="str">
        <f>INDEX(Rosters!$E:$E,MATCH('Girls Individual'!E91&amp;"-"&amp;TEXT('Girls Individual'!F91,"00"),Rosters!$A:$A,0))&amp;" "&amp;INDEX(Rosters!$D:$D,MATCH('Girls Individual'!E91&amp;"-"&amp;TEXT('Girls Individual'!F91,"00"),Rosters!$A:$A,0))</f>
        <v>F 8</v>
      </c>
      <c r="I91" s="11"/>
      <c r="L91" s="11"/>
    </row>
    <row r="92" spans="1:12" x14ac:dyDescent="0.2">
      <c r="A92" s="5">
        <f t="shared" si="9"/>
        <v>11</v>
      </c>
      <c r="B92" s="25">
        <v>1.037037037037037E-2</v>
      </c>
      <c r="C92" t="str">
        <f>INDEX(Rosters!$G:$G,MATCH('Girls Individual'!E92&amp;"-"&amp;TEXT('Girls Individual'!F92,"00"),Rosters!$A:$A,0))</f>
        <v>Emma Daugherty</v>
      </c>
      <c r="D92" t="str">
        <f t="shared" si="10"/>
        <v>St James</v>
      </c>
      <c r="E92" t="s">
        <v>319</v>
      </c>
      <c r="F92">
        <v>24</v>
      </c>
      <c r="G92" s="29" t="str">
        <f>INDEX(Rosters!$E:$E,MATCH('Girls Individual'!E92&amp;"-"&amp;TEXT('Girls Individual'!F92,"00"),Rosters!$A:$A,0))&amp;" "&amp;INDEX(Rosters!$D:$D,MATCH('Girls Individual'!E92&amp;"-"&amp;TEXT('Girls Individual'!F92,"00"),Rosters!$A:$A,0))</f>
        <v>F 7</v>
      </c>
      <c r="I92" s="11"/>
      <c r="L92" s="11"/>
    </row>
    <row r="93" spans="1:12" x14ac:dyDescent="0.2">
      <c r="A93" s="5">
        <f t="shared" si="9"/>
        <v>12</v>
      </c>
      <c r="B93" s="25">
        <v>1.0405092592592593E-2</v>
      </c>
      <c r="C93" t="str">
        <f>INDEX(Rosters!$G:$G,MATCH('Girls Individual'!E93&amp;"-"&amp;TEXT('Girls Individual'!F93,"00"),Rosters!$A:$A,0))</f>
        <v>LILLY MARTINSON</v>
      </c>
      <c r="D93" t="str">
        <f t="shared" si="10"/>
        <v>OLMC</v>
      </c>
      <c r="E93" t="s">
        <v>37</v>
      </c>
      <c r="F93">
        <v>36</v>
      </c>
      <c r="G93" s="29" t="str">
        <f>INDEX(Rosters!$E:$E,MATCH('Girls Individual'!E93&amp;"-"&amp;TEXT('Girls Individual'!F93,"00"),Rosters!$A:$A,0))&amp;" "&amp;INDEX(Rosters!$D:$D,MATCH('Girls Individual'!E93&amp;"-"&amp;TEXT('Girls Individual'!F93,"00"),Rosters!$A:$A,0))</f>
        <v>F 8</v>
      </c>
      <c r="I93" s="11"/>
      <c r="L93" s="11"/>
    </row>
    <row r="94" spans="1:12" x14ac:dyDescent="0.2">
      <c r="A94" s="5">
        <f t="shared" si="9"/>
        <v>13</v>
      </c>
      <c r="B94" s="25">
        <v>1.0474537037037037E-2</v>
      </c>
      <c r="C94" t="str">
        <f>INDEX(Rosters!$G:$G,MATCH('Girls Individual'!E94&amp;"-"&amp;TEXT('Girls Individual'!F94,"00"),Rosters!$A:$A,0))</f>
        <v>Isla Ripley</v>
      </c>
      <c r="D94" t="str">
        <f t="shared" si="10"/>
        <v>St Cassian</v>
      </c>
      <c r="E94" t="s">
        <v>182</v>
      </c>
      <c r="F94">
        <v>51</v>
      </c>
      <c r="G94" s="29" t="str">
        <f>INDEX(Rosters!$E:$E,MATCH('Girls Individual'!E94&amp;"-"&amp;TEXT('Girls Individual'!F94,"00"),Rosters!$A:$A,0))&amp;" "&amp;INDEX(Rosters!$D:$D,MATCH('Girls Individual'!E94&amp;"-"&amp;TEXT('Girls Individual'!F94,"00"),Rosters!$A:$A,0))</f>
        <v>F 8</v>
      </c>
      <c r="I94" s="11"/>
      <c r="L94" s="11"/>
    </row>
    <row r="95" spans="1:12" x14ac:dyDescent="0.2">
      <c r="A95" s="5">
        <f t="shared" si="9"/>
        <v>14</v>
      </c>
      <c r="B95" s="25">
        <v>1.0555555555555554E-2</v>
      </c>
      <c r="C95" t="str">
        <f>INDEX(Rosters!$G:$G,MATCH('Girls Individual'!E95&amp;"-"&amp;TEXT('Girls Individual'!F95,"00"),Rosters!$A:$A,0))</f>
        <v>Olivia Minoia</v>
      </c>
      <c r="D95" t="str">
        <f t="shared" si="10"/>
        <v>Assumption</v>
      </c>
      <c r="E95" t="s">
        <v>181</v>
      </c>
      <c r="F95">
        <v>45</v>
      </c>
      <c r="G95" s="29" t="str">
        <f>INDEX(Rosters!$E:$E,MATCH('Girls Individual'!E95&amp;"-"&amp;TEXT('Girls Individual'!F95,"00"),Rosters!$A:$A,0))&amp;" "&amp;INDEX(Rosters!$D:$D,MATCH('Girls Individual'!E95&amp;"-"&amp;TEXT('Girls Individual'!F95,"00"),Rosters!$A:$A,0))</f>
        <v>F 7</v>
      </c>
      <c r="I95" s="11"/>
      <c r="L95" s="11"/>
    </row>
    <row r="96" spans="1:12" x14ac:dyDescent="0.2">
      <c r="A96" s="5">
        <f t="shared" si="9"/>
        <v>15</v>
      </c>
      <c r="B96" s="25">
        <v>1.0578703703703703E-2</v>
      </c>
      <c r="C96" t="str">
        <f>INDEX(Rosters!$G:$G,MATCH('Girls Individual'!E96&amp;"-"&amp;TEXT('Girls Individual'!F96,"00"),Rosters!$A:$A,0))</f>
        <v>Maggie Faherty</v>
      </c>
      <c r="D96" t="str">
        <f t="shared" si="10"/>
        <v>St Cassian</v>
      </c>
      <c r="E96" t="s">
        <v>182</v>
      </c>
      <c r="F96">
        <v>22</v>
      </c>
      <c r="G96" s="29" t="str">
        <f>INDEX(Rosters!$E:$E,MATCH('Girls Individual'!E96&amp;"-"&amp;TEXT('Girls Individual'!F96,"00"),Rosters!$A:$A,0))&amp;" "&amp;INDEX(Rosters!$D:$D,MATCH('Girls Individual'!E96&amp;"-"&amp;TEXT('Girls Individual'!F96,"00"),Rosters!$A:$A,0))</f>
        <v>F 8</v>
      </c>
      <c r="I96" s="11"/>
      <c r="L96" s="11"/>
    </row>
    <row r="97" spans="1:12" x14ac:dyDescent="0.2">
      <c r="A97" s="5">
        <f t="shared" si="9"/>
        <v>16</v>
      </c>
      <c r="B97" s="25">
        <v>1.0590277777777777E-2</v>
      </c>
      <c r="C97" t="str">
        <f>INDEX(Rosters!$G:$G,MATCH('Girls Individual'!E97&amp;"-"&amp;TEXT('Girls Individual'!F97,"00"),Rosters!$A:$A,0))</f>
        <v>KATHRYN WALSH</v>
      </c>
      <c r="D97" t="str">
        <f t="shared" si="10"/>
        <v>OLMC</v>
      </c>
      <c r="E97" t="s">
        <v>37</v>
      </c>
      <c r="F97">
        <v>29</v>
      </c>
      <c r="G97" s="29" t="str">
        <f>INDEX(Rosters!$E:$E,MATCH('Girls Individual'!E97&amp;"-"&amp;TEXT('Girls Individual'!F97,"00"),Rosters!$A:$A,0))&amp;" "&amp;INDEX(Rosters!$D:$D,MATCH('Girls Individual'!E97&amp;"-"&amp;TEXT('Girls Individual'!F97,"00"),Rosters!$A:$A,0))</f>
        <v>F 7</v>
      </c>
      <c r="I97" s="11"/>
      <c r="L97" s="11"/>
    </row>
    <row r="98" spans="1:12" x14ac:dyDescent="0.2">
      <c r="A98" s="5">
        <f t="shared" si="9"/>
        <v>17</v>
      </c>
      <c r="B98" s="25">
        <v>1.0601851851851854E-2</v>
      </c>
      <c r="C98" t="str">
        <f>INDEX(Rosters!$G:$G,MATCH('Girls Individual'!E98&amp;"-"&amp;TEXT('Girls Individual'!F98,"00"),Rosters!$A:$A,0))</f>
        <v>Kimberly Logan</v>
      </c>
      <c r="D98" t="str">
        <f t="shared" si="10"/>
        <v>SVMS</v>
      </c>
      <c r="E98" t="s">
        <v>1257</v>
      </c>
      <c r="F98">
        <v>16</v>
      </c>
      <c r="G98" s="29" t="str">
        <f>INDEX(Rosters!$E:$E,MATCH('Girls Individual'!E98&amp;"-"&amp;TEXT('Girls Individual'!F98,"00"),Rosters!$A:$A,0))&amp;" "&amp;INDEX(Rosters!$D:$D,MATCH('Girls Individual'!E98&amp;"-"&amp;TEXT('Girls Individual'!F98,"00"),Rosters!$A:$A,0))</f>
        <v>F 8</v>
      </c>
      <c r="I98" s="11"/>
      <c r="L98" s="11"/>
    </row>
    <row r="99" spans="1:12" x14ac:dyDescent="0.2">
      <c r="A99" s="5">
        <f t="shared" si="9"/>
        <v>18</v>
      </c>
      <c r="B99" s="25">
        <v>1.064814814814815E-2</v>
      </c>
      <c r="C99" t="str">
        <f>INDEX(Rosters!$G:$G,MATCH('Girls Individual'!E99&amp;"-"&amp;TEXT('Girls Individual'!F99,"00"),Rosters!$A:$A,0))</f>
        <v>Jolie Paton</v>
      </c>
      <c r="D99" t="str">
        <f t="shared" si="10"/>
        <v>St Rose</v>
      </c>
      <c r="E99" t="s">
        <v>1255</v>
      </c>
      <c r="F99">
        <v>19</v>
      </c>
      <c r="G99" s="29" t="str">
        <f>INDEX(Rosters!$E:$E,MATCH('Girls Individual'!E99&amp;"-"&amp;TEXT('Girls Individual'!F99,"00"),Rosters!$A:$A,0))&amp;" "&amp;INDEX(Rosters!$D:$D,MATCH('Girls Individual'!E99&amp;"-"&amp;TEXT('Girls Individual'!F99,"00"),Rosters!$A:$A,0))</f>
        <v>F 7</v>
      </c>
      <c r="I99" s="11"/>
      <c r="L99" s="11"/>
    </row>
    <row r="100" spans="1:12" x14ac:dyDescent="0.2">
      <c r="A100" s="5">
        <f t="shared" si="9"/>
        <v>19</v>
      </c>
      <c r="B100" s="25">
        <v>1.0983796296296297E-2</v>
      </c>
      <c r="C100" t="str">
        <f>INDEX(Rosters!$G:$G,MATCH('Girls Individual'!E100&amp;"-"&amp;TEXT('Girls Individual'!F100,"00"),Rosters!$A:$A,0))</f>
        <v>Emma Mainardi</v>
      </c>
      <c r="D100" t="str">
        <f t="shared" si="10"/>
        <v>Assumption</v>
      </c>
      <c r="E100" t="s">
        <v>181</v>
      </c>
      <c r="F100">
        <v>44</v>
      </c>
      <c r="G100" s="29" t="str">
        <f>INDEX(Rosters!$E:$E,MATCH('Girls Individual'!E100&amp;"-"&amp;TEXT('Girls Individual'!F100,"00"),Rosters!$A:$A,0))&amp;" "&amp;INDEX(Rosters!$D:$D,MATCH('Girls Individual'!E100&amp;"-"&amp;TEXT('Girls Individual'!F100,"00"),Rosters!$A:$A,0))</f>
        <v>F 7</v>
      </c>
      <c r="I100" s="11"/>
      <c r="L100" s="11"/>
    </row>
    <row r="101" spans="1:12" x14ac:dyDescent="0.2">
      <c r="A101" s="5">
        <f t="shared" si="9"/>
        <v>20</v>
      </c>
      <c r="B101" s="25">
        <v>1.1064814814814814E-2</v>
      </c>
      <c r="C101" t="str">
        <f>INDEX(Rosters!$G:$G,MATCH('Girls Individual'!E101&amp;"-"&amp;TEXT('Girls Individual'!F101,"00"),Rosters!$A:$A,0))</f>
        <v>Olivia Jesolosky</v>
      </c>
      <c r="D101" t="str">
        <f t="shared" si="10"/>
        <v>St Thomas</v>
      </c>
      <c r="E101" t="s">
        <v>1256</v>
      </c>
      <c r="F101">
        <v>20</v>
      </c>
      <c r="G101" s="29" t="str">
        <f>INDEX(Rosters!$E:$E,MATCH('Girls Individual'!E101&amp;"-"&amp;TEXT('Girls Individual'!F101,"00"),Rosters!$A:$A,0))&amp;" "&amp;INDEX(Rosters!$D:$D,MATCH('Girls Individual'!E101&amp;"-"&amp;TEXT('Girls Individual'!F101,"00"),Rosters!$A:$A,0))</f>
        <v>F 8</v>
      </c>
      <c r="I101" s="11"/>
      <c r="L101" s="11"/>
    </row>
    <row r="102" spans="1:12" x14ac:dyDescent="0.2">
      <c r="A102" s="5">
        <f t="shared" si="9"/>
        <v>21</v>
      </c>
      <c r="B102" s="25">
        <v>1.1238425925925928E-2</v>
      </c>
      <c r="C102" t="str">
        <f>INDEX(Rosters!$G:$G,MATCH('Girls Individual'!E102&amp;"-"&amp;TEXT('Girls Individual'!F102,"00"),Rosters!$A:$A,0))</f>
        <v>Logan Sodono</v>
      </c>
      <c r="D102" t="str">
        <f t="shared" si="10"/>
        <v>Assumption</v>
      </c>
      <c r="E102" t="s">
        <v>181</v>
      </c>
      <c r="F102">
        <v>47</v>
      </c>
      <c r="G102" s="29" t="str">
        <f>INDEX(Rosters!$E:$E,MATCH('Girls Individual'!E102&amp;"-"&amp;TEXT('Girls Individual'!F102,"00"),Rosters!$A:$A,0))&amp;" "&amp;INDEX(Rosters!$D:$D,MATCH('Girls Individual'!E102&amp;"-"&amp;TEXT('Girls Individual'!F102,"00"),Rosters!$A:$A,0))</f>
        <v>F 7</v>
      </c>
      <c r="I102" s="11"/>
      <c r="L102" s="11"/>
    </row>
    <row r="103" spans="1:12" x14ac:dyDescent="0.2">
      <c r="A103" s="5">
        <f t="shared" si="9"/>
        <v>22</v>
      </c>
      <c r="B103" s="25">
        <v>1.1435185185185185E-2</v>
      </c>
      <c r="C103" t="str">
        <f>INDEX(Rosters!$G:$G,MATCH('Girls Individual'!E103&amp;"-"&amp;TEXT('Girls Individual'!F103,"00"),Rosters!$A:$A,0))</f>
        <v>AGNES BALAN</v>
      </c>
      <c r="D103" t="str">
        <f t="shared" si="10"/>
        <v>OLMC</v>
      </c>
      <c r="E103" t="s">
        <v>37</v>
      </c>
      <c r="F103">
        <v>34</v>
      </c>
      <c r="G103" s="29" t="str">
        <f>INDEX(Rosters!$E:$E,MATCH('Girls Individual'!E103&amp;"-"&amp;TEXT('Girls Individual'!F103,"00"),Rosters!$A:$A,0))&amp;" "&amp;INDEX(Rosters!$D:$D,MATCH('Girls Individual'!E103&amp;"-"&amp;TEXT('Girls Individual'!F103,"00"),Rosters!$A:$A,0))</f>
        <v>F 8</v>
      </c>
      <c r="I103" s="11"/>
      <c r="L103" s="11"/>
    </row>
    <row r="104" spans="1:12" x14ac:dyDescent="0.2">
      <c r="A104" s="5">
        <f t="shared" si="9"/>
        <v>23</v>
      </c>
      <c r="B104" s="25">
        <v>1.1527777777777777E-2</v>
      </c>
      <c r="C104" t="str">
        <f>INDEX(Rosters!$G:$G,MATCH('Girls Individual'!E104&amp;"-"&amp;TEXT('Girls Individual'!F104,"00"),Rosters!$A:$A,0))</f>
        <v>Madison Mitchell</v>
      </c>
      <c r="D104" t="str">
        <f t="shared" si="10"/>
        <v>St Rose</v>
      </c>
      <c r="E104" t="s">
        <v>1255</v>
      </c>
      <c r="F104">
        <v>18</v>
      </c>
      <c r="G104" s="29" t="str">
        <f>INDEX(Rosters!$E:$E,MATCH('Girls Individual'!E104&amp;"-"&amp;TEXT('Girls Individual'!F104,"00"),Rosters!$A:$A,0))&amp;" "&amp;INDEX(Rosters!$D:$D,MATCH('Girls Individual'!E104&amp;"-"&amp;TEXT('Girls Individual'!F104,"00"),Rosters!$A:$A,0))</f>
        <v>F 7</v>
      </c>
      <c r="I104" s="11"/>
      <c r="L104" s="11"/>
    </row>
    <row r="105" spans="1:12" x14ac:dyDescent="0.2">
      <c r="A105" s="5">
        <f t="shared" si="9"/>
        <v>24</v>
      </c>
      <c r="B105" s="25">
        <v>1.1666666666666667E-2</v>
      </c>
      <c r="C105" t="str">
        <f>INDEX(Rosters!$G:$G,MATCH('Girls Individual'!E105&amp;"-"&amp;TEXT('Girls Individual'!F105,"00"),Rosters!$A:$A,0))</f>
        <v>MARI V DUFFY</v>
      </c>
      <c r="D105" t="str">
        <f t="shared" si="10"/>
        <v>OLMC</v>
      </c>
      <c r="E105" t="s">
        <v>37</v>
      </c>
      <c r="F105">
        <v>26</v>
      </c>
      <c r="G105" s="29" t="str">
        <f>INDEX(Rosters!$E:$E,MATCH('Girls Individual'!E105&amp;"-"&amp;TEXT('Girls Individual'!F105,"00"),Rosters!$A:$A,0))&amp;" "&amp;INDEX(Rosters!$D:$D,MATCH('Girls Individual'!E105&amp;"-"&amp;TEXT('Girls Individual'!F105,"00"),Rosters!$A:$A,0))</f>
        <v>F 7</v>
      </c>
      <c r="I105" s="11"/>
      <c r="L105" s="11"/>
    </row>
    <row r="106" spans="1:12" x14ac:dyDescent="0.2">
      <c r="A106" s="5">
        <f t="shared" si="9"/>
        <v>25</v>
      </c>
      <c r="B106" s="25">
        <v>1.1666666666666667E-2</v>
      </c>
      <c r="C106" t="str">
        <f>INDEX(Rosters!$G:$G,MATCH('Girls Individual'!E106&amp;"-"&amp;TEXT('Girls Individual'!F106,"00"),Rosters!$A:$A,0))</f>
        <v>Alexandra Berdahl</v>
      </c>
      <c r="D106" t="str">
        <f t="shared" si="10"/>
        <v>SVMS</v>
      </c>
      <c r="E106" t="s">
        <v>1257</v>
      </c>
      <c r="F106">
        <v>22</v>
      </c>
      <c r="G106" s="29" t="str">
        <f>INDEX(Rosters!$E:$E,MATCH('Girls Individual'!E106&amp;"-"&amp;TEXT('Girls Individual'!F106,"00"),Rosters!$A:$A,0))&amp;" "&amp;INDEX(Rosters!$D:$D,MATCH('Girls Individual'!E106&amp;"-"&amp;TEXT('Girls Individual'!F106,"00"),Rosters!$A:$A,0))</f>
        <v>F 7</v>
      </c>
      <c r="I106" s="11"/>
      <c r="L106" s="11"/>
    </row>
    <row r="107" spans="1:12" x14ac:dyDescent="0.2">
      <c r="A107" s="5">
        <f t="shared" si="9"/>
        <v>26</v>
      </c>
      <c r="B107" s="25">
        <v>1.1817129629629629E-2</v>
      </c>
      <c r="C107" t="str">
        <f>INDEX(Rosters!$G:$G,MATCH('Girls Individual'!E107&amp;"-"&amp;TEXT('Girls Individual'!F107,"00"),Rosters!$A:$A,0))</f>
        <v>Anaïs Picciano</v>
      </c>
      <c r="D107" t="str">
        <f t="shared" si="10"/>
        <v>St Cassian</v>
      </c>
      <c r="E107" t="s">
        <v>182</v>
      </c>
      <c r="F107">
        <v>46</v>
      </c>
      <c r="G107" s="29" t="str">
        <f>INDEX(Rosters!$E:$E,MATCH('Girls Individual'!E107&amp;"-"&amp;TEXT('Girls Individual'!F107,"00"),Rosters!$A:$A,0))&amp;" "&amp;INDEX(Rosters!$D:$D,MATCH('Girls Individual'!E107&amp;"-"&amp;TEXT('Girls Individual'!F107,"00"),Rosters!$A:$A,0))</f>
        <v>F 8</v>
      </c>
      <c r="I107" s="11"/>
      <c r="L107" s="11"/>
    </row>
    <row r="108" spans="1:12" x14ac:dyDescent="0.2">
      <c r="A108" s="5">
        <f t="shared" si="9"/>
        <v>27</v>
      </c>
      <c r="B108" s="25">
        <v>1.2013888888888888E-2</v>
      </c>
      <c r="C108" t="str">
        <f>INDEX(Rosters!$G:$G,MATCH('Girls Individual'!E108&amp;"-"&amp;TEXT('Girls Individual'!F108,"00"),Rosters!$A:$A,0))</f>
        <v>Emma MacDonald</v>
      </c>
      <c r="D108" t="str">
        <f t="shared" si="10"/>
        <v>Assumption</v>
      </c>
      <c r="E108" t="s">
        <v>181</v>
      </c>
      <c r="F108">
        <v>43</v>
      </c>
      <c r="G108" s="29" t="str">
        <f>INDEX(Rosters!$E:$E,MATCH('Girls Individual'!E108&amp;"-"&amp;TEXT('Girls Individual'!F108,"00"),Rosters!$A:$A,0))&amp;" "&amp;INDEX(Rosters!$D:$D,MATCH('Girls Individual'!E108&amp;"-"&amp;TEXT('Girls Individual'!F108,"00"),Rosters!$A:$A,0))</f>
        <v>F 7</v>
      </c>
      <c r="I108" s="11"/>
      <c r="L108" s="11"/>
    </row>
    <row r="109" spans="1:12" x14ac:dyDescent="0.2">
      <c r="A109" s="5">
        <f t="shared" si="9"/>
        <v>28</v>
      </c>
      <c r="B109" s="25">
        <v>1.2442129629629629E-2</v>
      </c>
      <c r="C109" t="str">
        <f>INDEX(Rosters!$G:$G,MATCH('Girls Individual'!E109&amp;"-"&amp;TEXT('Girls Individual'!F109,"00"),Rosters!$A:$A,0))</f>
        <v>Alena Cudia</v>
      </c>
      <c r="D109" t="str">
        <f t="shared" si="10"/>
        <v>St Cassian</v>
      </c>
      <c r="E109" t="s">
        <v>182</v>
      </c>
      <c r="F109">
        <v>20</v>
      </c>
      <c r="G109" s="29" t="str">
        <f>INDEX(Rosters!$E:$E,MATCH('Girls Individual'!E109&amp;"-"&amp;TEXT('Girls Individual'!F109,"00"),Rosters!$A:$A,0))&amp;" "&amp;INDEX(Rosters!$D:$D,MATCH('Girls Individual'!E109&amp;"-"&amp;TEXT('Girls Individual'!F109,"00"),Rosters!$A:$A,0))</f>
        <v>F 8</v>
      </c>
      <c r="I109" s="11"/>
      <c r="L109" s="11"/>
    </row>
    <row r="110" spans="1:12" x14ac:dyDescent="0.2">
      <c r="A110" s="5">
        <f t="shared" si="9"/>
        <v>29</v>
      </c>
      <c r="B110" s="25">
        <v>1.2615740740740742E-2</v>
      </c>
      <c r="C110" t="str">
        <f>INDEX(Rosters!$G:$G,MATCH('Girls Individual'!E110&amp;"-"&amp;TEXT('Girls Individual'!F110,"00"),Rosters!$A:$A,0))</f>
        <v>Evangelina Rodriguez</v>
      </c>
      <c r="D110" t="str">
        <f t="shared" si="10"/>
        <v>St Rose</v>
      </c>
      <c r="E110" t="s">
        <v>1255</v>
      </c>
      <c r="F110">
        <v>20</v>
      </c>
      <c r="G110" s="29" t="str">
        <f>INDEX(Rosters!$E:$E,MATCH('Girls Individual'!E110&amp;"-"&amp;TEXT('Girls Individual'!F110,"00"),Rosters!$A:$A,0))&amp;" "&amp;INDEX(Rosters!$D:$D,MATCH('Girls Individual'!E110&amp;"-"&amp;TEXT('Girls Individual'!F110,"00"),Rosters!$A:$A,0))</f>
        <v>F 7</v>
      </c>
      <c r="I110" s="11"/>
      <c r="L110" s="11"/>
    </row>
    <row r="111" spans="1:12" x14ac:dyDescent="0.2">
      <c r="A111" s="5">
        <f t="shared" si="9"/>
        <v>30</v>
      </c>
      <c r="B111" s="25">
        <v>1.2800925925925926E-2</v>
      </c>
      <c r="C111" t="str">
        <f>INDEX(Rosters!$G:$G,MATCH('Girls Individual'!E111&amp;"-"&amp;TEXT('Girls Individual'!F111,"00"),Rosters!$A:$A,0))</f>
        <v>Siena Lanni</v>
      </c>
      <c r="D111" t="str">
        <f t="shared" si="10"/>
        <v>Assumption</v>
      </c>
      <c r="E111" t="s">
        <v>181</v>
      </c>
      <c r="F111">
        <v>53</v>
      </c>
      <c r="G111" s="29" t="str">
        <f>INDEX(Rosters!$E:$E,MATCH('Girls Individual'!E111&amp;"-"&amp;TEXT('Girls Individual'!F111,"00"),Rosters!$A:$A,0))&amp;" "&amp;INDEX(Rosters!$D:$D,MATCH('Girls Individual'!E111&amp;"-"&amp;TEXT('Girls Individual'!F111,"00"),Rosters!$A:$A,0))</f>
        <v>F 7</v>
      </c>
      <c r="I111" s="11"/>
      <c r="L111" s="11"/>
    </row>
    <row r="112" spans="1:12" x14ac:dyDescent="0.2">
      <c r="A112" s="5">
        <f t="shared" si="9"/>
        <v>31</v>
      </c>
      <c r="B112" s="25">
        <v>1.2824074074074073E-2</v>
      </c>
      <c r="C112" t="str">
        <f>INDEX(Rosters!$G:$G,MATCH('Girls Individual'!E112&amp;"-"&amp;TEXT('Girls Individual'!F112,"00"),Rosters!$A:$A,0))</f>
        <v>VINEZA GISELLE</v>
      </c>
      <c r="D112" t="str">
        <f t="shared" si="10"/>
        <v>St. Michael</v>
      </c>
      <c r="E112" t="s">
        <v>1331</v>
      </c>
      <c r="F112">
        <v>16</v>
      </c>
      <c r="G112" s="29" t="str">
        <f>INDEX(Rosters!$E:$E,MATCH('Girls Individual'!E112&amp;"-"&amp;TEXT('Girls Individual'!F112,"00"),Rosters!$A:$A,0))&amp;" "&amp;INDEX(Rosters!$D:$D,MATCH('Girls Individual'!E112&amp;"-"&amp;TEXT('Girls Individual'!F112,"00"),Rosters!$A:$A,0))</f>
        <v>F 8</v>
      </c>
      <c r="I112" s="11"/>
      <c r="L112" s="11"/>
    </row>
    <row r="113" spans="1:12" x14ac:dyDescent="0.2">
      <c r="A113" s="5">
        <f t="shared" si="9"/>
        <v>32</v>
      </c>
      <c r="B113" s="25">
        <v>1.283564814814815E-2</v>
      </c>
      <c r="C113" t="str">
        <f>INDEX(Rosters!$G:$G,MATCH('Girls Individual'!E113&amp;"-"&amp;TEXT('Girls Individual'!F113,"00"),Rosters!$A:$A,0))</f>
        <v>Allison Schmidt</v>
      </c>
      <c r="D113" t="str">
        <f t="shared" si="10"/>
        <v>OLP</v>
      </c>
      <c r="E113" t="s">
        <v>316</v>
      </c>
      <c r="F113">
        <v>2</v>
      </c>
      <c r="G113" s="29" t="str">
        <f>INDEX(Rosters!$E:$E,MATCH('Girls Individual'!E113&amp;"-"&amp;TEXT('Girls Individual'!F113,"00"),Rosters!$A:$A,0))&amp;" "&amp;INDEX(Rosters!$D:$D,MATCH('Girls Individual'!E113&amp;"-"&amp;TEXT('Girls Individual'!F113,"00"),Rosters!$A:$A,0))</f>
        <v>F 8</v>
      </c>
      <c r="I113" s="11"/>
      <c r="L113" s="11"/>
    </row>
    <row r="114" spans="1:12" x14ac:dyDescent="0.2">
      <c r="A114" s="5">
        <f t="shared" si="9"/>
        <v>33</v>
      </c>
      <c r="B114" s="25">
        <v>1.2870370370370372E-2</v>
      </c>
      <c r="C114" t="str">
        <f>INDEX(Rosters!$G:$G,MATCH('Girls Individual'!E114&amp;"-"&amp;TEXT('Girls Individual'!F114,"00"),Rosters!$A:$A,0))</f>
        <v>EVIE PRIDE</v>
      </c>
      <c r="D114" t="str">
        <f t="shared" si="10"/>
        <v>OLMC</v>
      </c>
      <c r="E114" t="s">
        <v>37</v>
      </c>
      <c r="F114">
        <v>37</v>
      </c>
      <c r="G114" s="29" t="str">
        <f>INDEX(Rosters!$E:$E,MATCH('Girls Individual'!E114&amp;"-"&amp;TEXT('Girls Individual'!F114,"00"),Rosters!$A:$A,0))&amp;" "&amp;INDEX(Rosters!$D:$D,MATCH('Girls Individual'!E114&amp;"-"&amp;TEXT('Girls Individual'!F114,"00"),Rosters!$A:$A,0))</f>
        <v>F 8</v>
      </c>
      <c r="I114" s="11"/>
      <c r="L114" s="11"/>
    </row>
    <row r="115" spans="1:12" x14ac:dyDescent="0.2">
      <c r="A115" s="5">
        <f t="shared" si="9"/>
        <v>34</v>
      </c>
      <c r="B115" s="25">
        <v>1.3946759259259258E-2</v>
      </c>
      <c r="C115" t="str">
        <f>INDEX(Rosters!$G:$G,MATCH('Girls Individual'!E115&amp;"-"&amp;TEXT('Girls Individual'!F115,"00"),Rosters!$A:$A,0))</f>
        <v>CANDELARIA JAYLENE</v>
      </c>
      <c r="D115" t="str">
        <f t="shared" si="10"/>
        <v>St. Michael</v>
      </c>
      <c r="E115" t="s">
        <v>1331</v>
      </c>
      <c r="F115">
        <v>1</v>
      </c>
      <c r="G115" s="29" t="str">
        <f>INDEX(Rosters!$E:$E,MATCH('Girls Individual'!E115&amp;"-"&amp;TEXT('Girls Individual'!F115,"00"),Rosters!$A:$A,0))&amp;" "&amp;INDEX(Rosters!$D:$D,MATCH('Girls Individual'!E115&amp;"-"&amp;TEXT('Girls Individual'!F115,"00"),Rosters!$A:$A,0))</f>
        <v>F 8</v>
      </c>
      <c r="I115" s="11"/>
      <c r="L115" s="11"/>
    </row>
    <row r="116" spans="1:12" x14ac:dyDescent="0.2">
      <c r="A116" s="5">
        <f t="shared" si="9"/>
        <v>35</v>
      </c>
      <c r="B116" s="25">
        <v>1.4166666666666666E-2</v>
      </c>
      <c r="C116" t="str">
        <f>INDEX(Rosters!$G:$G,MATCH('Girls Individual'!E116&amp;"-"&amp;TEXT('Girls Individual'!F116,"00"),Rosters!$A:$A,0))</f>
        <v>MUNESHAR MARIYAH</v>
      </c>
      <c r="D116" t="str">
        <f t="shared" si="10"/>
        <v>St. Michael</v>
      </c>
      <c r="E116" t="s">
        <v>1331</v>
      </c>
      <c r="F116">
        <v>8</v>
      </c>
      <c r="G116" s="29" t="str">
        <f>INDEX(Rosters!$E:$E,MATCH('Girls Individual'!E116&amp;"-"&amp;TEXT('Girls Individual'!F116,"00"),Rosters!$A:$A,0))&amp;" "&amp;INDEX(Rosters!$D:$D,MATCH('Girls Individual'!E116&amp;"-"&amp;TEXT('Girls Individual'!F116,"00"),Rosters!$A:$A,0))</f>
        <v>F 8</v>
      </c>
      <c r="I116" s="11"/>
      <c r="L116" s="11"/>
    </row>
    <row r="117" spans="1:12" x14ac:dyDescent="0.2">
      <c r="A117" s="5">
        <f t="shared" si="9"/>
        <v>36</v>
      </c>
      <c r="B117" s="25">
        <v>1.4351851851851852E-2</v>
      </c>
      <c r="C117" t="str">
        <f>INDEX(Rosters!$G:$G,MATCH('Girls Individual'!E117&amp;"-"&amp;TEXT('Girls Individual'!F117,"00"),Rosters!$A:$A,0))</f>
        <v>Sofia Bonilla</v>
      </c>
      <c r="D117" t="str">
        <f t="shared" si="10"/>
        <v>SJA</v>
      </c>
      <c r="E117" t="s">
        <v>320</v>
      </c>
      <c r="F117">
        <v>30</v>
      </c>
      <c r="G117" s="29" t="str">
        <f>INDEX(Rosters!$E:$E,MATCH('Girls Individual'!E117&amp;"-"&amp;TEXT('Girls Individual'!F117,"00"),Rosters!$A:$A,0))&amp;" "&amp;INDEX(Rosters!$D:$D,MATCH('Girls Individual'!E117&amp;"-"&amp;TEXT('Girls Individual'!F117,"00"),Rosters!$A:$A,0))</f>
        <v>F 7</v>
      </c>
      <c r="I117" s="11"/>
      <c r="L117" s="11"/>
    </row>
    <row r="118" spans="1:12" x14ac:dyDescent="0.2">
      <c r="A118" s="5">
        <f t="shared" si="9"/>
        <v>37</v>
      </c>
      <c r="B118" s="25">
        <v>1.5057870370370369E-2</v>
      </c>
      <c r="C118" t="str">
        <f>INDEX(Rosters!$G:$G,MATCH('Girls Individual'!E118&amp;"-"&amp;TEXT('Girls Individual'!F118,"00"),Rosters!$A:$A,0))</f>
        <v>ELIANA AROCHO</v>
      </c>
      <c r="D118" t="str">
        <f t="shared" si="10"/>
        <v>OLMC</v>
      </c>
      <c r="E118" t="s">
        <v>37</v>
      </c>
      <c r="F118">
        <v>32</v>
      </c>
      <c r="G118" s="29" t="str">
        <f>INDEX(Rosters!$E:$E,MATCH('Girls Individual'!E118&amp;"-"&amp;TEXT('Girls Individual'!F118,"00"),Rosters!$A:$A,0))&amp;" "&amp;INDEX(Rosters!$D:$D,MATCH('Girls Individual'!E118&amp;"-"&amp;TEXT('Girls Individual'!F118,"00"),Rosters!$A:$A,0))</f>
        <v>F 7</v>
      </c>
      <c r="I118" s="11"/>
      <c r="L118" s="11"/>
    </row>
    <row r="119" spans="1:12" x14ac:dyDescent="0.2">
      <c r="A119" s="5">
        <f t="shared" si="9"/>
        <v>38</v>
      </c>
      <c r="B119" s="20">
        <v>1.5682870370370371E-2</v>
      </c>
      <c r="C119" t="str">
        <f>INDEX(Rosters!$G:$G,MATCH('Girls Individual'!E119&amp;"-"&amp;TEXT('Girls Individual'!F119,"00"),Rosters!$A:$A,0))</f>
        <v>Kaylee Nunez</v>
      </c>
      <c r="D119" t="str">
        <f t="shared" si="10"/>
        <v>SJA</v>
      </c>
      <c r="E119" t="s">
        <v>320</v>
      </c>
      <c r="F119">
        <v>39</v>
      </c>
      <c r="G119" s="29" t="str">
        <f>INDEX(Rosters!$E:$E,MATCH('Girls Individual'!E119&amp;"-"&amp;TEXT('Girls Individual'!F119,"00"),Rosters!$A:$A,0))&amp;" "&amp;INDEX(Rosters!$D:$D,MATCH('Girls Individual'!E119&amp;"-"&amp;TEXT('Girls Individual'!F119,"00"),Rosters!$A:$A,0))</f>
        <v>F 8</v>
      </c>
      <c r="I119" s="11"/>
      <c r="L119" s="11"/>
    </row>
    <row r="120" spans="1:12" x14ac:dyDescent="0.2">
      <c r="A120" s="5">
        <f t="shared" si="9"/>
        <v>39</v>
      </c>
      <c r="B120" s="20">
        <v>1.7337962962962961E-2</v>
      </c>
      <c r="C120" t="str">
        <f>INDEX(Rosters!$G:$G,MATCH('Girls Individual'!E120&amp;"-"&amp;TEXT('Girls Individual'!F120,"00"),Rosters!$A:$A,0))</f>
        <v>Zoey Rooplal</v>
      </c>
      <c r="D120" t="str">
        <f t="shared" si="10"/>
        <v>OLS</v>
      </c>
      <c r="E120" t="s">
        <v>318</v>
      </c>
      <c r="F120">
        <v>14</v>
      </c>
      <c r="G120" s="29" t="str">
        <f>INDEX(Rosters!$E:$E,MATCH('Girls Individual'!E120&amp;"-"&amp;TEXT('Girls Individual'!F120,"00"),Rosters!$A:$A,0))&amp;" "&amp;INDEX(Rosters!$D:$D,MATCH('Girls Individual'!E120&amp;"-"&amp;TEXT('Girls Individual'!F120,"00"),Rosters!$A:$A,0))</f>
        <v>F 8</v>
      </c>
      <c r="I120" s="11"/>
      <c r="L120" s="11"/>
    </row>
    <row r="121" spans="1:12" x14ac:dyDescent="0.2">
      <c r="A121" s="20" t="s">
        <v>1358</v>
      </c>
      <c r="B121" s="20">
        <v>1.1284722222222222E-2</v>
      </c>
      <c r="C121" t="str">
        <f>INDEX(Rosters!$G:$G,MATCH('Girls Individual'!E121&amp;"-"&amp;TEXT('Girls Individual'!F121,"00"),Rosters!$A:$A,0))</f>
        <v>LOYAL-PENA LEILANI</v>
      </c>
      <c r="D121" t="str">
        <f t="shared" si="10"/>
        <v>St. Michael</v>
      </c>
      <c r="E121" t="s">
        <v>1331</v>
      </c>
      <c r="F121">
        <v>5</v>
      </c>
      <c r="G121" s="29" t="str">
        <f>INDEX(Rosters!$E:$E,MATCH('Girls Individual'!E121&amp;"-"&amp;TEXT('Girls Individual'!F121,"00"),Rosters!$A:$A,0))&amp;" "&amp;INDEX(Rosters!$D:$D,MATCH('Girls Individual'!E121&amp;"-"&amp;TEXT('Girls Individual'!F121,"00"),Rosters!$A:$A,0))</f>
        <v>F 8</v>
      </c>
    </row>
    <row r="122" spans="1:12" x14ac:dyDescent="0.2">
      <c r="A122" s="20" t="s">
        <v>1358</v>
      </c>
      <c r="B122" s="20">
        <v>1.1388888888888888E-2</v>
      </c>
      <c r="C122" t="str">
        <f>INDEX(Rosters!$G:$G,MATCH('Girls Individual'!E122&amp;"-"&amp;TEXT('Girls Individual'!F122,"00"),Rosters!$A:$A,0))</f>
        <v>ICASA MARIABELEN</v>
      </c>
      <c r="D122" t="str">
        <f t="shared" si="10"/>
        <v>St. Michael</v>
      </c>
      <c r="E122" t="s">
        <v>1331</v>
      </c>
      <c r="F122">
        <v>3</v>
      </c>
      <c r="G122" s="29" t="str">
        <f>INDEX(Rosters!$E:$E,MATCH('Girls Individual'!E122&amp;"-"&amp;TEXT('Girls Individual'!F122,"00"),Rosters!$A:$A,0))&amp;" "&amp;INDEX(Rosters!$D:$D,MATCH('Girls Individual'!E122&amp;"-"&amp;TEXT('Girls Individual'!F122,"00"),Rosters!$A:$A,0))</f>
        <v>F 8</v>
      </c>
    </row>
    <row r="123" spans="1:12" x14ac:dyDescent="0.2">
      <c r="A123" s="5"/>
      <c r="B123" s="20"/>
    </row>
    <row r="124" spans="1:12" x14ac:dyDescent="0.2">
      <c r="A124" s="5"/>
      <c r="B124" s="20"/>
    </row>
    <row r="125" spans="1:12" x14ac:dyDescent="0.2">
      <c r="A125" s="5"/>
      <c r="B125" s="20"/>
    </row>
    <row r="126" spans="1:12" x14ac:dyDescent="0.2">
      <c r="A126" s="5"/>
      <c r="B126" s="20"/>
    </row>
    <row r="127" spans="1:12" x14ac:dyDescent="0.2">
      <c r="A127" s="5"/>
      <c r="B127" s="20"/>
    </row>
    <row r="128" spans="1:12" x14ac:dyDescent="0.2">
      <c r="A128" s="5"/>
      <c r="B128" s="20"/>
    </row>
    <row r="129" spans="1:2" x14ac:dyDescent="0.2">
      <c r="A129" s="5"/>
      <c r="B129" s="20"/>
    </row>
    <row r="130" spans="1:2" x14ac:dyDescent="0.2">
      <c r="A130" s="5"/>
      <c r="B130" s="20"/>
    </row>
    <row r="131" spans="1:2" x14ac:dyDescent="0.2">
      <c r="A131" s="5"/>
      <c r="B131" s="20"/>
    </row>
  </sheetData>
  <dataValidations count="1">
    <dataValidation type="list" allowBlank="1" showInputMessage="1" showErrorMessage="1" sqref="D3:D129" xr:uid="{908CDE1C-86BA-4AFC-A77E-9EA15A54AFD1}">
      <formula1>$Q$3:$Q$21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Q261"/>
  <sheetViews>
    <sheetView workbookViewId="0">
      <selection activeCell="H66" sqref="H66"/>
    </sheetView>
  </sheetViews>
  <sheetFormatPr baseColWidth="10" defaultColWidth="8.83203125" defaultRowHeight="15" x14ac:dyDescent="0.2"/>
  <cols>
    <col min="2" max="2" width="11.33203125" customWidth="1"/>
    <col min="3" max="3" width="28.5" bestFit="1" customWidth="1"/>
    <col min="4" max="4" width="18.83203125" bestFit="1" customWidth="1"/>
    <col min="5" max="5" width="4" bestFit="1" customWidth="1"/>
    <col min="6" max="6" width="6" customWidth="1"/>
    <col min="8" max="8" width="24.33203125" bestFit="1" customWidth="1"/>
    <col min="16" max="16" width="5.5" customWidth="1"/>
    <col min="17" max="17" width="35" bestFit="1" customWidth="1"/>
  </cols>
  <sheetData>
    <row r="1" spans="1:17" x14ac:dyDescent="0.2">
      <c r="A1" s="5" t="s">
        <v>1274</v>
      </c>
      <c r="B1" s="5"/>
      <c r="E1" t="s">
        <v>1262</v>
      </c>
      <c r="G1" s="29"/>
    </row>
    <row r="2" spans="1:17" x14ac:dyDescent="0.2">
      <c r="A2" s="5" t="s">
        <v>2</v>
      </c>
      <c r="B2" s="5" t="s">
        <v>17</v>
      </c>
      <c r="C2" s="5" t="s">
        <v>0</v>
      </c>
      <c r="D2" s="5" t="s">
        <v>1</v>
      </c>
      <c r="E2" s="5" t="s">
        <v>29</v>
      </c>
      <c r="G2" s="28" t="s">
        <v>508</v>
      </c>
    </row>
    <row r="3" spans="1:17" x14ac:dyDescent="0.2">
      <c r="A3" s="5">
        <v>1</v>
      </c>
      <c r="B3" s="25">
        <v>2.8124999999999995E-3</v>
      </c>
      <c r="C3" t="str">
        <f>INDEX(Rosters!$G:$G,MATCH('Boys Individual'!E3&amp;"-"&amp;TEXT('Boys Individual'!F3,"00"),Rosters!$A:$A,0))</f>
        <v>Will Sheehan</v>
      </c>
      <c r="D3" t="str">
        <f>INDEX($Q$3:$Q$22,MATCH(E3,$P$3:$P$22,0))</f>
        <v>St James</v>
      </c>
      <c r="E3" t="s">
        <v>319</v>
      </c>
      <c r="F3">
        <v>68</v>
      </c>
      <c r="G3" s="29" t="str">
        <f>INDEX(Rosters!$E:$E,MATCH('Boys Individual'!E3&amp;"-"&amp;TEXT('Boys Individual'!F3,"00"),Rosters!$A:$A,0))&amp;" "&amp;INDEX(Rosters!$D:$D,MATCH('Boys Individual'!E3&amp;"-"&amp;TEXT('Boys Individual'!F3,"00"),Rosters!$A:$A,0))</f>
        <v>M 4</v>
      </c>
      <c r="J3" s="11"/>
      <c r="M3" s="11"/>
      <c r="O3" s="29">
        <f t="shared" ref="O3:O19" si="0">COUNTIF($D:$D,Q3)</f>
        <v>8</v>
      </c>
      <c r="P3" t="s">
        <v>37</v>
      </c>
      <c r="Q3" t="s">
        <v>384</v>
      </c>
    </row>
    <row r="4" spans="1:17" x14ac:dyDescent="0.2">
      <c r="A4" s="5">
        <v>2</v>
      </c>
      <c r="B4" s="25">
        <v>2.8587962962962963E-3</v>
      </c>
      <c r="C4" t="str">
        <f>INDEX(Rosters!$G:$G,MATCH('Boys Individual'!E4&amp;"-"&amp;TEXT('Boys Individual'!F4,"00"),Rosters!$A:$A,0))</f>
        <v>Brady Kostrowski</v>
      </c>
      <c r="D4" t="str">
        <f t="shared" ref="D4:D21" si="1">INDEX($Q$3:$Q$22,MATCH(E4,$P$3:$P$22,0))</f>
        <v>St James</v>
      </c>
      <c r="E4" t="s">
        <v>319</v>
      </c>
      <c r="F4">
        <v>59</v>
      </c>
      <c r="G4" s="29" t="str">
        <f>INDEX(Rosters!$E:$E,MATCH('Boys Individual'!E4&amp;"-"&amp;TEXT('Boys Individual'!F4,"00"),Rosters!$A:$A,0))&amp;" "&amp;INDEX(Rosters!$D:$D,MATCH('Boys Individual'!E4&amp;"-"&amp;TEXT('Boys Individual'!F4,"00"),Rosters!$A:$A,0))</f>
        <v>M 4</v>
      </c>
      <c r="J4" s="11"/>
      <c r="M4" s="11"/>
      <c r="O4" s="29">
        <f t="shared" si="0"/>
        <v>17</v>
      </c>
      <c r="P4" t="s">
        <v>182</v>
      </c>
      <c r="Q4" t="s">
        <v>1360</v>
      </c>
    </row>
    <row r="5" spans="1:17" x14ac:dyDescent="0.2">
      <c r="A5" s="5">
        <v>3</v>
      </c>
      <c r="B5" s="25">
        <v>2.8935185185185188E-3</v>
      </c>
      <c r="C5" t="str">
        <f>INDEX(Rosters!$G:$G,MATCH('Boys Individual'!E5&amp;"-"&amp;TEXT('Boys Individual'!F5,"00"),Rosters!$A:$A,0))</f>
        <v>Tommy Malloy</v>
      </c>
      <c r="D5" t="str">
        <f t="shared" si="1"/>
        <v>St James</v>
      </c>
      <c r="E5" t="s">
        <v>319</v>
      </c>
      <c r="F5">
        <v>62</v>
      </c>
      <c r="G5" s="29" t="str">
        <f>INDEX(Rosters!$E:$E,MATCH('Boys Individual'!E5&amp;"-"&amp;TEXT('Boys Individual'!F5,"00"),Rosters!$A:$A,0))&amp;" "&amp;INDEX(Rosters!$D:$D,MATCH('Boys Individual'!E5&amp;"-"&amp;TEXT('Boys Individual'!F5,"00"),Rosters!$A:$A,0))</f>
        <v>M 4</v>
      </c>
      <c r="J5" s="11"/>
      <c r="M5" s="11"/>
      <c r="O5" s="29">
        <f t="shared" si="0"/>
        <v>28</v>
      </c>
      <c r="P5" t="s">
        <v>319</v>
      </c>
      <c r="Q5" t="s">
        <v>590</v>
      </c>
    </row>
    <row r="6" spans="1:17" x14ac:dyDescent="0.2">
      <c r="A6" s="5">
        <v>4</v>
      </c>
      <c r="B6" s="25">
        <v>2.8935185185185188E-3</v>
      </c>
      <c r="C6" t="str">
        <f>INDEX(Rosters!$G:$G,MATCH('Boys Individual'!E6&amp;"-"&amp;TEXT('Boys Individual'!F6,"00"),Rosters!$A:$A,0))</f>
        <v>Christian Andricopolous</v>
      </c>
      <c r="D6" t="str">
        <f t="shared" si="1"/>
        <v>St James</v>
      </c>
      <c r="E6" t="s">
        <v>319</v>
      </c>
      <c r="F6">
        <v>50</v>
      </c>
      <c r="G6" s="29" t="str">
        <f>INDEX(Rosters!$E:$E,MATCH('Boys Individual'!E6&amp;"-"&amp;TEXT('Boys Individual'!F6,"00"),Rosters!$A:$A,0))&amp;" "&amp;INDEX(Rosters!$D:$D,MATCH('Boys Individual'!E6&amp;"-"&amp;TEXT('Boys Individual'!F6,"00"),Rosters!$A:$A,0))</f>
        <v>M 4</v>
      </c>
      <c r="J6" s="11"/>
      <c r="M6" s="11"/>
      <c r="O6" s="29">
        <f t="shared" si="0"/>
        <v>12</v>
      </c>
      <c r="P6" t="s">
        <v>181</v>
      </c>
      <c r="Q6" t="s">
        <v>4</v>
      </c>
    </row>
    <row r="7" spans="1:17" x14ac:dyDescent="0.2">
      <c r="A7" s="5">
        <v>5</v>
      </c>
      <c r="B7" s="25">
        <v>2.9282407407407412E-3</v>
      </c>
      <c r="C7" t="str">
        <f>INDEX(Rosters!$G:$G,MATCH('Boys Individual'!E7&amp;"-"&amp;TEXT('Boys Individual'!F7,"00"),Rosters!$A:$A,0))</f>
        <v>Cash Heinze</v>
      </c>
      <c r="D7" t="str">
        <f t="shared" si="1"/>
        <v>St James</v>
      </c>
      <c r="E7" t="s">
        <v>319</v>
      </c>
      <c r="F7">
        <v>55</v>
      </c>
      <c r="G7" s="29" t="str">
        <f>INDEX(Rosters!$E:$E,MATCH('Boys Individual'!E7&amp;"-"&amp;TEXT('Boys Individual'!F7,"00"),Rosters!$A:$A,0))&amp;" "&amp;INDEX(Rosters!$D:$D,MATCH('Boys Individual'!E7&amp;"-"&amp;TEXT('Boys Individual'!F7,"00"),Rosters!$A:$A,0))</f>
        <v>M 4</v>
      </c>
      <c r="J7" s="11"/>
      <c r="M7" s="11"/>
      <c r="O7" s="29">
        <f t="shared" si="0"/>
        <v>0</v>
      </c>
      <c r="P7" t="s">
        <v>183</v>
      </c>
      <c r="Q7" t="s">
        <v>720</v>
      </c>
    </row>
    <row r="8" spans="1:17" x14ac:dyDescent="0.2">
      <c r="A8" s="5">
        <v>6</v>
      </c>
      <c r="B8" s="25">
        <v>2.9398148148148148E-3</v>
      </c>
      <c r="C8" t="str">
        <f>INDEX(Rosters!$G:$G,MATCH('Boys Individual'!E8&amp;"-"&amp;TEXT('Boys Individual'!F8,"00"),Rosters!$A:$A,0))</f>
        <v>Luca Marabella</v>
      </c>
      <c r="D8" t="str">
        <f t="shared" si="1"/>
        <v>St Cassian</v>
      </c>
      <c r="E8" t="s">
        <v>182</v>
      </c>
      <c r="F8">
        <v>36</v>
      </c>
      <c r="G8" s="29" t="str">
        <f>INDEX(Rosters!$E:$E,MATCH('Boys Individual'!E8&amp;"-"&amp;TEXT('Boys Individual'!F8,"00"),Rosters!$A:$A,0))&amp;" "&amp;INDEX(Rosters!$D:$D,MATCH('Boys Individual'!E8&amp;"-"&amp;TEXT('Boys Individual'!F8,"00"),Rosters!$A:$A,0))</f>
        <v>M 3</v>
      </c>
      <c r="J8" s="11"/>
      <c r="M8" s="11"/>
      <c r="O8" s="29">
        <f t="shared" si="0"/>
        <v>7</v>
      </c>
      <c r="P8" t="s">
        <v>317</v>
      </c>
      <c r="Q8" t="s">
        <v>3</v>
      </c>
    </row>
    <row r="9" spans="1:17" x14ac:dyDescent="0.2">
      <c r="A9" s="5">
        <v>7</v>
      </c>
      <c r="B9" s="25">
        <v>2.9861111111111113E-3</v>
      </c>
      <c r="C9" t="str">
        <f>INDEX(Rosters!$G:$G,MATCH('Boys Individual'!E9&amp;"-"&amp;TEXT('Boys Individual'!F9,"00"),Rosters!$A:$A,0))</f>
        <v>Marcel Porras</v>
      </c>
      <c r="D9" t="str">
        <f t="shared" si="1"/>
        <v>Assumption</v>
      </c>
      <c r="E9" t="s">
        <v>181</v>
      </c>
      <c r="F9">
        <v>12</v>
      </c>
      <c r="G9" s="29" t="str">
        <f>INDEX(Rosters!$E:$E,MATCH('Boys Individual'!E9&amp;"-"&amp;TEXT('Boys Individual'!F9,"00"),Rosters!$A:$A,0))&amp;" "&amp;INDEX(Rosters!$D:$D,MATCH('Boys Individual'!E9&amp;"-"&amp;TEXT('Boys Individual'!F9,"00"),Rosters!$A:$A,0))</f>
        <v>M 3</v>
      </c>
      <c r="J9" s="11"/>
      <c r="M9" s="11"/>
      <c r="O9" s="29">
        <f t="shared" si="0"/>
        <v>4</v>
      </c>
      <c r="P9" t="s">
        <v>316</v>
      </c>
      <c r="Q9" t="s">
        <v>1208</v>
      </c>
    </row>
    <row r="10" spans="1:17" x14ac:dyDescent="0.2">
      <c r="A10" s="5">
        <v>8</v>
      </c>
      <c r="B10" s="25">
        <v>3.0092592592592588E-3</v>
      </c>
      <c r="C10" t="str">
        <f>INDEX(Rosters!$G:$G,MATCH('Boys Individual'!E10&amp;"-"&amp;TEXT('Boys Individual'!F10,"00"),Rosters!$A:$A,0))</f>
        <v>Greer Sheehan</v>
      </c>
      <c r="D10" t="str">
        <f t="shared" si="1"/>
        <v>St James</v>
      </c>
      <c r="E10" t="s">
        <v>319</v>
      </c>
      <c r="F10">
        <v>67</v>
      </c>
      <c r="G10" s="29" t="str">
        <f>INDEX(Rosters!$E:$E,MATCH('Boys Individual'!E10&amp;"-"&amp;TEXT('Boys Individual'!F10,"00"),Rosters!$A:$A,0))&amp;" "&amp;INDEX(Rosters!$D:$D,MATCH('Boys Individual'!E10&amp;"-"&amp;TEXT('Boys Individual'!F10,"00"),Rosters!$A:$A,0))</f>
        <v>M 4</v>
      </c>
      <c r="J10" s="11"/>
      <c r="M10" s="11"/>
      <c r="O10" s="29">
        <f t="shared" si="0"/>
        <v>4</v>
      </c>
      <c r="P10" t="s">
        <v>318</v>
      </c>
      <c r="Q10" t="s">
        <v>341</v>
      </c>
    </row>
    <row r="11" spans="1:17" x14ac:dyDescent="0.2">
      <c r="A11" s="5">
        <v>9</v>
      </c>
      <c r="B11" s="25">
        <v>3.0671296296296297E-3</v>
      </c>
      <c r="C11" t="str">
        <f>INDEX(Rosters!$G:$G,MATCH('Boys Individual'!E11&amp;"-"&amp;TEXT('Boys Individual'!F11,"00"),Rosters!$A:$A,0))</f>
        <v>Brendan Maloney</v>
      </c>
      <c r="D11" t="str">
        <f t="shared" si="1"/>
        <v>St James</v>
      </c>
      <c r="E11" t="s">
        <v>319</v>
      </c>
      <c r="F11">
        <v>63</v>
      </c>
      <c r="G11" s="29" t="str">
        <f>INDEX(Rosters!$E:$E,MATCH('Boys Individual'!E11&amp;"-"&amp;TEXT('Boys Individual'!F11,"00"),Rosters!$A:$A,0))&amp;" "&amp;INDEX(Rosters!$D:$D,MATCH('Boys Individual'!E11&amp;"-"&amp;TEXT('Boys Individual'!F11,"00"),Rosters!$A:$A,0))</f>
        <v>M 3</v>
      </c>
      <c r="J11" s="11"/>
      <c r="M11" s="11"/>
      <c r="O11" s="29">
        <f t="shared" si="0"/>
        <v>7</v>
      </c>
      <c r="P11" t="s">
        <v>1253</v>
      </c>
      <c r="Q11" t="s">
        <v>977</v>
      </c>
    </row>
    <row r="12" spans="1:17" x14ac:dyDescent="0.2">
      <c r="A12" s="5">
        <v>10</v>
      </c>
      <c r="B12" s="25">
        <v>3.1018518518518522E-3</v>
      </c>
      <c r="C12" t="str">
        <f>INDEX(Rosters!$G:$G,MATCH('Boys Individual'!E12&amp;"-"&amp;TEXT('Boys Individual'!F12,"00"),Rosters!$A:$A,0))</f>
        <v>Kohlman Johnson</v>
      </c>
      <c r="D12" t="str">
        <f t="shared" si="1"/>
        <v>St Rose</v>
      </c>
      <c r="E12" t="s">
        <v>1255</v>
      </c>
      <c r="F12">
        <v>11</v>
      </c>
      <c r="G12" s="29" t="str">
        <f>INDEX(Rosters!$E:$E,MATCH('Boys Individual'!E12&amp;"-"&amp;TEXT('Boys Individual'!F12,"00"),Rosters!$A:$A,0))&amp;" "&amp;INDEX(Rosters!$D:$D,MATCH('Boys Individual'!E12&amp;"-"&amp;TEXT('Boys Individual'!F12,"00"),Rosters!$A:$A,0))</f>
        <v>M 4</v>
      </c>
      <c r="J12" s="11"/>
      <c r="M12" s="11"/>
      <c r="O12" s="29">
        <f t="shared" si="0"/>
        <v>0</v>
      </c>
      <c r="P12" t="s">
        <v>1254</v>
      </c>
      <c r="Q12" t="s">
        <v>842</v>
      </c>
    </row>
    <row r="13" spans="1:17" x14ac:dyDescent="0.2">
      <c r="A13" s="5">
        <v>11</v>
      </c>
      <c r="B13" s="25">
        <v>3.1249999999999997E-3</v>
      </c>
      <c r="C13" t="str">
        <f>INDEX(Rosters!$G:$G,MATCH('Boys Individual'!E13&amp;"-"&amp;TEXT('Boys Individual'!F13,"00"),Rosters!$A:$A,0))</f>
        <v>Spiros Andricopoulos</v>
      </c>
      <c r="D13" t="str">
        <f t="shared" si="1"/>
        <v>St James</v>
      </c>
      <c r="E13" t="s">
        <v>319</v>
      </c>
      <c r="F13">
        <v>51</v>
      </c>
      <c r="G13" s="29" t="str">
        <f>INDEX(Rosters!$E:$E,MATCH('Boys Individual'!E13&amp;"-"&amp;TEXT('Boys Individual'!F13,"00"),Rosters!$A:$A,0))&amp;" "&amp;INDEX(Rosters!$D:$D,MATCH('Boys Individual'!E13&amp;"-"&amp;TEXT('Boys Individual'!F13,"00"),Rosters!$A:$A,0))</f>
        <v>M 4</v>
      </c>
      <c r="J13" s="11"/>
      <c r="M13" s="11"/>
      <c r="O13" s="29">
        <f t="shared" si="0"/>
        <v>9</v>
      </c>
      <c r="P13" t="s">
        <v>1255</v>
      </c>
      <c r="Q13" t="s">
        <v>1150</v>
      </c>
    </row>
    <row r="14" spans="1:17" x14ac:dyDescent="0.2">
      <c r="A14" s="5">
        <v>12</v>
      </c>
      <c r="B14" s="25">
        <v>3.1365740740740742E-3</v>
      </c>
      <c r="C14" t="str">
        <f>INDEX(Rosters!$G:$G,MATCH('Boys Individual'!E14&amp;"-"&amp;TEXT('Boys Individual'!F14,"00"),Rosters!$A:$A,0))</f>
        <v>Maverick Heinze</v>
      </c>
      <c r="D14" t="str">
        <f t="shared" si="1"/>
        <v>St James</v>
      </c>
      <c r="E14" t="s">
        <v>319</v>
      </c>
      <c r="F14">
        <v>56</v>
      </c>
      <c r="G14" s="29" t="str">
        <f>INDEX(Rosters!$E:$E,MATCH('Boys Individual'!E14&amp;"-"&amp;TEXT('Boys Individual'!F14,"00"),Rosters!$A:$A,0))&amp;" "&amp;INDEX(Rosters!$D:$D,MATCH('Boys Individual'!E14&amp;"-"&amp;TEXT('Boys Individual'!F14,"00"),Rosters!$A:$A,0))</f>
        <v>M 1</v>
      </c>
      <c r="J14" s="11"/>
      <c r="M14" s="11"/>
      <c r="O14" s="29">
        <f t="shared" si="0"/>
        <v>12</v>
      </c>
      <c r="P14" t="s">
        <v>1256</v>
      </c>
      <c r="Q14" t="s">
        <v>792</v>
      </c>
    </row>
    <row r="15" spans="1:17" x14ac:dyDescent="0.2">
      <c r="A15" s="5">
        <v>13</v>
      </c>
      <c r="B15" s="25">
        <v>3.1365740740740742E-3</v>
      </c>
      <c r="C15" t="str">
        <f>INDEX(Rosters!$G:$G,MATCH('Boys Individual'!E15&amp;"-"&amp;TEXT('Boys Individual'!F15,"00"),Rosters!$A:$A,0))</f>
        <v>Chase Woods</v>
      </c>
      <c r="D15" t="str">
        <f t="shared" si="1"/>
        <v>St James</v>
      </c>
      <c r="E15" t="s">
        <v>319</v>
      </c>
      <c r="F15">
        <v>69</v>
      </c>
      <c r="G15" s="29" t="str">
        <f>INDEX(Rosters!$E:$E,MATCH('Boys Individual'!E15&amp;"-"&amp;TEXT('Boys Individual'!F15,"00"),Rosters!$A:$A,0))&amp;" "&amp;INDEX(Rosters!$D:$D,MATCH('Boys Individual'!E15&amp;"-"&amp;TEXT('Boys Individual'!F15,"00"),Rosters!$A:$A,0))</f>
        <v>M 4</v>
      </c>
      <c r="J15" s="11"/>
      <c r="M15" s="11"/>
      <c r="O15" s="29">
        <f t="shared" si="0"/>
        <v>7</v>
      </c>
      <c r="P15" t="s">
        <v>1257</v>
      </c>
      <c r="Q15" t="s">
        <v>876</v>
      </c>
    </row>
    <row r="16" spans="1:17" x14ac:dyDescent="0.2">
      <c r="A16" s="5">
        <v>14</v>
      </c>
      <c r="B16" s="25">
        <v>3.1828703703703702E-3</v>
      </c>
      <c r="C16" t="str">
        <f>INDEX(Rosters!$G:$G,MATCH('Boys Individual'!E16&amp;"-"&amp;TEXT('Boys Individual'!F16,"00"),Rosters!$A:$A,0))</f>
        <v>WATSON SMITH</v>
      </c>
      <c r="D16" t="str">
        <f t="shared" si="1"/>
        <v>OLMC</v>
      </c>
      <c r="E16" t="s">
        <v>37</v>
      </c>
      <c r="F16">
        <v>5</v>
      </c>
      <c r="G16" s="29" t="str">
        <f>INDEX(Rosters!$E:$E,MATCH('Boys Individual'!E16&amp;"-"&amp;TEXT('Boys Individual'!F16,"00"),Rosters!$A:$A,0))&amp;" "&amp;INDEX(Rosters!$D:$D,MATCH('Boys Individual'!E16&amp;"-"&amp;TEXT('Boys Individual'!F16,"00"),Rosters!$A:$A,0))</f>
        <v>M 4</v>
      </c>
      <c r="J16" s="11"/>
      <c r="M16" s="11"/>
      <c r="O16" s="29">
        <f t="shared" si="0"/>
        <v>5</v>
      </c>
      <c r="P16" t="s">
        <v>320</v>
      </c>
      <c r="Q16" t="s">
        <v>269</v>
      </c>
    </row>
    <row r="17" spans="1:17" x14ac:dyDescent="0.2">
      <c r="A17" s="5">
        <v>15</v>
      </c>
      <c r="B17" s="25">
        <v>3.1944444444444442E-3</v>
      </c>
      <c r="C17" t="str">
        <f>INDEX(Rosters!$G:$G,MATCH('Boys Individual'!E17&amp;"-"&amp;TEXT('Boys Individual'!F17,"00"),Rosters!$A:$A,0))</f>
        <v>Slater Centeno</v>
      </c>
      <c r="D17" t="str">
        <f t="shared" si="1"/>
        <v>Queen of Peace</v>
      </c>
      <c r="E17" t="s">
        <v>1253</v>
      </c>
      <c r="F17">
        <v>1</v>
      </c>
      <c r="G17" s="29" t="str">
        <f>INDEX(Rosters!$E:$E,MATCH('Boys Individual'!E17&amp;"-"&amp;TEXT('Boys Individual'!F17,"00"),Rosters!$A:$A,0))&amp;" "&amp;INDEX(Rosters!$D:$D,MATCH('Boys Individual'!E17&amp;"-"&amp;TEXT('Boys Individual'!F17,"00"),Rosters!$A:$A,0))</f>
        <v>M 4</v>
      </c>
      <c r="J17" s="11"/>
      <c r="M17" s="11"/>
      <c r="O17" s="29">
        <f t="shared" si="0"/>
        <v>0</v>
      </c>
      <c r="P17" t="s">
        <v>321</v>
      </c>
      <c r="Q17" t="s">
        <v>1082</v>
      </c>
    </row>
    <row r="18" spans="1:17" x14ac:dyDescent="0.2">
      <c r="A18" s="5">
        <v>16</v>
      </c>
      <c r="B18" s="25">
        <v>3.2175925925925926E-3</v>
      </c>
      <c r="C18" t="str">
        <f>INDEX(Rosters!$G:$G,MATCH('Boys Individual'!E18&amp;"-"&amp;TEXT('Boys Individual'!F18,"00"),Rosters!$A:$A,0))</f>
        <v>Adrian Garcia</v>
      </c>
      <c r="D18" t="str">
        <f t="shared" si="1"/>
        <v>St James</v>
      </c>
      <c r="E18" t="s">
        <v>319</v>
      </c>
      <c r="F18">
        <v>54</v>
      </c>
      <c r="G18" s="29" t="str">
        <f>INDEX(Rosters!$E:$E,MATCH('Boys Individual'!E18&amp;"-"&amp;TEXT('Boys Individual'!F18,"00"),Rosters!$A:$A,0))&amp;" "&amp;INDEX(Rosters!$D:$D,MATCH('Boys Individual'!E18&amp;"-"&amp;TEXT('Boys Individual'!F18,"00"),Rosters!$A:$A,0))</f>
        <v>M 3</v>
      </c>
      <c r="J18" s="11"/>
      <c r="M18" s="11"/>
      <c r="O18" s="29">
        <f t="shared" si="0"/>
        <v>1</v>
      </c>
      <c r="P18" t="s">
        <v>322</v>
      </c>
      <c r="Q18" t="s">
        <v>1287</v>
      </c>
    </row>
    <row r="19" spans="1:17" x14ac:dyDescent="0.2">
      <c r="A19" s="5">
        <v>17</v>
      </c>
      <c r="B19" s="25">
        <v>3.2291666666666666E-3</v>
      </c>
      <c r="C19" t="str">
        <f>INDEX(Rosters!$G:$G,MATCH('Boys Individual'!E19&amp;"-"&amp;TEXT('Boys Individual'!F19,"00"),Rosters!$A:$A,0))</f>
        <v>Ronan Pfistner</v>
      </c>
      <c r="D19" t="str">
        <f t="shared" si="1"/>
        <v>St James</v>
      </c>
      <c r="E19" t="s">
        <v>319</v>
      </c>
      <c r="F19">
        <v>65</v>
      </c>
      <c r="G19" s="29" t="str">
        <f>INDEX(Rosters!$E:$E,MATCH('Boys Individual'!E19&amp;"-"&amp;TEXT('Boys Individual'!F19,"00"),Rosters!$A:$A,0))&amp;" "&amp;INDEX(Rosters!$D:$D,MATCH('Boys Individual'!E19&amp;"-"&amp;TEXT('Boys Individual'!F19,"00"),Rosters!$A:$A,0))</f>
        <v>M 3</v>
      </c>
      <c r="J19" s="11"/>
      <c r="M19" s="11"/>
      <c r="O19" s="29">
        <f t="shared" si="0"/>
        <v>7</v>
      </c>
      <c r="P19" t="s">
        <v>1331</v>
      </c>
      <c r="Q19" t="s">
        <v>1332</v>
      </c>
    </row>
    <row r="20" spans="1:17" x14ac:dyDescent="0.2">
      <c r="A20" s="5">
        <v>18</v>
      </c>
      <c r="B20" s="25">
        <v>3.2986111111111111E-3</v>
      </c>
      <c r="C20" t="str">
        <f>INDEX(Rosters!$G:$G,MATCH('Boys Individual'!E20&amp;"-"&amp;TEXT('Boys Individual'!F20,"00"),Rosters!$A:$A,0))</f>
        <v>Ben Falcone</v>
      </c>
      <c r="D20" t="str">
        <f t="shared" si="1"/>
        <v>St James</v>
      </c>
      <c r="E20" t="s">
        <v>319</v>
      </c>
      <c r="F20">
        <v>53</v>
      </c>
      <c r="G20" s="29" t="str">
        <f>INDEX(Rosters!$E:$E,MATCH('Boys Individual'!E20&amp;"-"&amp;TEXT('Boys Individual'!F20,"00"),Rosters!$A:$A,0))&amp;" "&amp;INDEX(Rosters!$D:$D,MATCH('Boys Individual'!E20&amp;"-"&amp;TEXT('Boys Individual'!F20,"00"),Rosters!$A:$A,0))</f>
        <v>M 4</v>
      </c>
      <c r="J20" s="11"/>
      <c r="M20" s="11"/>
    </row>
    <row r="21" spans="1:17" x14ac:dyDescent="0.2">
      <c r="A21" s="5">
        <v>19</v>
      </c>
      <c r="B21" s="25">
        <v>3.3217592592592591E-3</v>
      </c>
      <c r="C21" t="str">
        <f>INDEX(Rosters!$G:$G,MATCH('Boys Individual'!E21&amp;"-"&amp;TEXT('Boys Individual'!F21,"00"),Rosters!$A:$A,0))</f>
        <v>Bobby Meulener</v>
      </c>
      <c r="D21" t="str">
        <f t="shared" si="1"/>
        <v>SVMS</v>
      </c>
      <c r="E21" t="s">
        <v>1257</v>
      </c>
      <c r="F21">
        <v>2</v>
      </c>
      <c r="G21" s="29" t="str">
        <f>INDEX(Rosters!$E:$E,MATCH('Boys Individual'!E21&amp;"-"&amp;TEXT('Boys Individual'!F21,"00"),Rosters!$A:$A,0))&amp;" "&amp;INDEX(Rosters!$D:$D,MATCH('Boys Individual'!E21&amp;"-"&amp;TEXT('Boys Individual'!F21,"00"),Rosters!$A:$A,0))</f>
        <v>M 3</v>
      </c>
      <c r="J21" s="11"/>
    </row>
    <row r="22" spans="1:17" x14ac:dyDescent="0.2">
      <c r="A22" s="5">
        <v>20</v>
      </c>
      <c r="B22" s="25">
        <v>3.37962962962963E-3</v>
      </c>
      <c r="C22" t="str">
        <f>INDEX(Rosters!$G:$G,MATCH('Boys Individual'!E22&amp;"-"&amp;TEXT('Boys Individual'!F22,"00"),Rosters!$A:$A,0))</f>
        <v>Declan Brucato</v>
      </c>
      <c r="D22" t="str">
        <f t="shared" ref="D22:D45" si="2">INDEX($Q$3:$Q$22,MATCH(E22,$P$3:$P$22,0))</f>
        <v>Assumption</v>
      </c>
      <c r="E22" t="s">
        <v>181</v>
      </c>
      <c r="F22">
        <v>1</v>
      </c>
      <c r="G22" s="29" t="str">
        <f>INDEX(Rosters!$E:$E,MATCH('Boys Individual'!E22&amp;"-"&amp;TEXT('Boys Individual'!F22,"00"),Rosters!$A:$A,0))&amp;" "&amp;INDEX(Rosters!$D:$D,MATCH('Boys Individual'!E22&amp;"-"&amp;TEXT('Boys Individual'!F22,"00"),Rosters!$A:$A,0))</f>
        <v>M 3</v>
      </c>
      <c r="H22" s="33" t="s">
        <v>1364</v>
      </c>
    </row>
    <row r="23" spans="1:17" x14ac:dyDescent="0.2">
      <c r="A23" s="5">
        <v>21</v>
      </c>
      <c r="B23" s="25">
        <v>3.472222222222222E-3</v>
      </c>
      <c r="C23" t="str">
        <f>INDEX(Rosters!$G:$G,MATCH('Boys Individual'!E23&amp;"-"&amp;TEXT('Boys Individual'!F23,"00"),Rosters!$A:$A,0))</f>
        <v>James Byrne</v>
      </c>
      <c r="D23" t="str">
        <f t="shared" si="2"/>
        <v>St Cassian</v>
      </c>
      <c r="E23" t="s">
        <v>182</v>
      </c>
      <c r="F23">
        <v>11</v>
      </c>
      <c r="G23" s="29" t="str">
        <f>INDEX(Rosters!$E:$E,MATCH('Boys Individual'!E23&amp;"-"&amp;TEXT('Boys Individual'!F23,"00"),Rosters!$A:$A,0))&amp;" "&amp;INDEX(Rosters!$D:$D,MATCH('Boys Individual'!E23&amp;"-"&amp;TEXT('Boys Individual'!F23,"00"),Rosters!$A:$A,0))</f>
        <v>M 4</v>
      </c>
      <c r="O23" s="29">
        <f>SUM(O3:O19)</f>
        <v>128</v>
      </c>
    </row>
    <row r="24" spans="1:17" x14ac:dyDescent="0.2">
      <c r="A24" s="5">
        <v>22</v>
      </c>
      <c r="B24" s="25">
        <v>3.4953703703703705E-3</v>
      </c>
      <c r="C24" t="str">
        <f>INDEX(Rosters!$G:$G,MATCH('Boys Individual'!E24&amp;"-"&amp;TEXT('Boys Individual'!F24,"00"),Rosters!$A:$A,0))</f>
        <v>Lucas Villeda</v>
      </c>
      <c r="D24" t="str">
        <f t="shared" si="2"/>
        <v>St Cassian</v>
      </c>
      <c r="E24" t="s">
        <v>182</v>
      </c>
      <c r="F24">
        <v>59</v>
      </c>
      <c r="G24" s="29" t="str">
        <f>INDEX(Rosters!$E:$E,MATCH('Boys Individual'!E24&amp;"-"&amp;TEXT('Boys Individual'!F24,"00"),Rosters!$A:$A,0))&amp;" "&amp;INDEX(Rosters!$D:$D,MATCH('Boys Individual'!E24&amp;"-"&amp;TEXT('Boys Individual'!F24,"00"),Rosters!$A:$A,0))</f>
        <v>M 4</v>
      </c>
    </row>
    <row r="25" spans="1:17" x14ac:dyDescent="0.2">
      <c r="A25" s="5">
        <f>A24+1</f>
        <v>23</v>
      </c>
      <c r="B25" s="25">
        <v>3.5763888888888894E-3</v>
      </c>
      <c r="C25" t="str">
        <f>INDEX(Rosters!$G:$G,MATCH('Boys Individual'!E25&amp;"-"&amp;TEXT('Boys Individual'!F25,"00"),Rosters!$A:$A,0))</f>
        <v>Matthew Kelly</v>
      </c>
      <c r="D25" t="str">
        <f t="shared" si="2"/>
        <v>St Rose</v>
      </c>
      <c r="E25" t="s">
        <v>1255</v>
      </c>
      <c r="F25">
        <v>12</v>
      </c>
      <c r="G25" s="29" t="str">
        <f>INDEX(Rosters!$E:$E,MATCH('Boys Individual'!E25&amp;"-"&amp;TEXT('Boys Individual'!F25,"00"),Rosters!$A:$A,0))&amp;" "&amp;INDEX(Rosters!$D:$D,MATCH('Boys Individual'!E25&amp;"-"&amp;TEXT('Boys Individual'!F25,"00"),Rosters!$A:$A,0))</f>
        <v>M 4</v>
      </c>
    </row>
    <row r="26" spans="1:17" x14ac:dyDescent="0.2">
      <c r="A26" s="5">
        <f t="shared" ref="A26:A45" si="3">A25+1</f>
        <v>24</v>
      </c>
      <c r="B26" s="25">
        <v>3.6111111111111114E-3</v>
      </c>
      <c r="C26" t="str">
        <f>INDEX(Rosters!$G:$G,MATCH('Boys Individual'!E26&amp;"-"&amp;TEXT('Boys Individual'!F26,"00"),Rosters!$A:$A,0))</f>
        <v>RICHARD HOFF</v>
      </c>
      <c r="D26" t="str">
        <f t="shared" si="2"/>
        <v>OLMC</v>
      </c>
      <c r="E26" t="s">
        <v>37</v>
      </c>
      <c r="F26">
        <v>12</v>
      </c>
      <c r="G26" s="29" t="str">
        <f>INDEX(Rosters!$E:$E,MATCH('Boys Individual'!E26&amp;"-"&amp;TEXT('Boys Individual'!F26,"00"),Rosters!$A:$A,0))&amp;" "&amp;INDEX(Rosters!$D:$D,MATCH('Boys Individual'!E26&amp;"-"&amp;TEXT('Boys Individual'!F26,"00"),Rosters!$A:$A,0))</f>
        <v>M 4</v>
      </c>
    </row>
    <row r="27" spans="1:17" x14ac:dyDescent="0.2">
      <c r="A27" s="5">
        <f t="shared" si="3"/>
        <v>25</v>
      </c>
      <c r="B27" s="25">
        <v>3.6226851851851854E-3</v>
      </c>
      <c r="C27" t="str">
        <f>INDEX(Rosters!$G:$G,MATCH('Boys Individual'!E27&amp;"-"&amp;TEXT('Boys Individual'!F27,"00"),Rosters!$A:$A,0))</f>
        <v>David Williams</v>
      </c>
      <c r="D27" t="str">
        <f t="shared" si="2"/>
        <v>SVMS</v>
      </c>
      <c r="E27" t="s">
        <v>1257</v>
      </c>
      <c r="F27">
        <v>13</v>
      </c>
      <c r="G27" s="29" t="str">
        <f>INDEX(Rosters!$E:$E,MATCH('Boys Individual'!E27&amp;"-"&amp;TEXT('Boys Individual'!F27,"00"),Rosters!$A:$A,0))&amp;" "&amp;INDEX(Rosters!$D:$D,MATCH('Boys Individual'!E27&amp;"-"&amp;TEXT('Boys Individual'!F27,"00"),Rosters!$A:$A,0))</f>
        <v>M 4</v>
      </c>
    </row>
    <row r="28" spans="1:17" x14ac:dyDescent="0.2">
      <c r="A28" s="5">
        <f t="shared" si="3"/>
        <v>26</v>
      </c>
      <c r="B28" s="25">
        <v>3.6226851851851854E-3</v>
      </c>
      <c r="C28" t="str">
        <f>INDEX(Rosters!$G:$G,MATCH('Boys Individual'!E28&amp;"-"&amp;TEXT('Boys Individual'!F28,"00"),Rosters!$A:$A,0))</f>
        <v>Harrison Hudzik</v>
      </c>
      <c r="D28" t="str">
        <f t="shared" si="2"/>
        <v>OLP</v>
      </c>
      <c r="E28" t="s">
        <v>316</v>
      </c>
      <c r="F28">
        <v>9</v>
      </c>
      <c r="G28" s="29" t="str">
        <f>INDEX(Rosters!$E:$E,MATCH('Boys Individual'!E28&amp;"-"&amp;TEXT('Boys Individual'!F28,"00"),Rosters!$A:$A,0))&amp;" "&amp;INDEX(Rosters!$D:$D,MATCH('Boys Individual'!E28&amp;"-"&amp;TEXT('Boys Individual'!F28,"00"),Rosters!$A:$A,0))</f>
        <v>M 4</v>
      </c>
    </row>
    <row r="29" spans="1:17" x14ac:dyDescent="0.2">
      <c r="A29" s="5">
        <f t="shared" si="3"/>
        <v>27</v>
      </c>
      <c r="B29" s="25">
        <v>3.6689814814814814E-3</v>
      </c>
      <c r="C29" t="str">
        <f>INDEX(Rosters!$G:$G,MATCH('Boys Individual'!E29&amp;"-"&amp;TEXT('Boys Individual'!F29,"00"),Rosters!$A:$A,0))</f>
        <v>Joseph Aberle</v>
      </c>
      <c r="D29" t="str">
        <f t="shared" si="2"/>
        <v>Holy Trinity</v>
      </c>
      <c r="E29" t="s">
        <v>317</v>
      </c>
      <c r="F29">
        <v>2</v>
      </c>
      <c r="G29" s="29" t="str">
        <f>INDEX(Rosters!$E:$E,MATCH('Boys Individual'!E29&amp;"-"&amp;TEXT('Boys Individual'!F29,"00"),Rosters!$A:$A,0))&amp;" "&amp;INDEX(Rosters!$D:$D,MATCH('Boys Individual'!E29&amp;"-"&amp;TEXT('Boys Individual'!F29,"00"),Rosters!$A:$A,0))</f>
        <v>M 4</v>
      </c>
      <c r="H29" s="33" t="s">
        <v>1362</v>
      </c>
    </row>
    <row r="30" spans="1:17" x14ac:dyDescent="0.2">
      <c r="A30" s="5">
        <f t="shared" si="3"/>
        <v>28</v>
      </c>
      <c r="B30" s="25">
        <v>3.6689814814814814E-3</v>
      </c>
      <c r="C30" t="str">
        <f>INDEX(Rosters!$G:$G,MATCH('Boys Individual'!E30&amp;"-"&amp;TEXT('Boys Individual'!F30,"00"),Rosters!$A:$A,0))</f>
        <v>FINNEGAN JONES</v>
      </c>
      <c r="D30" t="str">
        <f t="shared" si="2"/>
        <v>OLMC</v>
      </c>
      <c r="E30" t="s">
        <v>37</v>
      </c>
      <c r="F30">
        <v>10</v>
      </c>
      <c r="G30" s="29" t="str">
        <f>INDEX(Rosters!$E:$E,MATCH('Boys Individual'!E30&amp;"-"&amp;TEXT('Boys Individual'!F30,"00"),Rosters!$A:$A,0))&amp;" "&amp;INDEX(Rosters!$D:$D,MATCH('Boys Individual'!E30&amp;"-"&amp;TEXT('Boys Individual'!F30,"00"),Rosters!$A:$A,0))</f>
        <v>M 4</v>
      </c>
      <c r="J30" s="11"/>
      <c r="M30" s="11"/>
    </row>
    <row r="31" spans="1:17" x14ac:dyDescent="0.2">
      <c r="A31" s="5">
        <f t="shared" si="3"/>
        <v>29</v>
      </c>
      <c r="B31" s="25">
        <v>3.6805555555555554E-3</v>
      </c>
      <c r="C31" t="str">
        <f>INDEX(Rosters!$G:$G,MATCH('Boys Individual'!E31&amp;"-"&amp;TEXT('Boys Individual'!F31,"00"),Rosters!$A:$A,0))</f>
        <v>Antonio Davis-Pamer</v>
      </c>
      <c r="D31" t="str">
        <f t="shared" si="2"/>
        <v>Holy Trinity</v>
      </c>
      <c r="E31" t="s">
        <v>317</v>
      </c>
      <c r="F31">
        <v>5</v>
      </c>
      <c r="G31" s="29" t="str">
        <f>INDEX(Rosters!$E:$E,MATCH('Boys Individual'!E31&amp;"-"&amp;TEXT('Boys Individual'!F31,"00"),Rosters!$A:$A,0))&amp;" "&amp;INDEX(Rosters!$D:$D,MATCH('Boys Individual'!E31&amp;"-"&amp;TEXT('Boys Individual'!F31,"00"),Rosters!$A:$A,0))</f>
        <v>M 3</v>
      </c>
      <c r="J31" s="11"/>
      <c r="M31" s="11"/>
    </row>
    <row r="32" spans="1:17" x14ac:dyDescent="0.2">
      <c r="A32" s="5">
        <f t="shared" si="3"/>
        <v>30</v>
      </c>
      <c r="B32" s="25">
        <v>3.7037037037037034E-3</v>
      </c>
      <c r="C32" t="str">
        <f>INDEX(Rosters!$G:$G,MATCH('Boys Individual'!E32&amp;"-"&amp;TEXT('Boys Individual'!F32,"00"),Rosters!$A:$A,0))</f>
        <v>Nate Mainardi</v>
      </c>
      <c r="D32" t="str">
        <f t="shared" si="2"/>
        <v>Assumption</v>
      </c>
      <c r="E32" t="s">
        <v>181</v>
      </c>
      <c r="F32">
        <v>16</v>
      </c>
      <c r="G32" s="29" t="str">
        <f>INDEX(Rosters!$E:$E,MATCH('Boys Individual'!E32&amp;"-"&amp;TEXT('Boys Individual'!F32,"00"),Rosters!$A:$A,0))&amp;" "&amp;INDEX(Rosters!$D:$D,MATCH('Boys Individual'!E32&amp;"-"&amp;TEXT('Boys Individual'!F32,"00"),Rosters!$A:$A,0))</f>
        <v>M 4</v>
      </c>
      <c r="J32" s="11"/>
      <c r="M32" s="11"/>
    </row>
    <row r="33" spans="1:13" x14ac:dyDescent="0.2">
      <c r="A33" s="5">
        <f t="shared" si="3"/>
        <v>31</v>
      </c>
      <c r="B33" s="25">
        <v>3.7037037037037034E-3</v>
      </c>
      <c r="C33" t="str">
        <f>INDEX(Rosters!$G:$G,MATCH('Boys Individual'!E33&amp;"-"&amp;TEXT('Boys Individual'!F33,"00"),Rosters!$A:$A,0))</f>
        <v>Declan Crowley</v>
      </c>
      <c r="D33" t="str">
        <f t="shared" si="2"/>
        <v>Assumption</v>
      </c>
      <c r="E33" t="s">
        <v>181</v>
      </c>
      <c r="F33">
        <v>14</v>
      </c>
      <c r="G33" s="29" t="str">
        <f>INDEX(Rosters!$E:$E,MATCH('Boys Individual'!E33&amp;"-"&amp;TEXT('Boys Individual'!F33,"00"),Rosters!$A:$A,0))&amp;" "&amp;INDEX(Rosters!$D:$D,MATCH('Boys Individual'!E33&amp;"-"&amp;TEXT('Boys Individual'!F33,"00"),Rosters!$A:$A,0))</f>
        <v>M 4</v>
      </c>
      <c r="J33" s="11"/>
      <c r="M33" s="11"/>
    </row>
    <row r="34" spans="1:13" x14ac:dyDescent="0.2">
      <c r="A34" s="5">
        <f t="shared" si="3"/>
        <v>32</v>
      </c>
      <c r="B34" s="25">
        <v>3.7847222222222223E-3</v>
      </c>
      <c r="C34" t="str">
        <f>INDEX(Rosters!$G:$G,MATCH('Boys Individual'!E34&amp;"-"&amp;TEXT('Boys Individual'!F34,"00"),Rosters!$A:$A,0))</f>
        <v>Joseph Lombardi</v>
      </c>
      <c r="D34" t="str">
        <f t="shared" si="2"/>
        <v>SVMS</v>
      </c>
      <c r="E34" t="s">
        <v>1257</v>
      </c>
      <c r="F34">
        <v>7</v>
      </c>
      <c r="G34" s="29" t="str">
        <f>INDEX(Rosters!$E:$E,MATCH('Boys Individual'!E34&amp;"-"&amp;TEXT('Boys Individual'!F34,"00"),Rosters!$A:$A,0))&amp;" "&amp;INDEX(Rosters!$D:$D,MATCH('Boys Individual'!E34&amp;"-"&amp;TEXT('Boys Individual'!F34,"00"),Rosters!$A:$A,0))</f>
        <v>M 4</v>
      </c>
      <c r="J34" s="11"/>
      <c r="M34" s="11"/>
    </row>
    <row r="35" spans="1:13" x14ac:dyDescent="0.2">
      <c r="A35" s="5">
        <f t="shared" si="3"/>
        <v>33</v>
      </c>
      <c r="B35" s="25">
        <v>3.7962962962962963E-3</v>
      </c>
      <c r="C35" t="str">
        <f>INDEX(Rosters!$G:$G,MATCH('Boys Individual'!E35&amp;"-"&amp;TEXT('Boys Individual'!F35,"00"),Rosters!$A:$A,0))</f>
        <v>Gabriel Bonilla</v>
      </c>
      <c r="D35" t="str">
        <f t="shared" si="2"/>
        <v>SJA</v>
      </c>
      <c r="E35" t="s">
        <v>320</v>
      </c>
      <c r="F35">
        <v>18</v>
      </c>
      <c r="G35" s="29" t="str">
        <f>INDEX(Rosters!$E:$E,MATCH('Boys Individual'!E35&amp;"-"&amp;TEXT('Boys Individual'!F35,"00"),Rosters!$A:$A,0))&amp;" "&amp;INDEX(Rosters!$D:$D,MATCH('Boys Individual'!E35&amp;"-"&amp;TEXT('Boys Individual'!F35,"00"),Rosters!$A:$A,0))</f>
        <v>M 4</v>
      </c>
      <c r="J35" s="11"/>
      <c r="M35" s="11"/>
    </row>
    <row r="36" spans="1:13" x14ac:dyDescent="0.2">
      <c r="A36" s="5">
        <f t="shared" si="3"/>
        <v>34</v>
      </c>
      <c r="B36" s="25">
        <v>3.9236111111111112E-3</v>
      </c>
      <c r="C36" t="str">
        <f>INDEX(Rosters!$G:$G,MATCH('Boys Individual'!E36&amp;"-"&amp;TEXT('Boys Individual'!F36,"00"),Rosters!$A:$A,0))</f>
        <v>NUNEZ JACOB</v>
      </c>
      <c r="D36" t="str">
        <f t="shared" si="2"/>
        <v>St. Michael</v>
      </c>
      <c r="E36" t="s">
        <v>1331</v>
      </c>
      <c r="F36">
        <v>10</v>
      </c>
      <c r="G36" s="29" t="str">
        <f>INDEX(Rosters!$E:$E,MATCH('Boys Individual'!E36&amp;"-"&amp;TEXT('Boys Individual'!F36,"00"),Rosters!$A:$A,0))&amp;" "&amp;INDEX(Rosters!$D:$D,MATCH('Boys Individual'!E36&amp;"-"&amp;TEXT('Boys Individual'!F36,"00"),Rosters!$A:$A,0))</f>
        <v>M 3</v>
      </c>
      <c r="J36" s="11"/>
      <c r="M36" s="11"/>
    </row>
    <row r="37" spans="1:13" x14ac:dyDescent="0.2">
      <c r="A37" s="5">
        <f t="shared" si="3"/>
        <v>35</v>
      </c>
      <c r="B37" s="25">
        <v>3.9351851851851857E-3</v>
      </c>
      <c r="C37" t="str">
        <f>INDEX(Rosters!$G:$G,MATCH('Boys Individual'!E37&amp;"-"&amp;TEXT('Boys Individual'!F37,"00"),Rosters!$A:$A,0))</f>
        <v>Griffin McShane</v>
      </c>
      <c r="D37" t="str">
        <f t="shared" si="2"/>
        <v>OLS</v>
      </c>
      <c r="E37" t="s">
        <v>318</v>
      </c>
      <c r="F37">
        <v>8</v>
      </c>
      <c r="G37" s="29" t="str">
        <f>INDEX(Rosters!$E:$E,MATCH('Boys Individual'!E37&amp;"-"&amp;TEXT('Boys Individual'!F37,"00"),Rosters!$A:$A,0))&amp;" "&amp;INDEX(Rosters!$D:$D,MATCH('Boys Individual'!E37&amp;"-"&amp;TEXT('Boys Individual'!F37,"00"),Rosters!$A:$A,0))</f>
        <v>M 4</v>
      </c>
      <c r="H37" s="33" t="s">
        <v>1361</v>
      </c>
      <c r="J37" s="11"/>
      <c r="M37" s="11"/>
    </row>
    <row r="38" spans="1:13" x14ac:dyDescent="0.2">
      <c r="A38" s="5">
        <f t="shared" si="3"/>
        <v>36</v>
      </c>
      <c r="B38" s="25">
        <v>4.0740740740740746E-3</v>
      </c>
      <c r="C38" t="str">
        <f>INDEX(Rosters!$G:$G,MATCH('Boys Individual'!E38&amp;"-"&amp;TEXT('Boys Individual'!F38,"00"),Rosters!$A:$A,0))</f>
        <v>Theo Merrill</v>
      </c>
      <c r="D38" t="str">
        <f t="shared" si="2"/>
        <v>Assumption</v>
      </c>
      <c r="E38" t="s">
        <v>181</v>
      </c>
      <c r="F38">
        <v>10</v>
      </c>
      <c r="G38" s="29" t="str">
        <f>INDEX(Rosters!$E:$E,MATCH('Boys Individual'!E38&amp;"-"&amp;TEXT('Boys Individual'!F38,"00"),Rosters!$A:$A,0))&amp;" "&amp;INDEX(Rosters!$D:$D,MATCH('Boys Individual'!E38&amp;"-"&amp;TEXT('Boys Individual'!F38,"00"),Rosters!$A:$A,0))</f>
        <v>M 3</v>
      </c>
      <c r="J38" s="11"/>
      <c r="M38" s="11"/>
    </row>
    <row r="39" spans="1:13" x14ac:dyDescent="0.2">
      <c r="A39" s="5">
        <f t="shared" si="3"/>
        <v>37</v>
      </c>
      <c r="B39" s="25">
        <v>4.1782407407407402E-3</v>
      </c>
      <c r="C39" t="str">
        <f>INDEX(Rosters!$G:$G,MATCH('Boys Individual'!E39&amp;"-"&amp;TEXT('Boys Individual'!F39,"00"),Rosters!$A:$A,0))</f>
        <v>John Paul Mainardi</v>
      </c>
      <c r="D39" t="str">
        <f t="shared" si="2"/>
        <v>Assumption</v>
      </c>
      <c r="E39" t="s">
        <v>181</v>
      </c>
      <c r="F39">
        <v>8</v>
      </c>
      <c r="G39" s="29" t="str">
        <f>INDEX(Rosters!$E:$E,MATCH('Boys Individual'!E39&amp;"-"&amp;TEXT('Boys Individual'!F39,"00"),Rosters!$A:$A,0))&amp;" "&amp;INDEX(Rosters!$D:$D,MATCH('Boys Individual'!E39&amp;"-"&amp;TEXT('Boys Individual'!F39,"00"),Rosters!$A:$A,0))</f>
        <v>M 3</v>
      </c>
      <c r="J39" s="11"/>
      <c r="M39" s="11"/>
    </row>
    <row r="40" spans="1:13" x14ac:dyDescent="0.2">
      <c r="A40" s="5">
        <f t="shared" si="3"/>
        <v>38</v>
      </c>
      <c r="B40" s="25">
        <v>4.4328703703703709E-3</v>
      </c>
      <c r="C40" t="str">
        <f>INDEX(Rosters!$G:$G,MATCH('Boys Individual'!E40&amp;"-"&amp;TEXT('Boys Individual'!F40,"00"),Rosters!$A:$A,0))</f>
        <v>Talin Mohan</v>
      </c>
      <c r="D40" t="str">
        <f t="shared" si="2"/>
        <v>St Thomas</v>
      </c>
      <c r="E40" t="s">
        <v>1256</v>
      </c>
      <c r="F40">
        <v>6</v>
      </c>
      <c r="G40" s="29" t="str">
        <f>INDEX(Rosters!$E:$E,MATCH('Boys Individual'!E40&amp;"-"&amp;TEXT('Boys Individual'!F40,"00"),Rosters!$A:$A,0))&amp;" "&amp;INDEX(Rosters!$D:$D,MATCH('Boys Individual'!E40&amp;"-"&amp;TEXT('Boys Individual'!F40,"00"),Rosters!$A:$A,0))</f>
        <v>M 3</v>
      </c>
      <c r="J40" s="11"/>
      <c r="M40" s="11"/>
    </row>
    <row r="41" spans="1:13" x14ac:dyDescent="0.2">
      <c r="A41" s="5">
        <f t="shared" si="3"/>
        <v>39</v>
      </c>
      <c r="B41" s="25">
        <v>4.5949074074074078E-3</v>
      </c>
      <c r="C41" t="str">
        <f>INDEX(Rosters!$G:$G,MATCH('Boys Individual'!E41&amp;"-"&amp;TEXT('Boys Individual'!F41,"00"),Rosters!$A:$A,0))</f>
        <v>John Ryans</v>
      </c>
      <c r="D41" t="str">
        <f t="shared" si="2"/>
        <v>Assumption</v>
      </c>
      <c r="E41" t="s">
        <v>181</v>
      </c>
      <c r="F41">
        <v>19</v>
      </c>
      <c r="G41" s="29" t="str">
        <f>INDEX(Rosters!$E:$E,MATCH('Boys Individual'!E41&amp;"-"&amp;TEXT('Boys Individual'!F41,"00"),Rosters!$A:$A,0))&amp;" "&amp;INDEX(Rosters!$D:$D,MATCH('Boys Individual'!E41&amp;"-"&amp;TEXT('Boys Individual'!F41,"00"),Rosters!$A:$A,0))</f>
        <v>M 4</v>
      </c>
      <c r="J41" s="11"/>
      <c r="M41" s="11"/>
    </row>
    <row r="42" spans="1:13" x14ac:dyDescent="0.2">
      <c r="A42" s="5">
        <f t="shared" si="3"/>
        <v>40</v>
      </c>
      <c r="B42" s="25">
        <v>4.7569444444444447E-3</v>
      </c>
      <c r="C42" t="str">
        <f>INDEX(Rosters!$G:$G,MATCH('Boys Individual'!E42&amp;"-"&amp;TEXT('Boys Individual'!F42,"00"),Rosters!$A:$A,0))</f>
        <v>Logan Pietri</v>
      </c>
      <c r="D42" t="str">
        <f t="shared" si="2"/>
        <v>Queen of Peace</v>
      </c>
      <c r="E42" t="s">
        <v>1253</v>
      </c>
      <c r="F42">
        <v>6</v>
      </c>
      <c r="G42" s="29" t="str">
        <f>INDEX(Rosters!$E:$E,MATCH('Boys Individual'!E42&amp;"-"&amp;TEXT('Boys Individual'!F42,"00"),Rosters!$A:$A,0))&amp;" "&amp;INDEX(Rosters!$D:$D,MATCH('Boys Individual'!E42&amp;"-"&amp;TEXT('Boys Individual'!F42,"00"),Rosters!$A:$A,0))</f>
        <v>M 1</v>
      </c>
      <c r="J42" s="11"/>
      <c r="M42" s="11"/>
    </row>
    <row r="43" spans="1:13" x14ac:dyDescent="0.2">
      <c r="A43" s="5">
        <f t="shared" si="3"/>
        <v>41</v>
      </c>
      <c r="B43" s="25">
        <v>4.7800925925925919E-3</v>
      </c>
      <c r="C43" t="str">
        <f>INDEX(Rosters!$G:$G,MATCH('Boys Individual'!E43&amp;"-"&amp;TEXT('Boys Individual'!F43,"00"),Rosters!$A:$A,0))</f>
        <v>Julian Zavala</v>
      </c>
      <c r="D43" t="str">
        <f t="shared" si="2"/>
        <v>St Cassian</v>
      </c>
      <c r="E43" t="s">
        <v>182</v>
      </c>
      <c r="F43">
        <v>62</v>
      </c>
      <c r="G43" s="29" t="str">
        <f>INDEX(Rosters!$E:$E,MATCH('Boys Individual'!E43&amp;"-"&amp;TEXT('Boys Individual'!F43,"00"),Rosters!$A:$A,0))&amp;" "&amp;INDEX(Rosters!$D:$D,MATCH('Boys Individual'!E43&amp;"-"&amp;TEXT('Boys Individual'!F43,"00"),Rosters!$A:$A,0))</f>
        <v>M 3</v>
      </c>
      <c r="J43" s="11"/>
      <c r="M43" s="11"/>
    </row>
    <row r="44" spans="1:13" x14ac:dyDescent="0.2">
      <c r="A44" s="5">
        <f t="shared" si="3"/>
        <v>42</v>
      </c>
      <c r="B44" s="25">
        <v>4.8495370370370368E-3</v>
      </c>
      <c r="C44" t="str">
        <f>INDEX(Rosters!$G:$G,MATCH('Boys Individual'!E44&amp;"-"&amp;TEXT('Boys Individual'!F44,"00"),Rosters!$A:$A,0))</f>
        <v>Michael Gosiewski</v>
      </c>
      <c r="D44" t="str">
        <f t="shared" si="2"/>
        <v>Queen of Peace</v>
      </c>
      <c r="E44" t="s">
        <v>1253</v>
      </c>
      <c r="F44">
        <v>3</v>
      </c>
      <c r="G44" s="29" t="str">
        <f>INDEX(Rosters!$E:$E,MATCH('Boys Individual'!E44&amp;"-"&amp;TEXT('Boys Individual'!F44,"00"),Rosters!$A:$A,0))&amp;" "&amp;INDEX(Rosters!$D:$D,MATCH('Boys Individual'!E44&amp;"-"&amp;TEXT('Boys Individual'!F44,"00"),Rosters!$A:$A,0))</f>
        <v>M 3</v>
      </c>
      <c r="J44" s="11"/>
      <c r="M44" s="11"/>
    </row>
    <row r="45" spans="1:13" x14ac:dyDescent="0.2">
      <c r="A45" s="5">
        <f t="shared" si="3"/>
        <v>43</v>
      </c>
      <c r="B45" s="20">
        <v>5.1967592592592595E-3</v>
      </c>
      <c r="C45" t="str">
        <f>INDEX(Rosters!$G:$G,MATCH('Boys Individual'!E45&amp;"-"&amp;TEXT('Boys Individual'!F45,"00"),Rosters!$A:$A,0))</f>
        <v>Jason Guerrero</v>
      </c>
      <c r="D45" t="str">
        <f t="shared" si="2"/>
        <v>Queen of Peace</v>
      </c>
      <c r="E45" t="s">
        <v>1253</v>
      </c>
      <c r="F45">
        <v>15</v>
      </c>
      <c r="G45" s="29" t="str">
        <f>INDEX(Rosters!$E:$E,MATCH('Boys Individual'!E45&amp;"-"&amp;TEXT('Boys Individual'!F45,"00"),Rosters!$A:$A,0))&amp;" "&amp;INDEX(Rosters!$D:$D,MATCH('Boys Individual'!E45&amp;"-"&amp;TEXT('Boys Individual'!F45,"00"),Rosters!$A:$A,0))</f>
        <v>M 1</v>
      </c>
      <c r="J45" s="11"/>
      <c r="M45" s="11"/>
    </row>
    <row r="46" spans="1:13" x14ac:dyDescent="0.2">
      <c r="G46" s="29"/>
      <c r="J46" s="11"/>
      <c r="M46" s="11"/>
    </row>
    <row r="47" spans="1:13" x14ac:dyDescent="0.2">
      <c r="A47" s="5" t="s">
        <v>7</v>
      </c>
      <c r="B47" s="5"/>
      <c r="G47" s="29"/>
      <c r="J47" s="11"/>
      <c r="M47" s="11"/>
    </row>
    <row r="48" spans="1:13" x14ac:dyDescent="0.2">
      <c r="A48" s="5" t="s">
        <v>2</v>
      </c>
      <c r="B48" s="5"/>
      <c r="C48" s="5" t="s">
        <v>0</v>
      </c>
      <c r="D48" s="5" t="s">
        <v>1</v>
      </c>
      <c r="E48" s="5"/>
      <c r="G48" s="29"/>
      <c r="J48" s="11"/>
      <c r="M48" s="11"/>
    </row>
    <row r="49" spans="1:13" x14ac:dyDescent="0.2">
      <c r="A49" s="5">
        <v>1</v>
      </c>
      <c r="B49" s="25">
        <v>5.4166666666666669E-3</v>
      </c>
      <c r="C49" t="str">
        <f>INDEX(Rosters!$G:$G,MATCH('Boys Individual'!E49&amp;"-"&amp;TEXT('Boys Individual'!F49,"00"),Rosters!$A:$A,0))</f>
        <v>Kaden Pye</v>
      </c>
      <c r="D49" t="str">
        <f t="shared" ref="D49:D86" si="4">INDEX($Q$3:$Q$22,MATCH(E49,$P$3:$P$22,0))</f>
        <v>St James</v>
      </c>
      <c r="E49" t="s">
        <v>319</v>
      </c>
      <c r="F49">
        <v>78</v>
      </c>
      <c r="G49" s="29" t="str">
        <f>INDEX(Rosters!$E:$E,MATCH('Boys Individual'!E49&amp;"-"&amp;TEXT('Boys Individual'!F49,"00"),Rosters!$A:$A,0))&amp;" "&amp;INDEX(Rosters!$D:$D,MATCH('Boys Individual'!E49&amp;"-"&amp;TEXT('Boys Individual'!F49,"00"),Rosters!$A:$A,0))</f>
        <v>M 5</v>
      </c>
      <c r="M49" s="11"/>
    </row>
    <row r="50" spans="1:13" x14ac:dyDescent="0.2">
      <c r="A50" s="5">
        <f t="shared" ref="A50:A86" si="5">A49+1</f>
        <v>2</v>
      </c>
      <c r="B50" s="25">
        <v>5.4398148148148149E-3</v>
      </c>
      <c r="C50" t="str">
        <f>INDEX(Rosters!$G:$G,MATCH('Boys Individual'!E50&amp;"-"&amp;TEXT('Boys Individual'!F50,"00"),Rosters!$A:$A,0))</f>
        <v>Liam Johnson</v>
      </c>
      <c r="D50" t="str">
        <f t="shared" si="4"/>
        <v>St James</v>
      </c>
      <c r="E50" t="s">
        <v>319</v>
      </c>
      <c r="F50">
        <v>73</v>
      </c>
      <c r="G50" s="29" t="str">
        <f>INDEX(Rosters!$E:$E,MATCH('Boys Individual'!E50&amp;"-"&amp;TEXT('Boys Individual'!F50,"00"),Rosters!$A:$A,0))&amp;" "&amp;INDEX(Rosters!$D:$D,MATCH('Boys Individual'!E50&amp;"-"&amp;TEXT('Boys Individual'!F50,"00"),Rosters!$A:$A,0))</f>
        <v>M 5</v>
      </c>
    </row>
    <row r="51" spans="1:13" x14ac:dyDescent="0.2">
      <c r="A51" s="5">
        <f t="shared" si="5"/>
        <v>3</v>
      </c>
      <c r="B51" s="25">
        <v>5.7986111111111112E-3</v>
      </c>
      <c r="C51" t="str">
        <f>INDEX(Rosters!$G:$G,MATCH('Boys Individual'!E51&amp;"-"&amp;TEXT('Boys Individual'!F51,"00"),Rosters!$A:$A,0))</f>
        <v>Eddie Collins</v>
      </c>
      <c r="D51" t="str">
        <f t="shared" si="4"/>
        <v>St James</v>
      </c>
      <c r="E51" t="s">
        <v>319</v>
      </c>
      <c r="F51">
        <v>71</v>
      </c>
      <c r="G51" s="29" t="str">
        <f>INDEX(Rosters!$E:$E,MATCH('Boys Individual'!E51&amp;"-"&amp;TEXT('Boys Individual'!F51,"00"),Rosters!$A:$A,0))&amp;" "&amp;INDEX(Rosters!$D:$D,MATCH('Boys Individual'!E51&amp;"-"&amp;TEXT('Boys Individual'!F51,"00"),Rosters!$A:$A,0))</f>
        <v>M 6</v>
      </c>
    </row>
    <row r="52" spans="1:13" x14ac:dyDescent="0.2">
      <c r="A52" s="5">
        <f t="shared" si="5"/>
        <v>4</v>
      </c>
      <c r="B52" s="25">
        <v>6.053240740740741E-3</v>
      </c>
      <c r="C52" t="str">
        <f>INDEX(Rosters!$G:$G,MATCH('Boys Individual'!E52&amp;"-"&amp;TEXT('Boys Individual'!F52,"00"),Rosters!$A:$A,0))</f>
        <v>Finn Ripley</v>
      </c>
      <c r="D52" t="str">
        <f t="shared" si="4"/>
        <v>St Cassian</v>
      </c>
      <c r="E52" t="s">
        <v>182</v>
      </c>
      <c r="F52">
        <v>50</v>
      </c>
      <c r="G52" s="29" t="str">
        <f>INDEX(Rosters!$E:$E,MATCH('Boys Individual'!E52&amp;"-"&amp;TEXT('Boys Individual'!F52,"00"),Rosters!$A:$A,0))&amp;" "&amp;INDEX(Rosters!$D:$D,MATCH('Boys Individual'!E52&amp;"-"&amp;TEXT('Boys Individual'!F52,"00"),Rosters!$A:$A,0))</f>
        <v>M 5</v>
      </c>
    </row>
    <row r="53" spans="1:13" x14ac:dyDescent="0.2">
      <c r="A53" s="5">
        <f t="shared" si="5"/>
        <v>5</v>
      </c>
      <c r="B53" s="25">
        <v>6.076388888888889E-3</v>
      </c>
      <c r="C53" t="str">
        <f>INDEX(Rosters!$G:$G,MATCH('Boys Individual'!E53&amp;"-"&amp;TEXT('Boys Individual'!F53,"00"),Rosters!$A:$A,0))</f>
        <v>Nolan Lawlor</v>
      </c>
      <c r="D53" t="str">
        <f t="shared" si="4"/>
        <v>St James</v>
      </c>
      <c r="E53" t="s">
        <v>319</v>
      </c>
      <c r="F53">
        <v>75</v>
      </c>
      <c r="G53" s="29" t="str">
        <f>INDEX(Rosters!$E:$E,MATCH('Boys Individual'!E53&amp;"-"&amp;TEXT('Boys Individual'!F53,"00"),Rosters!$A:$A,0))&amp;" "&amp;INDEX(Rosters!$D:$D,MATCH('Boys Individual'!E53&amp;"-"&amp;TEXT('Boys Individual'!F53,"00"),Rosters!$A:$A,0))</f>
        <v>M 5</v>
      </c>
    </row>
    <row r="54" spans="1:13" x14ac:dyDescent="0.2">
      <c r="A54" s="5">
        <f t="shared" si="5"/>
        <v>6</v>
      </c>
      <c r="B54" s="25">
        <v>6.0995370370370361E-3</v>
      </c>
      <c r="C54" t="str">
        <f>INDEX(Rosters!$G:$G,MATCH('Boys Individual'!E54&amp;"-"&amp;TEXT('Boys Individual'!F54,"00"),Rosters!$A:$A,0))</f>
        <v>PATRICK MORROW</v>
      </c>
      <c r="D54" t="str">
        <f t="shared" si="4"/>
        <v>OLMC</v>
      </c>
      <c r="E54" t="s">
        <v>37</v>
      </c>
      <c r="F54">
        <v>24</v>
      </c>
      <c r="G54" s="29" t="str">
        <f>INDEX(Rosters!$E:$E,MATCH('Boys Individual'!E54&amp;"-"&amp;TEXT('Boys Individual'!F54,"00"),Rosters!$A:$A,0))&amp;" "&amp;INDEX(Rosters!$D:$D,MATCH('Boys Individual'!E54&amp;"-"&amp;TEXT('Boys Individual'!F54,"00"),Rosters!$A:$A,0))</f>
        <v>M 6</v>
      </c>
      <c r="J54" s="11"/>
      <c r="M54" s="11"/>
    </row>
    <row r="55" spans="1:13" x14ac:dyDescent="0.2">
      <c r="A55" s="5">
        <f t="shared" si="5"/>
        <v>7</v>
      </c>
      <c r="B55" s="25">
        <v>6.2268518518518515E-3</v>
      </c>
      <c r="C55" t="str">
        <f>INDEX(Rosters!$G:$G,MATCH('Boys Individual'!E55&amp;"-"&amp;TEXT('Boys Individual'!F55,"00"),Rosters!$A:$A,0))</f>
        <v>Johnny DiDomenico</v>
      </c>
      <c r="D55" t="str">
        <f t="shared" si="4"/>
        <v>St James</v>
      </c>
      <c r="E55" t="s">
        <v>319</v>
      </c>
      <c r="F55">
        <v>74</v>
      </c>
      <c r="G55" s="29" t="str">
        <f>INDEX(Rosters!$E:$E,MATCH('Boys Individual'!E55&amp;"-"&amp;TEXT('Boys Individual'!F55,"00"),Rosters!$A:$A,0))&amp;" "&amp;INDEX(Rosters!$D:$D,MATCH('Boys Individual'!E55&amp;"-"&amp;TEXT('Boys Individual'!F55,"00"),Rosters!$A:$A,0))</f>
        <v>M 6</v>
      </c>
      <c r="J55" s="11"/>
      <c r="M55" s="11"/>
    </row>
    <row r="56" spans="1:13" x14ac:dyDescent="0.2">
      <c r="A56" s="5">
        <f t="shared" si="5"/>
        <v>8</v>
      </c>
      <c r="B56" s="25">
        <v>6.2268518518518515E-3</v>
      </c>
      <c r="C56" t="str">
        <f>INDEX(Rosters!$G:$G,MATCH('Boys Individual'!E56&amp;"-"&amp;TEXT('Boys Individual'!F56,"00"),Rosters!$A:$A,0))</f>
        <v>Bentley Heinze</v>
      </c>
      <c r="D56" t="str">
        <f t="shared" si="4"/>
        <v>St James</v>
      </c>
      <c r="E56" t="s">
        <v>319</v>
      </c>
      <c r="F56">
        <v>72</v>
      </c>
      <c r="G56" s="29" t="str">
        <f>INDEX(Rosters!$E:$E,MATCH('Boys Individual'!E56&amp;"-"&amp;TEXT('Boys Individual'!F56,"00"),Rosters!$A:$A,0))&amp;" "&amp;INDEX(Rosters!$D:$D,MATCH('Boys Individual'!E56&amp;"-"&amp;TEXT('Boys Individual'!F56,"00"),Rosters!$A:$A,0))</f>
        <v>M 5</v>
      </c>
      <c r="J56" s="11"/>
      <c r="M56" s="11"/>
    </row>
    <row r="57" spans="1:13" x14ac:dyDescent="0.2">
      <c r="A57" s="5">
        <f t="shared" si="5"/>
        <v>9</v>
      </c>
      <c r="B57" s="25">
        <v>6.4351851851851861E-3</v>
      </c>
      <c r="C57" t="str">
        <f>INDEX(Rosters!$G:$G,MATCH('Boys Individual'!E57&amp;"-"&amp;TEXT('Boys Individual'!F57,"00"),Rosters!$A:$A,0))</f>
        <v>Alexander Russo</v>
      </c>
      <c r="D57" t="str">
        <f t="shared" si="4"/>
        <v>OLS</v>
      </c>
      <c r="E57" t="s">
        <v>318</v>
      </c>
      <c r="F57">
        <v>11</v>
      </c>
      <c r="G57" s="29" t="str">
        <f>INDEX(Rosters!$E:$E,MATCH('Boys Individual'!E57&amp;"-"&amp;TEXT('Boys Individual'!F57,"00"),Rosters!$A:$A,0))&amp;" "&amp;INDEX(Rosters!$D:$D,MATCH('Boys Individual'!E57&amp;"-"&amp;TEXT('Boys Individual'!F57,"00"),Rosters!$A:$A,0))</f>
        <v>M 6</v>
      </c>
      <c r="J57" s="11"/>
      <c r="M57" s="11"/>
    </row>
    <row r="58" spans="1:13" x14ac:dyDescent="0.2">
      <c r="A58" s="5">
        <f t="shared" si="5"/>
        <v>10</v>
      </c>
      <c r="B58" s="25">
        <v>6.4930555555555549E-3</v>
      </c>
      <c r="C58" t="str">
        <f>INDEX(Rosters!$G:$G,MATCH('Boys Individual'!E58&amp;"-"&amp;TEXT('Boys Individual'!F58,"00"),Rosters!$A:$A,0))</f>
        <v>KEITH VAN FLEET</v>
      </c>
      <c r="D58" t="str">
        <f t="shared" si="4"/>
        <v>OLMC</v>
      </c>
      <c r="E58" t="s">
        <v>37</v>
      </c>
      <c r="F58">
        <v>23</v>
      </c>
      <c r="G58" s="29" t="str">
        <f>INDEX(Rosters!$E:$E,MATCH('Boys Individual'!E58&amp;"-"&amp;TEXT('Boys Individual'!F58,"00"),Rosters!$A:$A,0))&amp;" "&amp;INDEX(Rosters!$D:$D,MATCH('Boys Individual'!E58&amp;"-"&amp;TEXT('Boys Individual'!F58,"00"),Rosters!$A:$A,0))</f>
        <v>M 6</v>
      </c>
      <c r="J58" s="11"/>
      <c r="M58" s="11"/>
    </row>
    <row r="59" spans="1:13" x14ac:dyDescent="0.2">
      <c r="A59" s="5">
        <f t="shared" si="5"/>
        <v>11</v>
      </c>
      <c r="B59" s="25">
        <v>6.5162037037037037E-3</v>
      </c>
      <c r="C59" t="str">
        <f>INDEX(Rosters!$G:$G,MATCH('Boys Individual'!E59&amp;"-"&amp;TEXT('Boys Individual'!F59,"00"),Rosters!$A:$A,0))</f>
        <v>Johnny Roberts</v>
      </c>
      <c r="D59" t="str">
        <f t="shared" si="4"/>
        <v>St James</v>
      </c>
      <c r="E59" t="s">
        <v>319</v>
      </c>
      <c r="F59">
        <v>79</v>
      </c>
      <c r="G59" s="29" t="str">
        <f>INDEX(Rosters!$E:$E,MATCH('Boys Individual'!E59&amp;"-"&amp;TEXT('Boys Individual'!F59,"00"),Rosters!$A:$A,0))&amp;" "&amp;INDEX(Rosters!$D:$D,MATCH('Boys Individual'!E59&amp;"-"&amp;TEXT('Boys Individual'!F59,"00"),Rosters!$A:$A,0))</f>
        <v>M 5</v>
      </c>
      <c r="J59" s="11"/>
      <c r="M59" s="11"/>
    </row>
    <row r="60" spans="1:13" x14ac:dyDescent="0.2">
      <c r="A60" s="5">
        <f t="shared" si="5"/>
        <v>12</v>
      </c>
      <c r="B60" s="25">
        <v>6.5277777777777782E-3</v>
      </c>
      <c r="C60" t="str">
        <f>INDEX(Rosters!$G:$G,MATCH('Boys Individual'!E60&amp;"-"&amp;TEXT('Boys Individual'!F60,"00"),Rosters!$A:$A,0))</f>
        <v>Nicolai Chalet</v>
      </c>
      <c r="D60" t="str">
        <f t="shared" si="4"/>
        <v>St Thomas</v>
      </c>
      <c r="E60" t="s">
        <v>1256</v>
      </c>
      <c r="F60">
        <v>18</v>
      </c>
      <c r="G60" s="29" t="str">
        <f>INDEX(Rosters!$E:$E,MATCH('Boys Individual'!E60&amp;"-"&amp;TEXT('Boys Individual'!F60,"00"),Rosters!$A:$A,0))&amp;" "&amp;INDEX(Rosters!$D:$D,MATCH('Boys Individual'!E60&amp;"-"&amp;TEXT('Boys Individual'!F60,"00"),Rosters!$A:$A,0))</f>
        <v>M 6</v>
      </c>
      <c r="J60" s="11"/>
      <c r="M60" s="11"/>
    </row>
    <row r="61" spans="1:13" x14ac:dyDescent="0.2">
      <c r="A61" s="5">
        <f t="shared" si="5"/>
        <v>13</v>
      </c>
      <c r="B61" s="25">
        <v>6.7361111111111103E-3</v>
      </c>
      <c r="C61" t="str">
        <f>INDEX(Rosters!$G:$G,MATCH('Boys Individual'!E61&amp;"-"&amp;TEXT('Boys Individual'!F61,"00"),Rosters!$A:$A,0))</f>
        <v>Alex Annese</v>
      </c>
      <c r="D61" t="str">
        <f t="shared" si="4"/>
        <v>St James</v>
      </c>
      <c r="E61" t="s">
        <v>319</v>
      </c>
      <c r="F61">
        <v>70</v>
      </c>
      <c r="G61" s="29" t="str">
        <f>INDEX(Rosters!$E:$E,MATCH('Boys Individual'!E61&amp;"-"&amp;TEXT('Boys Individual'!F61,"00"),Rosters!$A:$A,0))&amp;" "&amp;INDEX(Rosters!$D:$D,MATCH('Boys Individual'!E61&amp;"-"&amp;TEXT('Boys Individual'!F61,"00"),Rosters!$A:$A,0))</f>
        <v>M 5</v>
      </c>
      <c r="J61" s="11"/>
      <c r="M61" s="11"/>
    </row>
    <row r="62" spans="1:13" x14ac:dyDescent="0.2">
      <c r="A62" s="5">
        <f t="shared" si="5"/>
        <v>14</v>
      </c>
      <c r="B62" s="25">
        <v>6.8865740740740736E-3</v>
      </c>
      <c r="C62" t="str">
        <f>INDEX(Rosters!$G:$G,MATCH('Boys Individual'!E62&amp;"-"&amp;TEXT('Boys Individual'!F62,"00"),Rosters!$A:$A,0))</f>
        <v>Lucas Wright</v>
      </c>
      <c r="D62" t="str">
        <f t="shared" si="4"/>
        <v>OLP</v>
      </c>
      <c r="E62" t="s">
        <v>316</v>
      </c>
      <c r="F62">
        <v>8</v>
      </c>
      <c r="G62" s="29" t="str">
        <f>INDEX(Rosters!$E:$E,MATCH('Boys Individual'!E62&amp;"-"&amp;TEXT('Boys Individual'!F62,"00"),Rosters!$A:$A,0))&amp;" "&amp;INDEX(Rosters!$D:$D,MATCH('Boys Individual'!E62&amp;"-"&amp;TEXT('Boys Individual'!F62,"00"),Rosters!$A:$A,0))</f>
        <v>M 5</v>
      </c>
      <c r="J62" s="11"/>
      <c r="M62" s="11"/>
    </row>
    <row r="63" spans="1:13" x14ac:dyDescent="0.2">
      <c r="A63" s="5">
        <f t="shared" si="5"/>
        <v>15</v>
      </c>
      <c r="B63" s="25">
        <v>6.8981481481481489E-3</v>
      </c>
      <c r="C63" t="str">
        <f>INDEX(Rosters!$G:$G,MATCH('Boys Individual'!E63&amp;"-"&amp;TEXT('Boys Individual'!F63,"00"),Rosters!$A:$A,0))</f>
        <v>Nicholas Kervel</v>
      </c>
      <c r="D63" t="str">
        <f t="shared" si="4"/>
        <v>St Thomas</v>
      </c>
      <c r="E63" t="s">
        <v>1256</v>
      </c>
      <c r="F63">
        <v>15</v>
      </c>
      <c r="G63" s="29" t="str">
        <f>INDEX(Rosters!$E:$E,MATCH('Boys Individual'!E63&amp;"-"&amp;TEXT('Boys Individual'!F63,"00"),Rosters!$A:$A,0))&amp;" "&amp;INDEX(Rosters!$D:$D,MATCH('Boys Individual'!E63&amp;"-"&amp;TEXT('Boys Individual'!F63,"00"),Rosters!$A:$A,0))</f>
        <v>M 5</v>
      </c>
      <c r="J63" s="11"/>
      <c r="M63" s="11"/>
    </row>
    <row r="64" spans="1:13" x14ac:dyDescent="0.2">
      <c r="A64" s="5">
        <f t="shared" si="5"/>
        <v>16</v>
      </c>
      <c r="B64" s="25">
        <v>6.9328703703703696E-3</v>
      </c>
      <c r="C64" t="str">
        <f>INDEX(Rosters!$G:$G,MATCH('Boys Individual'!E64&amp;"-"&amp;TEXT('Boys Individual'!F64,"00"),Rosters!$A:$A,0))</f>
        <v>Aidan Allen</v>
      </c>
      <c r="D64" t="str">
        <f t="shared" si="4"/>
        <v>St Thomas</v>
      </c>
      <c r="E64" t="s">
        <v>1256</v>
      </c>
      <c r="F64">
        <v>9</v>
      </c>
      <c r="G64" s="29" t="str">
        <f>INDEX(Rosters!$E:$E,MATCH('Boys Individual'!E64&amp;"-"&amp;TEXT('Boys Individual'!F64,"00"),Rosters!$A:$A,0))&amp;" "&amp;INDEX(Rosters!$D:$D,MATCH('Boys Individual'!E64&amp;"-"&amp;TEXT('Boys Individual'!F64,"00"),Rosters!$A:$A,0))</f>
        <v>M 5</v>
      </c>
      <c r="J64" s="11"/>
      <c r="M64" s="11"/>
    </row>
    <row r="65" spans="1:13" x14ac:dyDescent="0.2">
      <c r="A65" s="5">
        <f t="shared" si="5"/>
        <v>17</v>
      </c>
      <c r="B65" s="25">
        <v>6.9791666666666674E-3</v>
      </c>
      <c r="C65" t="str">
        <f>INDEX(Rosters!$G:$G,MATCH('Boys Individual'!E65&amp;"-"&amp;TEXT('Boys Individual'!F65,"00"),Rosters!$A:$A,0))</f>
        <v>Milan Pandya</v>
      </c>
      <c r="D65" t="str">
        <f t="shared" si="4"/>
        <v>St Rose</v>
      </c>
      <c r="E65" t="s">
        <v>1255</v>
      </c>
      <c r="F65">
        <v>10</v>
      </c>
      <c r="G65" s="29" t="str">
        <f>INDEX(Rosters!$E:$E,MATCH('Boys Individual'!E65&amp;"-"&amp;TEXT('Boys Individual'!F65,"00"),Rosters!$A:$A,0))&amp;" "&amp;INDEX(Rosters!$D:$D,MATCH('Boys Individual'!E65&amp;"-"&amp;TEXT('Boys Individual'!F65,"00"),Rosters!$A:$A,0))</f>
        <v>M 6</v>
      </c>
      <c r="H65" s="33" t="s">
        <v>1369</v>
      </c>
      <c r="J65" s="11"/>
      <c r="M65" s="11"/>
    </row>
    <row r="66" spans="1:13" x14ac:dyDescent="0.2">
      <c r="A66" s="5">
        <f t="shared" si="5"/>
        <v>18</v>
      </c>
      <c r="B66" s="25">
        <v>7.106481481481481E-3</v>
      </c>
      <c r="C66" t="str">
        <f>INDEX(Rosters!$G:$G,MATCH('Boys Individual'!E66&amp;"-"&amp;TEXT('Boys Individual'!F66,"00"),Rosters!$A:$A,0))</f>
        <v>JOSEPH BALAN</v>
      </c>
      <c r="D66" t="str">
        <f t="shared" si="4"/>
        <v>OLMC</v>
      </c>
      <c r="E66" t="s">
        <v>37</v>
      </c>
      <c r="F66">
        <v>18</v>
      </c>
      <c r="G66" s="29" t="str">
        <f>INDEX(Rosters!$E:$E,MATCH('Boys Individual'!E66&amp;"-"&amp;TEXT('Boys Individual'!F66,"00"),Rosters!$A:$A,0))&amp;" "&amp;INDEX(Rosters!$D:$D,MATCH('Boys Individual'!E66&amp;"-"&amp;TEXT('Boys Individual'!F66,"00"),Rosters!$A:$A,0))</f>
        <v>M 5</v>
      </c>
      <c r="J66" s="11"/>
      <c r="M66" s="11"/>
    </row>
    <row r="67" spans="1:13" x14ac:dyDescent="0.2">
      <c r="A67" s="5">
        <f t="shared" si="5"/>
        <v>19</v>
      </c>
      <c r="B67" s="25">
        <v>7.1296296296296307E-3</v>
      </c>
      <c r="C67" t="str">
        <f>INDEX(Rosters!$G:$G,MATCH('Boys Individual'!E67&amp;"-"&amp;TEXT('Boys Individual'!F67,"00"),Rosters!$A:$A,0))</f>
        <v>GABRIEL PRIDE</v>
      </c>
      <c r="D67" t="str">
        <f t="shared" si="4"/>
        <v>OLMC</v>
      </c>
      <c r="E67" t="s">
        <v>37</v>
      </c>
      <c r="F67">
        <v>22</v>
      </c>
      <c r="G67" s="29" t="str">
        <f>INDEX(Rosters!$E:$E,MATCH('Boys Individual'!E67&amp;"-"&amp;TEXT('Boys Individual'!F67,"00"),Rosters!$A:$A,0))&amp;" "&amp;INDEX(Rosters!$D:$D,MATCH('Boys Individual'!E67&amp;"-"&amp;TEXT('Boys Individual'!F67,"00"),Rosters!$A:$A,0))</f>
        <v>M 6</v>
      </c>
      <c r="J67" s="11"/>
      <c r="M67" s="11"/>
    </row>
    <row r="68" spans="1:13" x14ac:dyDescent="0.2">
      <c r="A68" s="5">
        <f t="shared" si="5"/>
        <v>20</v>
      </c>
      <c r="B68" s="25">
        <v>7.2453703703703708E-3</v>
      </c>
      <c r="C68" t="str">
        <f>INDEX(Rosters!$G:$G,MATCH('Boys Individual'!E68&amp;"-"&amp;TEXT('Boys Individual'!F68,"00"),Rosters!$A:$A,0))</f>
        <v>Finn Costello</v>
      </c>
      <c r="D68" t="str">
        <f t="shared" si="4"/>
        <v>Assumption</v>
      </c>
      <c r="E68" t="s">
        <v>181</v>
      </c>
      <c r="F68">
        <v>35</v>
      </c>
      <c r="G68" s="29" t="str">
        <f>INDEX(Rosters!$E:$E,MATCH('Boys Individual'!E68&amp;"-"&amp;TEXT('Boys Individual'!F68,"00"),Rosters!$A:$A,0))&amp;" "&amp;INDEX(Rosters!$D:$D,MATCH('Boys Individual'!E68&amp;"-"&amp;TEXT('Boys Individual'!F68,"00"),Rosters!$A:$A,0))</f>
        <v>M 6</v>
      </c>
      <c r="J68" s="11"/>
      <c r="M68" s="11"/>
    </row>
    <row r="69" spans="1:13" x14ac:dyDescent="0.2">
      <c r="A69" s="5">
        <f t="shared" si="5"/>
        <v>21</v>
      </c>
      <c r="B69" s="25">
        <v>7.2685185185185188E-3</v>
      </c>
      <c r="C69" t="str">
        <f>INDEX(Rosters!$G:$G,MATCH('Boys Individual'!E69&amp;"-"&amp;TEXT('Boys Individual'!F69,"00"),Rosters!$A:$A,0))</f>
        <v>David Fazio</v>
      </c>
      <c r="D69" t="str">
        <f t="shared" si="4"/>
        <v>St Thomas</v>
      </c>
      <c r="E69" t="s">
        <v>1256</v>
      </c>
      <c r="F69">
        <v>10</v>
      </c>
      <c r="G69" s="29" t="str">
        <f>INDEX(Rosters!$E:$E,MATCH('Boys Individual'!E69&amp;"-"&amp;TEXT('Boys Individual'!F69,"00"),Rosters!$A:$A,0))&amp;" "&amp;INDEX(Rosters!$D:$D,MATCH('Boys Individual'!E69&amp;"-"&amp;TEXT('Boys Individual'!F69,"00"),Rosters!$A:$A,0))</f>
        <v>M 5</v>
      </c>
      <c r="J69" s="11"/>
      <c r="M69" s="11"/>
    </row>
    <row r="70" spans="1:13" x14ac:dyDescent="0.2">
      <c r="A70" s="5">
        <f t="shared" si="5"/>
        <v>22</v>
      </c>
      <c r="B70" s="25">
        <v>7.2800925925925915E-3</v>
      </c>
      <c r="C70" t="str">
        <f>INDEX(Rosters!$G:$G,MATCH('Boys Individual'!E70&amp;"-"&amp;TEXT('Boys Individual'!F70,"00"),Rosters!$A:$A,0))</f>
        <v>Aiden Glacken</v>
      </c>
      <c r="D70" t="str">
        <f t="shared" si="4"/>
        <v>SVMS</v>
      </c>
      <c r="E70" t="s">
        <v>1257</v>
      </c>
      <c r="F70">
        <v>18</v>
      </c>
      <c r="G70" s="29" t="str">
        <f>INDEX(Rosters!$E:$E,MATCH('Boys Individual'!E70&amp;"-"&amp;TEXT('Boys Individual'!F70,"00"),Rosters!$A:$A,0))&amp;" "&amp;INDEX(Rosters!$D:$D,MATCH('Boys Individual'!E70&amp;"-"&amp;TEXT('Boys Individual'!F70,"00"),Rosters!$A:$A,0))</f>
        <v>M 6</v>
      </c>
      <c r="J70" s="11"/>
      <c r="M70" s="11"/>
    </row>
    <row r="71" spans="1:13" x14ac:dyDescent="0.2">
      <c r="A71" s="5">
        <f t="shared" si="5"/>
        <v>23</v>
      </c>
      <c r="B71" s="25">
        <v>7.4652777777777781E-3</v>
      </c>
      <c r="C71" t="str">
        <f>INDEX(Rosters!$G:$G,MATCH('Boys Individual'!E71&amp;"-"&amp;TEXT('Boys Individual'!F71,"00"),Rosters!$A:$A,0))</f>
        <v>Mason Mendez</v>
      </c>
      <c r="D71" t="str">
        <f t="shared" si="4"/>
        <v>St James</v>
      </c>
      <c r="E71" t="s">
        <v>319</v>
      </c>
      <c r="F71">
        <v>77</v>
      </c>
      <c r="G71" s="29" t="str">
        <f>INDEX(Rosters!$E:$E,MATCH('Boys Individual'!E71&amp;"-"&amp;TEXT('Boys Individual'!F71,"00"),Rosters!$A:$A,0))&amp;" "&amp;INDEX(Rosters!$D:$D,MATCH('Boys Individual'!E71&amp;"-"&amp;TEXT('Boys Individual'!F71,"00"),Rosters!$A:$A,0))</f>
        <v>M 6</v>
      </c>
      <c r="J71" s="11"/>
      <c r="M71" s="11"/>
    </row>
    <row r="72" spans="1:13" x14ac:dyDescent="0.2">
      <c r="A72" s="5">
        <f t="shared" si="5"/>
        <v>24</v>
      </c>
      <c r="B72" s="25">
        <v>7.5694444444444446E-3</v>
      </c>
      <c r="C72" t="str">
        <f>INDEX(Rosters!$G:$G,MATCH('Boys Individual'!E72&amp;"-"&amp;TEXT('Boys Individual'!F72,"00"),Rosters!$A:$A,0))</f>
        <v>Michael Guzman</v>
      </c>
      <c r="D72" t="str">
        <f t="shared" si="4"/>
        <v>St Thomas</v>
      </c>
      <c r="E72" t="s">
        <v>1256</v>
      </c>
      <c r="F72">
        <v>14</v>
      </c>
      <c r="G72" s="29" t="str">
        <f>INDEX(Rosters!$E:$E,MATCH('Boys Individual'!E72&amp;"-"&amp;TEXT('Boys Individual'!F72,"00"),Rosters!$A:$A,0))&amp;" "&amp;INDEX(Rosters!$D:$D,MATCH('Boys Individual'!E72&amp;"-"&amp;TEXT('Boys Individual'!F72,"00"),Rosters!$A:$A,0))</f>
        <v>M 5</v>
      </c>
      <c r="J72" s="11"/>
      <c r="M72" s="11"/>
    </row>
    <row r="73" spans="1:13" x14ac:dyDescent="0.2">
      <c r="A73" s="5">
        <f t="shared" si="5"/>
        <v>25</v>
      </c>
      <c r="B73" s="25">
        <v>7.6041666666666662E-3</v>
      </c>
      <c r="C73" t="str">
        <f>INDEX(Rosters!$G:$G,MATCH('Boys Individual'!E73&amp;"-"&amp;TEXT('Boys Individual'!F73,"00"),Rosters!$A:$A,0))</f>
        <v>Brandon Rios</v>
      </c>
      <c r="D73" t="str">
        <f t="shared" si="4"/>
        <v>St Thomas</v>
      </c>
      <c r="E73" t="s">
        <v>1256</v>
      </c>
      <c r="F73">
        <v>16</v>
      </c>
      <c r="G73" s="29" t="str">
        <f>INDEX(Rosters!$E:$E,MATCH('Boys Individual'!E73&amp;"-"&amp;TEXT('Boys Individual'!F73,"00"),Rosters!$A:$A,0))&amp;" "&amp;INDEX(Rosters!$D:$D,MATCH('Boys Individual'!E73&amp;"-"&amp;TEXT('Boys Individual'!F73,"00"),Rosters!$A:$A,0))</f>
        <v>M 6</v>
      </c>
      <c r="J73" s="11"/>
      <c r="M73" s="11"/>
    </row>
    <row r="74" spans="1:13" x14ac:dyDescent="0.2">
      <c r="A74" s="5">
        <f t="shared" si="5"/>
        <v>26</v>
      </c>
      <c r="B74" s="25">
        <v>7.8240740740740753E-3</v>
      </c>
      <c r="C74" t="str">
        <f>INDEX(Rosters!$G:$G,MATCH('Boys Individual'!E74&amp;"-"&amp;TEXT('Boys Individual'!F74,"00"),Rosters!$A:$A,0))</f>
        <v>Jan Eckhard</v>
      </c>
      <c r="D74" t="str">
        <f t="shared" si="4"/>
        <v>St Thomas</v>
      </c>
      <c r="E74" t="s">
        <v>1256</v>
      </c>
      <c r="F74">
        <v>11</v>
      </c>
      <c r="G74" s="29" t="str">
        <f>INDEX(Rosters!$E:$E,MATCH('Boys Individual'!E74&amp;"-"&amp;TEXT('Boys Individual'!F74,"00"),Rosters!$A:$A,0))&amp;" "&amp;INDEX(Rosters!$D:$D,MATCH('Boys Individual'!E74&amp;"-"&amp;TEXT('Boys Individual'!F74,"00"),Rosters!$A:$A,0))</f>
        <v>M 5</v>
      </c>
      <c r="J74" s="11"/>
      <c r="M74" s="11"/>
    </row>
    <row r="75" spans="1:13" x14ac:dyDescent="0.2">
      <c r="A75" s="5">
        <f t="shared" si="5"/>
        <v>27</v>
      </c>
      <c r="B75" s="25">
        <v>7.8935185185185185E-3</v>
      </c>
      <c r="C75" t="str">
        <f>INDEX(Rosters!$G:$G,MATCH('Boys Individual'!E75&amp;"-"&amp;TEXT('Boys Individual'!F75,"00"),Rosters!$A:$A,0))</f>
        <v>Bradford (Ford) Berdahl</v>
      </c>
      <c r="D75" t="str">
        <f t="shared" si="4"/>
        <v>SVMS</v>
      </c>
      <c r="E75" t="s">
        <v>1257</v>
      </c>
      <c r="F75">
        <v>14</v>
      </c>
      <c r="G75" s="29" t="str">
        <f>INDEX(Rosters!$E:$E,MATCH('Boys Individual'!E75&amp;"-"&amp;TEXT('Boys Individual'!F75,"00"),Rosters!$A:$A,0))&amp;" "&amp;INDEX(Rosters!$D:$D,MATCH('Boys Individual'!E75&amp;"-"&amp;TEXT('Boys Individual'!F75,"00"),Rosters!$A:$A,0))</f>
        <v>M 5</v>
      </c>
      <c r="H75" s="11"/>
      <c r="J75" s="11"/>
      <c r="M75" s="11"/>
    </row>
    <row r="76" spans="1:13" x14ac:dyDescent="0.2">
      <c r="A76" s="5">
        <f t="shared" si="5"/>
        <v>28</v>
      </c>
      <c r="B76" s="25">
        <v>7.951388888888888E-3</v>
      </c>
      <c r="C76" t="str">
        <f>INDEX(Rosters!$G:$G,MATCH('Boys Individual'!E76&amp;"-"&amp;TEXT('Boys Individual'!F76,"00"),Rosters!$A:$A,0))</f>
        <v>Maximiliano Canessa</v>
      </c>
      <c r="D76" t="str">
        <f t="shared" si="4"/>
        <v>SJA</v>
      </c>
      <c r="E76" t="s">
        <v>320</v>
      </c>
      <c r="F76">
        <v>27</v>
      </c>
      <c r="G76" s="29" t="str">
        <f>INDEX(Rosters!$E:$E,MATCH('Boys Individual'!E76&amp;"-"&amp;TEXT('Boys Individual'!F76,"00"),Rosters!$A:$A,0))&amp;" "&amp;INDEX(Rosters!$D:$D,MATCH('Boys Individual'!E76&amp;"-"&amp;TEXT('Boys Individual'!F76,"00"),Rosters!$A:$A,0))</f>
        <v>M 6</v>
      </c>
      <c r="J76" s="11"/>
      <c r="M76" s="11"/>
    </row>
    <row r="77" spans="1:13" x14ac:dyDescent="0.2">
      <c r="A77" s="5">
        <f t="shared" si="5"/>
        <v>29</v>
      </c>
      <c r="B77" s="25">
        <v>8.0439814814814818E-3</v>
      </c>
      <c r="C77" t="str">
        <f>INDEX(Rosters!$G:$G,MATCH('Boys Individual'!E77&amp;"-"&amp;TEXT('Boys Individual'!F77,"00"),Rosters!$A:$A,0))</f>
        <v>Gavin Fahy</v>
      </c>
      <c r="D77" t="str">
        <f t="shared" si="4"/>
        <v>OLP</v>
      </c>
      <c r="E77" t="s">
        <v>316</v>
      </c>
      <c r="F77">
        <v>7</v>
      </c>
      <c r="G77" s="29" t="str">
        <f>INDEX(Rosters!$E:$E,MATCH('Boys Individual'!E77&amp;"-"&amp;TEXT('Boys Individual'!F77,"00"),Rosters!$A:$A,0))&amp;" "&amp;INDEX(Rosters!$D:$D,MATCH('Boys Individual'!E77&amp;"-"&amp;TEXT('Boys Individual'!F77,"00"),Rosters!$A:$A,0))</f>
        <v>M 6</v>
      </c>
      <c r="J77" s="11"/>
      <c r="M77" s="11"/>
    </row>
    <row r="78" spans="1:13" x14ac:dyDescent="0.2">
      <c r="A78" s="5">
        <f t="shared" si="5"/>
        <v>30</v>
      </c>
      <c r="B78" s="25">
        <v>8.1249999999999985E-3</v>
      </c>
      <c r="C78" t="str">
        <f>INDEX(Rosters!$G:$G,MATCH('Boys Individual'!E78&amp;"-"&amp;TEXT('Boys Individual'!F78,"00"),Rosters!$A:$A,0))</f>
        <v>James Crowley</v>
      </c>
      <c r="D78" t="str">
        <f t="shared" si="4"/>
        <v>Assumption</v>
      </c>
      <c r="E78" t="s">
        <v>181</v>
      </c>
      <c r="F78">
        <v>36</v>
      </c>
      <c r="G78" s="29" t="str">
        <f>INDEX(Rosters!$E:$E,MATCH('Boys Individual'!E78&amp;"-"&amp;TEXT('Boys Individual'!F78,"00"),Rosters!$A:$A,0))&amp;" "&amp;INDEX(Rosters!$D:$D,MATCH('Boys Individual'!E78&amp;"-"&amp;TEXT('Boys Individual'!F78,"00"),Rosters!$A:$A,0))</f>
        <v>M 6</v>
      </c>
      <c r="J78" s="11"/>
      <c r="M78" s="11"/>
    </row>
    <row r="79" spans="1:13" x14ac:dyDescent="0.2">
      <c r="A79" s="5">
        <f t="shared" si="5"/>
        <v>31</v>
      </c>
      <c r="B79" s="25">
        <v>8.2754629629629619E-3</v>
      </c>
      <c r="C79" t="str">
        <f>INDEX(Rosters!$G:$G,MATCH('Boys Individual'!E79&amp;"-"&amp;TEXT('Boys Individual'!F79,"00"),Rosters!$A:$A,0))</f>
        <v>Arvind rajan</v>
      </c>
      <c r="D79" t="str">
        <f t="shared" si="4"/>
        <v>St Rose</v>
      </c>
      <c r="E79" t="s">
        <v>1255</v>
      </c>
      <c r="F79">
        <v>16</v>
      </c>
      <c r="G79" s="29" t="str">
        <f>INDEX(Rosters!$E:$E,MATCH('Boys Individual'!E79&amp;"-"&amp;TEXT('Boys Individual'!F79,"00"),Rosters!$A:$A,0))&amp;" "&amp;INDEX(Rosters!$D:$D,MATCH('Boys Individual'!E79&amp;"-"&amp;TEXT('Boys Individual'!F79,"00"),Rosters!$A:$A,0))</f>
        <v>M 6</v>
      </c>
      <c r="J79" s="11"/>
      <c r="M79" s="11"/>
    </row>
    <row r="80" spans="1:13" x14ac:dyDescent="0.2">
      <c r="A80" s="5">
        <f t="shared" si="5"/>
        <v>32</v>
      </c>
      <c r="B80" s="25">
        <v>8.4490740740740741E-3</v>
      </c>
      <c r="C80" t="str">
        <f>INDEX(Rosters!$G:$G,MATCH('Boys Individual'!E80&amp;"-"&amp;TEXT('Boys Individual'!F80,"00"),Rosters!$A:$A,0))</f>
        <v>Luciano Gencarelli</v>
      </c>
      <c r="D80" t="str">
        <f t="shared" si="4"/>
        <v>St Thomas</v>
      </c>
      <c r="E80" t="s">
        <v>1256</v>
      </c>
      <c r="F80">
        <v>12</v>
      </c>
      <c r="G80" s="29" t="str">
        <f>INDEX(Rosters!$E:$E,MATCH('Boys Individual'!E80&amp;"-"&amp;TEXT('Boys Individual'!F80,"00"),Rosters!$A:$A,0))&amp;" "&amp;INDEX(Rosters!$D:$D,MATCH('Boys Individual'!E80&amp;"-"&amp;TEXT('Boys Individual'!F80,"00"),Rosters!$A:$A,0))</f>
        <v>M 5</v>
      </c>
      <c r="J80" s="11"/>
      <c r="M80" s="11"/>
    </row>
    <row r="81" spans="1:13" x14ac:dyDescent="0.2">
      <c r="A81" s="5">
        <f t="shared" si="5"/>
        <v>33</v>
      </c>
      <c r="B81" s="25">
        <v>8.611111111111111E-3</v>
      </c>
      <c r="C81" t="str">
        <f>INDEX(Rosters!$G:$G,MATCH('Boys Individual'!E81&amp;"-"&amp;TEXT('Boys Individual'!F81,"00"),Rosters!$A:$A,0))</f>
        <v>Nicolas Secatello</v>
      </c>
      <c r="D81" t="str">
        <f t="shared" si="4"/>
        <v>SJA</v>
      </c>
      <c r="E81" t="s">
        <v>320</v>
      </c>
      <c r="F81">
        <v>26</v>
      </c>
      <c r="G81" s="29" t="str">
        <f>INDEX(Rosters!$E:$E,MATCH('Boys Individual'!E81&amp;"-"&amp;TEXT('Boys Individual'!F81,"00"),Rosters!$A:$A,0))&amp;" "&amp;INDEX(Rosters!$D:$D,MATCH('Boys Individual'!E81&amp;"-"&amp;TEXT('Boys Individual'!F81,"00"),Rosters!$A:$A,0))</f>
        <v>M 6</v>
      </c>
      <c r="J81" s="11"/>
      <c r="M81" s="11"/>
    </row>
    <row r="82" spans="1:13" x14ac:dyDescent="0.2">
      <c r="A82" s="5">
        <f t="shared" si="5"/>
        <v>34</v>
      </c>
      <c r="B82" s="25">
        <v>8.9467592592592585E-3</v>
      </c>
      <c r="C82" t="str">
        <f>INDEX(Rosters!$G:$G,MATCH('Boys Individual'!E82&amp;"-"&amp;TEXT('Boys Individual'!F82,"00"),Rosters!$A:$A,0))</f>
        <v>Henry Meyers</v>
      </c>
      <c r="D82" t="str">
        <f t="shared" si="4"/>
        <v>St Cassian</v>
      </c>
      <c r="E82" t="s">
        <v>182</v>
      </c>
      <c r="F82">
        <v>39</v>
      </c>
      <c r="G82" s="29" t="str">
        <f>INDEX(Rosters!$E:$E,MATCH('Boys Individual'!E82&amp;"-"&amp;TEXT('Boys Individual'!F82,"00"),Rosters!$A:$A,0))&amp;" "&amp;INDEX(Rosters!$D:$D,MATCH('Boys Individual'!E82&amp;"-"&amp;TEXT('Boys Individual'!F82,"00"),Rosters!$A:$A,0))</f>
        <v>M 6</v>
      </c>
      <c r="J82" s="11"/>
      <c r="M82" s="11"/>
    </row>
    <row r="83" spans="1:13" x14ac:dyDescent="0.2">
      <c r="A83" s="5">
        <f t="shared" si="5"/>
        <v>35</v>
      </c>
      <c r="B83" s="25">
        <v>9.2708333333333341E-3</v>
      </c>
      <c r="C83" t="str">
        <f>INDEX(Rosters!$G:$G,MATCH('Boys Individual'!E83&amp;"-"&amp;TEXT('Boys Individual'!F83,"00"),Rosters!$A:$A,0))</f>
        <v>Elias Adams</v>
      </c>
      <c r="D83" t="str">
        <f t="shared" si="4"/>
        <v>St Cassian</v>
      </c>
      <c r="E83" t="s">
        <v>182</v>
      </c>
      <c r="F83">
        <v>1</v>
      </c>
      <c r="G83" s="29" t="str">
        <f>INDEX(Rosters!$E:$E,MATCH('Boys Individual'!E83&amp;"-"&amp;TEXT('Boys Individual'!F83,"00"),Rosters!$A:$A,0))&amp;" "&amp;INDEX(Rosters!$D:$D,MATCH('Boys Individual'!E83&amp;"-"&amp;TEXT('Boys Individual'!F83,"00"),Rosters!$A:$A,0))</f>
        <v>M 6</v>
      </c>
      <c r="J83" s="11"/>
      <c r="M83" s="11"/>
    </row>
    <row r="84" spans="1:13" x14ac:dyDescent="0.2">
      <c r="A84" s="5">
        <f t="shared" si="5"/>
        <v>36</v>
      </c>
      <c r="B84" s="25">
        <v>1.0254629629629629E-2</v>
      </c>
      <c r="C84" t="str">
        <f>INDEX(Rosters!$G:$G,MATCH('Boys Individual'!E84&amp;"-"&amp;TEXT('Boys Individual'!F84,"00"),Rosters!$A:$A,0))</f>
        <v>NUNEZ  JULIAN</v>
      </c>
      <c r="D84" t="str">
        <f t="shared" si="4"/>
        <v>St. Michael</v>
      </c>
      <c r="E84" t="s">
        <v>1331</v>
      </c>
      <c r="F84">
        <v>11</v>
      </c>
      <c r="G84" s="29" t="str">
        <f>INDEX(Rosters!$E:$E,MATCH('Boys Individual'!E84&amp;"-"&amp;TEXT('Boys Individual'!F84,"00"),Rosters!$A:$A,0))&amp;" "&amp;INDEX(Rosters!$D:$D,MATCH('Boys Individual'!E84&amp;"-"&amp;TEXT('Boys Individual'!F84,"00"),Rosters!$A:$A,0))</f>
        <v>M 5</v>
      </c>
      <c r="J84" s="11"/>
      <c r="M84" s="11"/>
    </row>
    <row r="85" spans="1:13" x14ac:dyDescent="0.2">
      <c r="A85" s="5">
        <f t="shared" si="5"/>
        <v>37</v>
      </c>
      <c r="B85" s="25">
        <v>1.037037037037037E-2</v>
      </c>
      <c r="C85" t="str">
        <f>INDEX(Rosters!$G:$G,MATCH('Boys Individual'!E85&amp;"-"&amp;TEXT('Boys Individual'!F85,"00"),Rosters!$A:$A,0))</f>
        <v>Benjamin Caldwell</v>
      </c>
      <c r="D85" t="str">
        <f t="shared" si="4"/>
        <v>St Cassian</v>
      </c>
      <c r="E85" t="s">
        <v>182</v>
      </c>
      <c r="F85">
        <v>14</v>
      </c>
      <c r="G85" s="29" t="str">
        <f>INDEX(Rosters!$E:$E,MATCH('Boys Individual'!E85&amp;"-"&amp;TEXT('Boys Individual'!F85,"00"),Rosters!$A:$A,0))&amp;" "&amp;INDEX(Rosters!$D:$D,MATCH('Boys Individual'!E85&amp;"-"&amp;TEXT('Boys Individual'!F85,"00"),Rosters!$A:$A,0))</f>
        <v>M 6</v>
      </c>
      <c r="J85" s="11"/>
      <c r="M85" s="11"/>
    </row>
    <row r="86" spans="1:13" x14ac:dyDescent="0.2">
      <c r="A86" s="5">
        <f t="shared" si="5"/>
        <v>38</v>
      </c>
      <c r="B86" s="25">
        <v>1.2083333333333333E-2</v>
      </c>
      <c r="C86" t="str">
        <f>INDEX(Rosters!$G:$G,MATCH('Boys Individual'!E86&amp;"-"&amp;TEXT('Boys Individual'!F86,"00"),Rosters!$A:$A,0))</f>
        <v>Hughes Jeudy</v>
      </c>
      <c r="D86" t="str">
        <f t="shared" si="4"/>
        <v>St Thomas</v>
      </c>
      <c r="E86" t="s">
        <v>1256</v>
      </c>
      <c r="F86">
        <v>17</v>
      </c>
      <c r="G86" s="29" t="str">
        <f>INDEX(Rosters!$E:$E,MATCH('Boys Individual'!E86&amp;"-"&amp;TEXT('Boys Individual'!F86,"00"),Rosters!$A:$A,0))&amp;" "&amp;INDEX(Rosters!$D:$D,MATCH('Boys Individual'!E86&amp;"-"&amp;TEXT('Boys Individual'!F86,"00"),Rosters!$A:$A,0))</f>
        <v>M 6</v>
      </c>
      <c r="J86" s="11"/>
      <c r="M86" s="11"/>
    </row>
    <row r="87" spans="1:13" x14ac:dyDescent="0.2">
      <c r="A87" s="5"/>
      <c r="B87" s="20"/>
      <c r="G87" s="29"/>
      <c r="J87" s="11"/>
      <c r="M87" s="11"/>
    </row>
    <row r="88" spans="1:13" x14ac:dyDescent="0.2">
      <c r="A88" s="5"/>
      <c r="B88" s="20"/>
      <c r="G88" s="29"/>
      <c r="J88" s="11"/>
      <c r="M88" s="11"/>
    </row>
    <row r="89" spans="1:13" x14ac:dyDescent="0.2">
      <c r="A89" s="5" t="s">
        <v>6</v>
      </c>
      <c r="G89" s="29"/>
      <c r="J89" s="11"/>
      <c r="M89" s="11"/>
    </row>
    <row r="90" spans="1:13" x14ac:dyDescent="0.2">
      <c r="A90" s="5" t="s">
        <v>2</v>
      </c>
      <c r="B90" s="5"/>
      <c r="C90" s="5" t="s">
        <v>0</v>
      </c>
      <c r="D90" s="5" t="s">
        <v>1</v>
      </c>
      <c r="E90" s="5"/>
      <c r="G90" s="29"/>
      <c r="J90" s="11"/>
      <c r="M90" s="11"/>
    </row>
    <row r="91" spans="1:13" x14ac:dyDescent="0.2">
      <c r="A91" s="5">
        <v>1</v>
      </c>
      <c r="B91" s="25">
        <v>8.0092592592592594E-3</v>
      </c>
      <c r="C91" t="str">
        <f>INDEX(Rosters!$G:$G,MATCH('Boys Individual'!E91&amp;"-"&amp;TEXT('Boys Individual'!F91,"00"),Rosters!$A:$A,0))</f>
        <v>JULIAN FUENTES</v>
      </c>
      <c r="D91" t="str">
        <f t="shared" ref="D91:D129" si="6">INDEX($Q$3:$Q$22,MATCH(E91,$P$3:$P$22,0))</f>
        <v>OLMC</v>
      </c>
      <c r="E91" t="s">
        <v>37</v>
      </c>
      <c r="F91">
        <v>33</v>
      </c>
      <c r="G91" s="29" t="str">
        <f>INDEX(Rosters!$E:$E,MATCH('Boys Individual'!E91&amp;"-"&amp;TEXT('Boys Individual'!F91,"00"),Rosters!$A:$A,0))&amp;" "&amp;INDEX(Rosters!$D:$D,MATCH('Boys Individual'!E91&amp;"-"&amp;TEXT('Boys Individual'!F91,"00"),Rosters!$A:$A,0))</f>
        <v>M 8</v>
      </c>
      <c r="J91" s="11"/>
      <c r="M91" s="11"/>
    </row>
    <row r="92" spans="1:13" x14ac:dyDescent="0.2">
      <c r="A92" s="5">
        <f t="shared" ref="A92:A137" si="7">A91+1</f>
        <v>2</v>
      </c>
      <c r="B92" s="25">
        <v>8.4953703703703701E-3</v>
      </c>
      <c r="C92" t="str">
        <f>INDEX(Rosters!$G:$G,MATCH('Boys Individual'!E92&amp;"-"&amp;TEXT('Boys Individual'!F92,"00"),Rosters!$A:$A,0))</f>
        <v>Victor Mielnik</v>
      </c>
      <c r="D92" t="str">
        <f t="shared" si="6"/>
        <v>St Thomas</v>
      </c>
      <c r="E92" t="s">
        <v>1256</v>
      </c>
      <c r="F92">
        <v>19</v>
      </c>
      <c r="G92" s="29" t="str">
        <f>INDEX(Rosters!$E:$E,MATCH('Boys Individual'!E92&amp;"-"&amp;TEXT('Boys Individual'!F92,"00"),Rosters!$A:$A,0))&amp;" "&amp;INDEX(Rosters!$D:$D,MATCH('Boys Individual'!E92&amp;"-"&amp;TEXT('Boys Individual'!F92,"00"),Rosters!$A:$A,0))</f>
        <v>M 8</v>
      </c>
      <c r="M92" s="11"/>
    </row>
    <row r="93" spans="1:13" x14ac:dyDescent="0.2">
      <c r="A93" s="5">
        <f t="shared" si="7"/>
        <v>3</v>
      </c>
      <c r="B93" s="25">
        <v>8.5763888888888886E-3</v>
      </c>
      <c r="C93" t="str">
        <f>INDEX(Rosters!$G:$G,MATCH('Boys Individual'!E93&amp;"-"&amp;TEXT('Boys Individual'!F93,"00"),Rosters!$A:$A,0))</f>
        <v>Drew Schestag</v>
      </c>
      <c r="D93" t="str">
        <f t="shared" si="6"/>
        <v>St Cassian</v>
      </c>
      <c r="E93" t="s">
        <v>182</v>
      </c>
      <c r="F93">
        <v>53</v>
      </c>
      <c r="G93" s="29" t="str">
        <f>INDEX(Rosters!$E:$E,MATCH('Boys Individual'!E93&amp;"-"&amp;TEXT('Boys Individual'!F93,"00"),Rosters!$A:$A,0))&amp;" "&amp;INDEX(Rosters!$D:$D,MATCH('Boys Individual'!E93&amp;"-"&amp;TEXT('Boys Individual'!F93,"00"),Rosters!$A:$A,0))</f>
        <v>M 8</v>
      </c>
    </row>
    <row r="94" spans="1:13" x14ac:dyDescent="0.2">
      <c r="A94" s="5">
        <f t="shared" si="7"/>
        <v>4</v>
      </c>
      <c r="B94" s="25">
        <v>8.6226851851851846E-3</v>
      </c>
      <c r="C94" t="str">
        <f>INDEX(Rosters!$G:$G,MATCH('Boys Individual'!E94&amp;"-"&amp;TEXT('Boys Individual'!F94,"00"),Rosters!$A:$A,0))</f>
        <v>Charlie Grube</v>
      </c>
      <c r="D94" t="str">
        <f t="shared" si="6"/>
        <v>St Cassian</v>
      </c>
      <c r="E94" t="s">
        <v>182</v>
      </c>
      <c r="F94">
        <v>27</v>
      </c>
      <c r="G94" s="29" t="str">
        <f>INDEX(Rosters!$E:$E,MATCH('Boys Individual'!E94&amp;"-"&amp;TEXT('Boys Individual'!F94,"00"),Rosters!$A:$A,0))&amp;" "&amp;INDEX(Rosters!$D:$D,MATCH('Boys Individual'!E94&amp;"-"&amp;TEXT('Boys Individual'!F94,"00"),Rosters!$A:$A,0))</f>
        <v>M 8</v>
      </c>
    </row>
    <row r="95" spans="1:13" x14ac:dyDescent="0.2">
      <c r="A95" s="5">
        <f t="shared" si="7"/>
        <v>5</v>
      </c>
      <c r="B95" s="25">
        <v>8.7152777777777784E-3</v>
      </c>
      <c r="C95" t="str">
        <f>INDEX(Rosters!$G:$G,MATCH('Boys Individual'!E95&amp;"-"&amp;TEXT('Boys Individual'!F95,"00"),Rosters!$A:$A,0))</f>
        <v>Andrew Demetrick</v>
      </c>
      <c r="D95" t="str">
        <f t="shared" si="6"/>
        <v>Holy Trinity</v>
      </c>
      <c r="E95" t="s">
        <v>317</v>
      </c>
      <c r="F95">
        <v>6</v>
      </c>
      <c r="G95" s="29" t="str">
        <f>INDEX(Rosters!$E:$E,MATCH('Boys Individual'!E95&amp;"-"&amp;TEXT('Boys Individual'!F95,"00"),Rosters!$A:$A,0))&amp;" "&amp;INDEX(Rosters!$D:$D,MATCH('Boys Individual'!E95&amp;"-"&amp;TEXT('Boys Individual'!F95,"00"),Rosters!$A:$A,0))</f>
        <v>M 8</v>
      </c>
    </row>
    <row r="96" spans="1:13" x14ac:dyDescent="0.2">
      <c r="A96" s="5">
        <f t="shared" si="7"/>
        <v>6</v>
      </c>
      <c r="B96" s="25">
        <v>8.7615740740740744E-3</v>
      </c>
      <c r="C96" t="str">
        <f>INDEX(Rosters!$G:$G,MATCH('Boys Individual'!E96&amp;"-"&amp;TEXT('Boys Individual'!F96,"00"),Rosters!$A:$A,0))</f>
        <v>Patrick DiDomenico</v>
      </c>
      <c r="D96" t="str">
        <f t="shared" si="6"/>
        <v>St James</v>
      </c>
      <c r="E96" t="s">
        <v>319</v>
      </c>
      <c r="F96">
        <v>88</v>
      </c>
      <c r="G96" s="29" t="str">
        <f>INDEX(Rosters!$E:$E,MATCH('Boys Individual'!E96&amp;"-"&amp;TEXT('Boys Individual'!F96,"00"),Rosters!$A:$A,0))&amp;" "&amp;INDEX(Rosters!$D:$D,MATCH('Boys Individual'!E96&amp;"-"&amp;TEXT('Boys Individual'!F96,"00"),Rosters!$A:$A,0))</f>
        <v>M 7</v>
      </c>
    </row>
    <row r="97" spans="1:13" x14ac:dyDescent="0.2">
      <c r="A97" s="5">
        <f t="shared" si="7"/>
        <v>7</v>
      </c>
      <c r="B97" s="25">
        <v>8.819444444444444E-3</v>
      </c>
      <c r="C97" t="str">
        <f>INDEX(Rosters!$G:$G,MATCH('Boys Individual'!E97&amp;"-"&amp;TEXT('Boys Individual'!F97,"00"),Rosters!$A:$A,0))</f>
        <v>Joseph Schmidt</v>
      </c>
      <c r="D97" t="str">
        <f t="shared" si="6"/>
        <v>OLS</v>
      </c>
      <c r="E97" t="s">
        <v>318</v>
      </c>
      <c r="F97">
        <v>17</v>
      </c>
      <c r="G97" s="29" t="str">
        <f>INDEX(Rosters!$E:$E,MATCH('Boys Individual'!E97&amp;"-"&amp;TEXT('Boys Individual'!F97,"00"),Rosters!$A:$A,0))&amp;" "&amp;INDEX(Rosters!$D:$D,MATCH('Boys Individual'!E97&amp;"-"&amp;TEXT('Boys Individual'!F97,"00"),Rosters!$A:$A,0))</f>
        <v>M 8</v>
      </c>
      <c r="J97" s="11"/>
      <c r="M97" s="11"/>
    </row>
    <row r="98" spans="1:13" x14ac:dyDescent="0.2">
      <c r="A98" s="5">
        <f t="shared" si="7"/>
        <v>8</v>
      </c>
      <c r="B98" s="25">
        <v>8.8425925925925911E-3</v>
      </c>
      <c r="C98" t="str">
        <f>INDEX(Rosters!$G:$G,MATCH('Boys Individual'!E98&amp;"-"&amp;TEXT('Boys Individual'!F98,"00"),Rosters!$A:$A,0))</f>
        <v>Trace Sikorski</v>
      </c>
      <c r="D98" t="str">
        <f t="shared" si="6"/>
        <v>St James</v>
      </c>
      <c r="E98" t="s">
        <v>319</v>
      </c>
      <c r="F98">
        <v>89</v>
      </c>
      <c r="G98" s="29" t="str">
        <f>INDEX(Rosters!$E:$E,MATCH('Boys Individual'!E98&amp;"-"&amp;TEXT('Boys Individual'!F98,"00"),Rosters!$A:$A,0))&amp;" "&amp;INDEX(Rosters!$D:$D,MATCH('Boys Individual'!E98&amp;"-"&amp;TEXT('Boys Individual'!F98,"00"),Rosters!$A:$A,0))</f>
        <v>M 7</v>
      </c>
      <c r="J98" s="11"/>
      <c r="M98" s="11"/>
    </row>
    <row r="99" spans="1:13" x14ac:dyDescent="0.2">
      <c r="A99" s="5">
        <f t="shared" si="7"/>
        <v>9</v>
      </c>
      <c r="B99" s="25">
        <v>8.8541666666666664E-3</v>
      </c>
      <c r="C99" t="str">
        <f>INDEX(Rosters!$G:$G,MATCH('Boys Individual'!E99&amp;"-"&amp;TEXT('Boys Individual'!F99,"00"),Rosters!$A:$A,0))</f>
        <v>Colin Scott</v>
      </c>
      <c r="D99" t="str">
        <f t="shared" si="6"/>
        <v>St James</v>
      </c>
      <c r="E99" t="s">
        <v>319</v>
      </c>
      <c r="F99">
        <v>80</v>
      </c>
      <c r="G99" s="29" t="str">
        <f>INDEX(Rosters!$E:$E,MATCH('Boys Individual'!E99&amp;"-"&amp;TEXT('Boys Individual'!F99,"00"),Rosters!$A:$A,0))&amp;" "&amp;INDEX(Rosters!$D:$D,MATCH('Boys Individual'!E99&amp;"-"&amp;TEXT('Boys Individual'!F99,"00"),Rosters!$A:$A,0))</f>
        <v>M 6</v>
      </c>
      <c r="J99" s="11"/>
      <c r="M99" s="11"/>
    </row>
    <row r="100" spans="1:13" x14ac:dyDescent="0.2">
      <c r="A100" s="5">
        <f t="shared" si="7"/>
        <v>10</v>
      </c>
      <c r="B100" s="25">
        <v>9.1435185185185178E-3</v>
      </c>
      <c r="C100" t="str">
        <f>INDEX(Rosters!$G:$G,MATCH('Boys Individual'!E100&amp;"-"&amp;TEXT('Boys Individual'!F100,"00"),Rosters!$A:$A,0))</f>
        <v>Karl Krajewski</v>
      </c>
      <c r="D100" t="str">
        <f t="shared" si="6"/>
        <v>St Cassian</v>
      </c>
      <c r="E100" t="s">
        <v>182</v>
      </c>
      <c r="F100">
        <v>30</v>
      </c>
      <c r="G100" s="29" t="str">
        <f>INDEX(Rosters!$E:$E,MATCH('Boys Individual'!E100&amp;"-"&amp;TEXT('Boys Individual'!F100,"00"),Rosters!$A:$A,0))&amp;" "&amp;INDEX(Rosters!$D:$D,MATCH('Boys Individual'!E100&amp;"-"&amp;TEXT('Boys Individual'!F100,"00"),Rosters!$A:$A,0))</f>
        <v>M 7</v>
      </c>
      <c r="J100" s="11"/>
      <c r="M100" s="11"/>
    </row>
    <row r="101" spans="1:13" x14ac:dyDescent="0.2">
      <c r="A101" s="5">
        <f t="shared" si="7"/>
        <v>11</v>
      </c>
      <c r="B101" s="25">
        <v>9.1898148148148139E-3</v>
      </c>
      <c r="C101" t="str">
        <f>INDEX(Rosters!$G:$G,MATCH('Boys Individual'!E101&amp;"-"&amp;TEXT('Boys Individual'!F101,"00"),Rosters!$A:$A,0))</f>
        <v>Jack Meyers</v>
      </c>
      <c r="D101" t="str">
        <f t="shared" si="6"/>
        <v>St Cassian</v>
      </c>
      <c r="E101" t="s">
        <v>182</v>
      </c>
      <c r="F101">
        <v>38</v>
      </c>
      <c r="G101" s="29" t="str">
        <f>INDEX(Rosters!$E:$E,MATCH('Boys Individual'!E101&amp;"-"&amp;TEXT('Boys Individual'!F101,"00"),Rosters!$A:$A,0))&amp;" "&amp;INDEX(Rosters!$D:$D,MATCH('Boys Individual'!E101&amp;"-"&amp;TEXT('Boys Individual'!F101,"00"),Rosters!$A:$A,0))</f>
        <v>M 8</v>
      </c>
      <c r="J101" s="11"/>
      <c r="M101" s="11"/>
    </row>
    <row r="102" spans="1:13" x14ac:dyDescent="0.2">
      <c r="A102" s="5">
        <f t="shared" si="7"/>
        <v>12</v>
      </c>
      <c r="B102" s="25">
        <v>9.2476851851851852E-3</v>
      </c>
      <c r="C102" t="str">
        <f>INDEX(Rosters!$G:$G,MATCH('Boys Individual'!E102&amp;"-"&amp;TEXT('Boys Individual'!F102,"00"),Rosters!$A:$A,0))</f>
        <v>Yeoukiro Lafortune</v>
      </c>
      <c r="D102" t="str">
        <f t="shared" si="6"/>
        <v>St Rose</v>
      </c>
      <c r="E102" t="s">
        <v>1255</v>
      </c>
      <c r="F102">
        <v>27</v>
      </c>
      <c r="G102" s="29" t="str">
        <f>INDEX(Rosters!$E:$E,MATCH('Boys Individual'!E102&amp;"-"&amp;TEXT('Boys Individual'!F102,"00"),Rosters!$A:$A,0))&amp;" "&amp;INDEX(Rosters!$D:$D,MATCH('Boys Individual'!E102&amp;"-"&amp;TEXT('Boys Individual'!F102,"00"),Rosters!$A:$A,0))</f>
        <v>M 8</v>
      </c>
      <c r="J102" s="11"/>
      <c r="M102" s="11"/>
    </row>
    <row r="103" spans="1:13" x14ac:dyDescent="0.2">
      <c r="A103" s="5">
        <f t="shared" si="7"/>
        <v>13</v>
      </c>
      <c r="B103" s="25">
        <v>9.2824074074074076E-3</v>
      </c>
      <c r="C103" t="str">
        <f>INDEX(Rosters!$G:$G,MATCH('Boys Individual'!E103&amp;"-"&amp;TEXT('Boys Individual'!F103,"00"),Rosters!$A:$A,0))</f>
        <v>Millen Dhiman</v>
      </c>
      <c r="D103" t="str">
        <f t="shared" si="6"/>
        <v>SJA</v>
      </c>
      <c r="E103" t="s">
        <v>320</v>
      </c>
      <c r="F103">
        <v>31</v>
      </c>
      <c r="G103" s="29" t="str">
        <f>INDEX(Rosters!$E:$E,MATCH('Boys Individual'!E103&amp;"-"&amp;TEXT('Boys Individual'!F103,"00"),Rosters!$A:$A,0))&amp;" "&amp;INDEX(Rosters!$D:$D,MATCH('Boys Individual'!E103&amp;"-"&amp;TEXT('Boys Individual'!F103,"00"),Rosters!$A:$A,0))</f>
        <v>M 7</v>
      </c>
      <c r="J103" s="11"/>
      <c r="M103" s="11"/>
    </row>
    <row r="104" spans="1:13" x14ac:dyDescent="0.2">
      <c r="A104" s="5">
        <f t="shared" si="7"/>
        <v>14</v>
      </c>
      <c r="B104" s="25">
        <v>9.3055555555555548E-3</v>
      </c>
      <c r="C104" t="str">
        <f>INDEX(Rosters!$G:$G,MATCH('Boys Individual'!E104&amp;"-"&amp;TEXT('Boys Individual'!F104,"00"),Rosters!$A:$A,0))</f>
        <v>Gavin Clancy</v>
      </c>
      <c r="D104" t="str">
        <f t="shared" si="6"/>
        <v>Queen of Peace</v>
      </c>
      <c r="E104" t="s">
        <v>1253</v>
      </c>
      <c r="F104">
        <v>11</v>
      </c>
      <c r="G104" s="29" t="str">
        <f>INDEX(Rosters!$E:$E,MATCH('Boys Individual'!E104&amp;"-"&amp;TEXT('Boys Individual'!F104,"00"),Rosters!$A:$A,0))&amp;" "&amp;INDEX(Rosters!$D:$D,MATCH('Boys Individual'!E104&amp;"-"&amp;TEXT('Boys Individual'!F104,"00"),Rosters!$A:$A,0))</f>
        <v>M 8</v>
      </c>
      <c r="J104" s="11"/>
      <c r="M104" s="11"/>
    </row>
    <row r="105" spans="1:13" x14ac:dyDescent="0.2">
      <c r="A105" s="5">
        <f t="shared" si="7"/>
        <v>15</v>
      </c>
      <c r="B105" s="25">
        <v>9.432870370370371E-3</v>
      </c>
      <c r="C105" t="str">
        <f>INDEX(Rosters!$G:$G,MATCH('Boys Individual'!E105&amp;"-"&amp;TEXT('Boys Individual'!F105,"00"),Rosters!$A:$A,0))</f>
        <v>Iker Osorto</v>
      </c>
      <c r="D105" t="str">
        <f t="shared" si="6"/>
        <v>SJA</v>
      </c>
      <c r="E105" t="s">
        <v>320</v>
      </c>
      <c r="F105">
        <v>35</v>
      </c>
      <c r="G105" s="29" t="str">
        <f>INDEX(Rosters!$E:$E,MATCH('Boys Individual'!E105&amp;"-"&amp;TEXT('Boys Individual'!F105,"00"),Rosters!$A:$A,0))&amp;" "&amp;INDEX(Rosters!$D:$D,MATCH('Boys Individual'!E105&amp;"-"&amp;TEXT('Boys Individual'!F105,"00"),Rosters!$A:$A,0))</f>
        <v>M 8</v>
      </c>
      <c r="J105" s="11"/>
      <c r="M105" s="11"/>
    </row>
    <row r="106" spans="1:13" x14ac:dyDescent="0.2">
      <c r="A106" s="5">
        <f t="shared" si="7"/>
        <v>16</v>
      </c>
      <c r="B106" s="25">
        <v>9.571759259259259E-3</v>
      </c>
      <c r="C106" t="str">
        <f>INDEX(Rosters!$G:$G,MATCH('Boys Individual'!E106&amp;"-"&amp;TEXT('Boys Individual'!F106,"00"),Rosters!$A:$A,0))</f>
        <v>Jack Falcone</v>
      </c>
      <c r="D106" t="str">
        <f t="shared" si="6"/>
        <v>St James</v>
      </c>
      <c r="E106" t="s">
        <v>319</v>
      </c>
      <c r="F106">
        <v>82</v>
      </c>
      <c r="G106" s="29" t="str">
        <f>INDEX(Rosters!$E:$E,MATCH('Boys Individual'!E106&amp;"-"&amp;TEXT('Boys Individual'!F106,"00"),Rosters!$A:$A,0))&amp;" "&amp;INDEX(Rosters!$D:$D,MATCH('Boys Individual'!E106&amp;"-"&amp;TEXT('Boys Individual'!F106,"00"),Rosters!$A:$A,0))</f>
        <v>M 8</v>
      </c>
      <c r="J106" s="11"/>
      <c r="M106" s="11"/>
    </row>
    <row r="107" spans="1:13" x14ac:dyDescent="0.2">
      <c r="A107" s="5">
        <f t="shared" si="7"/>
        <v>17</v>
      </c>
      <c r="B107" s="25">
        <v>9.7222222222222224E-3</v>
      </c>
      <c r="C107" t="str">
        <f>INDEX(Rosters!$G:$G,MATCH('Boys Individual'!E107&amp;"-"&amp;TEXT('Boys Individual'!F107,"00"),Rosters!$A:$A,0))</f>
        <v>Aaron Villeda</v>
      </c>
      <c r="D107" t="str">
        <f t="shared" si="6"/>
        <v>St Cassian</v>
      </c>
      <c r="E107" t="s">
        <v>182</v>
      </c>
      <c r="F107">
        <v>60</v>
      </c>
      <c r="G107" s="29" t="str">
        <f>INDEX(Rosters!$E:$E,MATCH('Boys Individual'!E107&amp;"-"&amp;TEXT('Boys Individual'!F107,"00"),Rosters!$A:$A,0))&amp;" "&amp;INDEX(Rosters!$D:$D,MATCH('Boys Individual'!E107&amp;"-"&amp;TEXT('Boys Individual'!F107,"00"),Rosters!$A:$A,0))</f>
        <v>M 8</v>
      </c>
      <c r="J107" s="11"/>
      <c r="M107" s="11"/>
    </row>
    <row r="108" spans="1:13" x14ac:dyDescent="0.2">
      <c r="A108" s="5">
        <f t="shared" si="7"/>
        <v>18</v>
      </c>
      <c r="B108" s="25">
        <v>9.7453703703703713E-3</v>
      </c>
      <c r="C108" t="str">
        <f>INDEX(Rosters!$G:$G,MATCH('Boys Individual'!E108&amp;"-"&amp;TEXT('Boys Individual'!F108,"00"),Rosters!$A:$A,0))</f>
        <v>Vincent Lotito</v>
      </c>
      <c r="D108" t="str">
        <f t="shared" si="6"/>
        <v>Queen of Peace</v>
      </c>
      <c r="E108" t="s">
        <v>1253</v>
      </c>
      <c r="F108">
        <v>8</v>
      </c>
      <c r="G108" s="29" t="str">
        <f>INDEX(Rosters!$E:$E,MATCH('Boys Individual'!E108&amp;"-"&amp;TEXT('Boys Individual'!F108,"00"),Rosters!$A:$A,0))&amp;" "&amp;INDEX(Rosters!$D:$D,MATCH('Boys Individual'!E108&amp;"-"&amp;TEXT('Boys Individual'!F108,"00"),Rosters!$A:$A,0))</f>
        <v>M 8</v>
      </c>
      <c r="J108" s="11"/>
      <c r="M108" s="11"/>
    </row>
    <row r="109" spans="1:13" x14ac:dyDescent="0.2">
      <c r="A109" s="5">
        <f t="shared" si="7"/>
        <v>19</v>
      </c>
      <c r="B109" s="25">
        <v>9.9421296296296289E-3</v>
      </c>
      <c r="C109" t="str">
        <f>INDEX(Rosters!$G:$G,MATCH('Boys Individual'!E109&amp;"-"&amp;TEXT('Boys Individual'!F109,"00"),Rosters!$A:$A,0))</f>
        <v>Stephen Varghis</v>
      </c>
      <c r="D109" t="str">
        <f t="shared" si="6"/>
        <v>Assumption</v>
      </c>
      <c r="E109" t="s">
        <v>181</v>
      </c>
      <c r="F109">
        <v>49</v>
      </c>
      <c r="G109" s="29" t="str">
        <f>INDEX(Rosters!$E:$E,MATCH('Boys Individual'!E109&amp;"-"&amp;TEXT('Boys Individual'!F109,"00"),Rosters!$A:$A,0))&amp;" "&amp;INDEX(Rosters!$D:$D,MATCH('Boys Individual'!E109&amp;"-"&amp;TEXT('Boys Individual'!F109,"00"),Rosters!$A:$A,0))</f>
        <v>M 7</v>
      </c>
      <c r="J109" s="11"/>
      <c r="M109" s="11"/>
    </row>
    <row r="110" spans="1:13" x14ac:dyDescent="0.2">
      <c r="A110" s="5">
        <f t="shared" si="7"/>
        <v>20</v>
      </c>
      <c r="B110" s="25">
        <v>0.01</v>
      </c>
      <c r="C110" t="str">
        <f>INDEX(Rosters!$G:$G,MATCH('Boys Individual'!E110&amp;"-"&amp;TEXT('Boys Individual'!F110,"00"),Rosters!$A:$A,0))</f>
        <v>Rodriguez Nathaniel</v>
      </c>
      <c r="D110" t="str">
        <f t="shared" si="6"/>
        <v>Academy of Our Lady</v>
      </c>
      <c r="E110" t="s">
        <v>322</v>
      </c>
      <c r="F110">
        <v>5</v>
      </c>
      <c r="G110" s="29" t="str">
        <f>INDEX(Rosters!$E:$E,MATCH('Boys Individual'!E110&amp;"-"&amp;TEXT('Boys Individual'!F110,"00"),Rosters!$A:$A,0))&amp;" "&amp;INDEX(Rosters!$D:$D,MATCH('Boys Individual'!E110&amp;"-"&amp;TEXT('Boys Individual'!F110,"00"),Rosters!$A:$A,0))</f>
        <v>M 8</v>
      </c>
      <c r="J110" s="11"/>
      <c r="M110" s="11"/>
    </row>
    <row r="111" spans="1:13" x14ac:dyDescent="0.2">
      <c r="A111" s="5">
        <f t="shared" si="7"/>
        <v>21</v>
      </c>
      <c r="B111" s="25">
        <v>1.0069444444444445E-2</v>
      </c>
      <c r="C111" t="str">
        <f>INDEX(Rosters!$G:$G,MATCH('Boys Individual'!E111&amp;"-"&amp;TEXT('Boys Individual'!F111,"00"),Rosters!$A:$A,0))</f>
        <v>Jaxon Payumo</v>
      </c>
      <c r="D111" t="str">
        <f t="shared" si="6"/>
        <v>Holy Trinity</v>
      </c>
      <c r="E111" t="s">
        <v>317</v>
      </c>
      <c r="F111">
        <v>16</v>
      </c>
      <c r="G111" s="29" t="str">
        <f>INDEX(Rosters!$E:$E,MATCH('Boys Individual'!E111&amp;"-"&amp;TEXT('Boys Individual'!F111,"00"),Rosters!$A:$A,0))&amp;" "&amp;INDEX(Rosters!$D:$D,MATCH('Boys Individual'!E111&amp;"-"&amp;TEXT('Boys Individual'!F111,"00"),Rosters!$A:$A,0))</f>
        <v>M 8</v>
      </c>
      <c r="J111" s="11"/>
      <c r="M111" s="11"/>
    </row>
    <row r="112" spans="1:13" x14ac:dyDescent="0.2">
      <c r="A112" s="5">
        <f t="shared" si="7"/>
        <v>22</v>
      </c>
      <c r="B112" s="25">
        <v>1.019675925925926E-2</v>
      </c>
      <c r="C112" t="str">
        <f>INDEX(Rosters!$G:$G,MATCH('Boys Individual'!E112&amp;"-"&amp;TEXT('Boys Individual'!F112,"00"),Rosters!$A:$A,0))</f>
        <v>Carl Aberle</v>
      </c>
      <c r="D112" t="str">
        <f t="shared" si="6"/>
        <v>Holy Trinity</v>
      </c>
      <c r="E112" t="s">
        <v>317</v>
      </c>
      <c r="F112">
        <v>1</v>
      </c>
      <c r="G112" s="29" t="str">
        <f>INDEX(Rosters!$E:$E,MATCH('Boys Individual'!E112&amp;"-"&amp;TEXT('Boys Individual'!F112,"00"),Rosters!$A:$A,0))&amp;" "&amp;INDEX(Rosters!$D:$D,MATCH('Boys Individual'!E112&amp;"-"&amp;TEXT('Boys Individual'!F112,"00"),Rosters!$A:$A,0))</f>
        <v>M 7</v>
      </c>
      <c r="J112" s="11"/>
      <c r="M112" s="11"/>
    </row>
    <row r="113" spans="1:13" x14ac:dyDescent="0.2">
      <c r="A113" s="5">
        <f t="shared" si="7"/>
        <v>23</v>
      </c>
      <c r="B113" s="25">
        <v>1.0381944444444444E-2</v>
      </c>
      <c r="C113" t="str">
        <f>INDEX(Rosters!$G:$G,MATCH('Boys Individual'!E113&amp;"-"&amp;TEXT('Boys Individual'!F113,"00"),Rosters!$A:$A,0))</f>
        <v>Harcourt Lucius II</v>
      </c>
      <c r="D113" t="str">
        <f t="shared" si="6"/>
        <v>St Rose</v>
      </c>
      <c r="E113" t="s">
        <v>1255</v>
      </c>
      <c r="F113">
        <v>22</v>
      </c>
      <c r="G113" s="29" t="str">
        <f>INDEX(Rosters!$E:$E,MATCH('Boys Individual'!E113&amp;"-"&amp;TEXT('Boys Individual'!F113,"00"),Rosters!$A:$A,0))&amp;" "&amp;INDEX(Rosters!$D:$D,MATCH('Boys Individual'!E113&amp;"-"&amp;TEXT('Boys Individual'!F113,"00"),Rosters!$A:$A,0))</f>
        <v>M 7</v>
      </c>
      <c r="J113" s="11"/>
      <c r="M113" s="11"/>
    </row>
    <row r="114" spans="1:13" x14ac:dyDescent="0.2">
      <c r="A114" s="5">
        <f t="shared" si="7"/>
        <v>24</v>
      </c>
      <c r="B114" s="25">
        <v>1.0381944444444444E-2</v>
      </c>
      <c r="C114" t="str">
        <f>INDEX(Rosters!$G:$G,MATCH('Boys Individual'!E114&amp;"-"&amp;TEXT('Boys Individual'!F114,"00"),Rosters!$A:$A,0))</f>
        <v>Brandon Peppinghaus</v>
      </c>
      <c r="D114" t="str">
        <f t="shared" si="6"/>
        <v>St Thomas</v>
      </c>
      <c r="E114" t="s">
        <v>1256</v>
      </c>
      <c r="F114">
        <v>21</v>
      </c>
      <c r="G114" s="29" t="str">
        <f>INDEX(Rosters!$E:$E,MATCH('Boys Individual'!E114&amp;"-"&amp;TEXT('Boys Individual'!F114,"00"),Rosters!$A:$A,0))&amp;" "&amp;INDEX(Rosters!$D:$D,MATCH('Boys Individual'!E114&amp;"-"&amp;TEXT('Boys Individual'!F114,"00"),Rosters!$A:$A,0))</f>
        <v>M 8</v>
      </c>
      <c r="J114" s="11"/>
      <c r="M114" s="11"/>
    </row>
    <row r="115" spans="1:13" x14ac:dyDescent="0.2">
      <c r="A115" s="5">
        <f t="shared" si="7"/>
        <v>25</v>
      </c>
      <c r="B115" s="25">
        <v>1.0381944444444444E-2</v>
      </c>
      <c r="C115" t="str">
        <f>INDEX(Rosters!$G:$G,MATCH('Boys Individual'!E115&amp;"-"&amp;TEXT('Boys Individual'!F115,"00"),Rosters!$A:$A,0))</f>
        <v>Christopher Schmidt</v>
      </c>
      <c r="D115" t="str">
        <f t="shared" si="6"/>
        <v>OLS</v>
      </c>
      <c r="E115" t="s">
        <v>318</v>
      </c>
      <c r="F115">
        <v>12</v>
      </c>
      <c r="G115" s="29" t="str">
        <f>INDEX(Rosters!$E:$E,MATCH('Boys Individual'!E115&amp;"-"&amp;TEXT('Boys Individual'!F115,"00"),Rosters!$A:$A,0))&amp;" "&amp;INDEX(Rosters!$D:$D,MATCH('Boys Individual'!E115&amp;"-"&amp;TEXT('Boys Individual'!F115,"00"),Rosters!$A:$A,0))</f>
        <v>M 7</v>
      </c>
      <c r="J115" s="11"/>
      <c r="M115" s="11"/>
    </row>
    <row r="116" spans="1:13" x14ac:dyDescent="0.2">
      <c r="A116" s="5">
        <f t="shared" si="7"/>
        <v>26</v>
      </c>
      <c r="B116" s="25">
        <v>1.0497685185185186E-2</v>
      </c>
      <c r="C116" t="str">
        <f>INDEX(Rosters!$G:$G,MATCH('Boys Individual'!E116&amp;"-"&amp;TEXT('Boys Individual'!F116,"00"),Rosters!$A:$A,0))</f>
        <v>Jack Jerow</v>
      </c>
      <c r="D116" t="str">
        <f t="shared" si="6"/>
        <v>St Rose</v>
      </c>
      <c r="E116" t="s">
        <v>1255</v>
      </c>
      <c r="F116">
        <v>26</v>
      </c>
      <c r="G116" s="29" t="str">
        <f>INDEX(Rosters!$E:$E,MATCH('Boys Individual'!E116&amp;"-"&amp;TEXT('Boys Individual'!F116,"00"),Rosters!$A:$A,0))&amp;" "&amp;INDEX(Rosters!$D:$D,MATCH('Boys Individual'!E116&amp;"-"&amp;TEXT('Boys Individual'!F116,"00"),Rosters!$A:$A,0))</f>
        <v>M 8</v>
      </c>
      <c r="J116" s="11"/>
      <c r="M116" s="11"/>
    </row>
    <row r="117" spans="1:13" x14ac:dyDescent="0.2">
      <c r="A117" s="5">
        <f t="shared" si="7"/>
        <v>27</v>
      </c>
      <c r="B117" s="25">
        <v>1.1076388888888887E-2</v>
      </c>
      <c r="C117" t="str">
        <f>INDEX(Rosters!$G:$G,MATCH('Boys Individual'!E117&amp;"-"&amp;TEXT('Boys Individual'!F117,"00"),Rosters!$A:$A,0))</f>
        <v>Henry Salaki</v>
      </c>
      <c r="D117" t="str">
        <f t="shared" si="6"/>
        <v>SVMS</v>
      </c>
      <c r="E117" t="s">
        <v>1257</v>
      </c>
      <c r="F117">
        <v>25</v>
      </c>
      <c r="G117" s="29" t="str">
        <f>INDEX(Rosters!$E:$E,MATCH('Boys Individual'!E117&amp;"-"&amp;TEXT('Boys Individual'!F117,"00"),Rosters!$A:$A,0))&amp;" "&amp;INDEX(Rosters!$D:$D,MATCH('Boys Individual'!E117&amp;"-"&amp;TEXT('Boys Individual'!F117,"00"),Rosters!$A:$A,0))</f>
        <v>M 7</v>
      </c>
      <c r="J117" s="11"/>
      <c r="M117" s="11"/>
    </row>
    <row r="118" spans="1:13" x14ac:dyDescent="0.2">
      <c r="A118" s="5">
        <f t="shared" si="7"/>
        <v>28</v>
      </c>
      <c r="B118" s="25">
        <v>1.1550925925925925E-2</v>
      </c>
      <c r="C118" t="str">
        <f>INDEX(Rosters!$G:$G,MATCH('Boys Individual'!E118&amp;"-"&amp;TEXT('Boys Individual'!F118,"00"),Rosters!$A:$A,0))</f>
        <v>Henry Howell</v>
      </c>
      <c r="D118" t="str">
        <f t="shared" si="6"/>
        <v>St James</v>
      </c>
      <c r="E118" t="s">
        <v>319</v>
      </c>
      <c r="F118">
        <v>83</v>
      </c>
      <c r="G118" s="29" t="str">
        <f>INDEX(Rosters!$E:$E,MATCH('Boys Individual'!E118&amp;"-"&amp;TEXT('Boys Individual'!F118,"00"),Rosters!$A:$A,0))&amp;" "&amp;INDEX(Rosters!$D:$D,MATCH('Boys Individual'!E118&amp;"-"&amp;TEXT('Boys Individual'!F118,"00"),Rosters!$A:$A,0))</f>
        <v>M 8</v>
      </c>
      <c r="J118" s="11"/>
      <c r="M118" s="11"/>
    </row>
    <row r="119" spans="1:13" x14ac:dyDescent="0.2">
      <c r="A119" s="5">
        <f t="shared" si="7"/>
        <v>29</v>
      </c>
      <c r="B119" s="25">
        <v>1.1620370370370371E-2</v>
      </c>
      <c r="C119" t="str">
        <f>INDEX(Rosters!$G:$G,MATCH('Boys Individual'!E119&amp;"-"&amp;TEXT('Boys Individual'!F119,"00"),Rosters!$A:$A,0))</f>
        <v>VERA KEVIN</v>
      </c>
      <c r="D119" t="str">
        <f t="shared" si="6"/>
        <v>St. Michael</v>
      </c>
      <c r="E119" t="s">
        <v>1331</v>
      </c>
      <c r="F119">
        <v>15</v>
      </c>
      <c r="G119" s="29" t="str">
        <f>INDEX(Rosters!$E:$E,MATCH('Boys Individual'!E119&amp;"-"&amp;TEXT('Boys Individual'!F119,"00"),Rosters!$A:$A,0))&amp;" "&amp;INDEX(Rosters!$D:$D,MATCH('Boys Individual'!E119&amp;"-"&amp;TEXT('Boys Individual'!F119,"00"),Rosters!$A:$A,0))</f>
        <v>M 8</v>
      </c>
      <c r="J119" s="11"/>
      <c r="M119" s="11"/>
    </row>
    <row r="120" spans="1:13" x14ac:dyDescent="0.2">
      <c r="A120" s="5">
        <f t="shared" si="7"/>
        <v>30</v>
      </c>
      <c r="B120" s="25">
        <v>1.1631944444444445E-2</v>
      </c>
      <c r="C120" t="str">
        <f>INDEX(Rosters!$G:$G,MATCH('Boys Individual'!E120&amp;"-"&amp;TEXT('Boys Individual'!F120,"00"),Rosters!$A:$A,0))</f>
        <v>Christian McCloskey</v>
      </c>
      <c r="D120" t="str">
        <f t="shared" si="6"/>
        <v>St Rose</v>
      </c>
      <c r="E120" t="s">
        <v>1255</v>
      </c>
      <c r="F120">
        <v>23</v>
      </c>
      <c r="G120" s="29" t="str">
        <f>INDEX(Rosters!$E:$E,MATCH('Boys Individual'!E120&amp;"-"&amp;TEXT('Boys Individual'!F120,"00"),Rosters!$A:$A,0))&amp;" "&amp;INDEX(Rosters!$D:$D,MATCH('Boys Individual'!E120&amp;"-"&amp;TEXT('Boys Individual'!F120,"00"),Rosters!$A:$A,0))</f>
        <v>M 7</v>
      </c>
      <c r="J120" s="11"/>
      <c r="M120" s="11"/>
    </row>
    <row r="121" spans="1:13" x14ac:dyDescent="0.2">
      <c r="A121" s="5">
        <f t="shared" si="7"/>
        <v>31</v>
      </c>
      <c r="B121" s="25">
        <v>1.1759259259259259E-2</v>
      </c>
      <c r="C121" t="str">
        <f>INDEX(Rosters!$G:$G,MATCH('Boys Individual'!E121&amp;"-"&amp;TEXT('Boys Individual'!F121,"00"),Rosters!$A:$A,0))</f>
        <v>Aedan Payumo</v>
      </c>
      <c r="D121" t="str">
        <f t="shared" si="6"/>
        <v>Holy Trinity</v>
      </c>
      <c r="E121" t="s">
        <v>317</v>
      </c>
      <c r="F121">
        <v>15</v>
      </c>
      <c r="G121" s="29" t="str">
        <f>INDEX(Rosters!$E:$E,MATCH('Boys Individual'!E121&amp;"-"&amp;TEXT('Boys Individual'!F121,"00"),Rosters!$A:$A,0))&amp;" "&amp;INDEX(Rosters!$D:$D,MATCH('Boys Individual'!E121&amp;"-"&amp;TEXT('Boys Individual'!F121,"00"),Rosters!$A:$A,0))</f>
        <v>M 8</v>
      </c>
      <c r="J121" s="11"/>
      <c r="M121" s="11"/>
    </row>
    <row r="122" spans="1:13" x14ac:dyDescent="0.2">
      <c r="A122" s="5">
        <f t="shared" si="7"/>
        <v>32</v>
      </c>
      <c r="B122" s="25">
        <v>1.1817129629629629E-2</v>
      </c>
      <c r="C122" t="str">
        <f>INDEX(Rosters!$G:$G,MATCH('Boys Individual'!E122&amp;"-"&amp;TEXT('Boys Individual'!F122,"00"),Rosters!$A:$A,0))</f>
        <v>Naeem Rawat</v>
      </c>
      <c r="D122" t="str">
        <f t="shared" si="6"/>
        <v>SVMS</v>
      </c>
      <c r="E122" t="s">
        <v>1257</v>
      </c>
      <c r="F122">
        <v>24</v>
      </c>
      <c r="G122" s="29" t="str">
        <f>INDEX(Rosters!$E:$E,MATCH('Boys Individual'!E122&amp;"-"&amp;TEXT('Boys Individual'!F122,"00"),Rosters!$A:$A,0))&amp;" "&amp;INDEX(Rosters!$D:$D,MATCH('Boys Individual'!E122&amp;"-"&amp;TEXT('Boys Individual'!F122,"00"),Rosters!$A:$A,0))</f>
        <v>M 7</v>
      </c>
      <c r="J122" s="11"/>
      <c r="M122" s="11"/>
    </row>
    <row r="123" spans="1:13" x14ac:dyDescent="0.2">
      <c r="A123" s="5">
        <f t="shared" si="7"/>
        <v>33</v>
      </c>
      <c r="B123" s="25">
        <v>1.1863425925925925E-2</v>
      </c>
      <c r="C123" t="str">
        <f>INDEX(Rosters!$G:$G,MATCH('Boys Individual'!E123&amp;"-"&amp;TEXT('Boys Individual'!F123,"00"),Rosters!$A:$A,0))</f>
        <v>Pablo Schielke</v>
      </c>
      <c r="D123" t="str">
        <f t="shared" si="6"/>
        <v>St Cassian</v>
      </c>
      <c r="E123" t="s">
        <v>182</v>
      </c>
      <c r="F123">
        <v>55</v>
      </c>
      <c r="G123" s="29" t="str">
        <f>INDEX(Rosters!$E:$E,MATCH('Boys Individual'!E123&amp;"-"&amp;TEXT('Boys Individual'!F123,"00"),Rosters!$A:$A,0))&amp;" "&amp;INDEX(Rosters!$D:$D,MATCH('Boys Individual'!E123&amp;"-"&amp;TEXT('Boys Individual'!F123,"00"),Rosters!$A:$A,0))</f>
        <v>M 8</v>
      </c>
      <c r="J123" s="11"/>
      <c r="M123" s="11"/>
    </row>
    <row r="124" spans="1:13" x14ac:dyDescent="0.2">
      <c r="A124" s="5">
        <f t="shared" si="7"/>
        <v>34</v>
      </c>
      <c r="B124" s="25">
        <v>1.2002314814814815E-2</v>
      </c>
      <c r="C124" t="str">
        <f>INDEX(Rosters!$G:$G,MATCH('Boys Individual'!E124&amp;"-"&amp;TEXT('Boys Individual'!F124,"00"),Rosters!$A:$A,0))</f>
        <v>Dylan West</v>
      </c>
      <c r="D124" t="str">
        <f t="shared" si="6"/>
        <v>Holy Trinity</v>
      </c>
      <c r="E124" t="s">
        <v>317</v>
      </c>
      <c r="F124">
        <v>22</v>
      </c>
      <c r="G124" s="29" t="str">
        <f>INDEX(Rosters!$E:$E,MATCH('Boys Individual'!E124&amp;"-"&amp;TEXT('Boys Individual'!F124,"00"),Rosters!$A:$A,0))&amp;" "&amp;INDEX(Rosters!$D:$D,MATCH('Boys Individual'!E124&amp;"-"&amp;TEXT('Boys Individual'!F124,"00"),Rosters!$A:$A,0))</f>
        <v>M 7</v>
      </c>
      <c r="H124" s="33" t="s">
        <v>1363</v>
      </c>
      <c r="J124" s="11"/>
      <c r="M124" s="11"/>
    </row>
    <row r="125" spans="1:13" x14ac:dyDescent="0.2">
      <c r="A125" s="5">
        <f t="shared" si="7"/>
        <v>35</v>
      </c>
      <c r="B125" s="25">
        <v>1.2187500000000002E-2</v>
      </c>
      <c r="C125" t="str">
        <f>INDEX(Rosters!$G:$G,MATCH('Boys Individual'!E125&amp;"-"&amp;TEXT('Boys Individual'!F125,"00"),Rosters!$A:$A,0))</f>
        <v>Rémy Picciano</v>
      </c>
      <c r="D125" t="str">
        <f t="shared" si="6"/>
        <v>St Cassian</v>
      </c>
      <c r="E125" t="s">
        <v>182</v>
      </c>
      <c r="F125">
        <v>47</v>
      </c>
      <c r="G125" s="29" t="str">
        <f>INDEX(Rosters!$E:$E,MATCH('Boys Individual'!E125&amp;"-"&amp;TEXT('Boys Individual'!F125,"00"),Rosters!$A:$A,0))&amp;" "&amp;INDEX(Rosters!$D:$D,MATCH('Boys Individual'!E125&amp;"-"&amp;TEXT('Boys Individual'!F125,"00"),Rosters!$A:$A,0))</f>
        <v>M 8</v>
      </c>
      <c r="J125" s="11"/>
      <c r="M125" s="11"/>
    </row>
    <row r="126" spans="1:13" x14ac:dyDescent="0.2">
      <c r="A126" s="5">
        <f t="shared" si="7"/>
        <v>36</v>
      </c>
      <c r="B126" s="25">
        <v>1.2372685185185186E-2</v>
      </c>
      <c r="C126" t="str">
        <f>INDEX(Rosters!$G:$G,MATCH('Boys Individual'!E126&amp;"-"&amp;TEXT('Boys Individual'!F126,"00"),Rosters!$A:$A,0))</f>
        <v>Kevin Peoples</v>
      </c>
      <c r="D126" t="str">
        <f t="shared" si="6"/>
        <v>St James</v>
      </c>
      <c r="E126" t="s">
        <v>319</v>
      </c>
      <c r="F126">
        <v>87</v>
      </c>
      <c r="G126" s="29" t="str">
        <f>INDEX(Rosters!$E:$E,MATCH('Boys Individual'!E126&amp;"-"&amp;TEXT('Boys Individual'!F126,"00"),Rosters!$A:$A,0))&amp;" "&amp;INDEX(Rosters!$D:$D,MATCH('Boys Individual'!E126&amp;"-"&amp;TEXT('Boys Individual'!F126,"00"),Rosters!$A:$A,0))</f>
        <v>M 7</v>
      </c>
      <c r="J126" s="11"/>
      <c r="M126" s="11"/>
    </row>
    <row r="127" spans="1:13" x14ac:dyDescent="0.2">
      <c r="A127" s="5">
        <f t="shared" si="7"/>
        <v>37</v>
      </c>
      <c r="B127" s="25">
        <v>1.2499999999999999E-2</v>
      </c>
      <c r="C127" t="str">
        <f>INDEX(Rosters!$G:$G,MATCH('Boys Individual'!E127&amp;"-"&amp;TEXT('Boys Individual'!F127,"00"),Rosters!$A:$A,0))</f>
        <v>Alexander Blazquez</v>
      </c>
      <c r="D127" t="str">
        <f t="shared" si="6"/>
        <v>Queen of Peace</v>
      </c>
      <c r="E127" t="s">
        <v>1253</v>
      </c>
      <c r="F127">
        <v>4</v>
      </c>
      <c r="G127" s="29" t="str">
        <f>INDEX(Rosters!$E:$E,MATCH('Boys Individual'!E127&amp;"-"&amp;TEXT('Boys Individual'!F127,"00"),Rosters!$A:$A,0))&amp;" "&amp;INDEX(Rosters!$D:$D,MATCH('Boys Individual'!E127&amp;"-"&amp;TEXT('Boys Individual'!F127,"00"),Rosters!$A:$A,0))</f>
        <v>M 8</v>
      </c>
      <c r="J127" s="11"/>
      <c r="M127" s="11"/>
    </row>
    <row r="128" spans="1:13" x14ac:dyDescent="0.2">
      <c r="A128" s="5">
        <f t="shared" si="7"/>
        <v>38</v>
      </c>
      <c r="B128" s="25">
        <v>1.2858796296296297E-2</v>
      </c>
      <c r="C128" t="str">
        <f>INDEX(Rosters!$G:$G,MATCH('Boys Individual'!E128&amp;"-"&amp;TEXT('Boys Individual'!F128,"00"),Rosters!$A:$A,0))</f>
        <v>Kyle Pantanilla</v>
      </c>
      <c r="D128" t="str">
        <f t="shared" si="6"/>
        <v>St Cassian</v>
      </c>
      <c r="E128" t="s">
        <v>182</v>
      </c>
      <c r="F128">
        <v>42</v>
      </c>
      <c r="G128" s="29" t="str">
        <f>INDEX(Rosters!$E:$E,MATCH('Boys Individual'!E128&amp;"-"&amp;TEXT('Boys Individual'!F128,"00"),Rosters!$A:$A,0))&amp;" "&amp;INDEX(Rosters!$D:$D,MATCH('Boys Individual'!E128&amp;"-"&amp;TEXT('Boys Individual'!F128,"00"),Rosters!$A:$A,0))</f>
        <v>M 8</v>
      </c>
      <c r="J128" s="11"/>
      <c r="M128" s="11"/>
    </row>
    <row r="129" spans="1:13" x14ac:dyDescent="0.2">
      <c r="A129" s="5">
        <f t="shared" si="7"/>
        <v>39</v>
      </c>
      <c r="B129" s="25">
        <v>1.3148148148148147E-2</v>
      </c>
      <c r="C129" t="str">
        <f>INDEX(Rosters!$G:$G,MATCH('Boys Individual'!E129&amp;"-"&amp;TEXT('Boys Individual'!F129,"00"),Rosters!$A:$A,0))</f>
        <v>NAVARRO YULIANO</v>
      </c>
      <c r="D129" t="str">
        <f t="shared" si="6"/>
        <v>St. Michael</v>
      </c>
      <c r="E129" t="s">
        <v>1331</v>
      </c>
      <c r="F129">
        <v>9</v>
      </c>
      <c r="G129" s="29" t="str">
        <f>INDEX(Rosters!$E:$E,MATCH('Boys Individual'!E129&amp;"-"&amp;TEXT('Boys Individual'!F129,"00"),Rosters!$A:$A,0))&amp;" "&amp;INDEX(Rosters!$D:$D,MATCH('Boys Individual'!E129&amp;"-"&amp;TEXT('Boys Individual'!F129,"00"),Rosters!$A:$A,0))</f>
        <v>M 8</v>
      </c>
      <c r="J129" s="11"/>
      <c r="M129" s="11"/>
    </row>
    <row r="130" spans="1:13" x14ac:dyDescent="0.2">
      <c r="A130" s="5">
        <f t="shared" si="7"/>
        <v>40</v>
      </c>
      <c r="B130" s="20">
        <v>1.3275462962962963E-2</v>
      </c>
      <c r="C130" t="str">
        <f>INDEX(Rosters!$G:$G,MATCH('Boys Individual'!E130&amp;"-"&amp;TEXT('Boys Individual'!F130,"00"),Rosters!$A:$A,0))</f>
        <v>Elijah Sturtz</v>
      </c>
      <c r="D130" t="str">
        <f t="shared" ref="D130:D137" si="8">INDEX($Q$3:$Q$22,MATCH(E130,$P$3:$P$22,0))</f>
        <v>Assumption</v>
      </c>
      <c r="E130" t="s">
        <v>181</v>
      </c>
      <c r="F130">
        <v>48</v>
      </c>
      <c r="G130" s="29" t="str">
        <f>INDEX(Rosters!$E:$E,MATCH('Boys Individual'!E130&amp;"-"&amp;TEXT('Boys Individual'!F130,"00"),Rosters!$A:$A,0))&amp;" "&amp;INDEX(Rosters!$D:$D,MATCH('Boys Individual'!E130&amp;"-"&amp;TEXT('Boys Individual'!F130,"00"),Rosters!$A:$A,0))</f>
        <v>M 7</v>
      </c>
      <c r="J130" s="11"/>
      <c r="M130" s="11"/>
    </row>
    <row r="131" spans="1:13" x14ac:dyDescent="0.2">
      <c r="A131" s="5">
        <f t="shared" si="7"/>
        <v>41</v>
      </c>
      <c r="B131" s="20">
        <v>1.3888888888888888E-2</v>
      </c>
      <c r="C131" t="str">
        <f>INDEX(Rosters!$G:$G,MATCH('Boys Individual'!E131&amp;"-"&amp;TEXT('Boys Individual'!F131,"00"),Rosters!$A:$A,0))</f>
        <v>Jack Radics</v>
      </c>
      <c r="D131" t="str">
        <f t="shared" si="8"/>
        <v>St Rose</v>
      </c>
      <c r="E131" t="s">
        <v>1255</v>
      </c>
      <c r="F131">
        <v>24</v>
      </c>
      <c r="G131" s="29" t="str">
        <f>INDEX(Rosters!$E:$E,MATCH('Boys Individual'!E131&amp;"-"&amp;TEXT('Boys Individual'!F131,"00"),Rosters!$A:$A,0))&amp;" "&amp;INDEX(Rosters!$D:$D,MATCH('Boys Individual'!E131&amp;"-"&amp;TEXT('Boys Individual'!F131,"00"),Rosters!$A:$A,0))</f>
        <v>M 7</v>
      </c>
      <c r="J131" s="11"/>
      <c r="M131" s="11"/>
    </row>
    <row r="132" spans="1:13" x14ac:dyDescent="0.2">
      <c r="A132" s="5">
        <f t="shared" si="7"/>
        <v>42</v>
      </c>
      <c r="B132" s="20">
        <v>1.4143518518518519E-2</v>
      </c>
      <c r="C132" t="str">
        <f>INDEX(Rosters!$G:$G,MATCH('Boys Individual'!E132&amp;"-"&amp;TEXT('Boys Individual'!F132,"00"),Rosters!$A:$A,0))</f>
        <v>Michael Mannino</v>
      </c>
      <c r="D132" t="str">
        <f t="shared" si="8"/>
        <v>OLP</v>
      </c>
      <c r="E132" t="s">
        <v>316</v>
      </c>
      <c r="F132">
        <v>5</v>
      </c>
      <c r="G132" s="29" t="str">
        <f>INDEX(Rosters!$E:$E,MATCH('Boys Individual'!E132&amp;"-"&amp;TEXT('Boys Individual'!F132,"00"),Rosters!$A:$A,0))&amp;" "&amp;INDEX(Rosters!$D:$D,MATCH('Boys Individual'!E132&amp;"-"&amp;TEXT('Boys Individual'!F132,"00"),Rosters!$A:$A,0))</f>
        <v>M 7</v>
      </c>
      <c r="J132" s="11"/>
      <c r="M132" s="11"/>
    </row>
    <row r="133" spans="1:13" x14ac:dyDescent="0.2">
      <c r="A133" s="5">
        <f t="shared" si="7"/>
        <v>43</v>
      </c>
      <c r="B133" s="20">
        <v>1.503472222222222E-2</v>
      </c>
      <c r="C133" t="str">
        <f>INDEX(Rosters!$G:$G,MATCH('Boys Individual'!E133&amp;"-"&amp;TEXT('Boys Individual'!F133,"00"),Rosters!$A:$A,0))</f>
        <v>Joshua Cruz</v>
      </c>
      <c r="D133" t="str">
        <f t="shared" si="8"/>
        <v>St Cassian</v>
      </c>
      <c r="E133" t="s">
        <v>182</v>
      </c>
      <c r="F133">
        <v>18</v>
      </c>
      <c r="G133" s="29" t="str">
        <f>INDEX(Rosters!$E:$E,MATCH('Boys Individual'!E133&amp;"-"&amp;TEXT('Boys Individual'!F133,"00"),Rosters!$A:$A,0))&amp;" "&amp;INDEX(Rosters!$D:$D,MATCH('Boys Individual'!E133&amp;"-"&amp;TEXT('Boys Individual'!F133,"00"),Rosters!$A:$A,0))</f>
        <v>M 8</v>
      </c>
      <c r="J133" s="11"/>
      <c r="M133" s="11"/>
    </row>
    <row r="134" spans="1:13" x14ac:dyDescent="0.2">
      <c r="A134" s="5">
        <f t="shared" si="7"/>
        <v>44</v>
      </c>
      <c r="B134" s="20">
        <v>1.5671296296296298E-2</v>
      </c>
      <c r="C134" t="str">
        <f>INDEX(Rosters!$G:$G,MATCH('Boys Individual'!E134&amp;"-"&amp;TEXT('Boys Individual'!F134,"00"),Rosters!$A:$A,0))</f>
        <v>OROZCO MATTHEW</v>
      </c>
      <c r="D134" t="str">
        <f t="shared" si="8"/>
        <v>St. Michael</v>
      </c>
      <c r="E134" t="s">
        <v>1331</v>
      </c>
      <c r="F134">
        <v>13</v>
      </c>
      <c r="G134" s="29" t="str">
        <f>INDEX(Rosters!$E:$E,MATCH('Boys Individual'!E134&amp;"-"&amp;TEXT('Boys Individual'!F134,"00"),Rosters!$A:$A,0))&amp;" "&amp;INDEX(Rosters!$D:$D,MATCH('Boys Individual'!E134&amp;"-"&amp;TEXT('Boys Individual'!F134,"00"),Rosters!$A:$A,0))</f>
        <v>M 8</v>
      </c>
      <c r="J134" s="11"/>
      <c r="M134" s="11"/>
    </row>
    <row r="135" spans="1:13" x14ac:dyDescent="0.2">
      <c r="A135" s="5">
        <f t="shared" si="7"/>
        <v>45</v>
      </c>
      <c r="B135" s="20">
        <v>1.621527777777778E-2</v>
      </c>
      <c r="C135" t="str">
        <f>INDEX(Rosters!$G:$G,MATCH('Boys Individual'!E135&amp;"-"&amp;TEXT('Boys Individual'!F135,"00"),Rosters!$A:$A,0))</f>
        <v>RAMIREZ MATTHEW</v>
      </c>
      <c r="D135" t="str">
        <f t="shared" si="8"/>
        <v>St. Michael</v>
      </c>
      <c r="E135" t="s">
        <v>1331</v>
      </c>
      <c r="F135">
        <v>14</v>
      </c>
      <c r="G135" s="29" t="str">
        <f>INDEX(Rosters!$E:$E,MATCH('Boys Individual'!E135&amp;"-"&amp;TEXT('Boys Individual'!F135,"00"),Rosters!$A:$A,0))&amp;" "&amp;INDEX(Rosters!$D:$D,MATCH('Boys Individual'!E135&amp;"-"&amp;TEXT('Boys Individual'!F135,"00"),Rosters!$A:$A,0))</f>
        <v>M 8</v>
      </c>
      <c r="J135" s="11"/>
      <c r="M135" s="11"/>
    </row>
    <row r="136" spans="1:13" x14ac:dyDescent="0.2">
      <c r="A136" s="5">
        <f t="shared" si="7"/>
        <v>46</v>
      </c>
      <c r="B136" s="20">
        <v>1.7986111111111109E-2</v>
      </c>
      <c r="C136" t="str">
        <f>INDEX(Rosters!$G:$G,MATCH('Boys Individual'!E136&amp;"-"&amp;TEXT('Boys Individual'!F136,"00"),Rosters!$A:$A,0))</f>
        <v>NUNEZ YADIEL</v>
      </c>
      <c r="D136" t="str">
        <f t="shared" si="8"/>
        <v>St. Michael</v>
      </c>
      <c r="E136" t="s">
        <v>1331</v>
      </c>
      <c r="F136">
        <v>12</v>
      </c>
      <c r="G136" s="29" t="str">
        <f>INDEX(Rosters!$E:$E,MATCH('Boys Individual'!E136&amp;"-"&amp;TEXT('Boys Individual'!F136,"00"),Rosters!$A:$A,0))&amp;" "&amp;INDEX(Rosters!$D:$D,MATCH('Boys Individual'!E136&amp;"-"&amp;TEXT('Boys Individual'!F136,"00"),Rosters!$A:$A,0))</f>
        <v>M 8</v>
      </c>
      <c r="J136" s="11"/>
      <c r="M136" s="11"/>
    </row>
    <row r="137" spans="1:13" x14ac:dyDescent="0.2">
      <c r="A137" s="5">
        <f t="shared" si="7"/>
        <v>47</v>
      </c>
      <c r="B137" s="20">
        <v>1.8912037037037036E-2</v>
      </c>
      <c r="C137" t="str">
        <f>INDEX(Rosters!$G:$G,MATCH('Boys Individual'!E137&amp;"-"&amp;TEXT('Boys Individual'!F137,"00"),Rosters!$A:$A,0))</f>
        <v>Emanuele Vinti</v>
      </c>
      <c r="D137" t="str">
        <f t="shared" si="8"/>
        <v>Assumption</v>
      </c>
      <c r="E137" t="s">
        <v>181</v>
      </c>
      <c r="F137">
        <v>50</v>
      </c>
      <c r="G137" s="29" t="str">
        <f>INDEX(Rosters!$E:$E,MATCH('Boys Individual'!E137&amp;"-"&amp;TEXT('Boys Individual'!F137,"00"),Rosters!$A:$A,0))&amp;" "&amp;INDEX(Rosters!$D:$D,MATCH('Boys Individual'!E137&amp;"-"&amp;TEXT('Boys Individual'!F137,"00"),Rosters!$A:$A,0))</f>
        <v>M 7</v>
      </c>
      <c r="J137" s="11"/>
      <c r="M137" s="11"/>
    </row>
    <row r="138" spans="1:13" x14ac:dyDescent="0.2">
      <c r="A138" s="5"/>
      <c r="B138" s="20"/>
      <c r="G138" s="29"/>
      <c r="J138" s="11"/>
      <c r="M138" s="11"/>
    </row>
    <row r="139" spans="1:13" x14ac:dyDescent="0.2">
      <c r="A139" s="5"/>
      <c r="B139" s="20"/>
      <c r="G139" s="29"/>
      <c r="J139" s="11"/>
      <c r="M139" s="11"/>
    </row>
    <row r="140" spans="1:13" x14ac:dyDescent="0.2">
      <c r="A140" s="5"/>
      <c r="B140" s="20"/>
      <c r="G140" s="29"/>
      <c r="J140" s="11"/>
      <c r="M140" s="11"/>
    </row>
    <row r="141" spans="1:13" x14ac:dyDescent="0.2">
      <c r="G141" s="29"/>
      <c r="J141" s="11"/>
      <c r="M141" s="11"/>
    </row>
    <row r="142" spans="1:13" x14ac:dyDescent="0.2">
      <c r="G142" s="29"/>
    </row>
    <row r="143" spans="1:13" x14ac:dyDescent="0.2">
      <c r="G143" s="29"/>
    </row>
    <row r="144" spans="1:13" x14ac:dyDescent="0.2">
      <c r="G144" s="29"/>
    </row>
    <row r="145" spans="7:7" x14ac:dyDescent="0.2">
      <c r="G145" s="29"/>
    </row>
    <row r="146" spans="7:7" x14ac:dyDescent="0.2">
      <c r="G146" s="29"/>
    </row>
    <row r="147" spans="7:7" x14ac:dyDescent="0.2">
      <c r="G147" s="29"/>
    </row>
    <row r="148" spans="7:7" x14ac:dyDescent="0.2">
      <c r="G148" s="29"/>
    </row>
    <row r="149" spans="7:7" x14ac:dyDescent="0.2">
      <c r="G149" s="29"/>
    </row>
    <row r="150" spans="7:7" x14ac:dyDescent="0.2">
      <c r="G150" s="29"/>
    </row>
    <row r="151" spans="7:7" x14ac:dyDescent="0.2">
      <c r="G151" s="29"/>
    </row>
    <row r="152" spans="7:7" x14ac:dyDescent="0.2">
      <c r="G152" s="29"/>
    </row>
    <row r="153" spans="7:7" x14ac:dyDescent="0.2">
      <c r="G153" s="29"/>
    </row>
    <row r="154" spans="7:7" x14ac:dyDescent="0.2">
      <c r="G154" s="29"/>
    </row>
    <row r="155" spans="7:7" x14ac:dyDescent="0.2">
      <c r="G155" s="29"/>
    </row>
    <row r="156" spans="7:7" x14ac:dyDescent="0.2">
      <c r="G156" s="29"/>
    </row>
    <row r="157" spans="7:7" x14ac:dyDescent="0.2">
      <c r="G157" s="29"/>
    </row>
    <row r="158" spans="7:7" x14ac:dyDescent="0.2">
      <c r="G158" s="29"/>
    </row>
    <row r="159" spans="7:7" x14ac:dyDescent="0.2">
      <c r="G159" s="29"/>
    </row>
    <row r="160" spans="7:7" x14ac:dyDescent="0.2">
      <c r="G160" s="29"/>
    </row>
    <row r="161" spans="7:7" x14ac:dyDescent="0.2">
      <c r="G161" s="29"/>
    </row>
    <row r="162" spans="7:7" x14ac:dyDescent="0.2">
      <c r="G162" s="29"/>
    </row>
    <row r="163" spans="7:7" x14ac:dyDescent="0.2">
      <c r="G163" s="29"/>
    </row>
    <row r="164" spans="7:7" x14ac:dyDescent="0.2">
      <c r="G164" s="29"/>
    </row>
    <row r="165" spans="7:7" x14ac:dyDescent="0.2">
      <c r="G165" s="29"/>
    </row>
    <row r="166" spans="7:7" x14ac:dyDescent="0.2">
      <c r="G166" s="29"/>
    </row>
    <row r="167" spans="7:7" x14ac:dyDescent="0.2">
      <c r="G167" s="29"/>
    </row>
    <row r="168" spans="7:7" x14ac:dyDescent="0.2">
      <c r="G168" s="29"/>
    </row>
    <row r="169" spans="7:7" x14ac:dyDescent="0.2">
      <c r="G169" s="29"/>
    </row>
    <row r="170" spans="7:7" x14ac:dyDescent="0.2">
      <c r="G170" s="29"/>
    </row>
    <row r="171" spans="7:7" x14ac:dyDescent="0.2">
      <c r="G171" s="29"/>
    </row>
    <row r="172" spans="7:7" x14ac:dyDescent="0.2">
      <c r="G172" s="29"/>
    </row>
    <row r="173" spans="7:7" x14ac:dyDescent="0.2">
      <c r="G173" s="29"/>
    </row>
    <row r="174" spans="7:7" x14ac:dyDescent="0.2">
      <c r="G174" s="29"/>
    </row>
    <row r="175" spans="7:7" x14ac:dyDescent="0.2">
      <c r="G175" s="29"/>
    </row>
    <row r="176" spans="7:7" x14ac:dyDescent="0.2">
      <c r="G176" s="29"/>
    </row>
    <row r="177" spans="7:7" x14ac:dyDescent="0.2">
      <c r="G177" s="29"/>
    </row>
    <row r="178" spans="7:7" x14ac:dyDescent="0.2">
      <c r="G178" s="29"/>
    </row>
    <row r="179" spans="7:7" x14ac:dyDescent="0.2">
      <c r="G179" s="29"/>
    </row>
    <row r="180" spans="7:7" x14ac:dyDescent="0.2">
      <c r="G180" s="29"/>
    </row>
    <row r="181" spans="7:7" x14ac:dyDescent="0.2">
      <c r="G181" s="29"/>
    </row>
    <row r="182" spans="7:7" x14ac:dyDescent="0.2">
      <c r="G182" s="29"/>
    </row>
    <row r="183" spans="7:7" x14ac:dyDescent="0.2">
      <c r="G183" s="29"/>
    </row>
    <row r="184" spans="7:7" x14ac:dyDescent="0.2">
      <c r="G184" s="29"/>
    </row>
    <row r="185" spans="7:7" x14ac:dyDescent="0.2">
      <c r="G185" s="29"/>
    </row>
    <row r="186" spans="7:7" x14ac:dyDescent="0.2">
      <c r="G186" s="29"/>
    </row>
    <row r="187" spans="7:7" x14ac:dyDescent="0.2">
      <c r="G187" s="29"/>
    </row>
    <row r="188" spans="7:7" x14ac:dyDescent="0.2">
      <c r="G188" s="29"/>
    </row>
    <row r="189" spans="7:7" x14ac:dyDescent="0.2">
      <c r="G189" s="29"/>
    </row>
    <row r="190" spans="7:7" x14ac:dyDescent="0.2">
      <c r="G190" s="29"/>
    </row>
    <row r="191" spans="7:7" x14ac:dyDescent="0.2">
      <c r="G191" s="29"/>
    </row>
    <row r="192" spans="7:7" x14ac:dyDescent="0.2">
      <c r="G192" s="29"/>
    </row>
    <row r="193" spans="7:7" x14ac:dyDescent="0.2">
      <c r="G193" s="29"/>
    </row>
    <row r="194" spans="7:7" x14ac:dyDescent="0.2">
      <c r="G194" s="29"/>
    </row>
    <row r="195" spans="7:7" x14ac:dyDescent="0.2">
      <c r="G195" s="29"/>
    </row>
    <row r="196" spans="7:7" x14ac:dyDescent="0.2">
      <c r="G196" s="29"/>
    </row>
    <row r="197" spans="7:7" x14ac:dyDescent="0.2">
      <c r="G197" s="29"/>
    </row>
    <row r="198" spans="7:7" x14ac:dyDescent="0.2">
      <c r="G198" s="29"/>
    </row>
    <row r="199" spans="7:7" x14ac:dyDescent="0.2">
      <c r="G199" s="29"/>
    </row>
    <row r="200" spans="7:7" x14ac:dyDescent="0.2">
      <c r="G200" s="29"/>
    </row>
    <row r="201" spans="7:7" x14ac:dyDescent="0.2">
      <c r="G201" s="29"/>
    </row>
    <row r="202" spans="7:7" x14ac:dyDescent="0.2">
      <c r="G202" s="29"/>
    </row>
    <row r="203" spans="7:7" x14ac:dyDescent="0.2">
      <c r="G203" s="29"/>
    </row>
    <row r="204" spans="7:7" x14ac:dyDescent="0.2">
      <c r="G204" s="29"/>
    </row>
    <row r="205" spans="7:7" x14ac:dyDescent="0.2">
      <c r="G205" s="29"/>
    </row>
    <row r="206" spans="7:7" x14ac:dyDescent="0.2">
      <c r="G206" s="29"/>
    </row>
    <row r="207" spans="7:7" x14ac:dyDescent="0.2">
      <c r="G207" s="29"/>
    </row>
    <row r="208" spans="7:7" x14ac:dyDescent="0.2">
      <c r="G208" s="29"/>
    </row>
    <row r="209" spans="7:7" x14ac:dyDescent="0.2">
      <c r="G209" s="29"/>
    </row>
    <row r="210" spans="7:7" x14ac:dyDescent="0.2">
      <c r="G210" s="29"/>
    </row>
    <row r="211" spans="7:7" x14ac:dyDescent="0.2">
      <c r="G211" s="29"/>
    </row>
    <row r="212" spans="7:7" x14ac:dyDescent="0.2">
      <c r="G212" s="29"/>
    </row>
    <row r="213" spans="7:7" x14ac:dyDescent="0.2">
      <c r="G213" s="29"/>
    </row>
    <row r="214" spans="7:7" x14ac:dyDescent="0.2">
      <c r="G214" s="29"/>
    </row>
    <row r="215" spans="7:7" x14ac:dyDescent="0.2">
      <c r="G215" s="29"/>
    </row>
    <row r="216" spans="7:7" x14ac:dyDescent="0.2">
      <c r="G216" s="29"/>
    </row>
    <row r="217" spans="7:7" x14ac:dyDescent="0.2">
      <c r="G217" s="29"/>
    </row>
    <row r="218" spans="7:7" x14ac:dyDescent="0.2">
      <c r="G218" s="29"/>
    </row>
    <row r="219" spans="7:7" x14ac:dyDescent="0.2">
      <c r="G219" s="29"/>
    </row>
    <row r="220" spans="7:7" x14ac:dyDescent="0.2">
      <c r="G220" s="29"/>
    </row>
    <row r="221" spans="7:7" x14ac:dyDescent="0.2">
      <c r="G221" s="29"/>
    </row>
    <row r="222" spans="7:7" x14ac:dyDescent="0.2">
      <c r="G222" s="29"/>
    </row>
    <row r="223" spans="7:7" x14ac:dyDescent="0.2">
      <c r="G223" s="29"/>
    </row>
    <row r="224" spans="7:7" x14ac:dyDescent="0.2">
      <c r="G224" s="29"/>
    </row>
    <row r="225" spans="7:7" x14ac:dyDescent="0.2">
      <c r="G225" s="29"/>
    </row>
    <row r="226" spans="7:7" x14ac:dyDescent="0.2">
      <c r="G226" s="29"/>
    </row>
    <row r="227" spans="7:7" x14ac:dyDescent="0.2">
      <c r="G227" s="29"/>
    </row>
    <row r="228" spans="7:7" x14ac:dyDescent="0.2">
      <c r="G228" s="29"/>
    </row>
    <row r="229" spans="7:7" x14ac:dyDescent="0.2">
      <c r="G229" s="29"/>
    </row>
    <row r="230" spans="7:7" x14ac:dyDescent="0.2">
      <c r="G230" s="29"/>
    </row>
    <row r="231" spans="7:7" x14ac:dyDescent="0.2">
      <c r="G231" s="29"/>
    </row>
    <row r="232" spans="7:7" x14ac:dyDescent="0.2">
      <c r="G232" s="29"/>
    </row>
    <row r="233" spans="7:7" x14ac:dyDescent="0.2">
      <c r="G233" s="29"/>
    </row>
    <row r="234" spans="7:7" x14ac:dyDescent="0.2">
      <c r="G234" s="29"/>
    </row>
    <row r="235" spans="7:7" x14ac:dyDescent="0.2">
      <c r="G235" s="29"/>
    </row>
    <row r="236" spans="7:7" x14ac:dyDescent="0.2">
      <c r="G236" s="29"/>
    </row>
    <row r="237" spans="7:7" x14ac:dyDescent="0.2">
      <c r="G237" s="29"/>
    </row>
    <row r="238" spans="7:7" x14ac:dyDescent="0.2">
      <c r="G238" s="29"/>
    </row>
    <row r="239" spans="7:7" x14ac:dyDescent="0.2">
      <c r="G239" s="29"/>
    </row>
    <row r="240" spans="7:7" x14ac:dyDescent="0.2">
      <c r="G240" s="29"/>
    </row>
    <row r="241" spans="7:7" x14ac:dyDescent="0.2">
      <c r="G241" s="29"/>
    </row>
    <row r="242" spans="7:7" x14ac:dyDescent="0.2">
      <c r="G242" s="29"/>
    </row>
    <row r="243" spans="7:7" x14ac:dyDescent="0.2">
      <c r="G243" s="29"/>
    </row>
    <row r="244" spans="7:7" x14ac:dyDescent="0.2">
      <c r="G244" s="29"/>
    </row>
    <row r="245" spans="7:7" x14ac:dyDescent="0.2">
      <c r="G245" s="29"/>
    </row>
    <row r="246" spans="7:7" x14ac:dyDescent="0.2">
      <c r="G246" s="29"/>
    </row>
    <row r="247" spans="7:7" x14ac:dyDescent="0.2">
      <c r="G247" s="29"/>
    </row>
    <row r="248" spans="7:7" x14ac:dyDescent="0.2">
      <c r="G248" s="29"/>
    </row>
    <row r="249" spans="7:7" x14ac:dyDescent="0.2">
      <c r="G249" s="29"/>
    </row>
    <row r="250" spans="7:7" x14ac:dyDescent="0.2">
      <c r="G250" s="29"/>
    </row>
    <row r="251" spans="7:7" x14ac:dyDescent="0.2">
      <c r="G251" s="29"/>
    </row>
    <row r="252" spans="7:7" x14ac:dyDescent="0.2">
      <c r="G252" s="29"/>
    </row>
    <row r="253" spans="7:7" x14ac:dyDescent="0.2">
      <c r="G253" s="29"/>
    </row>
    <row r="254" spans="7:7" x14ac:dyDescent="0.2">
      <c r="G254" s="29"/>
    </row>
    <row r="255" spans="7:7" x14ac:dyDescent="0.2">
      <c r="G255" s="29"/>
    </row>
    <row r="256" spans="7:7" x14ac:dyDescent="0.2">
      <c r="G256" s="29"/>
    </row>
    <row r="257" spans="7:7" x14ac:dyDescent="0.2">
      <c r="G257" s="29"/>
    </row>
    <row r="258" spans="7:7" x14ac:dyDescent="0.2">
      <c r="G258" s="29"/>
    </row>
    <row r="259" spans="7:7" x14ac:dyDescent="0.2">
      <c r="G259" s="29"/>
    </row>
    <row r="260" spans="7:7" x14ac:dyDescent="0.2">
      <c r="G260" s="29"/>
    </row>
    <row r="261" spans="7:7" x14ac:dyDescent="0.2">
      <c r="G261" s="29"/>
    </row>
  </sheetData>
  <dataValidations count="1">
    <dataValidation type="list" allowBlank="1" showInputMessage="1" showErrorMessage="1" sqref="D262:D293 D3:D138" xr:uid="{00000000-0002-0000-0200-000000000000}">
      <formula1>$Q$3:$Q$21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608"/>
  <sheetViews>
    <sheetView topLeftCell="A507" workbookViewId="0">
      <selection activeCell="I518" sqref="I518"/>
    </sheetView>
  </sheetViews>
  <sheetFormatPr baseColWidth="10" defaultColWidth="8.83203125" defaultRowHeight="15" x14ac:dyDescent="0.2"/>
  <cols>
    <col min="6" max="6" width="19.83203125" bestFit="1" customWidth="1"/>
    <col min="9" max="9" width="21.5" bestFit="1" customWidth="1"/>
  </cols>
  <sheetData>
    <row r="1" spans="1:7" x14ac:dyDescent="0.2">
      <c r="A1" t="s">
        <v>522</v>
      </c>
      <c r="B1" t="s">
        <v>31</v>
      </c>
      <c r="C1" t="s">
        <v>30</v>
      </c>
      <c r="D1" t="s">
        <v>33</v>
      </c>
      <c r="E1" t="s">
        <v>32</v>
      </c>
      <c r="F1" t="s">
        <v>1</v>
      </c>
    </row>
    <row r="2" spans="1:7" x14ac:dyDescent="0.2">
      <c r="A2" t="s">
        <v>34</v>
      </c>
      <c r="B2" t="s">
        <v>523</v>
      </c>
      <c r="C2" t="s">
        <v>524</v>
      </c>
      <c r="D2">
        <v>6</v>
      </c>
      <c r="E2" t="s">
        <v>37</v>
      </c>
      <c r="F2" t="s">
        <v>1359</v>
      </c>
      <c r="G2" t="str">
        <f>C2&amp;" "&amp;B2</f>
        <v>Elias Adams</v>
      </c>
    </row>
    <row r="3" spans="1:7" x14ac:dyDescent="0.2">
      <c r="A3" t="s">
        <v>38</v>
      </c>
      <c r="B3" t="s">
        <v>36</v>
      </c>
      <c r="C3" t="s">
        <v>525</v>
      </c>
      <c r="D3">
        <v>1</v>
      </c>
      <c r="E3" t="s">
        <v>37</v>
      </c>
      <c r="F3" t="s">
        <v>1359</v>
      </c>
      <c r="G3" t="str">
        <f t="shared" ref="G3:G66" si="0">C3&amp;" "&amp;B3</f>
        <v>Brennan Alpago</v>
      </c>
    </row>
    <row r="4" spans="1:7" x14ac:dyDescent="0.2">
      <c r="A4" t="s">
        <v>41</v>
      </c>
      <c r="B4" t="s">
        <v>36</v>
      </c>
      <c r="C4" t="s">
        <v>35</v>
      </c>
      <c r="D4">
        <v>4</v>
      </c>
      <c r="E4" t="s">
        <v>37</v>
      </c>
      <c r="F4" t="s">
        <v>1359</v>
      </c>
      <c r="G4" t="str">
        <f t="shared" si="0"/>
        <v>Xavier Alpago</v>
      </c>
    </row>
    <row r="5" spans="1:7" x14ac:dyDescent="0.2">
      <c r="A5" t="s">
        <v>44</v>
      </c>
      <c r="B5" t="s">
        <v>526</v>
      </c>
      <c r="C5" t="s">
        <v>527</v>
      </c>
      <c r="D5">
        <v>1</v>
      </c>
      <c r="E5" t="s">
        <v>40</v>
      </c>
      <c r="F5" t="s">
        <v>1359</v>
      </c>
      <c r="G5" t="str">
        <f t="shared" si="0"/>
        <v>Madeline Angelillo</v>
      </c>
    </row>
    <row r="6" spans="1:7" x14ac:dyDescent="0.2">
      <c r="A6" t="s">
        <v>45</v>
      </c>
      <c r="B6" t="s">
        <v>526</v>
      </c>
      <c r="C6" t="s">
        <v>528</v>
      </c>
      <c r="D6">
        <v>6</v>
      </c>
      <c r="E6" t="s">
        <v>40</v>
      </c>
      <c r="F6" t="s">
        <v>1359</v>
      </c>
      <c r="G6" t="str">
        <f t="shared" si="0"/>
        <v>Morgan Angelillo</v>
      </c>
    </row>
    <row r="7" spans="1:7" x14ac:dyDescent="0.2">
      <c r="A7" t="s">
        <v>48</v>
      </c>
      <c r="B7" t="s">
        <v>526</v>
      </c>
      <c r="C7" t="s">
        <v>529</v>
      </c>
      <c r="D7">
        <v>8</v>
      </c>
      <c r="E7" t="s">
        <v>40</v>
      </c>
      <c r="F7" t="s">
        <v>1359</v>
      </c>
      <c r="G7" t="str">
        <f t="shared" si="0"/>
        <v>Tessa Angelillo</v>
      </c>
    </row>
    <row r="8" spans="1:7" x14ac:dyDescent="0.2">
      <c r="A8" t="s">
        <v>51</v>
      </c>
      <c r="B8" t="s">
        <v>43</v>
      </c>
      <c r="C8" t="s">
        <v>42</v>
      </c>
      <c r="D8">
        <v>6</v>
      </c>
      <c r="E8" t="s">
        <v>37</v>
      </c>
      <c r="F8" t="s">
        <v>1359</v>
      </c>
      <c r="G8" t="str">
        <f t="shared" si="0"/>
        <v>Ethan Bedoya</v>
      </c>
    </row>
    <row r="9" spans="1:7" x14ac:dyDescent="0.2">
      <c r="A9" t="s">
        <v>53</v>
      </c>
      <c r="B9" t="s">
        <v>530</v>
      </c>
      <c r="C9" t="s">
        <v>252</v>
      </c>
      <c r="D9">
        <v>3</v>
      </c>
      <c r="E9" t="s">
        <v>37</v>
      </c>
      <c r="F9" t="s">
        <v>1359</v>
      </c>
      <c r="G9" t="str">
        <f t="shared" si="0"/>
        <v>Carter Boone</v>
      </c>
    </row>
    <row r="10" spans="1:7" x14ac:dyDescent="0.2">
      <c r="A10" t="s">
        <v>56</v>
      </c>
      <c r="B10" t="s">
        <v>530</v>
      </c>
      <c r="C10" t="s">
        <v>531</v>
      </c>
      <c r="D10">
        <v>6</v>
      </c>
      <c r="E10" t="s">
        <v>37</v>
      </c>
      <c r="F10" t="s">
        <v>1359</v>
      </c>
      <c r="G10" t="str">
        <f t="shared" si="0"/>
        <v>Jackson Boone</v>
      </c>
    </row>
    <row r="11" spans="1:7" x14ac:dyDescent="0.2">
      <c r="A11" t="s">
        <v>59</v>
      </c>
      <c r="B11" t="s">
        <v>137</v>
      </c>
      <c r="C11" t="s">
        <v>57</v>
      </c>
      <c r="D11">
        <v>1</v>
      </c>
      <c r="E11" t="s">
        <v>40</v>
      </c>
      <c r="F11" t="s">
        <v>1359</v>
      </c>
      <c r="G11" t="str">
        <f t="shared" si="0"/>
        <v>Evelyn Byrne</v>
      </c>
    </row>
    <row r="12" spans="1:7" x14ac:dyDescent="0.2">
      <c r="A12" t="s">
        <v>61</v>
      </c>
      <c r="B12" t="s">
        <v>137</v>
      </c>
      <c r="C12" t="s">
        <v>66</v>
      </c>
      <c r="D12">
        <v>4</v>
      </c>
      <c r="E12" t="s">
        <v>37</v>
      </c>
      <c r="F12" t="s">
        <v>1359</v>
      </c>
      <c r="G12" t="str">
        <f t="shared" si="0"/>
        <v>James Byrne</v>
      </c>
    </row>
    <row r="13" spans="1:7" x14ac:dyDescent="0.2">
      <c r="A13" t="s">
        <v>62</v>
      </c>
      <c r="B13" t="s">
        <v>532</v>
      </c>
      <c r="C13" t="s">
        <v>232</v>
      </c>
      <c r="D13">
        <v>2</v>
      </c>
      <c r="E13" t="s">
        <v>37</v>
      </c>
      <c r="F13" t="s">
        <v>1359</v>
      </c>
      <c r="G13" t="str">
        <f t="shared" si="0"/>
        <v>Alexander Caldwell</v>
      </c>
    </row>
    <row r="14" spans="1:7" x14ac:dyDescent="0.2">
      <c r="A14" t="s">
        <v>64</v>
      </c>
      <c r="B14" t="s">
        <v>532</v>
      </c>
      <c r="C14" t="s">
        <v>213</v>
      </c>
      <c r="D14">
        <v>4</v>
      </c>
      <c r="E14" t="s">
        <v>40</v>
      </c>
      <c r="F14" t="s">
        <v>1359</v>
      </c>
      <c r="G14" t="str">
        <f t="shared" si="0"/>
        <v>Emma Caldwell</v>
      </c>
    </row>
    <row r="15" spans="1:7" x14ac:dyDescent="0.2">
      <c r="A15" t="s">
        <v>65</v>
      </c>
      <c r="B15" t="s">
        <v>532</v>
      </c>
      <c r="C15" t="s">
        <v>533</v>
      </c>
      <c r="D15">
        <v>6</v>
      </c>
      <c r="E15" t="s">
        <v>37</v>
      </c>
      <c r="F15" t="s">
        <v>1359</v>
      </c>
      <c r="G15" t="str">
        <f t="shared" si="0"/>
        <v>Benjamin Caldwell</v>
      </c>
    </row>
    <row r="16" spans="1:7" x14ac:dyDescent="0.2">
      <c r="A16" t="s">
        <v>67</v>
      </c>
      <c r="B16" t="s">
        <v>47</v>
      </c>
      <c r="C16" t="s">
        <v>46</v>
      </c>
      <c r="D16">
        <v>5</v>
      </c>
      <c r="E16" t="s">
        <v>37</v>
      </c>
      <c r="F16" t="s">
        <v>1359</v>
      </c>
      <c r="G16" t="str">
        <f t="shared" si="0"/>
        <v>Carlos Chilewitz</v>
      </c>
    </row>
    <row r="17" spans="1:7" x14ac:dyDescent="0.2">
      <c r="A17" t="s">
        <v>70</v>
      </c>
      <c r="B17" t="s">
        <v>50</v>
      </c>
      <c r="C17" t="s">
        <v>49</v>
      </c>
      <c r="D17">
        <v>6</v>
      </c>
      <c r="E17" t="s">
        <v>40</v>
      </c>
      <c r="F17" t="s">
        <v>1359</v>
      </c>
      <c r="G17" t="str">
        <f t="shared" si="0"/>
        <v>Sophia Cohen</v>
      </c>
    </row>
    <row r="18" spans="1:7" x14ac:dyDescent="0.2">
      <c r="A18" t="s">
        <v>71</v>
      </c>
      <c r="B18" t="s">
        <v>55</v>
      </c>
      <c r="C18" t="s">
        <v>534</v>
      </c>
      <c r="D18">
        <v>1</v>
      </c>
      <c r="E18" t="s">
        <v>40</v>
      </c>
      <c r="F18" t="s">
        <v>1359</v>
      </c>
      <c r="G18" t="str">
        <f t="shared" si="0"/>
        <v>Adeline Cruz</v>
      </c>
    </row>
    <row r="19" spans="1:7" x14ac:dyDescent="0.2">
      <c r="A19" t="s">
        <v>72</v>
      </c>
      <c r="B19" t="s">
        <v>55</v>
      </c>
      <c r="C19" t="s">
        <v>240</v>
      </c>
      <c r="D19">
        <v>8</v>
      </c>
      <c r="E19" t="s">
        <v>37</v>
      </c>
      <c r="F19" t="s">
        <v>1359</v>
      </c>
      <c r="G19" t="str">
        <f t="shared" si="0"/>
        <v>Joshua Cruz</v>
      </c>
    </row>
    <row r="20" spans="1:7" x14ac:dyDescent="0.2">
      <c r="A20" t="s">
        <v>73</v>
      </c>
      <c r="B20" t="s">
        <v>58</v>
      </c>
      <c r="C20" t="s">
        <v>57</v>
      </c>
      <c r="D20">
        <v>6</v>
      </c>
      <c r="E20" t="s">
        <v>40</v>
      </c>
      <c r="F20" t="s">
        <v>1359</v>
      </c>
      <c r="G20" t="str">
        <f t="shared" si="0"/>
        <v>Evelyn Cudia</v>
      </c>
    </row>
    <row r="21" spans="1:7" x14ac:dyDescent="0.2">
      <c r="A21" t="s">
        <v>75</v>
      </c>
      <c r="B21" t="s">
        <v>58</v>
      </c>
      <c r="C21" t="s">
        <v>60</v>
      </c>
      <c r="D21">
        <v>8</v>
      </c>
      <c r="E21" t="s">
        <v>40</v>
      </c>
      <c r="F21" t="s">
        <v>1359</v>
      </c>
      <c r="G21" t="str">
        <f t="shared" si="0"/>
        <v>Alena Cudia</v>
      </c>
    </row>
    <row r="22" spans="1:7" x14ac:dyDescent="0.2">
      <c r="A22" t="s">
        <v>76</v>
      </c>
      <c r="B22" t="s">
        <v>535</v>
      </c>
      <c r="C22" t="s">
        <v>536</v>
      </c>
      <c r="D22">
        <v>1</v>
      </c>
      <c r="E22" t="s">
        <v>37</v>
      </c>
      <c r="F22" t="s">
        <v>1359</v>
      </c>
      <c r="G22" t="str">
        <f t="shared" si="0"/>
        <v>Matthew Dombroski</v>
      </c>
    </row>
    <row r="23" spans="1:7" x14ac:dyDescent="0.2">
      <c r="A23" t="s">
        <v>79</v>
      </c>
      <c r="B23" t="s">
        <v>69</v>
      </c>
      <c r="C23" t="s">
        <v>68</v>
      </c>
      <c r="D23">
        <v>8</v>
      </c>
      <c r="E23" t="s">
        <v>40</v>
      </c>
      <c r="F23" t="s">
        <v>1359</v>
      </c>
      <c r="G23" t="str">
        <f t="shared" si="0"/>
        <v>Maggie Faherty</v>
      </c>
    </row>
    <row r="24" spans="1:7" x14ac:dyDescent="0.2">
      <c r="A24" t="s">
        <v>82</v>
      </c>
      <c r="B24" t="s">
        <v>537</v>
      </c>
      <c r="C24" t="s">
        <v>138</v>
      </c>
      <c r="D24">
        <v>2</v>
      </c>
      <c r="E24" t="s">
        <v>40</v>
      </c>
      <c r="F24" t="s">
        <v>1359</v>
      </c>
      <c r="G24" t="str">
        <f t="shared" si="0"/>
        <v>Addison Fitzgerald</v>
      </c>
    </row>
    <row r="25" spans="1:7" x14ac:dyDescent="0.2">
      <c r="A25" t="s">
        <v>83</v>
      </c>
      <c r="B25" t="s">
        <v>538</v>
      </c>
      <c r="C25" t="s">
        <v>539</v>
      </c>
      <c r="D25">
        <v>5</v>
      </c>
      <c r="E25" t="s">
        <v>37</v>
      </c>
      <c r="F25" t="s">
        <v>1359</v>
      </c>
      <c r="G25" t="str">
        <f t="shared" si="0"/>
        <v>Michael Galvan</v>
      </c>
    </row>
    <row r="26" spans="1:7" x14ac:dyDescent="0.2">
      <c r="A26" t="s">
        <v>84</v>
      </c>
      <c r="B26" t="s">
        <v>540</v>
      </c>
      <c r="C26" t="s">
        <v>541</v>
      </c>
      <c r="D26">
        <v>4</v>
      </c>
      <c r="E26" t="s">
        <v>37</v>
      </c>
      <c r="F26" t="s">
        <v>1359</v>
      </c>
      <c r="G26" t="str">
        <f t="shared" si="0"/>
        <v>Davin Gibbs</v>
      </c>
    </row>
    <row r="27" spans="1:7" x14ac:dyDescent="0.2">
      <c r="A27" t="s">
        <v>87</v>
      </c>
      <c r="B27" t="s">
        <v>542</v>
      </c>
      <c r="C27" t="s">
        <v>164</v>
      </c>
      <c r="D27">
        <v>1</v>
      </c>
      <c r="E27" t="s">
        <v>37</v>
      </c>
      <c r="F27" t="s">
        <v>1359</v>
      </c>
      <c r="G27" t="str">
        <f t="shared" si="0"/>
        <v>Thomas Graham</v>
      </c>
    </row>
    <row r="28" spans="1:7" x14ac:dyDescent="0.2">
      <c r="A28" t="s">
        <v>89</v>
      </c>
      <c r="B28" t="s">
        <v>78</v>
      </c>
      <c r="C28" t="s">
        <v>77</v>
      </c>
      <c r="D28">
        <v>8</v>
      </c>
      <c r="E28" t="s">
        <v>37</v>
      </c>
      <c r="F28" t="s">
        <v>1359</v>
      </c>
      <c r="G28" t="str">
        <f t="shared" si="0"/>
        <v>Charlie Grube</v>
      </c>
    </row>
    <row r="29" spans="1:7" x14ac:dyDescent="0.2">
      <c r="A29" t="s">
        <v>92</v>
      </c>
      <c r="B29" t="s">
        <v>81</v>
      </c>
      <c r="C29" t="s">
        <v>80</v>
      </c>
      <c r="D29">
        <v>8</v>
      </c>
      <c r="E29" t="s">
        <v>40</v>
      </c>
      <c r="F29" t="s">
        <v>1359</v>
      </c>
      <c r="G29" t="str">
        <f t="shared" si="0"/>
        <v>Roshaun Halaby</v>
      </c>
    </row>
    <row r="30" spans="1:7" x14ac:dyDescent="0.2">
      <c r="A30" t="s">
        <v>93</v>
      </c>
      <c r="B30" t="s">
        <v>543</v>
      </c>
      <c r="C30" t="s">
        <v>544</v>
      </c>
      <c r="D30">
        <v>1</v>
      </c>
      <c r="E30" t="s">
        <v>37</v>
      </c>
      <c r="F30" t="s">
        <v>1359</v>
      </c>
      <c r="G30" t="str">
        <f t="shared" si="0"/>
        <v>Maximiliano Izunieta-Poussia</v>
      </c>
    </row>
    <row r="31" spans="1:7" x14ac:dyDescent="0.2">
      <c r="A31" t="s">
        <v>96</v>
      </c>
      <c r="B31" t="s">
        <v>545</v>
      </c>
      <c r="C31" t="s">
        <v>546</v>
      </c>
      <c r="D31">
        <v>7</v>
      </c>
      <c r="E31" t="s">
        <v>37</v>
      </c>
      <c r="F31" t="s">
        <v>1359</v>
      </c>
      <c r="G31" t="str">
        <f t="shared" si="0"/>
        <v>Karl Krajewski</v>
      </c>
    </row>
    <row r="32" spans="1:7" x14ac:dyDescent="0.2">
      <c r="A32" t="s">
        <v>99</v>
      </c>
      <c r="B32" t="s">
        <v>86</v>
      </c>
      <c r="C32" t="s">
        <v>85</v>
      </c>
      <c r="D32">
        <v>2</v>
      </c>
      <c r="E32" t="s">
        <v>37</v>
      </c>
      <c r="F32" t="s">
        <v>1359</v>
      </c>
      <c r="G32" t="str">
        <f t="shared" si="0"/>
        <v>Christian Llanes</v>
      </c>
    </row>
    <row r="33" spans="1:7" x14ac:dyDescent="0.2">
      <c r="A33" t="s">
        <v>101</v>
      </c>
      <c r="B33" t="s">
        <v>86</v>
      </c>
      <c r="C33" t="s">
        <v>88</v>
      </c>
      <c r="D33">
        <v>5</v>
      </c>
      <c r="E33" t="s">
        <v>37</v>
      </c>
      <c r="F33" t="s">
        <v>1359</v>
      </c>
      <c r="G33" t="str">
        <f t="shared" si="0"/>
        <v>Steven Llanes</v>
      </c>
    </row>
    <row r="34" spans="1:7" x14ac:dyDescent="0.2">
      <c r="A34" t="s">
        <v>102</v>
      </c>
      <c r="B34" t="s">
        <v>547</v>
      </c>
      <c r="C34" t="s">
        <v>548</v>
      </c>
      <c r="D34">
        <v>1</v>
      </c>
      <c r="E34" t="s">
        <v>37</v>
      </c>
      <c r="F34" t="s">
        <v>1359</v>
      </c>
      <c r="G34" t="str">
        <f t="shared" si="0"/>
        <v>Mateo Manuel</v>
      </c>
    </row>
    <row r="35" spans="1:7" x14ac:dyDescent="0.2">
      <c r="A35" t="s">
        <v>104</v>
      </c>
      <c r="B35" t="s">
        <v>91</v>
      </c>
      <c r="C35" t="s">
        <v>90</v>
      </c>
      <c r="D35">
        <v>2</v>
      </c>
      <c r="E35" t="s">
        <v>37</v>
      </c>
      <c r="F35" t="s">
        <v>1359</v>
      </c>
      <c r="G35" t="str">
        <f t="shared" si="0"/>
        <v>Dominic Manze</v>
      </c>
    </row>
    <row r="36" spans="1:7" x14ac:dyDescent="0.2">
      <c r="A36" t="s">
        <v>105</v>
      </c>
      <c r="B36" t="s">
        <v>549</v>
      </c>
      <c r="C36" t="s">
        <v>550</v>
      </c>
      <c r="D36">
        <v>1</v>
      </c>
      <c r="E36" t="s">
        <v>37</v>
      </c>
      <c r="F36" t="s">
        <v>1359</v>
      </c>
      <c r="G36" t="str">
        <f t="shared" si="0"/>
        <v>Theo Marabella</v>
      </c>
    </row>
    <row r="37" spans="1:7" x14ac:dyDescent="0.2">
      <c r="A37" t="s">
        <v>107</v>
      </c>
      <c r="B37" t="s">
        <v>549</v>
      </c>
      <c r="C37" t="s">
        <v>74</v>
      </c>
      <c r="D37">
        <v>3</v>
      </c>
      <c r="E37" t="s">
        <v>37</v>
      </c>
      <c r="F37" t="s">
        <v>1359</v>
      </c>
      <c r="G37" t="str">
        <f t="shared" si="0"/>
        <v>Luca Marabella</v>
      </c>
    </row>
    <row r="38" spans="1:7" x14ac:dyDescent="0.2">
      <c r="A38" t="s">
        <v>109</v>
      </c>
      <c r="B38" t="s">
        <v>95</v>
      </c>
      <c r="C38" t="s">
        <v>94</v>
      </c>
      <c r="D38">
        <v>3</v>
      </c>
      <c r="E38" t="s">
        <v>40</v>
      </c>
      <c r="F38" t="s">
        <v>1359</v>
      </c>
      <c r="G38" t="str">
        <f t="shared" si="0"/>
        <v>Sofia Martinez-Roman</v>
      </c>
    </row>
    <row r="39" spans="1:7" x14ac:dyDescent="0.2">
      <c r="A39" t="s">
        <v>110</v>
      </c>
      <c r="B39" t="s">
        <v>98</v>
      </c>
      <c r="C39" t="s">
        <v>100</v>
      </c>
      <c r="D39">
        <v>8</v>
      </c>
      <c r="E39" t="s">
        <v>37</v>
      </c>
      <c r="F39" t="s">
        <v>1359</v>
      </c>
      <c r="G39" t="str">
        <f t="shared" si="0"/>
        <v>Jack Meyers</v>
      </c>
    </row>
    <row r="40" spans="1:7" x14ac:dyDescent="0.2">
      <c r="A40" t="s">
        <v>113</v>
      </c>
      <c r="B40" t="s">
        <v>98</v>
      </c>
      <c r="C40" t="s">
        <v>97</v>
      </c>
      <c r="D40">
        <v>6</v>
      </c>
      <c r="E40" t="s">
        <v>37</v>
      </c>
      <c r="F40" t="s">
        <v>1359</v>
      </c>
      <c r="G40" t="str">
        <f t="shared" si="0"/>
        <v>Henry Meyers</v>
      </c>
    </row>
    <row r="41" spans="1:7" x14ac:dyDescent="0.2">
      <c r="A41" t="s">
        <v>115</v>
      </c>
      <c r="B41" t="s">
        <v>551</v>
      </c>
      <c r="C41" t="s">
        <v>116</v>
      </c>
      <c r="D41">
        <v>1</v>
      </c>
      <c r="E41" t="s">
        <v>40</v>
      </c>
      <c r="F41" t="s">
        <v>1359</v>
      </c>
      <c r="G41" t="str">
        <f t="shared" si="0"/>
        <v>Valentina Miele</v>
      </c>
    </row>
    <row r="42" spans="1:7" x14ac:dyDescent="0.2">
      <c r="A42" t="s">
        <v>118</v>
      </c>
      <c r="B42" t="s">
        <v>103</v>
      </c>
      <c r="C42" t="s">
        <v>552</v>
      </c>
      <c r="D42">
        <v>4</v>
      </c>
      <c r="E42" t="s">
        <v>40</v>
      </c>
      <c r="F42" t="s">
        <v>1359</v>
      </c>
      <c r="G42" t="str">
        <f t="shared" si="0"/>
        <v>Noelle Oess</v>
      </c>
    </row>
    <row r="43" spans="1:7" x14ac:dyDescent="0.2">
      <c r="A43" t="s">
        <v>120</v>
      </c>
      <c r="B43" t="s">
        <v>553</v>
      </c>
      <c r="C43" t="s">
        <v>554</v>
      </c>
      <c r="D43">
        <v>8</v>
      </c>
      <c r="E43" t="s">
        <v>37</v>
      </c>
      <c r="F43" t="s">
        <v>1359</v>
      </c>
      <c r="G43" t="str">
        <f t="shared" si="0"/>
        <v>Kyle Pantanilla</v>
      </c>
    </row>
    <row r="44" spans="1:7" x14ac:dyDescent="0.2">
      <c r="A44" t="s">
        <v>121</v>
      </c>
      <c r="B44" t="s">
        <v>1286</v>
      </c>
      <c r="C44" t="s">
        <v>498</v>
      </c>
      <c r="D44">
        <v>2</v>
      </c>
      <c r="E44" t="s">
        <v>37</v>
      </c>
      <c r="F44" t="s">
        <v>1359</v>
      </c>
      <c r="G44" t="str">
        <f t="shared" si="0"/>
        <v>Eli Perez</v>
      </c>
    </row>
    <row r="45" spans="1:7" x14ac:dyDescent="0.2">
      <c r="A45" t="s">
        <v>124</v>
      </c>
      <c r="B45" t="s">
        <v>106</v>
      </c>
      <c r="C45" t="s">
        <v>35</v>
      </c>
      <c r="D45">
        <v>1</v>
      </c>
      <c r="E45" t="s">
        <v>37</v>
      </c>
      <c r="F45" t="s">
        <v>1359</v>
      </c>
      <c r="G45" t="str">
        <f t="shared" si="0"/>
        <v>Xavier Perry</v>
      </c>
    </row>
    <row r="46" spans="1:7" x14ac:dyDescent="0.2">
      <c r="A46" t="s">
        <v>126</v>
      </c>
      <c r="B46" t="s">
        <v>555</v>
      </c>
      <c r="C46" t="s">
        <v>536</v>
      </c>
      <c r="D46">
        <v>1</v>
      </c>
      <c r="E46" t="s">
        <v>37</v>
      </c>
      <c r="F46" t="s">
        <v>1359</v>
      </c>
      <c r="G46" t="str">
        <f t="shared" si="0"/>
        <v>Matthew Petrillo</v>
      </c>
    </row>
    <row r="47" spans="1:7" x14ac:dyDescent="0.2">
      <c r="A47" t="s">
        <v>127</v>
      </c>
      <c r="B47" t="s">
        <v>108</v>
      </c>
      <c r="C47" t="s">
        <v>556</v>
      </c>
      <c r="D47">
        <v>8</v>
      </c>
      <c r="E47" t="s">
        <v>40</v>
      </c>
      <c r="F47" t="s">
        <v>1359</v>
      </c>
      <c r="G47" t="str">
        <f t="shared" si="0"/>
        <v>Anaïs Picciano</v>
      </c>
    </row>
    <row r="48" spans="1:7" x14ac:dyDescent="0.2">
      <c r="A48" t="s">
        <v>129</v>
      </c>
      <c r="B48" t="s">
        <v>108</v>
      </c>
      <c r="C48" t="s">
        <v>557</v>
      </c>
      <c r="D48">
        <v>8</v>
      </c>
      <c r="E48" t="s">
        <v>37</v>
      </c>
      <c r="F48" t="s">
        <v>1359</v>
      </c>
      <c r="G48" t="str">
        <f t="shared" si="0"/>
        <v>Rémy Picciano</v>
      </c>
    </row>
    <row r="49" spans="1:7" x14ac:dyDescent="0.2">
      <c r="A49" t="s">
        <v>558</v>
      </c>
      <c r="B49" t="s">
        <v>559</v>
      </c>
      <c r="C49" t="s">
        <v>39</v>
      </c>
      <c r="D49">
        <v>5</v>
      </c>
      <c r="E49" t="s">
        <v>40</v>
      </c>
      <c r="F49" t="s">
        <v>1359</v>
      </c>
      <c r="G49" t="str">
        <f t="shared" si="0"/>
        <v>Olivia Ramdass</v>
      </c>
    </row>
    <row r="50" spans="1:7" x14ac:dyDescent="0.2">
      <c r="A50" t="s">
        <v>560</v>
      </c>
      <c r="B50" t="s">
        <v>561</v>
      </c>
      <c r="C50" t="s">
        <v>527</v>
      </c>
      <c r="D50">
        <v>3</v>
      </c>
      <c r="E50" t="s">
        <v>40</v>
      </c>
      <c r="F50" t="s">
        <v>1359</v>
      </c>
      <c r="G50" t="str">
        <f t="shared" si="0"/>
        <v>Madeline Rea</v>
      </c>
    </row>
    <row r="51" spans="1:7" x14ac:dyDescent="0.2">
      <c r="A51" t="s">
        <v>562</v>
      </c>
      <c r="B51" t="s">
        <v>112</v>
      </c>
      <c r="C51" t="s">
        <v>111</v>
      </c>
      <c r="D51">
        <v>5</v>
      </c>
      <c r="E51" t="s">
        <v>37</v>
      </c>
      <c r="F51" t="s">
        <v>1359</v>
      </c>
      <c r="G51" t="str">
        <f t="shared" si="0"/>
        <v>Finn Ripley</v>
      </c>
    </row>
    <row r="52" spans="1:7" x14ac:dyDescent="0.2">
      <c r="A52" t="s">
        <v>563</v>
      </c>
      <c r="B52" t="s">
        <v>112</v>
      </c>
      <c r="C52" t="s">
        <v>114</v>
      </c>
      <c r="D52">
        <v>8</v>
      </c>
      <c r="E52" t="s">
        <v>40</v>
      </c>
      <c r="F52" t="s">
        <v>1359</v>
      </c>
      <c r="G52" t="str">
        <f t="shared" si="0"/>
        <v>Isla Ripley</v>
      </c>
    </row>
    <row r="53" spans="1:7" x14ac:dyDescent="0.2">
      <c r="A53" t="s">
        <v>564</v>
      </c>
      <c r="B53" t="s">
        <v>565</v>
      </c>
      <c r="C53" t="s">
        <v>566</v>
      </c>
      <c r="D53">
        <v>1</v>
      </c>
      <c r="E53" t="s">
        <v>40</v>
      </c>
      <c r="F53" t="s">
        <v>1359</v>
      </c>
      <c r="G53" t="str">
        <f t="shared" si="0"/>
        <v>Amelia Rosania</v>
      </c>
    </row>
    <row r="54" spans="1:7" x14ac:dyDescent="0.2">
      <c r="A54" t="s">
        <v>567</v>
      </c>
      <c r="B54" t="s">
        <v>568</v>
      </c>
      <c r="C54" t="s">
        <v>569</v>
      </c>
      <c r="D54">
        <v>8</v>
      </c>
      <c r="E54" t="s">
        <v>37</v>
      </c>
      <c r="F54" t="s">
        <v>1359</v>
      </c>
      <c r="G54" t="str">
        <f t="shared" si="0"/>
        <v>Drew Schestag</v>
      </c>
    </row>
    <row r="55" spans="1:7" x14ac:dyDescent="0.2">
      <c r="A55" t="s">
        <v>570</v>
      </c>
      <c r="B55" t="s">
        <v>117</v>
      </c>
      <c r="C55" t="s">
        <v>116</v>
      </c>
      <c r="D55">
        <v>3</v>
      </c>
      <c r="E55" t="s">
        <v>40</v>
      </c>
      <c r="F55" t="s">
        <v>1359</v>
      </c>
      <c r="G55" t="str">
        <f t="shared" si="0"/>
        <v>Valentina Schielke</v>
      </c>
    </row>
    <row r="56" spans="1:7" x14ac:dyDescent="0.2">
      <c r="A56" t="s">
        <v>571</v>
      </c>
      <c r="B56" t="s">
        <v>117</v>
      </c>
      <c r="C56" t="s">
        <v>119</v>
      </c>
      <c r="D56">
        <v>8</v>
      </c>
      <c r="E56" t="s">
        <v>37</v>
      </c>
      <c r="F56" t="s">
        <v>1359</v>
      </c>
      <c r="G56" t="str">
        <f t="shared" si="0"/>
        <v>Pablo Schielke</v>
      </c>
    </row>
    <row r="57" spans="1:7" x14ac:dyDescent="0.2">
      <c r="A57" t="s">
        <v>572</v>
      </c>
      <c r="B57" t="s">
        <v>123</v>
      </c>
      <c r="C57" t="s">
        <v>125</v>
      </c>
      <c r="D57">
        <v>6</v>
      </c>
      <c r="E57" t="s">
        <v>40</v>
      </c>
      <c r="F57" t="s">
        <v>1359</v>
      </c>
      <c r="G57" t="str">
        <f t="shared" si="0"/>
        <v>Eden Solorzano</v>
      </c>
    </row>
    <row r="58" spans="1:7" x14ac:dyDescent="0.2">
      <c r="A58" t="s">
        <v>573</v>
      </c>
      <c r="B58" t="s">
        <v>574</v>
      </c>
      <c r="C58" t="s">
        <v>575</v>
      </c>
      <c r="D58">
        <v>4</v>
      </c>
      <c r="E58" t="s">
        <v>40</v>
      </c>
      <c r="F58" t="s">
        <v>1359</v>
      </c>
      <c r="G58" t="str">
        <f t="shared" si="0"/>
        <v>Mahika Valasa</v>
      </c>
    </row>
    <row r="59" spans="1:7" x14ac:dyDescent="0.2">
      <c r="A59" t="s">
        <v>576</v>
      </c>
      <c r="B59" t="s">
        <v>577</v>
      </c>
      <c r="C59" t="s">
        <v>578</v>
      </c>
      <c r="D59">
        <v>1</v>
      </c>
      <c r="E59" t="s">
        <v>37</v>
      </c>
      <c r="F59" t="s">
        <v>1359</v>
      </c>
      <c r="G59" t="str">
        <f t="shared" si="0"/>
        <v>Steven John Vilas</v>
      </c>
    </row>
    <row r="60" spans="1:7" x14ac:dyDescent="0.2">
      <c r="A60" t="s">
        <v>579</v>
      </c>
      <c r="B60" t="s">
        <v>580</v>
      </c>
      <c r="C60" t="s">
        <v>128</v>
      </c>
      <c r="D60">
        <v>4</v>
      </c>
      <c r="E60" t="s">
        <v>37</v>
      </c>
      <c r="F60" t="s">
        <v>1359</v>
      </c>
      <c r="G60" t="str">
        <f t="shared" si="0"/>
        <v>Lucas Villeda</v>
      </c>
    </row>
    <row r="61" spans="1:7" x14ac:dyDescent="0.2">
      <c r="A61" t="s">
        <v>581</v>
      </c>
      <c r="B61" t="s">
        <v>580</v>
      </c>
      <c r="C61" t="s">
        <v>130</v>
      </c>
      <c r="D61">
        <v>8</v>
      </c>
      <c r="E61" t="s">
        <v>37</v>
      </c>
      <c r="F61" t="s">
        <v>1359</v>
      </c>
      <c r="G61" t="str">
        <f t="shared" si="0"/>
        <v>Aaron Villeda</v>
      </c>
    </row>
    <row r="62" spans="1:7" x14ac:dyDescent="0.2">
      <c r="A62" t="s">
        <v>582</v>
      </c>
      <c r="B62" t="s">
        <v>583</v>
      </c>
      <c r="C62" t="s">
        <v>66</v>
      </c>
      <c r="D62">
        <v>1</v>
      </c>
      <c r="E62" t="s">
        <v>37</v>
      </c>
      <c r="F62" t="s">
        <v>1359</v>
      </c>
      <c r="G62" t="str">
        <f t="shared" si="0"/>
        <v>James Whalen</v>
      </c>
    </row>
    <row r="63" spans="1:7" x14ac:dyDescent="0.2">
      <c r="A63" t="s">
        <v>584</v>
      </c>
      <c r="B63" t="s">
        <v>585</v>
      </c>
      <c r="C63" t="s">
        <v>586</v>
      </c>
      <c r="D63">
        <v>3</v>
      </c>
      <c r="E63" t="s">
        <v>37</v>
      </c>
      <c r="F63" t="s">
        <v>1359</v>
      </c>
      <c r="G63" t="str">
        <f t="shared" si="0"/>
        <v>Julian Zavala</v>
      </c>
    </row>
    <row r="64" spans="1:7" x14ac:dyDescent="0.2">
      <c r="G64" t="str">
        <f t="shared" si="0"/>
        <v xml:space="preserve"> </v>
      </c>
    </row>
    <row r="65" spans="1:7" x14ac:dyDescent="0.2">
      <c r="G65" t="str">
        <f t="shared" si="0"/>
        <v xml:space="preserve"> </v>
      </c>
    </row>
    <row r="66" spans="1:7" x14ac:dyDescent="0.2">
      <c r="G66" t="str">
        <f t="shared" si="0"/>
        <v xml:space="preserve"> </v>
      </c>
    </row>
    <row r="67" spans="1:7" x14ac:dyDescent="0.2">
      <c r="G67" t="str">
        <f t="shared" ref="G67:G130" si="1">C67&amp;" "&amp;B67</f>
        <v xml:space="preserve"> </v>
      </c>
    </row>
    <row r="68" spans="1:7" x14ac:dyDescent="0.2">
      <c r="G68" t="str">
        <f t="shared" si="1"/>
        <v xml:space="preserve"> </v>
      </c>
    </row>
    <row r="69" spans="1:7" x14ac:dyDescent="0.2">
      <c r="G69" t="str">
        <f t="shared" si="1"/>
        <v xml:space="preserve"> </v>
      </c>
    </row>
    <row r="70" spans="1:7" x14ac:dyDescent="0.2">
      <c r="G70" t="str">
        <f t="shared" si="1"/>
        <v xml:space="preserve"> </v>
      </c>
    </row>
    <row r="71" spans="1:7" x14ac:dyDescent="0.2">
      <c r="A71" t="s">
        <v>587</v>
      </c>
      <c r="B71" t="s">
        <v>588</v>
      </c>
      <c r="C71" t="s">
        <v>589</v>
      </c>
      <c r="D71">
        <v>3</v>
      </c>
      <c r="E71" t="s">
        <v>40</v>
      </c>
      <c r="F71" t="s">
        <v>590</v>
      </c>
      <c r="G71" t="str">
        <f t="shared" si="1"/>
        <v>Fatima Alvites</v>
      </c>
    </row>
    <row r="72" spans="1:7" x14ac:dyDescent="0.2">
      <c r="A72" t="s">
        <v>591</v>
      </c>
      <c r="B72" t="s">
        <v>588</v>
      </c>
      <c r="C72" t="s">
        <v>592</v>
      </c>
      <c r="D72">
        <v>1</v>
      </c>
      <c r="E72" t="s">
        <v>40</v>
      </c>
      <c r="F72" t="s">
        <v>590</v>
      </c>
      <c r="G72" t="str">
        <f t="shared" si="1"/>
        <v>Veronica Alvites</v>
      </c>
    </row>
    <row r="73" spans="1:7" x14ac:dyDescent="0.2">
      <c r="A73" t="s">
        <v>593</v>
      </c>
      <c r="B73" t="s">
        <v>501</v>
      </c>
      <c r="C73" t="s">
        <v>395</v>
      </c>
      <c r="D73">
        <v>4</v>
      </c>
      <c r="E73" t="s">
        <v>40</v>
      </c>
      <c r="F73" t="s">
        <v>590</v>
      </c>
      <c r="G73" t="str">
        <f t="shared" si="1"/>
        <v>Julia Daus</v>
      </c>
    </row>
    <row r="74" spans="1:7" x14ac:dyDescent="0.2">
      <c r="A74" t="s">
        <v>594</v>
      </c>
      <c r="B74" t="s">
        <v>595</v>
      </c>
      <c r="C74" t="s">
        <v>94</v>
      </c>
      <c r="D74">
        <v>1</v>
      </c>
      <c r="E74" t="s">
        <v>40</v>
      </c>
      <c r="F74" t="s">
        <v>590</v>
      </c>
      <c r="G74" t="str">
        <f t="shared" si="1"/>
        <v>Sofia Juwana</v>
      </c>
    </row>
    <row r="75" spans="1:7" x14ac:dyDescent="0.2">
      <c r="A75" t="s">
        <v>596</v>
      </c>
      <c r="B75" t="s">
        <v>446</v>
      </c>
      <c r="C75" t="s">
        <v>445</v>
      </c>
      <c r="D75">
        <v>4</v>
      </c>
      <c r="E75" t="s">
        <v>40</v>
      </c>
      <c r="F75" t="s">
        <v>590</v>
      </c>
      <c r="G75" t="str">
        <f t="shared" si="1"/>
        <v>Michelle Karuitha</v>
      </c>
    </row>
    <row r="76" spans="1:7" x14ac:dyDescent="0.2">
      <c r="A76" t="s">
        <v>597</v>
      </c>
      <c r="B76" t="s">
        <v>598</v>
      </c>
      <c r="C76" t="s">
        <v>39</v>
      </c>
      <c r="D76">
        <v>4</v>
      </c>
      <c r="E76" t="s">
        <v>40</v>
      </c>
      <c r="F76" t="s">
        <v>590</v>
      </c>
      <c r="G76" t="str">
        <f t="shared" si="1"/>
        <v>Olivia Kielczewski</v>
      </c>
    </row>
    <row r="77" spans="1:7" x14ac:dyDescent="0.2">
      <c r="A77" t="s">
        <v>599</v>
      </c>
      <c r="B77" t="s">
        <v>469</v>
      </c>
      <c r="C77" t="s">
        <v>600</v>
      </c>
      <c r="D77">
        <v>3</v>
      </c>
      <c r="E77" t="s">
        <v>40</v>
      </c>
      <c r="F77" t="s">
        <v>590</v>
      </c>
      <c r="G77" t="str">
        <f t="shared" si="1"/>
        <v>Molly Mack</v>
      </c>
    </row>
    <row r="78" spans="1:7" x14ac:dyDescent="0.2">
      <c r="A78" t="s">
        <v>601</v>
      </c>
      <c r="B78" t="s">
        <v>602</v>
      </c>
      <c r="C78" t="s">
        <v>603</v>
      </c>
      <c r="D78">
        <v>3</v>
      </c>
      <c r="E78" t="s">
        <v>40</v>
      </c>
      <c r="F78" t="s">
        <v>590</v>
      </c>
      <c r="G78" t="str">
        <f t="shared" si="1"/>
        <v>Emily McEvoy</v>
      </c>
    </row>
    <row r="79" spans="1:7" x14ac:dyDescent="0.2">
      <c r="A79" t="s">
        <v>604</v>
      </c>
      <c r="B79" t="s">
        <v>1353</v>
      </c>
      <c r="C79" t="s">
        <v>165</v>
      </c>
      <c r="D79">
        <v>4</v>
      </c>
      <c r="E79" t="s">
        <v>40</v>
      </c>
      <c r="F79" t="s">
        <v>590</v>
      </c>
      <c r="G79" t="str">
        <f t="shared" si="1"/>
        <v>Victoria Kurylko</v>
      </c>
    </row>
    <row r="80" spans="1:7" x14ac:dyDescent="0.2">
      <c r="A80" t="s">
        <v>417</v>
      </c>
      <c r="B80" t="s">
        <v>440</v>
      </c>
      <c r="C80" t="s">
        <v>150</v>
      </c>
      <c r="D80">
        <v>4</v>
      </c>
      <c r="E80" t="s">
        <v>40</v>
      </c>
      <c r="F80" t="s">
        <v>590</v>
      </c>
      <c r="G80" t="str">
        <f t="shared" si="1"/>
        <v>Avery Pfistner</v>
      </c>
    </row>
    <row r="81" spans="1:7" x14ac:dyDescent="0.2">
      <c r="A81" t="s">
        <v>418</v>
      </c>
      <c r="B81" t="s">
        <v>397</v>
      </c>
      <c r="C81" t="s">
        <v>605</v>
      </c>
      <c r="D81">
        <v>1</v>
      </c>
      <c r="E81" t="s">
        <v>40</v>
      </c>
      <c r="F81" t="s">
        <v>590</v>
      </c>
      <c r="G81" t="str">
        <f t="shared" si="1"/>
        <v>Teagan Rogers</v>
      </c>
    </row>
    <row r="82" spans="1:7" x14ac:dyDescent="0.2">
      <c r="A82" t="s">
        <v>419</v>
      </c>
      <c r="B82" t="s">
        <v>606</v>
      </c>
      <c r="C82" t="s">
        <v>607</v>
      </c>
      <c r="D82">
        <v>4</v>
      </c>
      <c r="E82" t="s">
        <v>40</v>
      </c>
      <c r="F82" t="s">
        <v>590</v>
      </c>
      <c r="G82" t="str">
        <f t="shared" si="1"/>
        <v>Hana Sorce</v>
      </c>
    </row>
    <row r="83" spans="1:7" x14ac:dyDescent="0.2">
      <c r="A83" t="s">
        <v>420</v>
      </c>
      <c r="B83" t="s">
        <v>472</v>
      </c>
      <c r="C83" t="s">
        <v>49</v>
      </c>
      <c r="D83">
        <v>6</v>
      </c>
      <c r="E83" t="s">
        <v>40</v>
      </c>
      <c r="F83" t="s">
        <v>590</v>
      </c>
      <c r="G83" t="str">
        <f t="shared" si="1"/>
        <v>Sophia Battista</v>
      </c>
    </row>
    <row r="84" spans="1:7" x14ac:dyDescent="0.2">
      <c r="A84" t="s">
        <v>421</v>
      </c>
      <c r="B84" t="s">
        <v>467</v>
      </c>
      <c r="C84" t="s">
        <v>466</v>
      </c>
      <c r="D84">
        <v>6</v>
      </c>
      <c r="E84" t="s">
        <v>40</v>
      </c>
      <c r="F84" t="s">
        <v>590</v>
      </c>
      <c r="G84" t="str">
        <f t="shared" si="1"/>
        <v>Natalia Bruzzichesi</v>
      </c>
    </row>
    <row r="85" spans="1:7" x14ac:dyDescent="0.2">
      <c r="A85" t="s">
        <v>422</v>
      </c>
      <c r="B85" t="s">
        <v>442</v>
      </c>
      <c r="C85" t="s">
        <v>463</v>
      </c>
      <c r="D85">
        <v>6</v>
      </c>
      <c r="E85" t="s">
        <v>40</v>
      </c>
      <c r="F85" t="s">
        <v>590</v>
      </c>
      <c r="G85" t="str">
        <f t="shared" si="1"/>
        <v>Lake Heinze</v>
      </c>
    </row>
    <row r="86" spans="1:7" x14ac:dyDescent="0.2">
      <c r="A86" t="s">
        <v>423</v>
      </c>
      <c r="B86" t="s">
        <v>452</v>
      </c>
      <c r="C86" t="s">
        <v>451</v>
      </c>
      <c r="D86">
        <v>5</v>
      </c>
      <c r="E86" t="s">
        <v>40</v>
      </c>
      <c r="F86" t="s">
        <v>590</v>
      </c>
      <c r="G86" t="str">
        <f t="shared" si="1"/>
        <v>Claire Johnson</v>
      </c>
    </row>
    <row r="87" spans="1:7" x14ac:dyDescent="0.2">
      <c r="A87" t="s">
        <v>424</v>
      </c>
      <c r="B87" t="s">
        <v>502</v>
      </c>
      <c r="C87" t="s">
        <v>150</v>
      </c>
      <c r="D87">
        <v>5</v>
      </c>
      <c r="E87" t="s">
        <v>40</v>
      </c>
      <c r="F87" t="s">
        <v>590</v>
      </c>
      <c r="G87" t="str">
        <f t="shared" si="1"/>
        <v>Avery Lawlor</v>
      </c>
    </row>
    <row r="88" spans="1:7" x14ac:dyDescent="0.2">
      <c r="A88" t="s">
        <v>425</v>
      </c>
      <c r="B88" t="s">
        <v>469</v>
      </c>
      <c r="C88" t="s">
        <v>468</v>
      </c>
      <c r="D88">
        <v>6</v>
      </c>
      <c r="E88" t="s">
        <v>40</v>
      </c>
      <c r="F88" t="s">
        <v>590</v>
      </c>
      <c r="G88" t="str">
        <f t="shared" si="1"/>
        <v>Noreen Mack</v>
      </c>
    </row>
    <row r="89" spans="1:7" x14ac:dyDescent="0.2">
      <c r="A89" t="s">
        <v>426</v>
      </c>
      <c r="B89" t="s">
        <v>461</v>
      </c>
      <c r="C89" t="s">
        <v>460</v>
      </c>
      <c r="D89">
        <v>6</v>
      </c>
      <c r="E89" t="s">
        <v>40</v>
      </c>
      <c r="F89" t="s">
        <v>590</v>
      </c>
      <c r="G89" t="str">
        <f t="shared" si="1"/>
        <v>Joelle Paolino</v>
      </c>
    </row>
    <row r="90" spans="1:7" x14ac:dyDescent="0.2">
      <c r="A90" t="s">
        <v>427</v>
      </c>
      <c r="B90" t="s">
        <v>459</v>
      </c>
      <c r="C90" t="s">
        <v>462</v>
      </c>
      <c r="D90">
        <v>6</v>
      </c>
      <c r="E90" t="s">
        <v>40</v>
      </c>
      <c r="F90" t="s">
        <v>590</v>
      </c>
      <c r="G90" t="str">
        <f t="shared" si="1"/>
        <v>Karla Pye</v>
      </c>
    </row>
    <row r="91" spans="1:7" x14ac:dyDescent="0.2">
      <c r="A91" t="s">
        <v>428</v>
      </c>
      <c r="B91" t="s">
        <v>471</v>
      </c>
      <c r="C91" t="s">
        <v>470</v>
      </c>
      <c r="D91">
        <v>6</v>
      </c>
      <c r="E91" t="s">
        <v>40</v>
      </c>
      <c r="F91" t="s">
        <v>590</v>
      </c>
      <c r="G91" t="str">
        <f t="shared" si="1"/>
        <v>Paige Travers</v>
      </c>
    </row>
    <row r="92" spans="1:7" x14ac:dyDescent="0.2">
      <c r="A92" t="s">
        <v>429</v>
      </c>
      <c r="B92" t="s">
        <v>608</v>
      </c>
      <c r="C92" t="s">
        <v>609</v>
      </c>
      <c r="D92">
        <v>8</v>
      </c>
      <c r="E92" t="s">
        <v>40</v>
      </c>
      <c r="F92" t="s">
        <v>590</v>
      </c>
      <c r="G92" t="str">
        <f t="shared" si="1"/>
        <v>Cardone Adriana</v>
      </c>
    </row>
    <row r="93" spans="1:7" x14ac:dyDescent="0.2">
      <c r="A93" t="s">
        <v>430</v>
      </c>
      <c r="B93" t="s">
        <v>610</v>
      </c>
      <c r="C93" t="s">
        <v>611</v>
      </c>
      <c r="D93">
        <v>7</v>
      </c>
      <c r="E93" t="s">
        <v>40</v>
      </c>
      <c r="F93" t="s">
        <v>590</v>
      </c>
      <c r="G93" t="str">
        <f t="shared" si="1"/>
        <v>Lacey Anastario</v>
      </c>
    </row>
    <row r="94" spans="1:7" x14ac:dyDescent="0.2">
      <c r="A94" t="s">
        <v>431</v>
      </c>
      <c r="B94" t="s">
        <v>612</v>
      </c>
      <c r="C94" t="s">
        <v>213</v>
      </c>
      <c r="D94">
        <v>7</v>
      </c>
      <c r="E94" t="s">
        <v>40</v>
      </c>
      <c r="F94" t="s">
        <v>590</v>
      </c>
      <c r="G94" t="str">
        <f t="shared" si="1"/>
        <v>Emma Daugherty</v>
      </c>
    </row>
    <row r="95" spans="1:7" x14ac:dyDescent="0.2">
      <c r="A95" t="s">
        <v>432</v>
      </c>
      <c r="B95" t="s">
        <v>475</v>
      </c>
      <c r="C95" t="s">
        <v>395</v>
      </c>
      <c r="D95">
        <v>7</v>
      </c>
      <c r="E95" t="s">
        <v>40</v>
      </c>
      <c r="F95" t="s">
        <v>590</v>
      </c>
      <c r="G95" t="str">
        <f t="shared" si="1"/>
        <v>Julia Garcia</v>
      </c>
    </row>
    <row r="96" spans="1:7" x14ac:dyDescent="0.2">
      <c r="A96" t="s">
        <v>433</v>
      </c>
      <c r="B96" t="s">
        <v>502</v>
      </c>
      <c r="C96" t="s">
        <v>122</v>
      </c>
      <c r="D96">
        <v>8</v>
      </c>
      <c r="E96" t="s">
        <v>40</v>
      </c>
      <c r="F96" t="s">
        <v>590</v>
      </c>
      <c r="G96" t="str">
        <f t="shared" si="1"/>
        <v>Ella Lawlor</v>
      </c>
    </row>
    <row r="97" spans="1:7" x14ac:dyDescent="0.2">
      <c r="A97" t="s">
        <v>434</v>
      </c>
      <c r="B97" t="s">
        <v>483</v>
      </c>
      <c r="C97" t="s">
        <v>482</v>
      </c>
      <c r="D97">
        <v>8</v>
      </c>
      <c r="E97" t="s">
        <v>40</v>
      </c>
      <c r="F97" t="s">
        <v>590</v>
      </c>
      <c r="G97" t="str">
        <f t="shared" si="1"/>
        <v>Emerson Mania</v>
      </c>
    </row>
    <row r="98" spans="1:7" x14ac:dyDescent="0.2">
      <c r="A98" t="s">
        <v>435</v>
      </c>
      <c r="B98" t="s">
        <v>444</v>
      </c>
      <c r="C98" t="s">
        <v>203</v>
      </c>
      <c r="D98">
        <v>8</v>
      </c>
      <c r="E98" t="s">
        <v>40</v>
      </c>
      <c r="F98" t="s">
        <v>590</v>
      </c>
      <c r="G98" t="str">
        <f t="shared" si="1"/>
        <v>Caroline Naulty</v>
      </c>
    </row>
    <row r="99" spans="1:7" x14ac:dyDescent="0.2">
      <c r="A99" t="s">
        <v>436</v>
      </c>
      <c r="B99" t="s">
        <v>613</v>
      </c>
      <c r="C99" t="s">
        <v>614</v>
      </c>
      <c r="D99">
        <v>8</v>
      </c>
      <c r="E99" t="s">
        <v>40</v>
      </c>
      <c r="F99" t="s">
        <v>590</v>
      </c>
      <c r="G99" t="str">
        <f t="shared" si="1"/>
        <v>DolceAnna Stropoli</v>
      </c>
    </row>
    <row r="100" spans="1:7" x14ac:dyDescent="0.2">
      <c r="A100" t="s">
        <v>437</v>
      </c>
      <c r="B100" t="s">
        <v>615</v>
      </c>
      <c r="C100" t="s">
        <v>168</v>
      </c>
      <c r="D100">
        <v>8</v>
      </c>
      <c r="E100" t="s">
        <v>40</v>
      </c>
      <c r="F100" t="s">
        <v>590</v>
      </c>
      <c r="G100" t="str">
        <f t="shared" si="1"/>
        <v>Gabriella Tuite</v>
      </c>
    </row>
    <row r="101" spans="1:7" x14ac:dyDescent="0.2">
      <c r="A101" t="s">
        <v>438</v>
      </c>
      <c r="B101" t="s">
        <v>616</v>
      </c>
      <c r="C101" t="s">
        <v>617</v>
      </c>
      <c r="D101">
        <v>8</v>
      </c>
      <c r="E101" t="s">
        <v>40</v>
      </c>
      <c r="F101" t="s">
        <v>590</v>
      </c>
      <c r="G101" t="str">
        <f t="shared" si="1"/>
        <v>Mika Vanderwesthuizen</v>
      </c>
    </row>
    <row r="102" spans="1:7" x14ac:dyDescent="0.2">
      <c r="A102" t="s">
        <v>503</v>
      </c>
      <c r="B102" t="s">
        <v>443</v>
      </c>
      <c r="C102" t="s">
        <v>85</v>
      </c>
      <c r="D102">
        <v>4</v>
      </c>
      <c r="E102" t="s">
        <v>37</v>
      </c>
      <c r="F102" t="s">
        <v>590</v>
      </c>
      <c r="G102" t="str">
        <f t="shared" si="1"/>
        <v>Christian Andricopolous</v>
      </c>
    </row>
    <row r="103" spans="1:7" x14ac:dyDescent="0.2">
      <c r="A103" t="s">
        <v>510</v>
      </c>
      <c r="B103" t="s">
        <v>448</v>
      </c>
      <c r="C103" t="s">
        <v>447</v>
      </c>
      <c r="D103">
        <v>4</v>
      </c>
      <c r="E103" t="s">
        <v>37</v>
      </c>
      <c r="F103" t="s">
        <v>590</v>
      </c>
      <c r="G103" t="str">
        <f t="shared" si="1"/>
        <v>Spiros Andricopoulos</v>
      </c>
    </row>
    <row r="104" spans="1:7" x14ac:dyDescent="0.2">
      <c r="A104" t="s">
        <v>511</v>
      </c>
      <c r="B104" t="s">
        <v>472</v>
      </c>
      <c r="C104" t="s">
        <v>66</v>
      </c>
      <c r="D104">
        <v>1</v>
      </c>
      <c r="E104" t="s">
        <v>37</v>
      </c>
      <c r="F104" t="s">
        <v>590</v>
      </c>
      <c r="G104" t="str">
        <f t="shared" si="1"/>
        <v>James Battista</v>
      </c>
    </row>
    <row r="105" spans="1:7" x14ac:dyDescent="0.2">
      <c r="A105" t="s">
        <v>512</v>
      </c>
      <c r="B105" t="s">
        <v>618</v>
      </c>
      <c r="C105" t="s">
        <v>619</v>
      </c>
      <c r="D105">
        <v>4</v>
      </c>
      <c r="E105" t="s">
        <v>37</v>
      </c>
      <c r="F105" t="s">
        <v>590</v>
      </c>
      <c r="G105" t="str">
        <f t="shared" si="1"/>
        <v>Ben Falcone</v>
      </c>
    </row>
    <row r="106" spans="1:7" x14ac:dyDescent="0.2">
      <c r="A106" t="s">
        <v>620</v>
      </c>
      <c r="B106" t="s">
        <v>475</v>
      </c>
      <c r="C106" t="s">
        <v>621</v>
      </c>
      <c r="D106">
        <v>3</v>
      </c>
      <c r="E106" t="s">
        <v>37</v>
      </c>
      <c r="F106" t="s">
        <v>590</v>
      </c>
      <c r="G106" t="str">
        <f t="shared" si="1"/>
        <v>Adrian Garcia</v>
      </c>
    </row>
    <row r="107" spans="1:7" x14ac:dyDescent="0.2">
      <c r="A107" t="s">
        <v>622</v>
      </c>
      <c r="B107" t="s">
        <v>442</v>
      </c>
      <c r="C107" t="s">
        <v>441</v>
      </c>
      <c r="D107">
        <v>4</v>
      </c>
      <c r="E107" t="s">
        <v>37</v>
      </c>
      <c r="F107" t="s">
        <v>590</v>
      </c>
      <c r="G107" t="str">
        <f t="shared" si="1"/>
        <v>Cash Heinze</v>
      </c>
    </row>
    <row r="108" spans="1:7" x14ac:dyDescent="0.2">
      <c r="A108" t="s">
        <v>623</v>
      </c>
      <c r="B108" t="s">
        <v>442</v>
      </c>
      <c r="C108" t="s">
        <v>624</v>
      </c>
      <c r="D108">
        <v>1</v>
      </c>
      <c r="E108" t="s">
        <v>37</v>
      </c>
      <c r="F108" t="s">
        <v>590</v>
      </c>
      <c r="G108" t="str">
        <f t="shared" si="1"/>
        <v>Maverick Heinze</v>
      </c>
    </row>
    <row r="109" spans="1:7" x14ac:dyDescent="0.2">
      <c r="A109" t="s">
        <v>625</v>
      </c>
      <c r="B109" t="s">
        <v>595</v>
      </c>
      <c r="C109" t="s">
        <v>626</v>
      </c>
      <c r="D109">
        <v>4</v>
      </c>
      <c r="E109" t="s">
        <v>37</v>
      </c>
      <c r="F109" t="s">
        <v>590</v>
      </c>
      <c r="G109" t="str">
        <f t="shared" si="1"/>
        <v>Anton Juwana</v>
      </c>
    </row>
    <row r="110" spans="1:7" x14ac:dyDescent="0.2">
      <c r="A110" t="s">
        <v>627</v>
      </c>
      <c r="B110" t="s">
        <v>595</v>
      </c>
      <c r="C110" t="s">
        <v>628</v>
      </c>
      <c r="D110">
        <v>4</v>
      </c>
      <c r="E110" t="s">
        <v>37</v>
      </c>
      <c r="F110" t="s">
        <v>590</v>
      </c>
      <c r="G110" t="str">
        <f t="shared" si="1"/>
        <v>Maxim Juwana</v>
      </c>
    </row>
    <row r="111" spans="1:7" x14ac:dyDescent="0.2">
      <c r="A111" t="s">
        <v>629</v>
      </c>
      <c r="B111" t="s">
        <v>630</v>
      </c>
      <c r="C111" t="s">
        <v>631</v>
      </c>
      <c r="D111">
        <v>4</v>
      </c>
      <c r="E111" t="s">
        <v>37</v>
      </c>
      <c r="F111" t="s">
        <v>590</v>
      </c>
      <c r="G111" t="str">
        <f t="shared" si="1"/>
        <v>Brady Kostrowski</v>
      </c>
    </row>
    <row r="112" spans="1:7" x14ac:dyDescent="0.2">
      <c r="A112" t="s">
        <v>632</v>
      </c>
      <c r="B112" t="s">
        <v>630</v>
      </c>
      <c r="C112" t="s">
        <v>633</v>
      </c>
      <c r="D112">
        <v>4</v>
      </c>
      <c r="E112" t="s">
        <v>37</v>
      </c>
      <c r="F112" t="s">
        <v>590</v>
      </c>
      <c r="G112" t="str">
        <f t="shared" si="1"/>
        <v>Casey Kostrowski</v>
      </c>
    </row>
    <row r="113" spans="1:7" x14ac:dyDescent="0.2">
      <c r="A113" t="s">
        <v>634</v>
      </c>
      <c r="B113" t="s">
        <v>450</v>
      </c>
      <c r="C113" t="s">
        <v>66</v>
      </c>
      <c r="D113">
        <v>1</v>
      </c>
      <c r="E113" t="s">
        <v>37</v>
      </c>
      <c r="F113" t="s">
        <v>590</v>
      </c>
      <c r="G113" t="str">
        <f t="shared" si="1"/>
        <v>James Malloy</v>
      </c>
    </row>
    <row r="114" spans="1:7" x14ac:dyDescent="0.2">
      <c r="A114" t="s">
        <v>635</v>
      </c>
      <c r="B114" t="s">
        <v>450</v>
      </c>
      <c r="C114" t="s">
        <v>449</v>
      </c>
      <c r="D114">
        <v>4</v>
      </c>
      <c r="E114" t="s">
        <v>37</v>
      </c>
      <c r="F114" t="s">
        <v>590</v>
      </c>
      <c r="G114" t="str">
        <f t="shared" si="1"/>
        <v>Tommy Malloy</v>
      </c>
    </row>
    <row r="115" spans="1:7" x14ac:dyDescent="0.2">
      <c r="A115" t="s">
        <v>636</v>
      </c>
      <c r="B115" t="s">
        <v>637</v>
      </c>
      <c r="C115" t="s">
        <v>139</v>
      </c>
      <c r="D115">
        <v>3</v>
      </c>
      <c r="E115" t="s">
        <v>37</v>
      </c>
      <c r="F115" t="s">
        <v>590</v>
      </c>
      <c r="G115" t="str">
        <f t="shared" si="1"/>
        <v>Brendan Maloney</v>
      </c>
    </row>
    <row r="116" spans="1:7" x14ac:dyDescent="0.2">
      <c r="A116" t="s">
        <v>638</v>
      </c>
      <c r="B116" t="s">
        <v>481</v>
      </c>
      <c r="C116" t="s">
        <v>332</v>
      </c>
      <c r="D116">
        <v>3</v>
      </c>
      <c r="E116" t="s">
        <v>37</v>
      </c>
      <c r="F116" t="s">
        <v>590</v>
      </c>
      <c r="G116" t="str">
        <f t="shared" si="1"/>
        <v>Joseph Milelli</v>
      </c>
    </row>
    <row r="117" spans="1:7" x14ac:dyDescent="0.2">
      <c r="A117" t="s">
        <v>639</v>
      </c>
      <c r="B117" t="s">
        <v>440</v>
      </c>
      <c r="C117" t="s">
        <v>439</v>
      </c>
      <c r="D117">
        <v>3</v>
      </c>
      <c r="E117" t="s">
        <v>37</v>
      </c>
      <c r="F117" t="s">
        <v>590</v>
      </c>
      <c r="G117" t="str">
        <f t="shared" si="1"/>
        <v>Ronan Pfistner</v>
      </c>
    </row>
    <row r="118" spans="1:7" x14ac:dyDescent="0.2">
      <c r="A118" t="s">
        <v>640</v>
      </c>
      <c r="B118" t="s">
        <v>641</v>
      </c>
      <c r="C118" t="s">
        <v>642</v>
      </c>
      <c r="D118">
        <v>4</v>
      </c>
      <c r="E118" t="s">
        <v>37</v>
      </c>
      <c r="F118" t="s">
        <v>590</v>
      </c>
      <c r="G118" t="str">
        <f t="shared" si="1"/>
        <v>Cameron Scott</v>
      </c>
    </row>
    <row r="119" spans="1:7" x14ac:dyDescent="0.2">
      <c r="A119" t="s">
        <v>643</v>
      </c>
      <c r="B119" t="s">
        <v>519</v>
      </c>
      <c r="C119" t="s">
        <v>520</v>
      </c>
      <c r="D119">
        <v>4</v>
      </c>
      <c r="E119" t="s">
        <v>37</v>
      </c>
      <c r="F119" t="s">
        <v>590</v>
      </c>
      <c r="G119" t="str">
        <f t="shared" si="1"/>
        <v>Greer Sheehan</v>
      </c>
    </row>
    <row r="120" spans="1:7" x14ac:dyDescent="0.2">
      <c r="A120" t="s">
        <v>644</v>
      </c>
      <c r="B120" t="s">
        <v>519</v>
      </c>
      <c r="C120" t="s">
        <v>521</v>
      </c>
      <c r="D120">
        <v>4</v>
      </c>
      <c r="E120" t="s">
        <v>37</v>
      </c>
      <c r="F120" t="s">
        <v>590</v>
      </c>
      <c r="G120" t="str">
        <f t="shared" si="1"/>
        <v>Will Sheehan</v>
      </c>
    </row>
    <row r="121" spans="1:7" x14ac:dyDescent="0.2">
      <c r="A121" t="s">
        <v>645</v>
      </c>
      <c r="B121" t="s">
        <v>646</v>
      </c>
      <c r="C121" t="s">
        <v>329</v>
      </c>
      <c r="D121">
        <v>4</v>
      </c>
      <c r="E121" t="s">
        <v>37</v>
      </c>
      <c r="F121" t="s">
        <v>590</v>
      </c>
      <c r="G121" t="str">
        <f t="shared" si="1"/>
        <v>Chase Woods</v>
      </c>
    </row>
    <row r="122" spans="1:7" x14ac:dyDescent="0.2">
      <c r="A122" t="s">
        <v>647</v>
      </c>
      <c r="B122" t="s">
        <v>454</v>
      </c>
      <c r="C122" t="s">
        <v>157</v>
      </c>
      <c r="D122">
        <v>5</v>
      </c>
      <c r="E122" t="s">
        <v>37</v>
      </c>
      <c r="F122" t="s">
        <v>590</v>
      </c>
      <c r="G122" t="str">
        <f t="shared" si="1"/>
        <v>Alex Annese</v>
      </c>
    </row>
    <row r="123" spans="1:7" x14ac:dyDescent="0.2">
      <c r="A123" t="s">
        <v>648</v>
      </c>
      <c r="B123" t="s">
        <v>474</v>
      </c>
      <c r="C123" t="s">
        <v>649</v>
      </c>
      <c r="D123">
        <v>6</v>
      </c>
      <c r="E123" t="s">
        <v>37</v>
      </c>
      <c r="F123" t="s">
        <v>590</v>
      </c>
      <c r="G123" t="str">
        <f t="shared" si="1"/>
        <v>Eddie Collins</v>
      </c>
    </row>
    <row r="124" spans="1:7" x14ac:dyDescent="0.2">
      <c r="A124" t="s">
        <v>650</v>
      </c>
      <c r="B124" t="s">
        <v>442</v>
      </c>
      <c r="C124" t="s">
        <v>455</v>
      </c>
      <c r="D124">
        <v>5</v>
      </c>
      <c r="E124" t="s">
        <v>37</v>
      </c>
      <c r="F124" t="s">
        <v>590</v>
      </c>
      <c r="G124" t="str">
        <f t="shared" si="1"/>
        <v>Bentley Heinze</v>
      </c>
    </row>
    <row r="125" spans="1:7" x14ac:dyDescent="0.2">
      <c r="A125" t="s">
        <v>651</v>
      </c>
      <c r="B125" t="s">
        <v>452</v>
      </c>
      <c r="C125" t="s">
        <v>453</v>
      </c>
      <c r="D125">
        <v>5</v>
      </c>
      <c r="E125" t="s">
        <v>37</v>
      </c>
      <c r="F125" t="s">
        <v>590</v>
      </c>
      <c r="G125" t="str">
        <f t="shared" si="1"/>
        <v>Liam Johnson</v>
      </c>
    </row>
    <row r="126" spans="1:7" x14ac:dyDescent="0.2">
      <c r="A126" t="s">
        <v>652</v>
      </c>
      <c r="B126" t="s">
        <v>668</v>
      </c>
      <c r="C126" t="s">
        <v>456</v>
      </c>
      <c r="D126">
        <v>6</v>
      </c>
      <c r="E126" t="s">
        <v>37</v>
      </c>
      <c r="F126" t="s">
        <v>590</v>
      </c>
      <c r="G126" t="str">
        <f t="shared" si="1"/>
        <v>Johnny DiDomenico</v>
      </c>
    </row>
    <row r="127" spans="1:7" x14ac:dyDescent="0.2">
      <c r="A127" t="s">
        <v>653</v>
      </c>
      <c r="B127" t="s">
        <v>502</v>
      </c>
      <c r="C127" t="s">
        <v>327</v>
      </c>
      <c r="D127">
        <v>5</v>
      </c>
      <c r="E127" t="s">
        <v>37</v>
      </c>
      <c r="F127" t="s">
        <v>590</v>
      </c>
      <c r="G127" t="str">
        <f t="shared" si="1"/>
        <v>Nolan Lawlor</v>
      </c>
    </row>
    <row r="128" spans="1:7" x14ac:dyDescent="0.2">
      <c r="A128" t="s">
        <v>654</v>
      </c>
      <c r="B128" t="s">
        <v>637</v>
      </c>
      <c r="C128" t="s">
        <v>85</v>
      </c>
      <c r="D128">
        <v>5</v>
      </c>
      <c r="E128" t="s">
        <v>37</v>
      </c>
      <c r="F128" t="s">
        <v>590</v>
      </c>
      <c r="G128" t="str">
        <f t="shared" si="1"/>
        <v>Christian Maloney</v>
      </c>
    </row>
    <row r="129" spans="1:7" x14ac:dyDescent="0.2">
      <c r="A129" t="s">
        <v>655</v>
      </c>
      <c r="B129" t="s">
        <v>465</v>
      </c>
      <c r="C129" t="s">
        <v>464</v>
      </c>
      <c r="D129">
        <v>6</v>
      </c>
      <c r="E129" t="s">
        <v>37</v>
      </c>
      <c r="F129" t="s">
        <v>590</v>
      </c>
      <c r="G129" t="str">
        <f t="shared" si="1"/>
        <v>Mason Mendez</v>
      </c>
    </row>
    <row r="130" spans="1:7" x14ac:dyDescent="0.2">
      <c r="A130" t="s">
        <v>656</v>
      </c>
      <c r="B130" t="s">
        <v>459</v>
      </c>
      <c r="C130" t="s">
        <v>458</v>
      </c>
      <c r="D130">
        <v>5</v>
      </c>
      <c r="E130" t="s">
        <v>37</v>
      </c>
      <c r="F130" t="s">
        <v>590</v>
      </c>
      <c r="G130" t="str">
        <f t="shared" si="1"/>
        <v>Kaden Pye</v>
      </c>
    </row>
    <row r="131" spans="1:7" x14ac:dyDescent="0.2">
      <c r="A131" t="s">
        <v>657</v>
      </c>
      <c r="B131" t="s">
        <v>457</v>
      </c>
      <c r="C131" t="s">
        <v>456</v>
      </c>
      <c r="D131">
        <v>5</v>
      </c>
      <c r="E131" t="s">
        <v>37</v>
      </c>
      <c r="F131" t="s">
        <v>590</v>
      </c>
      <c r="G131" t="str">
        <f t="shared" ref="G131:G194" si="2">C131&amp;" "&amp;B131</f>
        <v>Johnny Roberts</v>
      </c>
    </row>
    <row r="132" spans="1:7" x14ac:dyDescent="0.2">
      <c r="A132" t="s">
        <v>658</v>
      </c>
      <c r="B132" t="s">
        <v>641</v>
      </c>
      <c r="C132" t="s">
        <v>659</v>
      </c>
      <c r="D132">
        <v>6</v>
      </c>
      <c r="E132" t="s">
        <v>37</v>
      </c>
      <c r="F132" t="s">
        <v>590</v>
      </c>
      <c r="G132" t="str">
        <f t="shared" si="2"/>
        <v>Colin Scott</v>
      </c>
    </row>
    <row r="133" spans="1:7" x14ac:dyDescent="0.2">
      <c r="A133" t="s">
        <v>660</v>
      </c>
      <c r="B133" t="s">
        <v>474</v>
      </c>
      <c r="C133" t="s">
        <v>473</v>
      </c>
      <c r="D133">
        <v>7</v>
      </c>
      <c r="E133" t="s">
        <v>37</v>
      </c>
      <c r="F133" t="s">
        <v>590</v>
      </c>
      <c r="G133" t="str">
        <f t="shared" si="2"/>
        <v>Dylan Collins</v>
      </c>
    </row>
    <row r="134" spans="1:7" x14ac:dyDescent="0.2">
      <c r="A134" t="s">
        <v>661</v>
      </c>
      <c r="B134" t="s">
        <v>618</v>
      </c>
      <c r="C134" t="s">
        <v>100</v>
      </c>
      <c r="D134">
        <v>8</v>
      </c>
      <c r="E134" t="s">
        <v>37</v>
      </c>
      <c r="F134" t="s">
        <v>590</v>
      </c>
      <c r="G134" t="str">
        <f t="shared" si="2"/>
        <v>Jack Falcone</v>
      </c>
    </row>
    <row r="135" spans="1:7" x14ac:dyDescent="0.2">
      <c r="A135" t="s">
        <v>662</v>
      </c>
      <c r="B135" t="s">
        <v>484</v>
      </c>
      <c r="C135" t="s">
        <v>97</v>
      </c>
      <c r="D135">
        <v>8</v>
      </c>
      <c r="E135" t="s">
        <v>37</v>
      </c>
      <c r="F135" t="s">
        <v>590</v>
      </c>
      <c r="G135" t="str">
        <f t="shared" si="2"/>
        <v>Henry Howell</v>
      </c>
    </row>
    <row r="136" spans="1:7" x14ac:dyDescent="0.2">
      <c r="A136" t="s">
        <v>663</v>
      </c>
      <c r="B136" t="s">
        <v>446</v>
      </c>
      <c r="C136" t="s">
        <v>485</v>
      </c>
      <c r="D136">
        <v>8</v>
      </c>
      <c r="E136" t="s">
        <v>37</v>
      </c>
      <c r="F136" t="s">
        <v>590</v>
      </c>
      <c r="G136" t="str">
        <f t="shared" si="2"/>
        <v>John Karuitha</v>
      </c>
    </row>
    <row r="137" spans="1:7" x14ac:dyDescent="0.2">
      <c r="A137" t="s">
        <v>664</v>
      </c>
      <c r="B137" t="s">
        <v>469</v>
      </c>
      <c r="C137" t="s">
        <v>184</v>
      </c>
      <c r="D137">
        <v>7</v>
      </c>
      <c r="E137" t="s">
        <v>37</v>
      </c>
      <c r="F137" t="s">
        <v>590</v>
      </c>
      <c r="G137" t="str">
        <f t="shared" si="2"/>
        <v>Declan Mack</v>
      </c>
    </row>
    <row r="138" spans="1:7" x14ac:dyDescent="0.2">
      <c r="A138" t="s">
        <v>665</v>
      </c>
      <c r="B138" t="s">
        <v>481</v>
      </c>
      <c r="C138" t="s">
        <v>480</v>
      </c>
      <c r="D138">
        <v>8</v>
      </c>
      <c r="E138" t="s">
        <v>37</v>
      </c>
      <c r="F138" t="s">
        <v>590</v>
      </c>
      <c r="G138" t="str">
        <f t="shared" si="2"/>
        <v>Cristoforo Milelli</v>
      </c>
    </row>
    <row r="139" spans="1:7" x14ac:dyDescent="0.2">
      <c r="A139" t="s">
        <v>666</v>
      </c>
      <c r="B139" t="s">
        <v>477</v>
      </c>
      <c r="C139" t="s">
        <v>476</v>
      </c>
      <c r="D139">
        <v>7</v>
      </c>
      <c r="E139" t="s">
        <v>37</v>
      </c>
      <c r="F139" t="s">
        <v>590</v>
      </c>
      <c r="G139" t="str">
        <f t="shared" si="2"/>
        <v>Kevin Peoples</v>
      </c>
    </row>
    <row r="140" spans="1:7" x14ac:dyDescent="0.2">
      <c r="A140" t="s">
        <v>667</v>
      </c>
      <c r="B140" t="s">
        <v>668</v>
      </c>
      <c r="C140" t="s">
        <v>396</v>
      </c>
      <c r="D140">
        <v>7</v>
      </c>
      <c r="E140" t="s">
        <v>37</v>
      </c>
      <c r="F140" t="s">
        <v>590</v>
      </c>
      <c r="G140" t="str">
        <f t="shared" si="2"/>
        <v>Patrick DiDomenico</v>
      </c>
    </row>
    <row r="141" spans="1:7" x14ac:dyDescent="0.2">
      <c r="A141" t="s">
        <v>669</v>
      </c>
      <c r="B141" t="s">
        <v>479</v>
      </c>
      <c r="C141" t="s">
        <v>478</v>
      </c>
      <c r="D141">
        <v>7</v>
      </c>
      <c r="E141" t="s">
        <v>37</v>
      </c>
      <c r="F141" t="s">
        <v>590</v>
      </c>
      <c r="G141" t="str">
        <f t="shared" si="2"/>
        <v>Trace Sikorski</v>
      </c>
    </row>
    <row r="142" spans="1:7" x14ac:dyDescent="0.2">
      <c r="A142" t="s">
        <v>670</v>
      </c>
      <c r="B142" t="s">
        <v>471</v>
      </c>
      <c r="C142" t="s">
        <v>100</v>
      </c>
      <c r="D142">
        <v>8</v>
      </c>
      <c r="E142" t="s">
        <v>37</v>
      </c>
      <c r="F142" t="s">
        <v>590</v>
      </c>
      <c r="G142" t="str">
        <f t="shared" si="2"/>
        <v>Jack Travers</v>
      </c>
    </row>
    <row r="143" spans="1:7" x14ac:dyDescent="0.2">
      <c r="G143" t="str">
        <f t="shared" si="2"/>
        <v xml:space="preserve"> </v>
      </c>
    </row>
    <row r="144" spans="1:7" x14ac:dyDescent="0.2">
      <c r="G144" t="str">
        <f t="shared" si="2"/>
        <v xml:space="preserve"> </v>
      </c>
    </row>
    <row r="145" spans="1:7" x14ac:dyDescent="0.2">
      <c r="G145" t="str">
        <f t="shared" si="2"/>
        <v xml:space="preserve"> </v>
      </c>
    </row>
    <row r="146" spans="1:7" x14ac:dyDescent="0.2">
      <c r="G146" t="str">
        <f t="shared" si="2"/>
        <v xml:space="preserve"> </v>
      </c>
    </row>
    <row r="147" spans="1:7" x14ac:dyDescent="0.2">
      <c r="G147" t="str">
        <f t="shared" si="2"/>
        <v xml:space="preserve"> </v>
      </c>
    </row>
    <row r="148" spans="1:7" x14ac:dyDescent="0.2">
      <c r="G148" t="str">
        <f t="shared" si="2"/>
        <v xml:space="preserve"> </v>
      </c>
    </row>
    <row r="149" spans="1:7" x14ac:dyDescent="0.2">
      <c r="A149" t="s">
        <v>671</v>
      </c>
      <c r="B149" t="s">
        <v>672</v>
      </c>
      <c r="C149" t="s">
        <v>184</v>
      </c>
      <c r="D149">
        <v>3</v>
      </c>
      <c r="E149" t="s">
        <v>37</v>
      </c>
      <c r="F149" t="s">
        <v>4</v>
      </c>
      <c r="G149" t="str">
        <f t="shared" si="2"/>
        <v>Declan Brucato</v>
      </c>
    </row>
    <row r="150" spans="1:7" x14ac:dyDescent="0.2">
      <c r="A150" t="s">
        <v>673</v>
      </c>
      <c r="B150" t="s">
        <v>674</v>
      </c>
      <c r="C150" t="s">
        <v>165</v>
      </c>
      <c r="D150">
        <v>3</v>
      </c>
      <c r="E150" t="s">
        <v>40</v>
      </c>
      <c r="F150" t="s">
        <v>4</v>
      </c>
      <c r="G150" t="str">
        <f t="shared" si="2"/>
        <v>Victoria Brusco</v>
      </c>
    </row>
    <row r="151" spans="1:7" x14ac:dyDescent="0.2">
      <c r="A151" t="s">
        <v>675</v>
      </c>
      <c r="B151" t="s">
        <v>676</v>
      </c>
      <c r="C151" t="s">
        <v>238</v>
      </c>
      <c r="D151">
        <v>3</v>
      </c>
      <c r="E151" t="s">
        <v>37</v>
      </c>
      <c r="F151" t="s">
        <v>4</v>
      </c>
      <c r="G151" t="str">
        <f t="shared" si="2"/>
        <v>Nicholas Dorony</v>
      </c>
    </row>
    <row r="152" spans="1:7" x14ac:dyDescent="0.2">
      <c r="A152" t="s">
        <v>677</v>
      </c>
      <c r="B152" t="s">
        <v>192</v>
      </c>
      <c r="C152" t="s">
        <v>507</v>
      </c>
      <c r="D152">
        <v>3</v>
      </c>
      <c r="E152" t="s">
        <v>40</v>
      </c>
      <c r="F152" t="s">
        <v>4</v>
      </c>
      <c r="G152" t="str">
        <f t="shared" si="2"/>
        <v>Rosie Farmer</v>
      </c>
    </row>
    <row r="153" spans="1:7" x14ac:dyDescent="0.2">
      <c r="A153" t="s">
        <v>678</v>
      </c>
      <c r="B153" t="s">
        <v>679</v>
      </c>
      <c r="C153" t="s">
        <v>680</v>
      </c>
      <c r="D153">
        <v>3</v>
      </c>
      <c r="E153" t="s">
        <v>40</v>
      </c>
      <c r="F153" t="s">
        <v>4</v>
      </c>
      <c r="G153" t="str">
        <f t="shared" si="2"/>
        <v>Jordyn Gundersdorf</v>
      </c>
    </row>
    <row r="154" spans="1:7" x14ac:dyDescent="0.2">
      <c r="A154" t="s">
        <v>681</v>
      </c>
      <c r="B154" t="s">
        <v>207</v>
      </c>
      <c r="C154" t="s">
        <v>682</v>
      </c>
      <c r="D154">
        <v>3</v>
      </c>
      <c r="E154" t="s">
        <v>40</v>
      </c>
      <c r="F154" t="s">
        <v>4</v>
      </c>
      <c r="G154" t="str">
        <f t="shared" si="2"/>
        <v>Megan Karpack</v>
      </c>
    </row>
    <row r="155" spans="1:7" x14ac:dyDescent="0.2">
      <c r="A155" t="s">
        <v>683</v>
      </c>
      <c r="B155" t="s">
        <v>684</v>
      </c>
      <c r="C155" t="s">
        <v>685</v>
      </c>
      <c r="D155">
        <v>3</v>
      </c>
      <c r="E155" t="s">
        <v>40</v>
      </c>
      <c r="F155" t="s">
        <v>4</v>
      </c>
      <c r="G155" t="str">
        <f t="shared" si="2"/>
        <v>SarahJane  Lukaszyk</v>
      </c>
    </row>
    <row r="156" spans="1:7" x14ac:dyDescent="0.2">
      <c r="A156" t="s">
        <v>686</v>
      </c>
      <c r="B156" t="s">
        <v>687</v>
      </c>
      <c r="C156" t="s">
        <v>688</v>
      </c>
      <c r="D156">
        <v>3</v>
      </c>
      <c r="E156" t="s">
        <v>37</v>
      </c>
      <c r="F156" t="s">
        <v>4</v>
      </c>
      <c r="G156" t="str">
        <f t="shared" si="2"/>
        <v>John Paul Mainardi</v>
      </c>
    </row>
    <row r="157" spans="1:7" x14ac:dyDescent="0.2">
      <c r="A157" t="s">
        <v>689</v>
      </c>
      <c r="B157" t="s">
        <v>690</v>
      </c>
      <c r="C157" t="s">
        <v>691</v>
      </c>
      <c r="D157">
        <v>3</v>
      </c>
      <c r="E157" t="s">
        <v>37</v>
      </c>
      <c r="F157" t="s">
        <v>4</v>
      </c>
      <c r="G157" t="str">
        <f t="shared" si="2"/>
        <v>JP Martinez</v>
      </c>
    </row>
    <row r="158" spans="1:7" x14ac:dyDescent="0.2">
      <c r="A158" t="s">
        <v>237</v>
      </c>
      <c r="B158" t="s">
        <v>692</v>
      </c>
      <c r="C158" t="s">
        <v>550</v>
      </c>
      <c r="D158">
        <v>3</v>
      </c>
      <c r="E158" t="s">
        <v>37</v>
      </c>
      <c r="F158" t="s">
        <v>4</v>
      </c>
      <c r="G158" t="str">
        <f t="shared" si="2"/>
        <v>Theo Merrill</v>
      </c>
    </row>
    <row r="159" spans="1:7" x14ac:dyDescent="0.2">
      <c r="A159" t="s">
        <v>239</v>
      </c>
      <c r="B159" t="s">
        <v>227</v>
      </c>
      <c r="C159" t="s">
        <v>52</v>
      </c>
      <c r="D159">
        <v>3</v>
      </c>
      <c r="E159" t="s">
        <v>37</v>
      </c>
      <c r="F159" t="s">
        <v>4</v>
      </c>
      <c r="G159" t="str">
        <f t="shared" si="2"/>
        <v>Brayden Niemczyk</v>
      </c>
    </row>
    <row r="160" spans="1:7" x14ac:dyDescent="0.2">
      <c r="A160" t="s">
        <v>254</v>
      </c>
      <c r="B160" t="s">
        <v>235</v>
      </c>
      <c r="C160" t="s">
        <v>234</v>
      </c>
      <c r="D160">
        <v>3</v>
      </c>
      <c r="E160" t="s">
        <v>37</v>
      </c>
      <c r="F160" t="s">
        <v>4</v>
      </c>
      <c r="G160" t="str">
        <f t="shared" si="2"/>
        <v>Marcel Porras</v>
      </c>
    </row>
    <row r="161" spans="1:7" x14ac:dyDescent="0.2">
      <c r="A161" t="s">
        <v>256</v>
      </c>
      <c r="B161" t="s">
        <v>693</v>
      </c>
      <c r="C161" t="s">
        <v>694</v>
      </c>
      <c r="D161">
        <v>3</v>
      </c>
      <c r="E161" t="s">
        <v>37</v>
      </c>
      <c r="F161" t="s">
        <v>4</v>
      </c>
      <c r="G161" t="str">
        <f t="shared" si="2"/>
        <v>Aagam Shah</v>
      </c>
    </row>
    <row r="162" spans="1:7" x14ac:dyDescent="0.2">
      <c r="A162" t="s">
        <v>264</v>
      </c>
      <c r="B162" t="s">
        <v>185</v>
      </c>
      <c r="C162" t="s">
        <v>184</v>
      </c>
      <c r="D162">
        <v>4</v>
      </c>
      <c r="E162" t="s">
        <v>37</v>
      </c>
      <c r="F162" t="s">
        <v>4</v>
      </c>
      <c r="G162" t="str">
        <f t="shared" si="2"/>
        <v>Declan Crowley</v>
      </c>
    </row>
    <row r="163" spans="1:7" x14ac:dyDescent="0.2">
      <c r="A163" t="s">
        <v>266</v>
      </c>
      <c r="B163" t="s">
        <v>197</v>
      </c>
      <c r="C163" t="s">
        <v>196</v>
      </c>
      <c r="D163">
        <v>4</v>
      </c>
      <c r="E163" t="s">
        <v>40</v>
      </c>
      <c r="F163" t="s">
        <v>4</v>
      </c>
      <c r="G163" t="str">
        <f t="shared" si="2"/>
        <v>Sara Gaglani</v>
      </c>
    </row>
    <row r="164" spans="1:7" x14ac:dyDescent="0.2">
      <c r="A164" t="s">
        <v>188</v>
      </c>
      <c r="B164" t="s">
        <v>687</v>
      </c>
      <c r="C164" t="s">
        <v>162</v>
      </c>
      <c r="D164">
        <v>4</v>
      </c>
      <c r="E164" t="s">
        <v>37</v>
      </c>
      <c r="F164" t="s">
        <v>4</v>
      </c>
      <c r="G164" t="str">
        <f t="shared" si="2"/>
        <v>Nate Mainardi</v>
      </c>
    </row>
    <row r="165" spans="1:7" x14ac:dyDescent="0.2">
      <c r="A165" t="s">
        <v>193</v>
      </c>
      <c r="B165" t="s">
        <v>220</v>
      </c>
      <c r="C165" t="s">
        <v>219</v>
      </c>
      <c r="D165">
        <v>4</v>
      </c>
      <c r="E165" t="s">
        <v>40</v>
      </c>
      <c r="F165" t="s">
        <v>4</v>
      </c>
      <c r="G165" t="str">
        <f t="shared" si="2"/>
        <v>Kathleen Melvin Jocher</v>
      </c>
    </row>
    <row r="166" spans="1:7" x14ac:dyDescent="0.2">
      <c r="A166" t="s">
        <v>201</v>
      </c>
      <c r="B166" t="s">
        <v>695</v>
      </c>
      <c r="C166" t="s">
        <v>696</v>
      </c>
      <c r="D166">
        <v>4</v>
      </c>
      <c r="E166" t="s">
        <v>37</v>
      </c>
      <c r="F166" t="s">
        <v>4</v>
      </c>
      <c r="G166" t="str">
        <f t="shared" si="2"/>
        <v>Matteo Pedalino</v>
      </c>
    </row>
    <row r="167" spans="1:7" x14ac:dyDescent="0.2">
      <c r="A167" t="s">
        <v>212</v>
      </c>
      <c r="B167" t="s">
        <v>697</v>
      </c>
      <c r="C167" t="s">
        <v>485</v>
      </c>
      <c r="D167">
        <v>4</v>
      </c>
      <c r="E167" t="s">
        <v>37</v>
      </c>
      <c r="F167" t="s">
        <v>4</v>
      </c>
      <c r="G167" t="str">
        <f t="shared" si="2"/>
        <v>John Ryans</v>
      </c>
    </row>
    <row r="168" spans="1:7" x14ac:dyDescent="0.2">
      <c r="A168" t="s">
        <v>225</v>
      </c>
      <c r="B168" t="s">
        <v>164</v>
      </c>
      <c r="C168" t="s">
        <v>255</v>
      </c>
      <c r="D168">
        <v>4</v>
      </c>
      <c r="E168" t="s">
        <v>40</v>
      </c>
      <c r="F168" t="s">
        <v>4</v>
      </c>
      <c r="G168" t="str">
        <f t="shared" si="2"/>
        <v>Isabella Thomas</v>
      </c>
    </row>
    <row r="169" spans="1:7" x14ac:dyDescent="0.2">
      <c r="A169" t="s">
        <v>242</v>
      </c>
      <c r="B169" t="s">
        <v>491</v>
      </c>
      <c r="C169" t="s">
        <v>400</v>
      </c>
      <c r="D169">
        <v>4</v>
      </c>
      <c r="E169" t="s">
        <v>40</v>
      </c>
      <c r="F169" t="s">
        <v>4</v>
      </c>
      <c r="G169" t="str">
        <f t="shared" si="2"/>
        <v>Isabell Young</v>
      </c>
    </row>
    <row r="170" spans="1:7" x14ac:dyDescent="0.2">
      <c r="A170" t="s">
        <v>268</v>
      </c>
      <c r="B170" t="s">
        <v>265</v>
      </c>
      <c r="C170" t="s">
        <v>213</v>
      </c>
      <c r="D170">
        <v>4</v>
      </c>
      <c r="E170" t="s">
        <v>40</v>
      </c>
      <c r="F170" t="s">
        <v>4</v>
      </c>
      <c r="G170" t="str">
        <f t="shared" si="2"/>
        <v>Emma Zienowicz</v>
      </c>
    </row>
    <row r="171" spans="1:7" x14ac:dyDescent="0.2">
      <c r="A171" t="s">
        <v>186</v>
      </c>
      <c r="B171" t="s">
        <v>192</v>
      </c>
      <c r="C171" t="s">
        <v>698</v>
      </c>
      <c r="D171">
        <v>5</v>
      </c>
      <c r="E171" t="s">
        <v>40</v>
      </c>
      <c r="F171" t="s">
        <v>4</v>
      </c>
      <c r="G171" t="str">
        <f t="shared" si="2"/>
        <v>Stephanie Farmer</v>
      </c>
    </row>
    <row r="172" spans="1:7" x14ac:dyDescent="0.2">
      <c r="A172" t="s">
        <v>191</v>
      </c>
      <c r="B172" t="s">
        <v>200</v>
      </c>
      <c r="C172" t="s">
        <v>199</v>
      </c>
      <c r="D172">
        <v>5</v>
      </c>
      <c r="E172" t="s">
        <v>37</v>
      </c>
      <c r="F172" t="s">
        <v>4</v>
      </c>
      <c r="G172" t="str">
        <f t="shared" si="2"/>
        <v>Thad Giansanti</v>
      </c>
    </row>
    <row r="173" spans="1:7" x14ac:dyDescent="0.2">
      <c r="A173" t="s">
        <v>198</v>
      </c>
      <c r="B173" t="s">
        <v>699</v>
      </c>
      <c r="C173" t="s">
        <v>184</v>
      </c>
      <c r="D173">
        <v>5</v>
      </c>
      <c r="E173" t="s">
        <v>37</v>
      </c>
      <c r="F173" t="s">
        <v>4</v>
      </c>
      <c r="G173" t="str">
        <f t="shared" si="2"/>
        <v>Declan Hanlon</v>
      </c>
    </row>
    <row r="174" spans="1:7" x14ac:dyDescent="0.2">
      <c r="A174" t="s">
        <v>208</v>
      </c>
      <c r="B174" t="s">
        <v>700</v>
      </c>
      <c r="C174" t="s">
        <v>141</v>
      </c>
      <c r="D174">
        <v>5</v>
      </c>
      <c r="E174" t="s">
        <v>37</v>
      </c>
      <c r="F174" t="s">
        <v>4</v>
      </c>
      <c r="G174" t="str">
        <f t="shared" si="2"/>
        <v>Ryan Hughes</v>
      </c>
    </row>
    <row r="175" spans="1:7" x14ac:dyDescent="0.2">
      <c r="A175" t="s">
        <v>210</v>
      </c>
      <c r="B175" t="s">
        <v>211</v>
      </c>
      <c r="C175" t="s">
        <v>160</v>
      </c>
      <c r="D175">
        <v>5</v>
      </c>
      <c r="E175" t="s">
        <v>37</v>
      </c>
      <c r="F175" t="s">
        <v>4</v>
      </c>
      <c r="G175" t="str">
        <f t="shared" si="2"/>
        <v>Robert Lincoln</v>
      </c>
    </row>
    <row r="176" spans="1:7" x14ac:dyDescent="0.2">
      <c r="A176" t="s">
        <v>218</v>
      </c>
      <c r="B176" t="s">
        <v>701</v>
      </c>
      <c r="C176" t="s">
        <v>702</v>
      </c>
      <c r="D176">
        <v>5</v>
      </c>
      <c r="E176" t="s">
        <v>40</v>
      </c>
      <c r="F176" t="s">
        <v>4</v>
      </c>
      <c r="G176" t="str">
        <f t="shared" si="2"/>
        <v>Sarah McNeil</v>
      </c>
    </row>
    <row r="177" spans="1:7" x14ac:dyDescent="0.2">
      <c r="A177" t="s">
        <v>228</v>
      </c>
      <c r="B177" t="s">
        <v>224</v>
      </c>
      <c r="C177" t="s">
        <v>223</v>
      </c>
      <c r="D177">
        <v>5</v>
      </c>
      <c r="E177" t="s">
        <v>40</v>
      </c>
      <c r="F177" t="s">
        <v>4</v>
      </c>
      <c r="G177" t="str">
        <f t="shared" si="2"/>
        <v>Madelyn Mulhearn</v>
      </c>
    </row>
    <row r="178" spans="1:7" x14ac:dyDescent="0.2">
      <c r="A178" t="s">
        <v>247</v>
      </c>
      <c r="B178" t="s">
        <v>703</v>
      </c>
      <c r="C178" t="s">
        <v>238</v>
      </c>
      <c r="D178">
        <v>5</v>
      </c>
      <c r="E178" t="s">
        <v>37</v>
      </c>
      <c r="F178" t="s">
        <v>4</v>
      </c>
      <c r="G178" t="str">
        <f t="shared" si="2"/>
        <v>Nicholas Najjar</v>
      </c>
    </row>
    <row r="179" spans="1:7" x14ac:dyDescent="0.2">
      <c r="A179" t="s">
        <v>251</v>
      </c>
      <c r="B179" t="s">
        <v>704</v>
      </c>
      <c r="C179" t="s">
        <v>705</v>
      </c>
      <c r="D179">
        <v>5</v>
      </c>
      <c r="E179" t="s">
        <v>37</v>
      </c>
      <c r="F179" t="s">
        <v>4</v>
      </c>
      <c r="G179" t="str">
        <f t="shared" si="2"/>
        <v>Rocco  Palumbo</v>
      </c>
    </row>
    <row r="180" spans="1:7" x14ac:dyDescent="0.2">
      <c r="A180" t="s">
        <v>258</v>
      </c>
      <c r="B180" t="s">
        <v>241</v>
      </c>
      <c r="C180" t="s">
        <v>240</v>
      </c>
      <c r="D180">
        <v>5</v>
      </c>
      <c r="E180" t="s">
        <v>37</v>
      </c>
      <c r="F180" t="s">
        <v>4</v>
      </c>
      <c r="G180" t="str">
        <f t="shared" si="2"/>
        <v>Joshua Rossano</v>
      </c>
    </row>
    <row r="181" spans="1:7" x14ac:dyDescent="0.2">
      <c r="A181" t="s">
        <v>187</v>
      </c>
      <c r="B181" t="s">
        <v>265</v>
      </c>
      <c r="C181" t="s">
        <v>267</v>
      </c>
      <c r="D181">
        <v>5</v>
      </c>
      <c r="E181" t="s">
        <v>40</v>
      </c>
      <c r="F181" t="s">
        <v>4</v>
      </c>
      <c r="G181" t="str">
        <f t="shared" si="2"/>
        <v>Kayla Zienowicz</v>
      </c>
    </row>
    <row r="182" spans="1:7" x14ac:dyDescent="0.2">
      <c r="A182" t="s">
        <v>204</v>
      </c>
      <c r="B182" t="s">
        <v>706</v>
      </c>
      <c r="C182" t="s">
        <v>707</v>
      </c>
      <c r="D182">
        <v>5</v>
      </c>
      <c r="E182" t="s">
        <v>40</v>
      </c>
      <c r="F182" t="s">
        <v>4</v>
      </c>
      <c r="G182" t="str">
        <f t="shared" si="2"/>
        <v>Ellery Zogby</v>
      </c>
    </row>
    <row r="183" spans="1:7" x14ac:dyDescent="0.2">
      <c r="A183" t="s">
        <v>205</v>
      </c>
      <c r="B183" t="s">
        <v>708</v>
      </c>
      <c r="C183" t="s">
        <v>111</v>
      </c>
      <c r="D183">
        <v>6</v>
      </c>
      <c r="E183" t="s">
        <v>37</v>
      </c>
      <c r="F183" t="s">
        <v>4</v>
      </c>
      <c r="G183" t="str">
        <f t="shared" si="2"/>
        <v>Finn Costello</v>
      </c>
    </row>
    <row r="184" spans="1:7" x14ac:dyDescent="0.2">
      <c r="A184" t="s">
        <v>215</v>
      </c>
      <c r="B184" t="s">
        <v>185</v>
      </c>
      <c r="C184" t="s">
        <v>66</v>
      </c>
      <c r="D184">
        <v>6</v>
      </c>
      <c r="E184" t="s">
        <v>37</v>
      </c>
      <c r="F184" t="s">
        <v>4</v>
      </c>
      <c r="G184" t="str">
        <f t="shared" si="2"/>
        <v>James Crowley</v>
      </c>
    </row>
    <row r="185" spans="1:7" x14ac:dyDescent="0.2">
      <c r="A185" t="s">
        <v>222</v>
      </c>
      <c r="B185" t="s">
        <v>517</v>
      </c>
      <c r="C185" t="s">
        <v>709</v>
      </c>
      <c r="D185">
        <v>6</v>
      </c>
      <c r="E185" t="s">
        <v>37</v>
      </c>
      <c r="F185" t="s">
        <v>4</v>
      </c>
      <c r="G185" t="str">
        <f t="shared" si="2"/>
        <v>Robbie Davis</v>
      </c>
    </row>
    <row r="186" spans="1:7" x14ac:dyDescent="0.2">
      <c r="A186" t="s">
        <v>229</v>
      </c>
      <c r="B186" t="s">
        <v>517</v>
      </c>
      <c r="C186" t="s">
        <v>710</v>
      </c>
      <c r="D186">
        <v>6</v>
      </c>
      <c r="E186" t="s">
        <v>40</v>
      </c>
      <c r="F186" t="s">
        <v>4</v>
      </c>
      <c r="G186" t="str">
        <f t="shared" si="2"/>
        <v>Kobi Davis</v>
      </c>
    </row>
    <row r="187" spans="1:7" x14ac:dyDescent="0.2">
      <c r="A187" t="s">
        <v>244</v>
      </c>
      <c r="B187" t="s">
        <v>190</v>
      </c>
      <c r="C187" t="s">
        <v>189</v>
      </c>
      <c r="D187">
        <v>6</v>
      </c>
      <c r="E187" t="s">
        <v>40</v>
      </c>
      <c r="F187" t="s">
        <v>4</v>
      </c>
      <c r="G187" t="str">
        <f t="shared" si="2"/>
        <v>Lauren Dischinger</v>
      </c>
    </row>
    <row r="188" spans="1:7" x14ac:dyDescent="0.2">
      <c r="A188" t="s">
        <v>246</v>
      </c>
      <c r="B188" t="s">
        <v>207</v>
      </c>
      <c r="C188" t="s">
        <v>196</v>
      </c>
      <c r="D188">
        <v>6</v>
      </c>
      <c r="E188" t="s">
        <v>40</v>
      </c>
      <c r="F188" t="s">
        <v>4</v>
      </c>
      <c r="G188" t="str">
        <f t="shared" si="2"/>
        <v>Sara Karpack</v>
      </c>
    </row>
    <row r="189" spans="1:7" x14ac:dyDescent="0.2">
      <c r="A189" t="s">
        <v>250</v>
      </c>
      <c r="B189" t="s">
        <v>217</v>
      </c>
      <c r="C189" t="s">
        <v>216</v>
      </c>
      <c r="D189">
        <v>6</v>
      </c>
      <c r="E189" t="s">
        <v>40</v>
      </c>
      <c r="F189" t="s">
        <v>4</v>
      </c>
      <c r="G189" t="str">
        <f t="shared" si="2"/>
        <v>Mary McEnroe</v>
      </c>
    </row>
    <row r="190" spans="1:7" x14ac:dyDescent="0.2">
      <c r="A190" t="s">
        <v>259</v>
      </c>
      <c r="B190" t="s">
        <v>227</v>
      </c>
      <c r="C190" t="s">
        <v>226</v>
      </c>
      <c r="D190">
        <v>6</v>
      </c>
      <c r="E190" t="s">
        <v>40</v>
      </c>
      <c r="F190" t="s">
        <v>4</v>
      </c>
      <c r="G190" t="str">
        <f t="shared" si="2"/>
        <v>Mikayla Niemczyk</v>
      </c>
    </row>
    <row r="191" spans="1:7" x14ac:dyDescent="0.2">
      <c r="A191" t="s">
        <v>263</v>
      </c>
      <c r="B191" t="s">
        <v>214</v>
      </c>
      <c r="C191" t="s">
        <v>213</v>
      </c>
      <c r="D191">
        <v>7</v>
      </c>
      <c r="E191" t="s">
        <v>40</v>
      </c>
      <c r="F191" t="s">
        <v>4</v>
      </c>
      <c r="G191" t="str">
        <f t="shared" si="2"/>
        <v>Emma MacDonald</v>
      </c>
    </row>
    <row r="192" spans="1:7" x14ac:dyDescent="0.2">
      <c r="A192" t="s">
        <v>206</v>
      </c>
      <c r="B192" t="s">
        <v>687</v>
      </c>
      <c r="C192" t="s">
        <v>213</v>
      </c>
      <c r="D192">
        <v>7</v>
      </c>
      <c r="E192" t="s">
        <v>40</v>
      </c>
      <c r="F192" t="s">
        <v>4</v>
      </c>
      <c r="G192" t="str">
        <f t="shared" si="2"/>
        <v>Emma Mainardi</v>
      </c>
    </row>
    <row r="193" spans="1:7" x14ac:dyDescent="0.2">
      <c r="A193" t="s">
        <v>209</v>
      </c>
      <c r="B193" t="s">
        <v>221</v>
      </c>
      <c r="C193" t="s">
        <v>39</v>
      </c>
      <c r="D193">
        <v>7</v>
      </c>
      <c r="E193" t="s">
        <v>40</v>
      </c>
      <c r="F193" t="s">
        <v>4</v>
      </c>
      <c r="G193" t="str">
        <f t="shared" si="2"/>
        <v>Olivia Minoia</v>
      </c>
    </row>
    <row r="194" spans="1:7" x14ac:dyDescent="0.2">
      <c r="A194" t="s">
        <v>231</v>
      </c>
      <c r="B194" t="s">
        <v>711</v>
      </c>
      <c r="C194" t="s">
        <v>213</v>
      </c>
      <c r="D194">
        <v>7</v>
      </c>
      <c r="E194" t="s">
        <v>40</v>
      </c>
      <c r="F194" t="s">
        <v>4</v>
      </c>
      <c r="G194" t="str">
        <f t="shared" si="2"/>
        <v>Emma Potian</v>
      </c>
    </row>
    <row r="195" spans="1:7" x14ac:dyDescent="0.2">
      <c r="A195" t="s">
        <v>233</v>
      </c>
      <c r="B195" t="s">
        <v>249</v>
      </c>
      <c r="C195" t="s">
        <v>248</v>
      </c>
      <c r="D195">
        <v>7</v>
      </c>
      <c r="E195" t="s">
        <v>40</v>
      </c>
      <c r="F195" t="s">
        <v>4</v>
      </c>
      <c r="G195" t="str">
        <f t="shared" ref="G195:G258" si="3">C195&amp;" "&amp;B195</f>
        <v>Logan Sodono</v>
      </c>
    </row>
    <row r="196" spans="1:7" x14ac:dyDescent="0.2">
      <c r="A196" t="s">
        <v>245</v>
      </c>
      <c r="B196" t="s">
        <v>712</v>
      </c>
      <c r="C196" t="s">
        <v>713</v>
      </c>
      <c r="D196">
        <v>7</v>
      </c>
      <c r="E196" t="s">
        <v>37</v>
      </c>
      <c r="F196" t="s">
        <v>4</v>
      </c>
      <c r="G196" t="str">
        <f t="shared" si="3"/>
        <v>Elijah Sturtz</v>
      </c>
    </row>
    <row r="197" spans="1:7" x14ac:dyDescent="0.2">
      <c r="A197" t="s">
        <v>195</v>
      </c>
      <c r="B197" t="s">
        <v>714</v>
      </c>
      <c r="C197" t="s">
        <v>715</v>
      </c>
      <c r="D197">
        <v>7</v>
      </c>
      <c r="E197" t="s">
        <v>37</v>
      </c>
      <c r="F197" t="s">
        <v>4</v>
      </c>
      <c r="G197" t="str">
        <f t="shared" si="3"/>
        <v>Stephen Varghis</v>
      </c>
    </row>
    <row r="198" spans="1:7" x14ac:dyDescent="0.2">
      <c r="A198" t="s">
        <v>253</v>
      </c>
      <c r="B198" t="s">
        <v>262</v>
      </c>
      <c r="C198" t="s">
        <v>261</v>
      </c>
      <c r="D198">
        <v>7</v>
      </c>
      <c r="E198" t="s">
        <v>37</v>
      </c>
      <c r="F198" t="s">
        <v>4</v>
      </c>
      <c r="G198" t="str">
        <f t="shared" si="3"/>
        <v>Emanuele Vinti</v>
      </c>
    </row>
    <row r="199" spans="1:7" x14ac:dyDescent="0.2">
      <c r="A199" t="s">
        <v>260</v>
      </c>
      <c r="B199" t="s">
        <v>230</v>
      </c>
      <c r="C199" t="s">
        <v>132</v>
      </c>
      <c r="D199">
        <v>8</v>
      </c>
      <c r="E199" t="s">
        <v>40</v>
      </c>
      <c r="F199" t="s">
        <v>4</v>
      </c>
      <c r="G199" t="str">
        <f t="shared" si="3"/>
        <v>Ava Paguirigan</v>
      </c>
    </row>
    <row r="200" spans="1:7" x14ac:dyDescent="0.2">
      <c r="A200" t="s">
        <v>202</v>
      </c>
      <c r="B200" t="s">
        <v>716</v>
      </c>
      <c r="C200" t="s">
        <v>203</v>
      </c>
      <c r="D200">
        <v>8</v>
      </c>
      <c r="E200" t="s">
        <v>40</v>
      </c>
      <c r="F200" t="s">
        <v>4</v>
      </c>
      <c r="G200" t="str">
        <f t="shared" si="3"/>
        <v>Caroline Tully</v>
      </c>
    </row>
    <row r="201" spans="1:7" x14ac:dyDescent="0.2">
      <c r="A201" t="s">
        <v>1349</v>
      </c>
      <c r="B201" t="s">
        <v>1350</v>
      </c>
      <c r="C201" t="s">
        <v>1351</v>
      </c>
      <c r="D201">
        <v>7</v>
      </c>
      <c r="E201" t="s">
        <v>40</v>
      </c>
      <c r="F201" t="s">
        <v>4</v>
      </c>
      <c r="G201" t="str">
        <f t="shared" si="3"/>
        <v>Siena Lanni</v>
      </c>
    </row>
    <row r="202" spans="1:7" x14ac:dyDescent="0.2">
      <c r="G202" t="str">
        <f t="shared" si="3"/>
        <v xml:space="preserve"> </v>
      </c>
    </row>
    <row r="203" spans="1:7" x14ac:dyDescent="0.2">
      <c r="G203" t="str">
        <f t="shared" si="3"/>
        <v xml:space="preserve"> </v>
      </c>
    </row>
    <row r="204" spans="1:7" x14ac:dyDescent="0.2">
      <c r="G204" t="str">
        <f t="shared" si="3"/>
        <v xml:space="preserve"> </v>
      </c>
    </row>
    <row r="205" spans="1:7" x14ac:dyDescent="0.2">
      <c r="G205" t="str">
        <f t="shared" si="3"/>
        <v xml:space="preserve"> </v>
      </c>
    </row>
    <row r="206" spans="1:7" x14ac:dyDescent="0.2">
      <c r="G206" t="str">
        <f t="shared" si="3"/>
        <v xml:space="preserve"> </v>
      </c>
    </row>
    <row r="207" spans="1:7" x14ac:dyDescent="0.2">
      <c r="G207" t="str">
        <f t="shared" si="3"/>
        <v xml:space="preserve"> </v>
      </c>
    </row>
    <row r="208" spans="1:7" x14ac:dyDescent="0.2">
      <c r="G208" t="str">
        <f t="shared" si="3"/>
        <v xml:space="preserve"> </v>
      </c>
    </row>
    <row r="209" spans="1:7" x14ac:dyDescent="0.2">
      <c r="G209" t="str">
        <f t="shared" si="3"/>
        <v xml:space="preserve"> </v>
      </c>
    </row>
    <row r="210" spans="1:7" x14ac:dyDescent="0.2">
      <c r="A210" t="s">
        <v>717</v>
      </c>
      <c r="B210" t="s">
        <v>718</v>
      </c>
      <c r="C210" t="s">
        <v>719</v>
      </c>
      <c r="D210">
        <v>3</v>
      </c>
      <c r="E210" t="s">
        <v>40</v>
      </c>
      <c r="F210" t="s">
        <v>720</v>
      </c>
      <c r="G210" t="str">
        <f t="shared" si="3"/>
        <v>Gracyn Gill</v>
      </c>
    </row>
    <row r="211" spans="1:7" x14ac:dyDescent="0.2">
      <c r="A211" t="s">
        <v>721</v>
      </c>
      <c r="B211" t="s">
        <v>722</v>
      </c>
      <c r="C211" t="s">
        <v>216</v>
      </c>
      <c r="D211">
        <v>3</v>
      </c>
      <c r="E211" t="s">
        <v>40</v>
      </c>
      <c r="F211" t="s">
        <v>720</v>
      </c>
      <c r="G211" t="str">
        <f t="shared" si="3"/>
        <v>Mary Mahoney</v>
      </c>
    </row>
    <row r="212" spans="1:7" x14ac:dyDescent="0.2">
      <c r="A212" t="s">
        <v>723</v>
      </c>
      <c r="B212" t="s">
        <v>722</v>
      </c>
      <c r="C212" t="s">
        <v>724</v>
      </c>
      <c r="D212">
        <v>3</v>
      </c>
      <c r="E212" t="s">
        <v>40</v>
      </c>
      <c r="F212" t="s">
        <v>720</v>
      </c>
      <c r="G212" t="str">
        <f t="shared" si="3"/>
        <v>Reagan Mahoney</v>
      </c>
    </row>
    <row r="213" spans="1:7" x14ac:dyDescent="0.2">
      <c r="A213" t="s">
        <v>725</v>
      </c>
      <c r="B213" t="s">
        <v>726</v>
      </c>
      <c r="C213" t="s">
        <v>727</v>
      </c>
      <c r="D213">
        <v>3</v>
      </c>
      <c r="E213" t="s">
        <v>40</v>
      </c>
      <c r="F213" t="s">
        <v>720</v>
      </c>
      <c r="G213" t="str">
        <f t="shared" si="3"/>
        <v>Kalyna Pylyp</v>
      </c>
    </row>
    <row r="214" spans="1:7" x14ac:dyDescent="0.2">
      <c r="A214" t="s">
        <v>728</v>
      </c>
      <c r="B214" t="s">
        <v>158</v>
      </c>
      <c r="C214" t="s">
        <v>729</v>
      </c>
      <c r="D214">
        <v>3</v>
      </c>
      <c r="E214" t="s">
        <v>40</v>
      </c>
      <c r="F214" t="s">
        <v>720</v>
      </c>
      <c r="G214" t="str">
        <f t="shared" si="3"/>
        <v>Klari Jalics</v>
      </c>
    </row>
    <row r="215" spans="1:7" x14ac:dyDescent="0.2">
      <c r="A215" t="s">
        <v>730</v>
      </c>
      <c r="B215" t="s">
        <v>731</v>
      </c>
      <c r="C215" t="s">
        <v>732</v>
      </c>
      <c r="D215">
        <v>3</v>
      </c>
      <c r="E215" t="s">
        <v>40</v>
      </c>
      <c r="F215" t="s">
        <v>720</v>
      </c>
      <c r="G215" t="str">
        <f t="shared" si="3"/>
        <v>Eloise Baldwin </v>
      </c>
    </row>
    <row r="216" spans="1:7" x14ac:dyDescent="0.2">
      <c r="A216" t="s">
        <v>733</v>
      </c>
      <c r="B216" t="s">
        <v>177</v>
      </c>
      <c r="C216" t="s">
        <v>194</v>
      </c>
      <c r="D216">
        <v>3</v>
      </c>
      <c r="E216" t="s">
        <v>40</v>
      </c>
      <c r="F216" t="s">
        <v>720</v>
      </c>
      <c r="G216" t="str">
        <f t="shared" si="3"/>
        <v>Libby Dormo</v>
      </c>
    </row>
    <row r="217" spans="1:7" x14ac:dyDescent="0.2">
      <c r="A217" t="s">
        <v>734</v>
      </c>
      <c r="B217" t="s">
        <v>735</v>
      </c>
      <c r="C217" t="s">
        <v>736</v>
      </c>
      <c r="D217">
        <v>3</v>
      </c>
      <c r="E217" t="s">
        <v>40</v>
      </c>
      <c r="F217" t="s">
        <v>720</v>
      </c>
      <c r="G217" t="str">
        <f t="shared" si="3"/>
        <v>Lokklen Scoppetto</v>
      </c>
    </row>
    <row r="218" spans="1:7" x14ac:dyDescent="0.2">
      <c r="A218" t="s">
        <v>737</v>
      </c>
      <c r="B218" t="s">
        <v>738</v>
      </c>
      <c r="C218" t="s">
        <v>329</v>
      </c>
      <c r="D218">
        <v>3</v>
      </c>
      <c r="E218" t="s">
        <v>37</v>
      </c>
      <c r="F218" t="s">
        <v>720</v>
      </c>
      <c r="G218" t="str">
        <f t="shared" si="3"/>
        <v>Chase Allocco</v>
      </c>
    </row>
    <row r="219" spans="1:7" x14ac:dyDescent="0.2">
      <c r="A219" t="s">
        <v>739</v>
      </c>
      <c r="B219" t="s">
        <v>133</v>
      </c>
      <c r="C219" t="s">
        <v>164</v>
      </c>
      <c r="D219">
        <v>3</v>
      </c>
      <c r="E219" t="s">
        <v>37</v>
      </c>
      <c r="F219" t="s">
        <v>720</v>
      </c>
      <c r="G219" t="str">
        <f t="shared" si="3"/>
        <v>Thomas Dudley</v>
      </c>
    </row>
    <row r="220" spans="1:7" x14ac:dyDescent="0.2">
      <c r="A220" t="s">
        <v>740</v>
      </c>
      <c r="B220" t="s">
        <v>741</v>
      </c>
      <c r="C220" t="s">
        <v>169</v>
      </c>
      <c r="D220">
        <v>4</v>
      </c>
      <c r="E220" t="s">
        <v>40</v>
      </c>
      <c r="F220" t="s">
        <v>720</v>
      </c>
      <c r="G220" t="str">
        <f t="shared" si="3"/>
        <v>Emiliana Galeone </v>
      </c>
    </row>
    <row r="221" spans="1:7" x14ac:dyDescent="0.2">
      <c r="A221" t="s">
        <v>742</v>
      </c>
      <c r="B221" t="s">
        <v>173</v>
      </c>
      <c r="C221" t="s">
        <v>174</v>
      </c>
      <c r="D221">
        <v>4</v>
      </c>
      <c r="E221" t="s">
        <v>40</v>
      </c>
      <c r="F221" t="s">
        <v>720</v>
      </c>
      <c r="G221" t="str">
        <f t="shared" si="3"/>
        <v>Viktoria Molina</v>
      </c>
    </row>
    <row r="222" spans="1:7" x14ac:dyDescent="0.2">
      <c r="A222" t="s">
        <v>743</v>
      </c>
      <c r="B222" t="s">
        <v>170</v>
      </c>
      <c r="C222" t="s">
        <v>171</v>
      </c>
      <c r="D222">
        <v>4</v>
      </c>
      <c r="E222" t="s">
        <v>40</v>
      </c>
      <c r="F222" t="s">
        <v>720</v>
      </c>
      <c r="G222" t="str">
        <f t="shared" si="3"/>
        <v>Trinity Landry</v>
      </c>
    </row>
    <row r="223" spans="1:7" x14ac:dyDescent="0.2">
      <c r="A223" t="s">
        <v>744</v>
      </c>
      <c r="B223" t="s">
        <v>745</v>
      </c>
      <c r="C223" t="s">
        <v>172</v>
      </c>
      <c r="D223">
        <v>4</v>
      </c>
      <c r="E223" t="s">
        <v>40</v>
      </c>
      <c r="F223" t="s">
        <v>720</v>
      </c>
      <c r="G223" t="str">
        <f t="shared" si="3"/>
        <v>Sawyer Cinosky</v>
      </c>
    </row>
    <row r="224" spans="1:7" x14ac:dyDescent="0.2">
      <c r="A224" t="s">
        <v>746</v>
      </c>
      <c r="B224" t="s">
        <v>177</v>
      </c>
      <c r="C224" t="s">
        <v>178</v>
      </c>
      <c r="D224">
        <v>4</v>
      </c>
      <c r="E224" t="s">
        <v>37</v>
      </c>
      <c r="F224" t="s">
        <v>720</v>
      </c>
      <c r="G224" t="str">
        <f t="shared" si="3"/>
        <v>Harrison Dormo</v>
      </c>
    </row>
    <row r="225" spans="1:7" x14ac:dyDescent="0.2">
      <c r="A225" t="s">
        <v>747</v>
      </c>
      <c r="B225" t="s">
        <v>1263</v>
      </c>
      <c r="C225" t="s">
        <v>97</v>
      </c>
      <c r="D225">
        <v>4</v>
      </c>
      <c r="E225" t="s">
        <v>37</v>
      </c>
      <c r="F225" t="s">
        <v>720</v>
      </c>
      <c r="G225" t="str">
        <f t="shared" si="3"/>
        <v>Henry Schlegel</v>
      </c>
    </row>
    <row r="226" spans="1:7" x14ac:dyDescent="0.2">
      <c r="A226" t="s">
        <v>748</v>
      </c>
      <c r="B226" t="s">
        <v>749</v>
      </c>
      <c r="C226" t="s">
        <v>464</v>
      </c>
      <c r="D226">
        <v>4</v>
      </c>
      <c r="E226" t="s">
        <v>37</v>
      </c>
      <c r="F226" t="s">
        <v>720</v>
      </c>
      <c r="G226" t="str">
        <f t="shared" si="3"/>
        <v>Mason Paolini</v>
      </c>
    </row>
    <row r="227" spans="1:7" x14ac:dyDescent="0.2">
      <c r="A227" t="s">
        <v>750</v>
      </c>
      <c r="B227" t="s">
        <v>131</v>
      </c>
      <c r="C227" t="s">
        <v>176</v>
      </c>
      <c r="D227">
        <v>4</v>
      </c>
      <c r="E227" t="s">
        <v>37</v>
      </c>
      <c r="F227" t="s">
        <v>720</v>
      </c>
      <c r="G227" t="str">
        <f t="shared" si="3"/>
        <v>Luke Seaman</v>
      </c>
    </row>
    <row r="228" spans="1:7" x14ac:dyDescent="0.2">
      <c r="A228" t="s">
        <v>751</v>
      </c>
      <c r="B228" t="s">
        <v>180</v>
      </c>
      <c r="C228" t="s">
        <v>752</v>
      </c>
      <c r="D228">
        <v>4</v>
      </c>
      <c r="E228" t="s">
        <v>37</v>
      </c>
      <c r="F228" t="s">
        <v>720</v>
      </c>
      <c r="G228" t="str">
        <f t="shared" si="3"/>
        <v>Jimbo Blackwell</v>
      </c>
    </row>
    <row r="229" spans="1:7" x14ac:dyDescent="0.2">
      <c r="A229" t="s">
        <v>753</v>
      </c>
      <c r="B229" t="s">
        <v>170</v>
      </c>
      <c r="C229" t="s">
        <v>179</v>
      </c>
      <c r="D229">
        <v>4</v>
      </c>
      <c r="E229" t="s">
        <v>37</v>
      </c>
      <c r="F229" t="s">
        <v>720</v>
      </c>
      <c r="G229" t="str">
        <f t="shared" si="3"/>
        <v>Tristan Landry</v>
      </c>
    </row>
    <row r="230" spans="1:7" x14ac:dyDescent="0.2">
      <c r="A230" t="s">
        <v>754</v>
      </c>
      <c r="B230" t="s">
        <v>755</v>
      </c>
      <c r="C230" t="s">
        <v>756</v>
      </c>
      <c r="D230">
        <v>4</v>
      </c>
      <c r="E230" t="s">
        <v>37</v>
      </c>
      <c r="F230" t="s">
        <v>720</v>
      </c>
      <c r="G230" t="str">
        <f t="shared" si="3"/>
        <v>Chris DeLuca</v>
      </c>
    </row>
    <row r="231" spans="1:7" x14ac:dyDescent="0.2">
      <c r="A231" t="s">
        <v>757</v>
      </c>
      <c r="B231" t="s">
        <v>758</v>
      </c>
      <c r="C231" t="s">
        <v>255</v>
      </c>
      <c r="D231">
        <v>5</v>
      </c>
      <c r="E231" t="s">
        <v>40</v>
      </c>
      <c r="F231" t="s">
        <v>720</v>
      </c>
      <c r="G231" t="str">
        <f t="shared" si="3"/>
        <v>Isabella Crum </v>
      </c>
    </row>
    <row r="232" spans="1:7" x14ac:dyDescent="0.2">
      <c r="A232" t="s">
        <v>759</v>
      </c>
      <c r="B232" t="s">
        <v>148</v>
      </c>
      <c r="C232" t="s">
        <v>166</v>
      </c>
      <c r="D232">
        <v>5</v>
      </c>
      <c r="E232" t="s">
        <v>40</v>
      </c>
      <c r="F232" t="s">
        <v>720</v>
      </c>
      <c r="G232" t="str">
        <f t="shared" si="3"/>
        <v>Taylor Post</v>
      </c>
    </row>
    <row r="233" spans="1:7" x14ac:dyDescent="0.2">
      <c r="A233" t="s">
        <v>760</v>
      </c>
      <c r="B233" t="s">
        <v>761</v>
      </c>
      <c r="C233" t="s">
        <v>94</v>
      </c>
      <c r="D233">
        <v>5</v>
      </c>
      <c r="E233" t="s">
        <v>40</v>
      </c>
      <c r="F233" t="s">
        <v>720</v>
      </c>
      <c r="G233" t="str">
        <f t="shared" si="3"/>
        <v>Sofia Nunez</v>
      </c>
    </row>
    <row r="234" spans="1:7" x14ac:dyDescent="0.2">
      <c r="A234" t="s">
        <v>762</v>
      </c>
      <c r="B234" t="s">
        <v>167</v>
      </c>
      <c r="C234" t="s">
        <v>100</v>
      </c>
      <c r="D234">
        <v>5</v>
      </c>
      <c r="E234" t="s">
        <v>37</v>
      </c>
      <c r="F234" t="s">
        <v>720</v>
      </c>
      <c r="G234" t="str">
        <f t="shared" si="3"/>
        <v>Jack Dugan</v>
      </c>
    </row>
    <row r="235" spans="1:7" x14ac:dyDescent="0.2">
      <c r="A235" t="s">
        <v>763</v>
      </c>
      <c r="B235" t="s">
        <v>764</v>
      </c>
      <c r="C235" t="s">
        <v>765</v>
      </c>
      <c r="D235">
        <v>5</v>
      </c>
      <c r="E235" t="s">
        <v>37</v>
      </c>
      <c r="F235" t="s">
        <v>720</v>
      </c>
      <c r="G235" t="str">
        <f t="shared" si="3"/>
        <v>Ryder Kraft </v>
      </c>
    </row>
    <row r="236" spans="1:7" x14ac:dyDescent="0.2">
      <c r="A236" t="s">
        <v>766</v>
      </c>
      <c r="B236" t="s">
        <v>142</v>
      </c>
      <c r="C236" t="s">
        <v>155</v>
      </c>
      <c r="D236">
        <v>6</v>
      </c>
      <c r="E236" t="s">
        <v>40</v>
      </c>
      <c r="F236" t="s">
        <v>720</v>
      </c>
      <c r="G236" t="str">
        <f t="shared" si="3"/>
        <v>Lucca Galeone</v>
      </c>
    </row>
    <row r="237" spans="1:7" x14ac:dyDescent="0.2">
      <c r="A237" t="s">
        <v>767</v>
      </c>
      <c r="B237" t="s">
        <v>151</v>
      </c>
      <c r="C237" t="s">
        <v>152</v>
      </c>
      <c r="D237">
        <v>6</v>
      </c>
      <c r="E237" t="s">
        <v>40</v>
      </c>
      <c r="F237" t="s">
        <v>720</v>
      </c>
      <c r="G237" t="str">
        <f t="shared" si="3"/>
        <v>Katie Segal</v>
      </c>
    </row>
    <row r="238" spans="1:7" x14ac:dyDescent="0.2">
      <c r="A238" t="s">
        <v>768</v>
      </c>
      <c r="B238" t="s">
        <v>153</v>
      </c>
      <c r="C238" t="s">
        <v>154</v>
      </c>
      <c r="D238">
        <v>6</v>
      </c>
      <c r="E238" t="s">
        <v>40</v>
      </c>
      <c r="F238" t="s">
        <v>720</v>
      </c>
      <c r="G238" t="str">
        <f t="shared" si="3"/>
        <v>Natalie Tangreti</v>
      </c>
    </row>
    <row r="239" spans="1:7" x14ac:dyDescent="0.2">
      <c r="A239" t="s">
        <v>769</v>
      </c>
      <c r="B239" t="s">
        <v>1263</v>
      </c>
      <c r="C239" t="s">
        <v>63</v>
      </c>
      <c r="D239">
        <v>6</v>
      </c>
      <c r="E239" t="s">
        <v>37</v>
      </c>
      <c r="F239" t="s">
        <v>720</v>
      </c>
      <c r="G239" t="str">
        <f t="shared" si="3"/>
        <v>Jacob Schlegel</v>
      </c>
    </row>
    <row r="240" spans="1:7" x14ac:dyDescent="0.2">
      <c r="A240" t="s">
        <v>770</v>
      </c>
      <c r="B240" t="s">
        <v>161</v>
      </c>
      <c r="C240" t="s">
        <v>162</v>
      </c>
      <c r="D240">
        <v>6</v>
      </c>
      <c r="E240" t="s">
        <v>37</v>
      </c>
      <c r="F240" t="s">
        <v>720</v>
      </c>
      <c r="G240" t="str">
        <f t="shared" si="3"/>
        <v>Nate Grande</v>
      </c>
    </row>
    <row r="241" spans="1:7" x14ac:dyDescent="0.2">
      <c r="A241" t="s">
        <v>771</v>
      </c>
      <c r="B241" t="s">
        <v>772</v>
      </c>
      <c r="C241" t="s">
        <v>135</v>
      </c>
      <c r="D241">
        <v>6</v>
      </c>
      <c r="E241" t="s">
        <v>37</v>
      </c>
      <c r="F241" t="s">
        <v>720</v>
      </c>
      <c r="G241" t="str">
        <f t="shared" si="3"/>
        <v>Cole McQueen </v>
      </c>
    </row>
    <row r="242" spans="1:7" x14ac:dyDescent="0.2">
      <c r="A242" t="s">
        <v>773</v>
      </c>
      <c r="B242" t="s">
        <v>158</v>
      </c>
      <c r="C242" t="s">
        <v>159</v>
      </c>
      <c r="D242">
        <v>6</v>
      </c>
      <c r="E242" t="s">
        <v>37</v>
      </c>
      <c r="F242" t="s">
        <v>720</v>
      </c>
      <c r="G242" t="str">
        <f t="shared" si="3"/>
        <v>Benedek Jalics</v>
      </c>
    </row>
    <row r="243" spans="1:7" x14ac:dyDescent="0.2">
      <c r="A243" t="s">
        <v>774</v>
      </c>
      <c r="B243" t="s">
        <v>163</v>
      </c>
      <c r="C243" t="s">
        <v>164</v>
      </c>
      <c r="D243">
        <v>6</v>
      </c>
      <c r="E243" t="s">
        <v>37</v>
      </c>
      <c r="F243" t="s">
        <v>720</v>
      </c>
      <c r="G243" t="str">
        <f t="shared" si="3"/>
        <v>Thomas Halliez</v>
      </c>
    </row>
    <row r="244" spans="1:7" x14ac:dyDescent="0.2">
      <c r="A244" t="s">
        <v>775</v>
      </c>
      <c r="B244" t="s">
        <v>133</v>
      </c>
      <c r="C244" t="s">
        <v>160</v>
      </c>
      <c r="D244">
        <v>6</v>
      </c>
      <c r="E244" t="s">
        <v>37</v>
      </c>
      <c r="F244" t="s">
        <v>720</v>
      </c>
      <c r="G244" t="str">
        <f t="shared" si="3"/>
        <v>Robert Dudley</v>
      </c>
    </row>
    <row r="245" spans="1:7" x14ac:dyDescent="0.2">
      <c r="A245" t="s">
        <v>776</v>
      </c>
      <c r="B245" t="s">
        <v>777</v>
      </c>
      <c r="C245" t="s">
        <v>778</v>
      </c>
      <c r="D245">
        <v>6</v>
      </c>
      <c r="E245" t="s">
        <v>37</v>
      </c>
      <c r="F245" t="s">
        <v>720</v>
      </c>
      <c r="G245" t="str">
        <f t="shared" si="3"/>
        <v>Wade Bridgman</v>
      </c>
    </row>
    <row r="246" spans="1:7" x14ac:dyDescent="0.2">
      <c r="A246" t="s">
        <v>779</v>
      </c>
      <c r="B246" t="s">
        <v>749</v>
      </c>
      <c r="C246" t="s">
        <v>156</v>
      </c>
      <c r="D246">
        <v>7</v>
      </c>
      <c r="E246" t="s">
        <v>40</v>
      </c>
      <c r="F246" t="s">
        <v>720</v>
      </c>
      <c r="G246" t="str">
        <f t="shared" si="3"/>
        <v>Elizabeth Paolini</v>
      </c>
    </row>
    <row r="247" spans="1:7" x14ac:dyDescent="0.2">
      <c r="A247" t="s">
        <v>780</v>
      </c>
      <c r="B247" t="s">
        <v>758</v>
      </c>
      <c r="C247" t="s">
        <v>49</v>
      </c>
      <c r="D247">
        <v>7</v>
      </c>
      <c r="E247" t="s">
        <v>40</v>
      </c>
      <c r="F247" t="s">
        <v>720</v>
      </c>
      <c r="G247" t="str">
        <f t="shared" si="3"/>
        <v>Sophia Crum </v>
      </c>
    </row>
    <row r="248" spans="1:7" x14ac:dyDescent="0.2">
      <c r="A248" t="s">
        <v>781</v>
      </c>
      <c r="B248" t="s">
        <v>741</v>
      </c>
      <c r="C248" t="s">
        <v>143</v>
      </c>
      <c r="D248">
        <v>7</v>
      </c>
      <c r="E248" t="s">
        <v>40</v>
      </c>
      <c r="F248" t="s">
        <v>720</v>
      </c>
      <c r="G248" t="str">
        <f t="shared" si="3"/>
        <v>Seraphina Galeone </v>
      </c>
    </row>
    <row r="249" spans="1:7" x14ac:dyDescent="0.2">
      <c r="A249" t="s">
        <v>782</v>
      </c>
      <c r="B249" t="s">
        <v>144</v>
      </c>
      <c r="C249" t="s">
        <v>145</v>
      </c>
      <c r="D249">
        <v>7</v>
      </c>
      <c r="E249" t="s">
        <v>37</v>
      </c>
      <c r="F249" t="s">
        <v>720</v>
      </c>
      <c r="G249" t="str">
        <f t="shared" si="3"/>
        <v>Colt Shankman</v>
      </c>
    </row>
    <row r="250" spans="1:7" x14ac:dyDescent="0.2">
      <c r="A250" t="s">
        <v>783</v>
      </c>
      <c r="B250" t="s">
        <v>131</v>
      </c>
      <c r="C250" t="s">
        <v>85</v>
      </c>
      <c r="D250">
        <v>7</v>
      </c>
      <c r="E250" t="s">
        <v>37</v>
      </c>
      <c r="F250" t="s">
        <v>720</v>
      </c>
      <c r="G250" t="str">
        <f t="shared" si="3"/>
        <v>Christian Seaman</v>
      </c>
    </row>
    <row r="251" spans="1:7" x14ac:dyDescent="0.2">
      <c r="A251" t="s">
        <v>784</v>
      </c>
      <c r="B251" t="s">
        <v>146</v>
      </c>
      <c r="C251" t="s">
        <v>147</v>
      </c>
      <c r="D251">
        <v>7</v>
      </c>
      <c r="E251" t="s">
        <v>37</v>
      </c>
      <c r="F251" t="s">
        <v>720</v>
      </c>
      <c r="G251" t="str">
        <f t="shared" si="3"/>
        <v>Colby Mannion</v>
      </c>
    </row>
    <row r="252" spans="1:7" x14ac:dyDescent="0.2">
      <c r="A252" t="s">
        <v>785</v>
      </c>
      <c r="B252" t="s">
        <v>148</v>
      </c>
      <c r="C252" t="s">
        <v>149</v>
      </c>
      <c r="D252">
        <v>7</v>
      </c>
      <c r="E252" t="s">
        <v>37</v>
      </c>
      <c r="F252" t="s">
        <v>720</v>
      </c>
      <c r="G252" t="str">
        <f t="shared" si="3"/>
        <v>Connor Post</v>
      </c>
    </row>
    <row r="253" spans="1:7" x14ac:dyDescent="0.2">
      <c r="A253" t="s">
        <v>786</v>
      </c>
      <c r="B253" t="s">
        <v>140</v>
      </c>
      <c r="C253" t="s">
        <v>141</v>
      </c>
      <c r="D253">
        <v>8</v>
      </c>
      <c r="E253" t="s">
        <v>37</v>
      </c>
      <c r="F253" t="s">
        <v>720</v>
      </c>
      <c r="G253" t="str">
        <f t="shared" si="3"/>
        <v>Ryan Desimone</v>
      </c>
    </row>
    <row r="254" spans="1:7" x14ac:dyDescent="0.2">
      <c r="A254" t="s">
        <v>787</v>
      </c>
      <c r="B254" t="s">
        <v>136</v>
      </c>
      <c r="C254" t="s">
        <v>139</v>
      </c>
      <c r="D254">
        <v>8</v>
      </c>
      <c r="E254" t="s">
        <v>37</v>
      </c>
      <c r="F254" t="s">
        <v>720</v>
      </c>
      <c r="G254" t="str">
        <f t="shared" si="3"/>
        <v>Brendan Sharkey</v>
      </c>
    </row>
    <row r="255" spans="1:7" x14ac:dyDescent="0.2">
      <c r="A255" t="s">
        <v>788</v>
      </c>
      <c r="B255" t="s">
        <v>789</v>
      </c>
      <c r="C255" t="s">
        <v>619</v>
      </c>
      <c r="D255">
        <v>8</v>
      </c>
      <c r="E255" t="s">
        <v>37</v>
      </c>
      <c r="F255" t="s">
        <v>720</v>
      </c>
      <c r="G255" t="str">
        <f t="shared" si="3"/>
        <v>Ben Balian</v>
      </c>
    </row>
    <row r="256" spans="1:7" x14ac:dyDescent="0.2">
      <c r="G256" t="str">
        <f t="shared" si="3"/>
        <v xml:space="preserve"> </v>
      </c>
    </row>
    <row r="257" spans="1:7" x14ac:dyDescent="0.2">
      <c r="G257" t="str">
        <f t="shared" si="3"/>
        <v xml:space="preserve"> </v>
      </c>
    </row>
    <row r="258" spans="1:7" x14ac:dyDescent="0.2">
      <c r="G258" t="str">
        <f t="shared" si="3"/>
        <v xml:space="preserve"> </v>
      </c>
    </row>
    <row r="259" spans="1:7" x14ac:dyDescent="0.2">
      <c r="G259" t="str">
        <f t="shared" ref="G259:G322" si="4">C259&amp;" "&amp;B259</f>
        <v xml:space="preserve"> </v>
      </c>
    </row>
    <row r="260" spans="1:7" x14ac:dyDescent="0.2">
      <c r="G260" t="str">
        <f t="shared" si="4"/>
        <v xml:space="preserve"> </v>
      </c>
    </row>
    <row r="261" spans="1:7" x14ac:dyDescent="0.2">
      <c r="G261" t="str">
        <f t="shared" si="4"/>
        <v xml:space="preserve"> </v>
      </c>
    </row>
    <row r="262" spans="1:7" x14ac:dyDescent="0.2">
      <c r="G262" t="str">
        <f t="shared" si="4"/>
        <v xml:space="preserve"> </v>
      </c>
    </row>
    <row r="263" spans="1:7" x14ac:dyDescent="0.2">
      <c r="G263" t="str">
        <f t="shared" si="4"/>
        <v xml:space="preserve"> </v>
      </c>
    </row>
    <row r="264" spans="1:7" x14ac:dyDescent="0.2">
      <c r="G264" t="str">
        <f t="shared" si="4"/>
        <v xml:space="preserve"> </v>
      </c>
    </row>
    <row r="265" spans="1:7" x14ac:dyDescent="0.2">
      <c r="G265" t="str">
        <f t="shared" si="4"/>
        <v xml:space="preserve"> </v>
      </c>
    </row>
    <row r="266" spans="1:7" x14ac:dyDescent="0.2">
      <c r="G266" t="str">
        <f t="shared" si="4"/>
        <v xml:space="preserve"> </v>
      </c>
    </row>
    <row r="267" spans="1:7" x14ac:dyDescent="0.2">
      <c r="G267" t="str">
        <f t="shared" si="4"/>
        <v xml:space="preserve"> </v>
      </c>
    </row>
    <row r="268" spans="1:7" x14ac:dyDescent="0.2">
      <c r="A268" t="s">
        <v>790</v>
      </c>
      <c r="B268" t="s">
        <v>791</v>
      </c>
      <c r="C268" t="s">
        <v>156</v>
      </c>
      <c r="D268">
        <v>3</v>
      </c>
      <c r="E268" t="s">
        <v>40</v>
      </c>
      <c r="F268" t="s">
        <v>792</v>
      </c>
      <c r="G268" t="str">
        <f t="shared" si="4"/>
        <v>Elizabeth Fazio</v>
      </c>
    </row>
    <row r="269" spans="1:7" x14ac:dyDescent="0.2">
      <c r="A269" t="s">
        <v>793</v>
      </c>
      <c r="B269" t="s">
        <v>794</v>
      </c>
      <c r="C269" t="s">
        <v>795</v>
      </c>
      <c r="D269">
        <v>3</v>
      </c>
      <c r="E269" t="s">
        <v>40</v>
      </c>
      <c r="F269" t="s">
        <v>792</v>
      </c>
      <c r="G269" t="str">
        <f t="shared" si="4"/>
        <v>Kaitlyn Guzman</v>
      </c>
    </row>
    <row r="270" spans="1:7" x14ac:dyDescent="0.2">
      <c r="A270" t="s">
        <v>796</v>
      </c>
      <c r="B270" t="s">
        <v>797</v>
      </c>
      <c r="C270" t="s">
        <v>54</v>
      </c>
      <c r="D270">
        <v>3</v>
      </c>
      <c r="E270" t="s">
        <v>40</v>
      </c>
      <c r="F270" t="s">
        <v>792</v>
      </c>
      <c r="G270" t="str">
        <f t="shared" si="4"/>
        <v>Leah Fenton</v>
      </c>
    </row>
    <row r="271" spans="1:7" x14ac:dyDescent="0.2">
      <c r="A271" t="s">
        <v>798</v>
      </c>
      <c r="B271" t="s">
        <v>799</v>
      </c>
      <c r="C271" t="s">
        <v>800</v>
      </c>
      <c r="D271">
        <v>3</v>
      </c>
      <c r="E271" t="s">
        <v>40</v>
      </c>
      <c r="F271" t="s">
        <v>792</v>
      </c>
      <c r="G271" t="str">
        <f t="shared" si="4"/>
        <v>Meghan Hernandez</v>
      </c>
    </row>
    <row r="272" spans="1:7" x14ac:dyDescent="0.2">
      <c r="A272" t="s">
        <v>801</v>
      </c>
      <c r="B272" t="s">
        <v>802</v>
      </c>
      <c r="C272" t="s">
        <v>49</v>
      </c>
      <c r="D272">
        <v>3</v>
      </c>
      <c r="E272" t="s">
        <v>40</v>
      </c>
      <c r="F272" t="s">
        <v>792</v>
      </c>
      <c r="G272" t="str">
        <f t="shared" si="4"/>
        <v>Sophia Gencarelli</v>
      </c>
    </row>
    <row r="273" spans="1:10" x14ac:dyDescent="0.2">
      <c r="A273" t="s">
        <v>803</v>
      </c>
      <c r="B273" t="s">
        <v>804</v>
      </c>
      <c r="C273" t="s">
        <v>805</v>
      </c>
      <c r="D273">
        <v>3</v>
      </c>
      <c r="E273" t="s">
        <v>37</v>
      </c>
      <c r="F273" t="s">
        <v>792</v>
      </c>
      <c r="G273" t="str">
        <f t="shared" si="4"/>
        <v>Talin Mohan</v>
      </c>
    </row>
    <row r="274" spans="1:10" x14ac:dyDescent="0.2">
      <c r="A274" t="s">
        <v>806</v>
      </c>
      <c r="B274" t="s">
        <v>807</v>
      </c>
      <c r="C274" t="s">
        <v>808</v>
      </c>
      <c r="D274">
        <v>4</v>
      </c>
      <c r="E274" t="s">
        <v>40</v>
      </c>
      <c r="F274" t="s">
        <v>792</v>
      </c>
      <c r="G274" t="str">
        <f t="shared" si="4"/>
        <v>Lili Peppinghaus</v>
      </c>
    </row>
    <row r="275" spans="1:10" x14ac:dyDescent="0.2">
      <c r="A275" t="s">
        <v>809</v>
      </c>
      <c r="B275" t="s">
        <v>810</v>
      </c>
      <c r="C275" t="s">
        <v>39</v>
      </c>
      <c r="D275">
        <v>4</v>
      </c>
      <c r="E275" t="s">
        <v>40</v>
      </c>
      <c r="F275" t="s">
        <v>792</v>
      </c>
      <c r="G275" t="str">
        <f t="shared" si="4"/>
        <v>Olivia Mielnik</v>
      </c>
    </row>
    <row r="276" spans="1:10" x14ac:dyDescent="0.2">
      <c r="A276" t="s">
        <v>811</v>
      </c>
      <c r="B276" t="s">
        <v>812</v>
      </c>
      <c r="C276" t="s">
        <v>813</v>
      </c>
      <c r="D276">
        <v>5</v>
      </c>
      <c r="E276" t="s">
        <v>37</v>
      </c>
      <c r="F276" t="s">
        <v>792</v>
      </c>
      <c r="G276" t="str">
        <f t="shared" si="4"/>
        <v>Aidan Allen</v>
      </c>
    </row>
    <row r="277" spans="1:10" x14ac:dyDescent="0.2">
      <c r="A277" t="s">
        <v>814</v>
      </c>
      <c r="B277" t="s">
        <v>791</v>
      </c>
      <c r="C277" t="s">
        <v>815</v>
      </c>
      <c r="D277">
        <v>5</v>
      </c>
      <c r="E277" t="s">
        <v>37</v>
      </c>
      <c r="F277" t="s">
        <v>792</v>
      </c>
      <c r="G277" t="str">
        <f t="shared" si="4"/>
        <v>David Fazio</v>
      </c>
    </row>
    <row r="278" spans="1:10" x14ac:dyDescent="0.2">
      <c r="A278" t="s">
        <v>816</v>
      </c>
      <c r="B278" t="s">
        <v>817</v>
      </c>
      <c r="C278" t="s">
        <v>818</v>
      </c>
      <c r="D278">
        <v>5</v>
      </c>
      <c r="E278" t="s">
        <v>37</v>
      </c>
      <c r="F278" t="s">
        <v>792</v>
      </c>
      <c r="G278" t="str">
        <f t="shared" si="4"/>
        <v>Jan Eckhard</v>
      </c>
    </row>
    <row r="279" spans="1:10" x14ac:dyDescent="0.2">
      <c r="A279" t="s">
        <v>819</v>
      </c>
      <c r="B279" t="s">
        <v>802</v>
      </c>
      <c r="C279" t="s">
        <v>820</v>
      </c>
      <c r="D279">
        <v>5</v>
      </c>
      <c r="E279" t="s">
        <v>37</v>
      </c>
      <c r="F279" t="s">
        <v>792</v>
      </c>
      <c r="G279" t="str">
        <f t="shared" si="4"/>
        <v>Luciano Gencarelli</v>
      </c>
    </row>
    <row r="280" spans="1:10" x14ac:dyDescent="0.2">
      <c r="A280" t="s">
        <v>821</v>
      </c>
      <c r="B280" t="s">
        <v>822</v>
      </c>
      <c r="C280" t="s">
        <v>823</v>
      </c>
      <c r="D280">
        <v>5</v>
      </c>
      <c r="E280" t="s">
        <v>40</v>
      </c>
      <c r="F280" t="s">
        <v>792</v>
      </c>
      <c r="G280" t="str">
        <f t="shared" si="4"/>
        <v>Mia Soto</v>
      </c>
    </row>
    <row r="281" spans="1:10" x14ac:dyDescent="0.2">
      <c r="A281" t="s">
        <v>824</v>
      </c>
      <c r="B281" s="26" t="s">
        <v>794</v>
      </c>
      <c r="C281" s="26" t="s">
        <v>539</v>
      </c>
      <c r="D281">
        <v>5</v>
      </c>
      <c r="E281" s="26" t="s">
        <v>37</v>
      </c>
      <c r="F281" s="27" t="s">
        <v>792</v>
      </c>
      <c r="G281" t="str">
        <f t="shared" si="4"/>
        <v>Michael Guzman</v>
      </c>
      <c r="H281" s="26"/>
      <c r="I281" s="26"/>
      <c r="J281" s="26"/>
    </row>
    <row r="282" spans="1:10" x14ac:dyDescent="0.2">
      <c r="A282" t="s">
        <v>825</v>
      </c>
      <c r="B282" s="26" t="s">
        <v>826</v>
      </c>
      <c r="C282" s="26" t="s">
        <v>238</v>
      </c>
      <c r="D282">
        <v>5</v>
      </c>
      <c r="E282" s="26" t="s">
        <v>37</v>
      </c>
      <c r="F282" s="27" t="s">
        <v>792</v>
      </c>
      <c r="G282" t="str">
        <f t="shared" si="4"/>
        <v>Nicholas Kervel</v>
      </c>
      <c r="H282" s="26"/>
      <c r="I282" s="26"/>
      <c r="J282" s="26"/>
    </row>
    <row r="283" spans="1:10" x14ac:dyDescent="0.2">
      <c r="A283" t="s">
        <v>827</v>
      </c>
      <c r="B283" s="26" t="s">
        <v>828</v>
      </c>
      <c r="C283" s="26" t="s">
        <v>829</v>
      </c>
      <c r="D283">
        <v>6</v>
      </c>
      <c r="E283" s="26" t="s">
        <v>37</v>
      </c>
      <c r="F283" s="27" t="s">
        <v>792</v>
      </c>
      <c r="G283" t="str">
        <f t="shared" si="4"/>
        <v>Brandon Rios</v>
      </c>
      <c r="H283" s="26"/>
      <c r="I283" s="26"/>
      <c r="J283" s="26"/>
    </row>
    <row r="284" spans="1:10" x14ac:dyDescent="0.2">
      <c r="A284" t="s">
        <v>830</v>
      </c>
      <c r="B284" s="26" t="s">
        <v>831</v>
      </c>
      <c r="C284" s="26" t="s">
        <v>700</v>
      </c>
      <c r="D284">
        <v>6</v>
      </c>
      <c r="E284" s="26" t="s">
        <v>37</v>
      </c>
      <c r="F284" s="27" t="s">
        <v>792</v>
      </c>
      <c r="G284" t="str">
        <f t="shared" si="4"/>
        <v>Hughes Jeudy</v>
      </c>
      <c r="H284" s="26"/>
      <c r="I284" s="26"/>
      <c r="J284" s="26"/>
    </row>
    <row r="285" spans="1:10" x14ac:dyDescent="0.2">
      <c r="A285" t="s">
        <v>832</v>
      </c>
      <c r="B285" s="26" t="s">
        <v>833</v>
      </c>
      <c r="C285" s="26" t="s">
        <v>834</v>
      </c>
      <c r="D285">
        <v>6</v>
      </c>
      <c r="E285" s="26" t="s">
        <v>37</v>
      </c>
      <c r="F285" s="27" t="s">
        <v>792</v>
      </c>
      <c r="G285" t="str">
        <f t="shared" si="4"/>
        <v>Nicolai Chalet</v>
      </c>
      <c r="H285" s="26"/>
      <c r="I285" s="26"/>
      <c r="J285" s="26"/>
    </row>
    <row r="286" spans="1:10" x14ac:dyDescent="0.2">
      <c r="A286" t="s">
        <v>835</v>
      </c>
      <c r="B286" s="26" t="s">
        <v>810</v>
      </c>
      <c r="C286" s="26" t="s">
        <v>836</v>
      </c>
      <c r="D286">
        <v>8</v>
      </c>
      <c r="E286" s="26" t="s">
        <v>37</v>
      </c>
      <c r="F286" s="27" t="s">
        <v>792</v>
      </c>
      <c r="G286" t="str">
        <f t="shared" si="4"/>
        <v>Victor Mielnik</v>
      </c>
      <c r="H286" s="26"/>
      <c r="I286" s="26"/>
      <c r="J286" s="26"/>
    </row>
    <row r="287" spans="1:10" x14ac:dyDescent="0.2">
      <c r="A287" t="s">
        <v>837</v>
      </c>
      <c r="B287" s="26" t="s">
        <v>838</v>
      </c>
      <c r="C287" s="26" t="s">
        <v>39</v>
      </c>
      <c r="D287">
        <v>8</v>
      </c>
      <c r="E287" s="26" t="s">
        <v>40</v>
      </c>
      <c r="F287" s="27" t="s">
        <v>792</v>
      </c>
      <c r="G287" t="str">
        <f t="shared" si="4"/>
        <v>Olivia Jesolosky</v>
      </c>
      <c r="H287" s="26"/>
      <c r="I287" s="26"/>
      <c r="J287" s="26"/>
    </row>
    <row r="288" spans="1:10" x14ac:dyDescent="0.2">
      <c r="A288" t="s">
        <v>839</v>
      </c>
      <c r="B288" s="26" t="s">
        <v>807</v>
      </c>
      <c r="C288" s="26" t="s">
        <v>829</v>
      </c>
      <c r="D288">
        <v>8</v>
      </c>
      <c r="E288" s="26" t="s">
        <v>37</v>
      </c>
      <c r="F288" s="27" t="s">
        <v>792</v>
      </c>
      <c r="G288" t="str">
        <f t="shared" si="4"/>
        <v>Brandon Peppinghaus</v>
      </c>
      <c r="H288" s="26"/>
      <c r="I288" s="26"/>
      <c r="J288" s="26"/>
    </row>
    <row r="289" spans="1:10" x14ac:dyDescent="0.2">
      <c r="B289" s="26"/>
      <c r="C289" s="26"/>
      <c r="E289" s="26"/>
      <c r="F289" s="27"/>
      <c r="G289" t="str">
        <f t="shared" si="4"/>
        <v xml:space="preserve"> </v>
      </c>
      <c r="H289" s="26"/>
      <c r="I289" s="26"/>
      <c r="J289" s="26"/>
    </row>
    <row r="290" spans="1:10" x14ac:dyDescent="0.2">
      <c r="B290" s="26"/>
      <c r="C290" s="26"/>
      <c r="E290" s="26"/>
      <c r="F290" s="27"/>
      <c r="G290" t="str">
        <f t="shared" si="4"/>
        <v xml:space="preserve"> </v>
      </c>
      <c r="H290" s="26"/>
      <c r="I290" s="26"/>
      <c r="J290" s="26"/>
    </row>
    <row r="291" spans="1:10" x14ac:dyDescent="0.2">
      <c r="B291" s="26"/>
      <c r="C291" s="26"/>
      <c r="E291" s="26"/>
      <c r="F291" s="27"/>
      <c r="G291" t="str">
        <f t="shared" si="4"/>
        <v xml:space="preserve"> </v>
      </c>
      <c r="H291" s="26"/>
      <c r="I291" s="26"/>
      <c r="J291" s="26"/>
    </row>
    <row r="292" spans="1:10" x14ac:dyDescent="0.2">
      <c r="B292" s="26"/>
      <c r="C292" s="26"/>
      <c r="E292" s="26"/>
      <c r="F292" s="27"/>
      <c r="G292" t="str">
        <f t="shared" si="4"/>
        <v xml:space="preserve"> </v>
      </c>
      <c r="H292" s="26"/>
      <c r="I292" s="26"/>
      <c r="J292" s="26"/>
    </row>
    <row r="293" spans="1:10" x14ac:dyDescent="0.2">
      <c r="B293" s="26"/>
      <c r="C293" s="26"/>
      <c r="E293" s="26"/>
      <c r="F293" s="27"/>
      <c r="G293" t="str">
        <f t="shared" si="4"/>
        <v xml:space="preserve"> </v>
      </c>
      <c r="H293" s="26"/>
      <c r="I293" s="26"/>
      <c r="J293" s="26"/>
    </row>
    <row r="294" spans="1:10" x14ac:dyDescent="0.2">
      <c r="B294" s="26"/>
      <c r="C294" s="26"/>
      <c r="E294" s="26"/>
      <c r="F294" s="27"/>
      <c r="G294" t="str">
        <f t="shared" si="4"/>
        <v xml:space="preserve"> </v>
      </c>
      <c r="H294" s="26"/>
      <c r="I294" s="26"/>
      <c r="J294" s="26"/>
    </row>
    <row r="295" spans="1:10" x14ac:dyDescent="0.2">
      <c r="B295" s="26"/>
      <c r="C295" s="26"/>
      <c r="E295" s="26"/>
      <c r="F295" s="27"/>
      <c r="G295" t="str">
        <f t="shared" si="4"/>
        <v xml:space="preserve"> </v>
      </c>
      <c r="H295" s="26"/>
      <c r="I295" s="26"/>
      <c r="J295" s="26"/>
    </row>
    <row r="296" spans="1:10" x14ac:dyDescent="0.2">
      <c r="B296" s="26"/>
      <c r="C296" s="26"/>
      <c r="E296" s="26"/>
      <c r="F296" s="27"/>
      <c r="G296" t="str">
        <f t="shared" si="4"/>
        <v xml:space="preserve"> </v>
      </c>
      <c r="H296" s="26"/>
      <c r="I296" s="26"/>
      <c r="J296" s="26"/>
    </row>
    <row r="297" spans="1:10" x14ac:dyDescent="0.2">
      <c r="B297" s="26"/>
      <c r="C297" s="26"/>
      <c r="E297" s="26"/>
      <c r="F297" s="27"/>
      <c r="G297" t="str">
        <f t="shared" si="4"/>
        <v xml:space="preserve"> </v>
      </c>
      <c r="H297" s="26"/>
      <c r="I297" s="26"/>
      <c r="J297" s="26"/>
    </row>
    <row r="298" spans="1:10" x14ac:dyDescent="0.2">
      <c r="B298" s="26"/>
      <c r="C298" s="26"/>
      <c r="E298" s="26"/>
      <c r="F298" s="27"/>
      <c r="G298" t="str">
        <f t="shared" si="4"/>
        <v xml:space="preserve"> </v>
      </c>
      <c r="H298" s="26"/>
      <c r="I298" s="26"/>
      <c r="J298" s="26"/>
    </row>
    <row r="299" spans="1:10" x14ac:dyDescent="0.2">
      <c r="G299" t="str">
        <f t="shared" si="4"/>
        <v xml:space="preserve"> </v>
      </c>
    </row>
    <row r="300" spans="1:10" x14ac:dyDescent="0.2">
      <c r="A300" t="s">
        <v>840</v>
      </c>
      <c r="B300" t="s">
        <v>280</v>
      </c>
      <c r="C300" t="s">
        <v>841</v>
      </c>
      <c r="D300">
        <v>8</v>
      </c>
      <c r="E300" t="s">
        <v>40</v>
      </c>
      <c r="F300" t="s">
        <v>842</v>
      </c>
      <c r="G300" t="str">
        <f t="shared" si="4"/>
        <v>Azariah	 Andrews</v>
      </c>
    </row>
    <row r="301" spans="1:10" x14ac:dyDescent="0.2">
      <c r="A301" t="s">
        <v>843</v>
      </c>
      <c r="B301" t="s">
        <v>844</v>
      </c>
      <c r="C301" t="s">
        <v>845</v>
      </c>
      <c r="D301">
        <v>8</v>
      </c>
      <c r="E301" t="s">
        <v>40</v>
      </c>
      <c r="F301" t="s">
        <v>842</v>
      </c>
      <c r="G301" t="str">
        <f t="shared" si="4"/>
        <v>Alexa	 Barravecchio</v>
      </c>
    </row>
    <row r="302" spans="1:10" x14ac:dyDescent="0.2">
      <c r="A302" t="s">
        <v>846</v>
      </c>
      <c r="B302" t="s">
        <v>847</v>
      </c>
      <c r="C302" t="s">
        <v>848</v>
      </c>
      <c r="D302">
        <v>8</v>
      </c>
      <c r="E302" t="s">
        <v>40</v>
      </c>
      <c r="F302" t="s">
        <v>842</v>
      </c>
      <c r="G302" t="str">
        <f t="shared" si="4"/>
        <v>Mae	 Honan</v>
      </c>
    </row>
    <row r="303" spans="1:10" x14ac:dyDescent="0.2">
      <c r="A303" t="s">
        <v>849</v>
      </c>
      <c r="B303" t="s">
        <v>850</v>
      </c>
      <c r="C303" t="s">
        <v>851</v>
      </c>
      <c r="D303">
        <v>8</v>
      </c>
      <c r="E303" t="s">
        <v>40</v>
      </c>
      <c r="F303" t="s">
        <v>842</v>
      </c>
      <c r="G303" t="str">
        <f t="shared" si="4"/>
        <v>Isabella	 Orosz</v>
      </c>
    </row>
    <row r="304" spans="1:10" x14ac:dyDescent="0.2">
      <c r="A304" t="s">
        <v>852</v>
      </c>
      <c r="B304" t="s">
        <v>853</v>
      </c>
      <c r="C304" t="s">
        <v>851</v>
      </c>
      <c r="D304">
        <v>8</v>
      </c>
      <c r="E304" t="s">
        <v>40</v>
      </c>
      <c r="F304" t="s">
        <v>842</v>
      </c>
      <c r="G304" t="str">
        <f t="shared" si="4"/>
        <v>Isabella	 Propper</v>
      </c>
    </row>
    <row r="305" spans="1:7" x14ac:dyDescent="0.2">
      <c r="A305" t="s">
        <v>854</v>
      </c>
      <c r="B305" t="s">
        <v>855</v>
      </c>
      <c r="C305" t="s">
        <v>856</v>
      </c>
      <c r="D305">
        <v>8</v>
      </c>
      <c r="E305" t="s">
        <v>40</v>
      </c>
      <c r="F305" t="s">
        <v>842</v>
      </c>
      <c r="G305" t="str">
        <f t="shared" si="4"/>
        <v>Peyton	 Simmons</v>
      </c>
    </row>
    <row r="306" spans="1:7" x14ac:dyDescent="0.2">
      <c r="A306" t="s">
        <v>857</v>
      </c>
      <c r="B306" t="s">
        <v>858</v>
      </c>
      <c r="C306" t="s">
        <v>859</v>
      </c>
      <c r="D306">
        <v>7</v>
      </c>
      <c r="E306" t="s">
        <v>40</v>
      </c>
      <c r="F306" t="s">
        <v>842</v>
      </c>
      <c r="G306" t="str">
        <f t="shared" si="4"/>
        <v>Mary	 Cafasso</v>
      </c>
    </row>
    <row r="307" spans="1:7" x14ac:dyDescent="0.2">
      <c r="A307" t="s">
        <v>860</v>
      </c>
      <c r="B307" t="s">
        <v>861</v>
      </c>
      <c r="C307" t="s">
        <v>862</v>
      </c>
      <c r="D307">
        <v>7</v>
      </c>
      <c r="E307" t="s">
        <v>40</v>
      </c>
      <c r="F307" t="s">
        <v>842</v>
      </c>
      <c r="G307" t="str">
        <f t="shared" si="4"/>
        <v>Galina	 Dangler</v>
      </c>
    </row>
    <row r="308" spans="1:7" x14ac:dyDescent="0.2">
      <c r="A308" t="s">
        <v>863</v>
      </c>
      <c r="B308" t="s">
        <v>864</v>
      </c>
      <c r="C308" t="s">
        <v>865</v>
      </c>
      <c r="D308">
        <v>7</v>
      </c>
      <c r="E308" t="s">
        <v>40</v>
      </c>
      <c r="F308" t="s">
        <v>842</v>
      </c>
      <c r="G308" t="str">
        <f t="shared" si="4"/>
        <v>Samantha	 Innella</v>
      </c>
    </row>
    <row r="309" spans="1:7" x14ac:dyDescent="0.2">
      <c r="A309" t="s">
        <v>866</v>
      </c>
      <c r="B309" t="s">
        <v>867</v>
      </c>
      <c r="C309" t="s">
        <v>868</v>
      </c>
      <c r="D309">
        <v>7</v>
      </c>
      <c r="E309" t="s">
        <v>40</v>
      </c>
      <c r="F309" t="s">
        <v>842</v>
      </c>
      <c r="G309" t="str">
        <f t="shared" si="4"/>
        <v>Layla	 Vreeling</v>
      </c>
    </row>
    <row r="310" spans="1:7" x14ac:dyDescent="0.2">
      <c r="A310" t="s">
        <v>869</v>
      </c>
      <c r="B310" t="s">
        <v>870</v>
      </c>
      <c r="C310" t="s">
        <v>871</v>
      </c>
      <c r="D310">
        <v>7</v>
      </c>
      <c r="E310" t="s">
        <v>40</v>
      </c>
      <c r="F310" t="s">
        <v>842</v>
      </c>
      <c r="G310" t="str">
        <f t="shared" si="4"/>
        <v>Sally	 Walker</v>
      </c>
    </row>
    <row r="311" spans="1:7" x14ac:dyDescent="0.2">
      <c r="A311" t="s">
        <v>872</v>
      </c>
      <c r="B311" t="s">
        <v>873</v>
      </c>
      <c r="C311" t="s">
        <v>39</v>
      </c>
      <c r="D311">
        <v>8</v>
      </c>
      <c r="E311" t="s">
        <v>40</v>
      </c>
      <c r="F311" t="s">
        <v>842</v>
      </c>
      <c r="G311" t="str">
        <f t="shared" si="4"/>
        <v>Olivia Barsemian</v>
      </c>
    </row>
    <row r="312" spans="1:7" x14ac:dyDescent="0.2">
      <c r="G312" t="str">
        <f t="shared" si="4"/>
        <v xml:space="preserve"> </v>
      </c>
    </row>
    <row r="313" spans="1:7" x14ac:dyDescent="0.2">
      <c r="G313" t="str">
        <f t="shared" si="4"/>
        <v xml:space="preserve"> </v>
      </c>
    </row>
    <row r="314" spans="1:7" x14ac:dyDescent="0.2">
      <c r="G314" t="str">
        <f t="shared" si="4"/>
        <v xml:space="preserve"> </v>
      </c>
    </row>
    <row r="315" spans="1:7" x14ac:dyDescent="0.2">
      <c r="G315" t="str">
        <f t="shared" si="4"/>
        <v xml:space="preserve"> </v>
      </c>
    </row>
    <row r="316" spans="1:7" x14ac:dyDescent="0.2">
      <c r="G316" t="str">
        <f t="shared" si="4"/>
        <v xml:space="preserve"> </v>
      </c>
    </row>
    <row r="317" spans="1:7" x14ac:dyDescent="0.2">
      <c r="G317" t="str">
        <f t="shared" si="4"/>
        <v xml:space="preserve"> </v>
      </c>
    </row>
    <row r="318" spans="1:7" x14ac:dyDescent="0.2">
      <c r="G318" t="str">
        <f t="shared" si="4"/>
        <v xml:space="preserve"> </v>
      </c>
    </row>
    <row r="319" spans="1:7" x14ac:dyDescent="0.2">
      <c r="G319" t="str">
        <f t="shared" si="4"/>
        <v xml:space="preserve"> </v>
      </c>
    </row>
    <row r="320" spans="1:7" x14ac:dyDescent="0.2">
      <c r="G320" t="str">
        <f t="shared" si="4"/>
        <v xml:space="preserve"> </v>
      </c>
    </row>
    <row r="321" spans="1:7" x14ac:dyDescent="0.2">
      <c r="G321" t="str">
        <f t="shared" si="4"/>
        <v xml:space="preserve"> </v>
      </c>
    </row>
    <row r="322" spans="1:7" x14ac:dyDescent="0.2">
      <c r="A322" t="s">
        <v>874</v>
      </c>
      <c r="B322" t="s">
        <v>875</v>
      </c>
      <c r="C322" t="s">
        <v>203</v>
      </c>
      <c r="D322">
        <v>3</v>
      </c>
      <c r="E322" t="s">
        <v>40</v>
      </c>
      <c r="F322" t="s">
        <v>876</v>
      </c>
      <c r="G322" t="str">
        <f t="shared" si="4"/>
        <v>Caroline Doench</v>
      </c>
    </row>
    <row r="323" spans="1:7" x14ac:dyDescent="0.2">
      <c r="A323" t="s">
        <v>877</v>
      </c>
      <c r="B323" t="s">
        <v>878</v>
      </c>
      <c r="C323" t="s">
        <v>879</v>
      </c>
      <c r="D323">
        <v>3</v>
      </c>
      <c r="E323" t="s">
        <v>37</v>
      </c>
      <c r="F323" t="s">
        <v>876</v>
      </c>
      <c r="G323" t="str">
        <f t="shared" ref="G323:G386" si="5">C323&amp;" "&amp;B323</f>
        <v>Bobby Meulener</v>
      </c>
    </row>
    <row r="324" spans="1:7" x14ac:dyDescent="0.2">
      <c r="A324" t="s">
        <v>880</v>
      </c>
      <c r="B324" t="s">
        <v>878</v>
      </c>
      <c r="C324" t="s">
        <v>881</v>
      </c>
      <c r="D324">
        <v>3</v>
      </c>
      <c r="E324" t="s">
        <v>40</v>
      </c>
      <c r="F324" t="s">
        <v>876</v>
      </c>
      <c r="G324" t="str">
        <f t="shared" si="5"/>
        <v>MaryAnna Meulener</v>
      </c>
    </row>
    <row r="325" spans="1:7" x14ac:dyDescent="0.2">
      <c r="A325" t="s">
        <v>882</v>
      </c>
      <c r="B325" t="s">
        <v>883</v>
      </c>
      <c r="C325" t="s">
        <v>884</v>
      </c>
      <c r="D325">
        <v>3</v>
      </c>
      <c r="E325" t="s">
        <v>40</v>
      </c>
      <c r="F325" t="s">
        <v>876</v>
      </c>
      <c r="G325" t="str">
        <f t="shared" si="5"/>
        <v>Asha Patel</v>
      </c>
    </row>
    <row r="326" spans="1:7" x14ac:dyDescent="0.2">
      <c r="A326" t="s">
        <v>885</v>
      </c>
      <c r="B326" t="s">
        <v>886</v>
      </c>
      <c r="C326" t="s">
        <v>887</v>
      </c>
      <c r="D326">
        <v>3</v>
      </c>
      <c r="E326" t="s">
        <v>40</v>
      </c>
      <c r="F326" t="s">
        <v>876</v>
      </c>
      <c r="G326" t="str">
        <f t="shared" si="5"/>
        <v>Julie Scarpin</v>
      </c>
    </row>
    <row r="327" spans="1:7" x14ac:dyDescent="0.2">
      <c r="A327" t="s">
        <v>888</v>
      </c>
      <c r="B327" t="s">
        <v>889</v>
      </c>
      <c r="C327" t="s">
        <v>890</v>
      </c>
      <c r="D327">
        <v>4</v>
      </c>
      <c r="E327" t="s">
        <v>37</v>
      </c>
      <c r="F327" t="s">
        <v>876</v>
      </c>
      <c r="G327" t="str">
        <f t="shared" si="5"/>
        <v>Sidney Hamlett</v>
      </c>
    </row>
    <row r="328" spans="1:7" x14ac:dyDescent="0.2">
      <c r="A328" t="s">
        <v>891</v>
      </c>
      <c r="B328" t="s">
        <v>892</v>
      </c>
      <c r="C328" t="s">
        <v>332</v>
      </c>
      <c r="D328">
        <v>4</v>
      </c>
      <c r="E328" t="s">
        <v>37</v>
      </c>
      <c r="F328" t="s">
        <v>876</v>
      </c>
      <c r="G328" t="str">
        <f t="shared" si="5"/>
        <v>Joseph Lombardi</v>
      </c>
    </row>
    <row r="329" spans="1:7" x14ac:dyDescent="0.2">
      <c r="A329" t="s">
        <v>893</v>
      </c>
      <c r="B329" t="s">
        <v>883</v>
      </c>
      <c r="C329" t="s">
        <v>213</v>
      </c>
      <c r="D329">
        <v>4</v>
      </c>
      <c r="E329" t="s">
        <v>40</v>
      </c>
      <c r="F329" t="s">
        <v>876</v>
      </c>
      <c r="G329" t="str">
        <f t="shared" si="5"/>
        <v>Emma Patel</v>
      </c>
    </row>
    <row r="330" spans="1:7" x14ac:dyDescent="0.2">
      <c r="A330" t="s">
        <v>894</v>
      </c>
      <c r="B330" t="s">
        <v>895</v>
      </c>
      <c r="C330" t="s">
        <v>896</v>
      </c>
      <c r="D330">
        <v>4</v>
      </c>
      <c r="E330" t="s">
        <v>40</v>
      </c>
      <c r="F330" t="s">
        <v>876</v>
      </c>
      <c r="G330" t="str">
        <f t="shared" si="5"/>
        <v>Annie Salaki</v>
      </c>
    </row>
    <row r="331" spans="1:7" x14ac:dyDescent="0.2">
      <c r="A331" t="s">
        <v>897</v>
      </c>
      <c r="B331" t="s">
        <v>898</v>
      </c>
      <c r="C331" t="s">
        <v>899</v>
      </c>
      <c r="D331">
        <v>4</v>
      </c>
      <c r="E331" t="s">
        <v>40</v>
      </c>
      <c r="F331" t="s">
        <v>876</v>
      </c>
      <c r="G331" t="str">
        <f t="shared" si="5"/>
        <v>Kate Sims</v>
      </c>
    </row>
    <row r="332" spans="1:7" x14ac:dyDescent="0.2">
      <c r="A332" t="s">
        <v>900</v>
      </c>
      <c r="B332" t="s">
        <v>901</v>
      </c>
      <c r="C332" t="s">
        <v>902</v>
      </c>
      <c r="D332">
        <v>4</v>
      </c>
      <c r="E332" t="s">
        <v>40</v>
      </c>
      <c r="F332" t="s">
        <v>876</v>
      </c>
      <c r="G332" t="str">
        <f t="shared" si="5"/>
        <v>Mashuri Steele</v>
      </c>
    </row>
    <row r="333" spans="1:7" x14ac:dyDescent="0.2">
      <c r="A333" t="s">
        <v>903</v>
      </c>
      <c r="B333" t="s">
        <v>904</v>
      </c>
      <c r="C333" t="s">
        <v>134</v>
      </c>
      <c r="D333">
        <v>4</v>
      </c>
      <c r="E333" t="s">
        <v>40</v>
      </c>
      <c r="F333" t="s">
        <v>876</v>
      </c>
      <c r="G333" t="str">
        <f t="shared" si="5"/>
        <v>Alexa VanSlyke</v>
      </c>
    </row>
    <row r="334" spans="1:7" x14ac:dyDescent="0.2">
      <c r="A334" t="s">
        <v>905</v>
      </c>
      <c r="B334" t="s">
        <v>328</v>
      </c>
      <c r="C334" t="s">
        <v>815</v>
      </c>
      <c r="D334">
        <v>4</v>
      </c>
      <c r="E334" t="s">
        <v>37</v>
      </c>
      <c r="F334" t="s">
        <v>876</v>
      </c>
      <c r="G334" t="str">
        <f t="shared" si="5"/>
        <v>David Williams</v>
      </c>
    </row>
    <row r="335" spans="1:7" x14ac:dyDescent="0.2">
      <c r="A335" t="s">
        <v>906</v>
      </c>
      <c r="B335" t="s">
        <v>907</v>
      </c>
      <c r="C335" t="s">
        <v>908</v>
      </c>
      <c r="D335">
        <v>5</v>
      </c>
      <c r="E335" t="s">
        <v>37</v>
      </c>
      <c r="F335" t="s">
        <v>876</v>
      </c>
      <c r="G335" t="str">
        <f t="shared" si="5"/>
        <v>Bradford (Ford) Berdahl</v>
      </c>
    </row>
    <row r="336" spans="1:7" x14ac:dyDescent="0.2">
      <c r="A336" t="s">
        <v>909</v>
      </c>
      <c r="B336" t="s">
        <v>910</v>
      </c>
      <c r="C336" t="s">
        <v>473</v>
      </c>
      <c r="D336">
        <v>5</v>
      </c>
      <c r="E336" t="s">
        <v>37</v>
      </c>
      <c r="F336" t="s">
        <v>876</v>
      </c>
      <c r="G336" t="str">
        <f t="shared" si="5"/>
        <v>Dylan Fusco</v>
      </c>
    </row>
    <row r="337" spans="1:7" x14ac:dyDescent="0.2">
      <c r="A337" t="s">
        <v>911</v>
      </c>
      <c r="B337" t="s">
        <v>248</v>
      </c>
      <c r="C337" t="s">
        <v>912</v>
      </c>
      <c r="D337">
        <v>8</v>
      </c>
      <c r="E337" t="s">
        <v>40</v>
      </c>
      <c r="F337" t="s">
        <v>876</v>
      </c>
      <c r="G337" t="str">
        <f t="shared" si="5"/>
        <v>Kimberly Logan</v>
      </c>
    </row>
    <row r="338" spans="1:7" x14ac:dyDescent="0.2">
      <c r="A338" t="s">
        <v>913</v>
      </c>
      <c r="B338" t="s">
        <v>914</v>
      </c>
      <c r="C338" t="s">
        <v>915</v>
      </c>
      <c r="D338">
        <v>6</v>
      </c>
      <c r="E338" t="s">
        <v>40</v>
      </c>
      <c r="F338" t="s">
        <v>876</v>
      </c>
      <c r="G338" t="str">
        <f t="shared" si="5"/>
        <v>Isabela de Castro Soares</v>
      </c>
    </row>
    <row r="339" spans="1:7" x14ac:dyDescent="0.2">
      <c r="A339" t="s">
        <v>916</v>
      </c>
      <c r="B339" t="s">
        <v>917</v>
      </c>
      <c r="C339" t="s">
        <v>918</v>
      </c>
      <c r="D339">
        <v>6</v>
      </c>
      <c r="E339" t="s">
        <v>37</v>
      </c>
      <c r="F339" t="s">
        <v>876</v>
      </c>
      <c r="G339" t="str">
        <f t="shared" si="5"/>
        <v>Aiden Glacken</v>
      </c>
    </row>
    <row r="340" spans="1:7" x14ac:dyDescent="0.2">
      <c r="A340" t="s">
        <v>919</v>
      </c>
      <c r="B340" t="s">
        <v>542</v>
      </c>
      <c r="C340" t="s">
        <v>920</v>
      </c>
      <c r="D340">
        <v>6</v>
      </c>
      <c r="E340" t="s">
        <v>40</v>
      </c>
      <c r="F340" t="s">
        <v>876</v>
      </c>
      <c r="G340" t="str">
        <f t="shared" si="5"/>
        <v>Corey Graham</v>
      </c>
    </row>
    <row r="341" spans="1:7" x14ac:dyDescent="0.2">
      <c r="A341" t="s">
        <v>921</v>
      </c>
      <c r="B341" t="s">
        <v>922</v>
      </c>
      <c r="C341" t="s">
        <v>536</v>
      </c>
      <c r="D341">
        <v>6</v>
      </c>
      <c r="E341" t="s">
        <v>37</v>
      </c>
      <c r="F341" t="s">
        <v>876</v>
      </c>
      <c r="G341" t="str">
        <f t="shared" si="5"/>
        <v>Matthew Mangold</v>
      </c>
    </row>
    <row r="342" spans="1:7" x14ac:dyDescent="0.2">
      <c r="A342" t="s">
        <v>923</v>
      </c>
      <c r="B342" t="s">
        <v>924</v>
      </c>
      <c r="C342" t="s">
        <v>925</v>
      </c>
      <c r="D342">
        <v>6</v>
      </c>
      <c r="E342" t="s">
        <v>37</v>
      </c>
      <c r="F342" t="s">
        <v>876</v>
      </c>
      <c r="G342" t="str">
        <f t="shared" si="5"/>
        <v>Felipe Rendon</v>
      </c>
    </row>
    <row r="343" spans="1:7" x14ac:dyDescent="0.2">
      <c r="A343" t="s">
        <v>926</v>
      </c>
      <c r="B343" t="s">
        <v>907</v>
      </c>
      <c r="C343" t="s">
        <v>927</v>
      </c>
      <c r="D343">
        <v>7</v>
      </c>
      <c r="E343" t="s">
        <v>40</v>
      </c>
      <c r="F343" t="s">
        <v>876</v>
      </c>
      <c r="G343" t="str">
        <f t="shared" si="5"/>
        <v>Alexandra Berdahl</v>
      </c>
    </row>
    <row r="344" spans="1:7" x14ac:dyDescent="0.2">
      <c r="A344" t="s">
        <v>928</v>
      </c>
      <c r="B344" t="s">
        <v>929</v>
      </c>
      <c r="C344" t="s">
        <v>930</v>
      </c>
      <c r="D344">
        <v>7</v>
      </c>
      <c r="E344" t="s">
        <v>37</v>
      </c>
      <c r="F344" t="s">
        <v>876</v>
      </c>
      <c r="G344" t="str">
        <f t="shared" si="5"/>
        <v>Vincent Pasqua</v>
      </c>
    </row>
    <row r="345" spans="1:7" x14ac:dyDescent="0.2">
      <c r="A345" t="s">
        <v>931</v>
      </c>
      <c r="B345" t="s">
        <v>932</v>
      </c>
      <c r="C345" t="s">
        <v>933</v>
      </c>
      <c r="D345">
        <v>7</v>
      </c>
      <c r="E345" t="s">
        <v>37</v>
      </c>
      <c r="F345" t="s">
        <v>876</v>
      </c>
      <c r="G345" t="str">
        <f t="shared" si="5"/>
        <v>Naeem Rawat</v>
      </c>
    </row>
    <row r="346" spans="1:7" x14ac:dyDescent="0.2">
      <c r="A346" t="s">
        <v>934</v>
      </c>
      <c r="B346" t="s">
        <v>895</v>
      </c>
      <c r="C346" t="s">
        <v>97</v>
      </c>
      <c r="D346">
        <v>7</v>
      </c>
      <c r="E346" t="s">
        <v>37</v>
      </c>
      <c r="F346" t="s">
        <v>876</v>
      </c>
      <c r="G346" t="str">
        <f t="shared" si="5"/>
        <v>Henry Salaki</v>
      </c>
    </row>
    <row r="347" spans="1:7" x14ac:dyDescent="0.2">
      <c r="A347" t="s">
        <v>935</v>
      </c>
      <c r="B347" t="s">
        <v>936</v>
      </c>
      <c r="C347" t="s">
        <v>164</v>
      </c>
      <c r="D347">
        <v>7</v>
      </c>
      <c r="E347" t="s">
        <v>37</v>
      </c>
      <c r="F347" t="s">
        <v>876</v>
      </c>
      <c r="G347" t="str">
        <f t="shared" si="5"/>
        <v>Thomas Walsh</v>
      </c>
    </row>
    <row r="348" spans="1:7" x14ac:dyDescent="0.2">
      <c r="G348" t="str">
        <f t="shared" si="5"/>
        <v xml:space="preserve"> </v>
      </c>
    </row>
    <row r="349" spans="1:7" x14ac:dyDescent="0.2">
      <c r="G349" t="str">
        <f t="shared" si="5"/>
        <v xml:space="preserve"> </v>
      </c>
    </row>
    <row r="350" spans="1:7" x14ac:dyDescent="0.2">
      <c r="G350" t="str">
        <f t="shared" si="5"/>
        <v xml:space="preserve"> </v>
      </c>
    </row>
    <row r="351" spans="1:7" x14ac:dyDescent="0.2">
      <c r="A351" t="s">
        <v>937</v>
      </c>
      <c r="B351" t="s">
        <v>392</v>
      </c>
      <c r="C351" t="s">
        <v>391</v>
      </c>
      <c r="D351">
        <v>7</v>
      </c>
      <c r="E351" t="s">
        <v>37</v>
      </c>
      <c r="F351" t="s">
        <v>3</v>
      </c>
      <c r="G351" t="str">
        <f t="shared" si="5"/>
        <v>Carl Aberle</v>
      </c>
    </row>
    <row r="352" spans="1:7" x14ac:dyDescent="0.2">
      <c r="A352" t="s">
        <v>938</v>
      </c>
      <c r="B352" t="s">
        <v>392</v>
      </c>
      <c r="C352" t="s">
        <v>332</v>
      </c>
      <c r="D352">
        <v>4</v>
      </c>
      <c r="E352" t="s">
        <v>37</v>
      </c>
      <c r="F352" t="s">
        <v>3</v>
      </c>
      <c r="G352" t="str">
        <f t="shared" si="5"/>
        <v>Joseph Aberle</v>
      </c>
    </row>
    <row r="353" spans="1:7" x14ac:dyDescent="0.2">
      <c r="A353" t="s">
        <v>939</v>
      </c>
      <c r="B353" t="s">
        <v>940</v>
      </c>
      <c r="C353" t="s">
        <v>941</v>
      </c>
      <c r="D353">
        <v>1</v>
      </c>
      <c r="E353" t="s">
        <v>37</v>
      </c>
      <c r="F353" t="s">
        <v>3</v>
      </c>
      <c r="G353" t="str">
        <f t="shared" si="5"/>
        <v>Joey Arnold</v>
      </c>
    </row>
    <row r="354" spans="1:7" x14ac:dyDescent="0.2">
      <c r="A354" t="s">
        <v>942</v>
      </c>
      <c r="B354" t="s">
        <v>399</v>
      </c>
      <c r="C354" t="s">
        <v>398</v>
      </c>
      <c r="D354">
        <v>7</v>
      </c>
      <c r="E354" t="s">
        <v>37</v>
      </c>
      <c r="F354" t="s">
        <v>3</v>
      </c>
      <c r="G354" t="str">
        <f t="shared" si="5"/>
        <v>Sam Bonsignore</v>
      </c>
    </row>
    <row r="355" spans="1:7" x14ac:dyDescent="0.2">
      <c r="A355" t="s">
        <v>943</v>
      </c>
      <c r="B355" t="s">
        <v>944</v>
      </c>
      <c r="C355" t="s">
        <v>516</v>
      </c>
      <c r="D355">
        <v>3</v>
      </c>
      <c r="E355" t="s">
        <v>37</v>
      </c>
      <c r="F355" t="s">
        <v>3</v>
      </c>
      <c r="G355" t="str">
        <f t="shared" si="5"/>
        <v>Antonio Davis-Pamer</v>
      </c>
    </row>
    <row r="356" spans="1:7" x14ac:dyDescent="0.2">
      <c r="A356" t="s">
        <v>945</v>
      </c>
      <c r="B356" t="s">
        <v>389</v>
      </c>
      <c r="C356" t="s">
        <v>175</v>
      </c>
      <c r="D356">
        <v>8</v>
      </c>
      <c r="E356" t="s">
        <v>37</v>
      </c>
      <c r="F356" t="s">
        <v>3</v>
      </c>
      <c r="G356" t="str">
        <f t="shared" si="5"/>
        <v>Andrew Demetrick</v>
      </c>
    </row>
    <row r="357" spans="1:7" x14ac:dyDescent="0.2">
      <c r="A357" t="s">
        <v>946</v>
      </c>
      <c r="B357" t="s">
        <v>947</v>
      </c>
      <c r="C357" t="s">
        <v>487</v>
      </c>
      <c r="D357" t="s">
        <v>948</v>
      </c>
      <c r="E357" t="s">
        <v>40</v>
      </c>
      <c r="F357" t="s">
        <v>3</v>
      </c>
      <c r="G357" t="str">
        <f t="shared" si="5"/>
        <v>Jillian DeNoble</v>
      </c>
    </row>
    <row r="358" spans="1:7" x14ac:dyDescent="0.2">
      <c r="A358" t="s">
        <v>949</v>
      </c>
      <c r="B358" t="s">
        <v>947</v>
      </c>
      <c r="C358" t="s">
        <v>456</v>
      </c>
      <c r="D358">
        <v>5</v>
      </c>
      <c r="E358" t="s">
        <v>37</v>
      </c>
      <c r="F358" t="s">
        <v>3</v>
      </c>
      <c r="G358" t="str">
        <f t="shared" si="5"/>
        <v>Johnny DeNoble</v>
      </c>
    </row>
    <row r="359" spans="1:7" x14ac:dyDescent="0.2">
      <c r="A359" t="s">
        <v>950</v>
      </c>
      <c r="B359" t="s">
        <v>951</v>
      </c>
      <c r="C359" t="s">
        <v>952</v>
      </c>
      <c r="D359">
        <v>3</v>
      </c>
      <c r="E359" t="s">
        <v>40</v>
      </c>
      <c r="F359" t="s">
        <v>3</v>
      </c>
      <c r="G359" t="str">
        <f t="shared" si="5"/>
        <v>Laila Fabien</v>
      </c>
    </row>
    <row r="360" spans="1:7" x14ac:dyDescent="0.2">
      <c r="A360" t="s">
        <v>385</v>
      </c>
      <c r="B360" t="s">
        <v>953</v>
      </c>
      <c r="C360" t="s">
        <v>157</v>
      </c>
      <c r="D360">
        <v>1</v>
      </c>
      <c r="E360" t="s">
        <v>37</v>
      </c>
      <c r="F360" t="s">
        <v>3</v>
      </c>
      <c r="G360" t="str">
        <f t="shared" si="5"/>
        <v>Alex Gonzalez</v>
      </c>
    </row>
    <row r="361" spans="1:7" x14ac:dyDescent="0.2">
      <c r="A361" t="s">
        <v>386</v>
      </c>
      <c r="B361" t="s">
        <v>953</v>
      </c>
      <c r="C361" t="s">
        <v>531</v>
      </c>
      <c r="D361" t="s">
        <v>948</v>
      </c>
      <c r="E361" t="s">
        <v>37</v>
      </c>
      <c r="F361" t="s">
        <v>3</v>
      </c>
      <c r="G361" t="str">
        <f t="shared" si="5"/>
        <v>Jackson Gonzalez</v>
      </c>
    </row>
    <row r="362" spans="1:7" x14ac:dyDescent="0.2">
      <c r="A362" t="s">
        <v>387</v>
      </c>
      <c r="B362" t="s">
        <v>394</v>
      </c>
      <c r="C362" t="s">
        <v>393</v>
      </c>
      <c r="D362">
        <v>8</v>
      </c>
      <c r="E362" t="s">
        <v>37</v>
      </c>
      <c r="F362" t="s">
        <v>3</v>
      </c>
      <c r="G362" t="str">
        <f t="shared" si="5"/>
        <v>Charles Gosda</v>
      </c>
    </row>
    <row r="363" spans="1:7" x14ac:dyDescent="0.2">
      <c r="A363" t="s">
        <v>388</v>
      </c>
      <c r="B363" t="s">
        <v>1354</v>
      </c>
      <c r="C363" t="s">
        <v>1355</v>
      </c>
      <c r="D363">
        <v>7</v>
      </c>
      <c r="E363" t="s">
        <v>40</v>
      </c>
      <c r="F363" t="s">
        <v>3</v>
      </c>
      <c r="G363" t="str">
        <f t="shared" si="5"/>
        <v xml:space="preserve">Dursee Abby </v>
      </c>
    </row>
    <row r="364" spans="1:7" x14ac:dyDescent="0.2">
      <c r="A364" t="s">
        <v>513</v>
      </c>
      <c r="B364" t="s">
        <v>390</v>
      </c>
      <c r="C364" t="s">
        <v>132</v>
      </c>
      <c r="D364">
        <v>7</v>
      </c>
      <c r="E364" t="s">
        <v>40</v>
      </c>
      <c r="F364" t="s">
        <v>3</v>
      </c>
      <c r="G364" t="str">
        <f t="shared" si="5"/>
        <v>Ava McGuire</v>
      </c>
    </row>
    <row r="365" spans="1:7" x14ac:dyDescent="0.2">
      <c r="A365" t="s">
        <v>514</v>
      </c>
      <c r="B365" t="s">
        <v>954</v>
      </c>
      <c r="C365" t="s">
        <v>955</v>
      </c>
      <c r="D365">
        <v>8</v>
      </c>
      <c r="E365" t="s">
        <v>37</v>
      </c>
      <c r="F365" t="s">
        <v>3</v>
      </c>
      <c r="G365" t="str">
        <f t="shared" si="5"/>
        <v>Aedan Payumo</v>
      </c>
    </row>
    <row r="366" spans="1:7" x14ac:dyDescent="0.2">
      <c r="A366" t="s">
        <v>956</v>
      </c>
      <c r="B366" t="s">
        <v>954</v>
      </c>
      <c r="C366" t="s">
        <v>957</v>
      </c>
      <c r="D366">
        <v>8</v>
      </c>
      <c r="E366" t="s">
        <v>37</v>
      </c>
      <c r="F366" t="s">
        <v>3</v>
      </c>
      <c r="G366" t="str">
        <f t="shared" si="5"/>
        <v>Jaxon Payumo</v>
      </c>
    </row>
    <row r="367" spans="1:7" x14ac:dyDescent="0.2">
      <c r="A367" t="s">
        <v>958</v>
      </c>
      <c r="B367" t="s">
        <v>959</v>
      </c>
      <c r="C367" t="s">
        <v>960</v>
      </c>
      <c r="D367">
        <v>4</v>
      </c>
      <c r="E367" t="s">
        <v>37</v>
      </c>
      <c r="F367" t="s">
        <v>3</v>
      </c>
      <c r="G367" t="str">
        <f t="shared" si="5"/>
        <v>Emmanuel Pereya</v>
      </c>
    </row>
    <row r="368" spans="1:7" x14ac:dyDescent="0.2">
      <c r="A368" t="s">
        <v>961</v>
      </c>
      <c r="B368" t="s">
        <v>962</v>
      </c>
      <c r="C368" t="s">
        <v>963</v>
      </c>
      <c r="D368" t="s">
        <v>948</v>
      </c>
      <c r="E368" t="s">
        <v>40</v>
      </c>
      <c r="F368" t="s">
        <v>3</v>
      </c>
      <c r="G368" t="str">
        <f t="shared" si="5"/>
        <v>Lia Redgate</v>
      </c>
    </row>
    <row r="369" spans="1:7" x14ac:dyDescent="0.2">
      <c r="A369" t="s">
        <v>964</v>
      </c>
      <c r="B369" t="s">
        <v>497</v>
      </c>
      <c r="C369" t="s">
        <v>965</v>
      </c>
      <c r="D369">
        <v>6</v>
      </c>
      <c r="E369" t="s">
        <v>40</v>
      </c>
      <c r="F369" t="s">
        <v>3</v>
      </c>
      <c r="G369" t="str">
        <f t="shared" si="5"/>
        <v>Penelope Rodriguez</v>
      </c>
    </row>
    <row r="370" spans="1:7" x14ac:dyDescent="0.2">
      <c r="A370" t="s">
        <v>966</v>
      </c>
      <c r="B370" t="s">
        <v>497</v>
      </c>
      <c r="C370" t="s">
        <v>967</v>
      </c>
      <c r="D370">
        <v>4</v>
      </c>
      <c r="E370" t="s">
        <v>40</v>
      </c>
      <c r="F370" t="s">
        <v>3</v>
      </c>
      <c r="G370" t="str">
        <f t="shared" si="5"/>
        <v>Violet Rodriguez</v>
      </c>
    </row>
    <row r="371" spans="1:7" x14ac:dyDescent="0.2">
      <c r="A371" t="s">
        <v>968</v>
      </c>
      <c r="B371" t="s">
        <v>969</v>
      </c>
      <c r="C371" t="s">
        <v>473</v>
      </c>
      <c r="D371" t="s">
        <v>948</v>
      </c>
      <c r="E371" t="s">
        <v>37</v>
      </c>
      <c r="F371" t="s">
        <v>3</v>
      </c>
      <c r="G371" t="str">
        <f t="shared" si="5"/>
        <v>Dylan Serell</v>
      </c>
    </row>
    <row r="372" spans="1:7" x14ac:dyDescent="0.2">
      <c r="A372" t="s">
        <v>970</v>
      </c>
      <c r="B372" t="s">
        <v>971</v>
      </c>
      <c r="C372" t="s">
        <v>473</v>
      </c>
      <c r="D372">
        <v>7</v>
      </c>
      <c r="E372" t="s">
        <v>37</v>
      </c>
      <c r="F372" t="s">
        <v>3</v>
      </c>
      <c r="G372" t="str">
        <f t="shared" si="5"/>
        <v>Dylan West</v>
      </c>
    </row>
    <row r="373" spans="1:7" x14ac:dyDescent="0.2">
      <c r="A373" t="s">
        <v>972</v>
      </c>
      <c r="B373" t="s">
        <v>515</v>
      </c>
      <c r="C373" t="s">
        <v>973</v>
      </c>
      <c r="D373">
        <v>5</v>
      </c>
      <c r="E373" t="s">
        <v>37</v>
      </c>
      <c r="F373" t="s">
        <v>3</v>
      </c>
      <c r="G373" t="str">
        <f t="shared" si="5"/>
        <v>Oliver Manger</v>
      </c>
    </row>
    <row r="374" spans="1:7" x14ac:dyDescent="0.2">
      <c r="G374" t="str">
        <f t="shared" si="5"/>
        <v xml:space="preserve"> </v>
      </c>
    </row>
    <row r="375" spans="1:7" x14ac:dyDescent="0.2">
      <c r="G375" t="str">
        <f t="shared" si="5"/>
        <v xml:space="preserve"> </v>
      </c>
    </row>
    <row r="376" spans="1:7" x14ac:dyDescent="0.2">
      <c r="G376" t="str">
        <f t="shared" si="5"/>
        <v xml:space="preserve"> </v>
      </c>
    </row>
    <row r="377" spans="1:7" x14ac:dyDescent="0.2">
      <c r="A377" t="s">
        <v>974</v>
      </c>
      <c r="B377" t="s">
        <v>975</v>
      </c>
      <c r="C377" t="s">
        <v>976</v>
      </c>
      <c r="D377">
        <v>4</v>
      </c>
      <c r="E377" t="s">
        <v>37</v>
      </c>
      <c r="F377" t="s">
        <v>977</v>
      </c>
      <c r="G377" t="str">
        <f t="shared" si="5"/>
        <v>Slater Centeno</v>
      </c>
    </row>
    <row r="378" spans="1:7" x14ac:dyDescent="0.2">
      <c r="A378" t="s">
        <v>978</v>
      </c>
      <c r="B378" t="s">
        <v>979</v>
      </c>
      <c r="C378" t="s">
        <v>255</v>
      </c>
      <c r="D378">
        <v>8</v>
      </c>
      <c r="E378" t="s">
        <v>40</v>
      </c>
      <c r="F378" t="s">
        <v>977</v>
      </c>
      <c r="G378" t="str">
        <f t="shared" si="5"/>
        <v>Isabella Fungaroli</v>
      </c>
    </row>
    <row r="379" spans="1:7" x14ac:dyDescent="0.2">
      <c r="A379" t="s">
        <v>980</v>
      </c>
      <c r="B379" t="s">
        <v>981</v>
      </c>
      <c r="C379" t="s">
        <v>539</v>
      </c>
      <c r="D379">
        <v>3</v>
      </c>
      <c r="E379" t="s">
        <v>37</v>
      </c>
      <c r="F379" t="s">
        <v>977</v>
      </c>
      <c r="G379" t="str">
        <f t="shared" si="5"/>
        <v>Michael Gosiewski</v>
      </c>
    </row>
    <row r="380" spans="1:7" x14ac:dyDescent="0.2">
      <c r="A380" t="s">
        <v>982</v>
      </c>
      <c r="B380" t="s">
        <v>983</v>
      </c>
      <c r="C380" t="s">
        <v>232</v>
      </c>
      <c r="D380">
        <v>8</v>
      </c>
      <c r="E380" t="s">
        <v>37</v>
      </c>
      <c r="F380" t="s">
        <v>977</v>
      </c>
      <c r="G380" t="str">
        <f t="shared" si="5"/>
        <v>Alexander Blazquez</v>
      </c>
    </row>
    <row r="381" spans="1:7" x14ac:dyDescent="0.2">
      <c r="A381" t="s">
        <v>984</v>
      </c>
      <c r="B381" t="s">
        <v>983</v>
      </c>
      <c r="C381" t="s">
        <v>165</v>
      </c>
      <c r="D381">
        <v>3</v>
      </c>
      <c r="E381" t="s">
        <v>40</v>
      </c>
      <c r="F381" t="s">
        <v>977</v>
      </c>
      <c r="G381" t="str">
        <f t="shared" si="5"/>
        <v>Victoria Blazquez</v>
      </c>
    </row>
    <row r="382" spans="1:7" x14ac:dyDescent="0.2">
      <c r="A382" t="s">
        <v>985</v>
      </c>
      <c r="B382" t="s">
        <v>986</v>
      </c>
      <c r="C382" t="s">
        <v>248</v>
      </c>
      <c r="D382">
        <v>1</v>
      </c>
      <c r="E382" t="s">
        <v>37</v>
      </c>
      <c r="F382" t="s">
        <v>977</v>
      </c>
      <c r="G382" t="str">
        <f t="shared" si="5"/>
        <v>Logan Pietri</v>
      </c>
    </row>
    <row r="383" spans="1:7" x14ac:dyDescent="0.2">
      <c r="A383" t="s">
        <v>987</v>
      </c>
      <c r="B383" t="s">
        <v>988</v>
      </c>
      <c r="C383" t="s">
        <v>989</v>
      </c>
      <c r="D383">
        <v>4</v>
      </c>
      <c r="E383" t="s">
        <v>40</v>
      </c>
      <c r="F383" t="s">
        <v>977</v>
      </c>
      <c r="G383" t="str">
        <f t="shared" si="5"/>
        <v>Loretta Biro</v>
      </c>
    </row>
    <row r="384" spans="1:7" x14ac:dyDescent="0.2">
      <c r="A384" t="s">
        <v>990</v>
      </c>
      <c r="B384" t="s">
        <v>991</v>
      </c>
      <c r="C384" t="s">
        <v>930</v>
      </c>
      <c r="D384">
        <v>8</v>
      </c>
      <c r="E384" t="s">
        <v>37</v>
      </c>
      <c r="F384" t="s">
        <v>977</v>
      </c>
      <c r="G384" t="str">
        <f t="shared" si="5"/>
        <v>Vincent Lotito</v>
      </c>
    </row>
    <row r="385" spans="1:7" x14ac:dyDescent="0.2">
      <c r="A385" t="s">
        <v>992</v>
      </c>
      <c r="B385" t="s">
        <v>1352</v>
      </c>
      <c r="C385" t="s">
        <v>150</v>
      </c>
      <c r="D385">
        <v>6</v>
      </c>
      <c r="E385" t="s">
        <v>40</v>
      </c>
      <c r="F385" t="s">
        <v>977</v>
      </c>
      <c r="G385" t="str">
        <f t="shared" si="5"/>
        <v>Avery Reap</v>
      </c>
    </row>
    <row r="386" spans="1:7" x14ac:dyDescent="0.2">
      <c r="A386" t="s">
        <v>993</v>
      </c>
      <c r="B386" t="s">
        <v>994</v>
      </c>
      <c r="C386" t="s">
        <v>995</v>
      </c>
      <c r="D386">
        <v>8</v>
      </c>
      <c r="E386" t="s">
        <v>37</v>
      </c>
      <c r="F386" t="s">
        <v>977</v>
      </c>
      <c r="G386" t="str">
        <f t="shared" si="5"/>
        <v>Nico Federico</v>
      </c>
    </row>
    <row r="387" spans="1:7" x14ac:dyDescent="0.2">
      <c r="A387" t="s">
        <v>996</v>
      </c>
      <c r="B387" t="s">
        <v>997</v>
      </c>
      <c r="C387" t="s">
        <v>998</v>
      </c>
      <c r="D387">
        <v>8</v>
      </c>
      <c r="E387" t="s">
        <v>37</v>
      </c>
      <c r="F387" t="s">
        <v>977</v>
      </c>
      <c r="G387" t="str">
        <f t="shared" ref="G387:G450" si="6">C387&amp;" "&amp;B387</f>
        <v>Gavin Clancy</v>
      </c>
    </row>
    <row r="388" spans="1:7" x14ac:dyDescent="0.2">
      <c r="A388" t="s">
        <v>999</v>
      </c>
      <c r="B388" t="s">
        <v>1000</v>
      </c>
      <c r="C388" t="s">
        <v>1001</v>
      </c>
      <c r="D388">
        <v>3</v>
      </c>
      <c r="E388" t="s">
        <v>40</v>
      </c>
      <c r="F388" t="s">
        <v>977</v>
      </c>
      <c r="G388" t="str">
        <f t="shared" si="6"/>
        <v>Sabrina Echeverria</v>
      </c>
    </row>
    <row r="389" spans="1:7" x14ac:dyDescent="0.2">
      <c r="A389" t="s">
        <v>1002</v>
      </c>
      <c r="B389" t="s">
        <v>1003</v>
      </c>
      <c r="C389" t="s">
        <v>1004</v>
      </c>
      <c r="D389">
        <v>6</v>
      </c>
      <c r="E389" t="s">
        <v>40</v>
      </c>
      <c r="F389" t="s">
        <v>977</v>
      </c>
      <c r="G389" t="str">
        <f t="shared" si="6"/>
        <v>Cecilia Rose Sullian</v>
      </c>
    </row>
    <row r="390" spans="1:7" x14ac:dyDescent="0.2">
      <c r="A390" t="s">
        <v>1005</v>
      </c>
      <c r="B390" t="s">
        <v>1006</v>
      </c>
      <c r="C390" t="s">
        <v>1007</v>
      </c>
      <c r="D390">
        <v>4</v>
      </c>
      <c r="E390" t="s">
        <v>40</v>
      </c>
      <c r="F390" t="s">
        <v>977</v>
      </c>
      <c r="G390" t="str">
        <f t="shared" si="6"/>
        <v>Katalyna Aguilar</v>
      </c>
    </row>
    <row r="391" spans="1:7" x14ac:dyDescent="0.2">
      <c r="A391" t="s">
        <v>1008</v>
      </c>
      <c r="B391" t="s">
        <v>1009</v>
      </c>
      <c r="C391" t="s">
        <v>1010</v>
      </c>
      <c r="D391">
        <v>1</v>
      </c>
      <c r="E391" t="s">
        <v>37</v>
      </c>
      <c r="F391" t="s">
        <v>977</v>
      </c>
      <c r="G391" t="str">
        <f t="shared" si="6"/>
        <v>Jason Guerrero</v>
      </c>
    </row>
    <row r="392" spans="1:7" x14ac:dyDescent="0.2">
      <c r="A392" t="s">
        <v>1011</v>
      </c>
      <c r="B392" t="s">
        <v>822</v>
      </c>
      <c r="C392" t="s">
        <v>1012</v>
      </c>
      <c r="D392">
        <v>8</v>
      </c>
      <c r="E392" t="s">
        <v>37</v>
      </c>
      <c r="F392" t="s">
        <v>977</v>
      </c>
      <c r="G392" t="str">
        <f t="shared" si="6"/>
        <v>Ian Soto</v>
      </c>
    </row>
    <row r="393" spans="1:7" x14ac:dyDescent="0.2">
      <c r="A393" t="s">
        <v>1013</v>
      </c>
      <c r="B393" t="s">
        <v>1014</v>
      </c>
      <c r="C393" t="s">
        <v>1015</v>
      </c>
      <c r="D393">
        <v>5</v>
      </c>
      <c r="E393" t="s">
        <v>37</v>
      </c>
      <c r="F393" t="s">
        <v>977</v>
      </c>
      <c r="G393" t="str">
        <f t="shared" si="6"/>
        <v>Nathaniel Kull</v>
      </c>
    </row>
    <row r="394" spans="1:7" x14ac:dyDescent="0.2">
      <c r="A394" t="s">
        <v>1016</v>
      </c>
      <c r="B394" t="s">
        <v>1014</v>
      </c>
      <c r="C394" t="s">
        <v>232</v>
      </c>
      <c r="D394">
        <v>5</v>
      </c>
      <c r="E394" t="s">
        <v>37</v>
      </c>
      <c r="F394" t="s">
        <v>977</v>
      </c>
      <c r="G394" t="str">
        <f t="shared" si="6"/>
        <v>Alexander Kull</v>
      </c>
    </row>
    <row r="395" spans="1:7" x14ac:dyDescent="0.2">
      <c r="G395" t="str">
        <f t="shared" si="6"/>
        <v xml:space="preserve"> </v>
      </c>
    </row>
    <row r="396" spans="1:7" x14ac:dyDescent="0.2">
      <c r="G396" t="str">
        <f t="shared" si="6"/>
        <v xml:space="preserve"> </v>
      </c>
    </row>
    <row r="397" spans="1:7" x14ac:dyDescent="0.2">
      <c r="G397" t="str">
        <f t="shared" si="6"/>
        <v xml:space="preserve"> </v>
      </c>
    </row>
    <row r="398" spans="1:7" x14ac:dyDescent="0.2">
      <c r="G398" t="str">
        <f t="shared" si="6"/>
        <v xml:space="preserve"> </v>
      </c>
    </row>
    <row r="399" spans="1:7" x14ac:dyDescent="0.2">
      <c r="A399" t="s">
        <v>1017</v>
      </c>
      <c r="B399" t="s">
        <v>376</v>
      </c>
      <c r="C399" t="s">
        <v>1018</v>
      </c>
      <c r="D399">
        <v>3</v>
      </c>
      <c r="E399" t="s">
        <v>40</v>
      </c>
      <c r="F399" t="s">
        <v>384</v>
      </c>
      <c r="G399" t="str">
        <f t="shared" si="6"/>
        <v>AVERY WALSH</v>
      </c>
    </row>
    <row r="400" spans="1:7" x14ac:dyDescent="0.2">
      <c r="A400" t="s">
        <v>1019</v>
      </c>
      <c r="B400" t="s">
        <v>1020</v>
      </c>
      <c r="C400" t="s">
        <v>1021</v>
      </c>
      <c r="D400">
        <v>3</v>
      </c>
      <c r="E400" t="s">
        <v>40</v>
      </c>
      <c r="F400" t="s">
        <v>384</v>
      </c>
      <c r="G400" t="str">
        <f t="shared" si="6"/>
        <v>CAYLA CURATOLA</v>
      </c>
    </row>
    <row r="401" spans="1:7" x14ac:dyDescent="0.2">
      <c r="A401" t="s">
        <v>1022</v>
      </c>
      <c r="B401" t="s">
        <v>1023</v>
      </c>
      <c r="C401" t="s">
        <v>1024</v>
      </c>
      <c r="D401">
        <v>3</v>
      </c>
      <c r="E401" t="s">
        <v>40</v>
      </c>
      <c r="F401" t="s">
        <v>384</v>
      </c>
      <c r="G401" t="str">
        <f t="shared" si="6"/>
        <v>LILY WEBBER</v>
      </c>
    </row>
    <row r="402" spans="1:7" x14ac:dyDescent="0.2">
      <c r="A402" t="s">
        <v>1025</v>
      </c>
      <c r="B402" t="s">
        <v>353</v>
      </c>
      <c r="C402" t="s">
        <v>1026</v>
      </c>
      <c r="D402">
        <v>3</v>
      </c>
      <c r="E402" t="s">
        <v>40</v>
      </c>
      <c r="F402" t="s">
        <v>384</v>
      </c>
      <c r="G402" t="str">
        <f t="shared" si="6"/>
        <v>GABRIELA AUCAYLLE</v>
      </c>
    </row>
    <row r="403" spans="1:7" x14ac:dyDescent="0.2">
      <c r="A403" t="s">
        <v>1027</v>
      </c>
      <c r="B403" t="s">
        <v>355</v>
      </c>
      <c r="C403" t="s">
        <v>354</v>
      </c>
      <c r="D403">
        <v>4</v>
      </c>
      <c r="E403" t="s">
        <v>37</v>
      </c>
      <c r="F403" t="s">
        <v>384</v>
      </c>
      <c r="G403" t="str">
        <f t="shared" si="6"/>
        <v>WATSON SMITH</v>
      </c>
    </row>
    <row r="404" spans="1:7" x14ac:dyDescent="0.2">
      <c r="A404" t="s">
        <v>1284</v>
      </c>
      <c r="B404" t="s">
        <v>1285</v>
      </c>
      <c r="C404" t="s">
        <v>1285</v>
      </c>
      <c r="D404">
        <v>4</v>
      </c>
      <c r="E404" t="s">
        <v>40</v>
      </c>
      <c r="F404" t="s">
        <v>384</v>
      </c>
      <c r="G404" t="str">
        <f t="shared" si="6"/>
        <v>DUPE DUPE</v>
      </c>
    </row>
    <row r="405" spans="1:7" x14ac:dyDescent="0.2">
      <c r="A405" t="s">
        <v>1029</v>
      </c>
      <c r="B405" t="s">
        <v>353</v>
      </c>
      <c r="C405" t="s">
        <v>1030</v>
      </c>
      <c r="D405">
        <v>4</v>
      </c>
      <c r="E405" t="s">
        <v>37</v>
      </c>
      <c r="F405" t="s">
        <v>384</v>
      </c>
      <c r="G405" t="str">
        <f t="shared" si="6"/>
        <v>SEBASTIAN AUCAYLLE</v>
      </c>
    </row>
    <row r="406" spans="1:7" x14ac:dyDescent="0.2">
      <c r="A406" t="s">
        <v>1031</v>
      </c>
      <c r="B406" t="s">
        <v>352</v>
      </c>
      <c r="C406" t="s">
        <v>351</v>
      </c>
      <c r="D406">
        <v>4</v>
      </c>
      <c r="E406" t="s">
        <v>40</v>
      </c>
      <c r="F406" t="s">
        <v>384</v>
      </c>
      <c r="G406" t="str">
        <f t="shared" si="6"/>
        <v>ISABEL AROCHO</v>
      </c>
    </row>
    <row r="407" spans="1:7" x14ac:dyDescent="0.2">
      <c r="A407" t="s">
        <v>1032</v>
      </c>
      <c r="B407" t="s">
        <v>504</v>
      </c>
      <c r="C407" t="s">
        <v>1028</v>
      </c>
      <c r="D407">
        <v>4</v>
      </c>
      <c r="E407" t="s">
        <v>40</v>
      </c>
      <c r="F407" t="s">
        <v>384</v>
      </c>
      <c r="G407" t="str">
        <f t="shared" si="6"/>
        <v>KATHERINE BYRNES</v>
      </c>
    </row>
    <row r="408" spans="1:7" x14ac:dyDescent="0.2">
      <c r="A408" t="s">
        <v>1033</v>
      </c>
      <c r="B408" t="s">
        <v>1034</v>
      </c>
      <c r="C408" t="s">
        <v>1035</v>
      </c>
      <c r="D408">
        <v>4</v>
      </c>
      <c r="E408" t="s">
        <v>37</v>
      </c>
      <c r="F408" t="s">
        <v>384</v>
      </c>
      <c r="G408" t="str">
        <f t="shared" si="6"/>
        <v>FINNEGAN JONES</v>
      </c>
    </row>
    <row r="409" spans="1:7" x14ac:dyDescent="0.2">
      <c r="A409" t="s">
        <v>1036</v>
      </c>
      <c r="B409" t="s">
        <v>357</v>
      </c>
      <c r="C409" t="s">
        <v>356</v>
      </c>
      <c r="D409">
        <v>4</v>
      </c>
      <c r="E409" t="s">
        <v>40</v>
      </c>
      <c r="F409" t="s">
        <v>384</v>
      </c>
      <c r="G409" t="str">
        <f t="shared" si="6"/>
        <v>MARIELLE MACDONALD</v>
      </c>
    </row>
    <row r="410" spans="1:7" x14ac:dyDescent="0.2">
      <c r="A410" t="s">
        <v>1037</v>
      </c>
      <c r="B410" t="s">
        <v>359</v>
      </c>
      <c r="C410" t="s">
        <v>358</v>
      </c>
      <c r="D410">
        <v>4</v>
      </c>
      <c r="E410" t="s">
        <v>37</v>
      </c>
      <c r="F410" t="s">
        <v>384</v>
      </c>
      <c r="G410" t="str">
        <f t="shared" si="6"/>
        <v>RICHARD HOFF</v>
      </c>
    </row>
    <row r="411" spans="1:7" x14ac:dyDescent="0.2">
      <c r="A411" t="s">
        <v>1038</v>
      </c>
      <c r="B411" t="s">
        <v>1039</v>
      </c>
      <c r="C411" t="s">
        <v>505</v>
      </c>
      <c r="D411">
        <v>4</v>
      </c>
      <c r="E411" t="s">
        <v>40</v>
      </c>
      <c r="F411" t="s">
        <v>384</v>
      </c>
      <c r="G411" t="str">
        <f t="shared" si="6"/>
        <v>EMMA LAST</v>
      </c>
    </row>
    <row r="412" spans="1:7" x14ac:dyDescent="0.2">
      <c r="A412" t="s">
        <v>1040</v>
      </c>
      <c r="B412" t="s">
        <v>363</v>
      </c>
      <c r="C412" t="s">
        <v>362</v>
      </c>
      <c r="D412">
        <v>5</v>
      </c>
      <c r="E412" t="s">
        <v>37</v>
      </c>
      <c r="F412" t="s">
        <v>384</v>
      </c>
      <c r="G412" t="str">
        <f t="shared" si="6"/>
        <v>THOMAS MORA</v>
      </c>
    </row>
    <row r="413" spans="1:7" x14ac:dyDescent="0.2">
      <c r="A413" t="s">
        <v>1041</v>
      </c>
      <c r="B413" t="s">
        <v>1042</v>
      </c>
      <c r="C413" t="s">
        <v>1043</v>
      </c>
      <c r="D413">
        <v>5</v>
      </c>
      <c r="E413" t="s">
        <v>40</v>
      </c>
      <c r="F413" t="s">
        <v>384</v>
      </c>
      <c r="G413" t="str">
        <f t="shared" si="6"/>
        <v>ANALIESE TYRELL</v>
      </c>
    </row>
    <row r="414" spans="1:7" x14ac:dyDescent="0.2">
      <c r="A414" t="s">
        <v>1044</v>
      </c>
      <c r="B414" t="s">
        <v>365</v>
      </c>
      <c r="C414" t="s">
        <v>364</v>
      </c>
      <c r="D414">
        <v>5</v>
      </c>
      <c r="E414" t="s">
        <v>37</v>
      </c>
      <c r="F414" t="s">
        <v>384</v>
      </c>
      <c r="G414" t="str">
        <f t="shared" si="6"/>
        <v>RAYMOND MISA</v>
      </c>
    </row>
    <row r="415" spans="1:7" x14ac:dyDescent="0.2">
      <c r="A415" t="s">
        <v>1045</v>
      </c>
      <c r="B415" t="s">
        <v>352</v>
      </c>
      <c r="C415" t="s">
        <v>1046</v>
      </c>
      <c r="D415">
        <v>5</v>
      </c>
      <c r="E415" t="s">
        <v>40</v>
      </c>
      <c r="F415" t="s">
        <v>384</v>
      </c>
      <c r="G415" t="str">
        <f t="shared" si="6"/>
        <v>NOELIA AROCHO</v>
      </c>
    </row>
    <row r="416" spans="1:7" x14ac:dyDescent="0.2">
      <c r="A416" t="s">
        <v>1047</v>
      </c>
      <c r="B416" t="s">
        <v>361</v>
      </c>
      <c r="C416" t="s">
        <v>360</v>
      </c>
      <c r="D416">
        <v>5</v>
      </c>
      <c r="E416" t="s">
        <v>37</v>
      </c>
      <c r="F416" t="s">
        <v>384</v>
      </c>
      <c r="G416" t="str">
        <f t="shared" si="6"/>
        <v>JOSEPH BALAN</v>
      </c>
    </row>
    <row r="417" spans="1:7" x14ac:dyDescent="0.2">
      <c r="A417" t="s">
        <v>1048</v>
      </c>
      <c r="B417" t="s">
        <v>367</v>
      </c>
      <c r="C417" t="s">
        <v>1049</v>
      </c>
      <c r="D417">
        <v>6</v>
      </c>
      <c r="E417" t="s">
        <v>40</v>
      </c>
      <c r="F417" t="s">
        <v>384</v>
      </c>
      <c r="G417" t="str">
        <f t="shared" si="6"/>
        <v>ELIE GREENMAN</v>
      </c>
    </row>
    <row r="418" spans="1:7" x14ac:dyDescent="0.2">
      <c r="A418" t="s">
        <v>1050</v>
      </c>
      <c r="B418" t="s">
        <v>1051</v>
      </c>
      <c r="C418" t="s">
        <v>366</v>
      </c>
      <c r="D418">
        <v>6</v>
      </c>
      <c r="E418" t="s">
        <v>40</v>
      </c>
      <c r="F418" t="s">
        <v>384</v>
      </c>
      <c r="G418" t="str">
        <f t="shared" si="6"/>
        <v>BELLA FUENTES</v>
      </c>
    </row>
    <row r="419" spans="1:7" x14ac:dyDescent="0.2">
      <c r="A419" t="s">
        <v>1052</v>
      </c>
      <c r="B419" t="s">
        <v>1053</v>
      </c>
      <c r="C419" t="s">
        <v>1054</v>
      </c>
      <c r="D419">
        <v>6</v>
      </c>
      <c r="E419" t="s">
        <v>40</v>
      </c>
      <c r="F419" t="s">
        <v>384</v>
      </c>
      <c r="G419" t="str">
        <f t="shared" si="6"/>
        <v>SOFIA COHEN</v>
      </c>
    </row>
    <row r="420" spans="1:7" x14ac:dyDescent="0.2">
      <c r="A420" t="s">
        <v>1055</v>
      </c>
      <c r="B420" t="s">
        <v>1056</v>
      </c>
      <c r="C420" t="s">
        <v>1057</v>
      </c>
      <c r="D420">
        <v>6</v>
      </c>
      <c r="E420" t="s">
        <v>37</v>
      </c>
      <c r="F420" t="s">
        <v>384</v>
      </c>
      <c r="G420" t="str">
        <f t="shared" si="6"/>
        <v>GABRIEL PRIDE</v>
      </c>
    </row>
    <row r="421" spans="1:7" x14ac:dyDescent="0.2">
      <c r="A421" t="s">
        <v>1058</v>
      </c>
      <c r="B421" t="s">
        <v>371</v>
      </c>
      <c r="C421" t="s">
        <v>370</v>
      </c>
      <c r="D421">
        <v>6</v>
      </c>
      <c r="E421" t="s">
        <v>37</v>
      </c>
      <c r="F421" t="s">
        <v>384</v>
      </c>
      <c r="G421" t="str">
        <f t="shared" si="6"/>
        <v>KEITH VAN FLEET</v>
      </c>
    </row>
    <row r="422" spans="1:7" x14ac:dyDescent="0.2">
      <c r="A422" t="s">
        <v>1059</v>
      </c>
      <c r="B422" t="s">
        <v>369</v>
      </c>
      <c r="C422" t="s">
        <v>368</v>
      </c>
      <c r="D422">
        <v>6</v>
      </c>
      <c r="E422" t="s">
        <v>37</v>
      </c>
      <c r="F422" t="s">
        <v>384</v>
      </c>
      <c r="G422" t="str">
        <f t="shared" si="6"/>
        <v>PATRICK MORROW</v>
      </c>
    </row>
    <row r="423" spans="1:7" x14ac:dyDescent="0.2">
      <c r="A423" t="s">
        <v>1060</v>
      </c>
      <c r="B423" t="s">
        <v>1061</v>
      </c>
      <c r="C423" t="s">
        <v>1062</v>
      </c>
      <c r="D423">
        <v>7</v>
      </c>
      <c r="E423" t="s">
        <v>40</v>
      </c>
      <c r="F423" t="s">
        <v>384</v>
      </c>
      <c r="G423" t="str">
        <f t="shared" si="6"/>
        <v>ZERRINA CAMPAGNA</v>
      </c>
    </row>
    <row r="424" spans="1:7" x14ac:dyDescent="0.2">
      <c r="A424" t="s">
        <v>1063</v>
      </c>
      <c r="B424" t="s">
        <v>1064</v>
      </c>
      <c r="C424" t="s">
        <v>1065</v>
      </c>
      <c r="D424">
        <v>7</v>
      </c>
      <c r="E424" t="s">
        <v>40</v>
      </c>
      <c r="F424" t="s">
        <v>384</v>
      </c>
      <c r="G424" t="str">
        <f t="shared" si="6"/>
        <v>MARI V DUFFY</v>
      </c>
    </row>
    <row r="425" spans="1:7" x14ac:dyDescent="0.2">
      <c r="A425" t="s">
        <v>1066</v>
      </c>
      <c r="B425" t="s">
        <v>365</v>
      </c>
      <c r="C425" t="s">
        <v>374</v>
      </c>
      <c r="D425">
        <v>7</v>
      </c>
      <c r="E425" t="s">
        <v>40</v>
      </c>
      <c r="F425" t="s">
        <v>384</v>
      </c>
      <c r="G425" t="str">
        <f t="shared" si="6"/>
        <v>REGINA MISA</v>
      </c>
    </row>
    <row r="426" spans="1:7" x14ac:dyDescent="0.2">
      <c r="A426" t="s">
        <v>1067</v>
      </c>
      <c r="B426" t="s">
        <v>1042</v>
      </c>
      <c r="C426" t="s">
        <v>1068</v>
      </c>
      <c r="D426">
        <v>7</v>
      </c>
      <c r="E426" t="s">
        <v>40</v>
      </c>
      <c r="F426" t="s">
        <v>384</v>
      </c>
      <c r="G426" t="str">
        <f t="shared" si="6"/>
        <v>MARGARET TYRELL</v>
      </c>
    </row>
    <row r="427" spans="1:7" x14ac:dyDescent="0.2">
      <c r="A427" t="s">
        <v>1069</v>
      </c>
      <c r="B427" t="s">
        <v>376</v>
      </c>
      <c r="C427" t="s">
        <v>375</v>
      </c>
      <c r="D427">
        <v>7</v>
      </c>
      <c r="E427" t="s">
        <v>40</v>
      </c>
      <c r="F427" t="s">
        <v>384</v>
      </c>
      <c r="G427" t="str">
        <f t="shared" si="6"/>
        <v>KATHRYN WALSH</v>
      </c>
    </row>
    <row r="428" spans="1:7" x14ac:dyDescent="0.2">
      <c r="A428" t="s">
        <v>1070</v>
      </c>
      <c r="B428" t="s">
        <v>357</v>
      </c>
      <c r="C428" t="s">
        <v>373</v>
      </c>
      <c r="D428">
        <v>7</v>
      </c>
      <c r="E428" t="s">
        <v>37</v>
      </c>
      <c r="F428" t="s">
        <v>384</v>
      </c>
      <c r="G428" t="str">
        <f t="shared" si="6"/>
        <v>HENRY MACDONALD</v>
      </c>
    </row>
    <row r="429" spans="1:7" x14ac:dyDescent="0.2">
      <c r="A429" t="s">
        <v>1071</v>
      </c>
      <c r="B429" t="s">
        <v>378</v>
      </c>
      <c r="C429" t="s">
        <v>377</v>
      </c>
      <c r="D429">
        <v>7</v>
      </c>
      <c r="E429" t="s">
        <v>40</v>
      </c>
      <c r="F429" t="s">
        <v>384</v>
      </c>
      <c r="G429" t="str">
        <f t="shared" si="6"/>
        <v>RUBY JOSEPHSON</v>
      </c>
    </row>
    <row r="430" spans="1:7" x14ac:dyDescent="0.2">
      <c r="A430" t="s">
        <v>1072</v>
      </c>
      <c r="B430" t="s">
        <v>352</v>
      </c>
      <c r="C430" t="s">
        <v>372</v>
      </c>
      <c r="D430">
        <v>7</v>
      </c>
      <c r="E430" t="s">
        <v>40</v>
      </c>
      <c r="F430" t="s">
        <v>384</v>
      </c>
      <c r="G430" t="str">
        <f t="shared" si="6"/>
        <v>ELIANA AROCHO</v>
      </c>
    </row>
    <row r="431" spans="1:7" x14ac:dyDescent="0.2">
      <c r="A431" t="s">
        <v>1073</v>
      </c>
      <c r="B431" t="s">
        <v>1051</v>
      </c>
      <c r="C431" t="s">
        <v>380</v>
      </c>
      <c r="D431">
        <v>8</v>
      </c>
      <c r="E431" t="s">
        <v>37</v>
      </c>
      <c r="F431" t="s">
        <v>384</v>
      </c>
      <c r="G431" t="str">
        <f t="shared" si="6"/>
        <v>JULIAN FUENTES</v>
      </c>
    </row>
    <row r="432" spans="1:7" x14ac:dyDescent="0.2">
      <c r="A432" t="s">
        <v>1074</v>
      </c>
      <c r="B432" t="s">
        <v>361</v>
      </c>
      <c r="C432" t="s">
        <v>379</v>
      </c>
      <c r="D432">
        <v>8</v>
      </c>
      <c r="E432" t="s">
        <v>40</v>
      </c>
      <c r="F432" t="s">
        <v>384</v>
      </c>
      <c r="G432" t="str">
        <f t="shared" si="6"/>
        <v>AGNES BALAN</v>
      </c>
    </row>
    <row r="433" spans="1:7" x14ac:dyDescent="0.2">
      <c r="A433" t="s">
        <v>1075</v>
      </c>
      <c r="B433" t="s">
        <v>1076</v>
      </c>
      <c r="C433" t="s">
        <v>383</v>
      </c>
      <c r="D433">
        <v>8</v>
      </c>
      <c r="E433" t="s">
        <v>40</v>
      </c>
      <c r="F433" t="s">
        <v>384</v>
      </c>
      <c r="G433" t="str">
        <f t="shared" si="6"/>
        <v>ASHLYN DECORGES</v>
      </c>
    </row>
    <row r="434" spans="1:7" x14ac:dyDescent="0.2">
      <c r="A434" t="s">
        <v>1077</v>
      </c>
      <c r="B434" t="s">
        <v>382</v>
      </c>
      <c r="C434" t="s">
        <v>381</v>
      </c>
      <c r="D434">
        <v>8</v>
      </c>
      <c r="E434" t="s">
        <v>40</v>
      </c>
      <c r="F434" t="s">
        <v>384</v>
      </c>
      <c r="G434" t="str">
        <f t="shared" si="6"/>
        <v>LILLY MARTINSON</v>
      </c>
    </row>
    <row r="435" spans="1:7" x14ac:dyDescent="0.2">
      <c r="A435" t="s">
        <v>1078</v>
      </c>
      <c r="B435" t="s">
        <v>1056</v>
      </c>
      <c r="C435" t="s">
        <v>1079</v>
      </c>
      <c r="D435">
        <v>8</v>
      </c>
      <c r="E435" t="s">
        <v>40</v>
      </c>
      <c r="F435" t="s">
        <v>384</v>
      </c>
      <c r="G435" t="str">
        <f t="shared" si="6"/>
        <v>EVIE PRIDE</v>
      </c>
    </row>
    <row r="436" spans="1:7" x14ac:dyDescent="0.2">
      <c r="A436" t="s">
        <v>1283</v>
      </c>
      <c r="B436" t="s">
        <v>1064</v>
      </c>
      <c r="C436" t="s">
        <v>1282</v>
      </c>
      <c r="D436">
        <v>3</v>
      </c>
      <c r="E436" t="s">
        <v>40</v>
      </c>
      <c r="F436" t="s">
        <v>384</v>
      </c>
      <c r="G436" t="str">
        <f t="shared" si="6"/>
        <v>MARGARITA DUFFY</v>
      </c>
    </row>
    <row r="437" spans="1:7" x14ac:dyDescent="0.2">
      <c r="G437" t="str">
        <f t="shared" si="6"/>
        <v xml:space="preserve"> </v>
      </c>
    </row>
    <row r="438" spans="1:7" x14ac:dyDescent="0.2">
      <c r="G438" t="str">
        <f t="shared" si="6"/>
        <v xml:space="preserve"> </v>
      </c>
    </row>
    <row r="439" spans="1:7" x14ac:dyDescent="0.2">
      <c r="G439" t="str">
        <f t="shared" si="6"/>
        <v xml:space="preserve"> </v>
      </c>
    </row>
    <row r="440" spans="1:7" x14ac:dyDescent="0.2">
      <c r="G440" t="str">
        <f t="shared" si="6"/>
        <v xml:space="preserve"> </v>
      </c>
    </row>
    <row r="441" spans="1:7" x14ac:dyDescent="0.2">
      <c r="G441" t="str">
        <f t="shared" si="6"/>
        <v xml:space="preserve"> </v>
      </c>
    </row>
    <row r="442" spans="1:7" x14ac:dyDescent="0.2">
      <c r="A442" t="s">
        <v>1080</v>
      </c>
      <c r="B442" t="s">
        <v>1081</v>
      </c>
      <c r="C442" t="s">
        <v>164</v>
      </c>
      <c r="D442">
        <v>4</v>
      </c>
      <c r="E442" t="s">
        <v>37</v>
      </c>
      <c r="F442" t="s">
        <v>1082</v>
      </c>
      <c r="G442" t="str">
        <f t="shared" si="6"/>
        <v>Thomas Cronin</v>
      </c>
    </row>
    <row r="443" spans="1:7" x14ac:dyDescent="0.2">
      <c r="A443" t="s">
        <v>1083</v>
      </c>
      <c r="B443" t="s">
        <v>1084</v>
      </c>
      <c r="C443" t="s">
        <v>100</v>
      </c>
      <c r="D443">
        <v>4</v>
      </c>
      <c r="E443" t="s">
        <v>37</v>
      </c>
      <c r="F443" t="s">
        <v>1082</v>
      </c>
      <c r="G443" t="str">
        <f t="shared" si="6"/>
        <v>Jack Cormier</v>
      </c>
    </row>
    <row r="444" spans="1:7" x14ac:dyDescent="0.2">
      <c r="A444" t="s">
        <v>1085</v>
      </c>
      <c r="B444" t="s">
        <v>1086</v>
      </c>
      <c r="C444" t="s">
        <v>243</v>
      </c>
      <c r="D444">
        <v>5</v>
      </c>
      <c r="E444" t="s">
        <v>37</v>
      </c>
      <c r="F444" t="s">
        <v>1082</v>
      </c>
      <c r="G444" t="str">
        <f t="shared" si="6"/>
        <v>Owen McLane</v>
      </c>
    </row>
    <row r="445" spans="1:7" x14ac:dyDescent="0.2">
      <c r="A445" t="s">
        <v>1087</v>
      </c>
      <c r="B445" t="s">
        <v>401</v>
      </c>
      <c r="C445" t="s">
        <v>100</v>
      </c>
      <c r="D445">
        <v>5</v>
      </c>
      <c r="E445" t="s">
        <v>37</v>
      </c>
      <c r="F445" t="s">
        <v>1082</v>
      </c>
      <c r="G445" t="str">
        <f t="shared" si="6"/>
        <v>Jack Cross</v>
      </c>
    </row>
    <row r="446" spans="1:7" x14ac:dyDescent="0.2">
      <c r="A446" t="s">
        <v>1088</v>
      </c>
      <c r="B446" t="s">
        <v>1081</v>
      </c>
      <c r="C446" t="s">
        <v>236</v>
      </c>
      <c r="D446">
        <v>5</v>
      </c>
      <c r="E446" t="s">
        <v>37</v>
      </c>
      <c r="F446" t="s">
        <v>1082</v>
      </c>
      <c r="G446" t="str">
        <f t="shared" si="6"/>
        <v>Daniel Cronin</v>
      </c>
    </row>
    <row r="447" spans="1:7" x14ac:dyDescent="0.2">
      <c r="A447" t="s">
        <v>1089</v>
      </c>
      <c r="B447" t="s">
        <v>403</v>
      </c>
      <c r="C447" t="s">
        <v>1090</v>
      </c>
      <c r="D447">
        <v>6</v>
      </c>
      <c r="E447" t="s">
        <v>40</v>
      </c>
      <c r="F447" t="s">
        <v>1082</v>
      </c>
      <c r="G447" t="str">
        <f t="shared" si="6"/>
        <v>Delaney Pignatello</v>
      </c>
    </row>
    <row r="448" spans="1:7" x14ac:dyDescent="0.2">
      <c r="A448" t="s">
        <v>1091</v>
      </c>
      <c r="B448" t="s">
        <v>1092</v>
      </c>
      <c r="C448" t="s">
        <v>1093</v>
      </c>
      <c r="D448">
        <v>6</v>
      </c>
      <c r="E448" t="s">
        <v>40</v>
      </c>
      <c r="F448" t="s">
        <v>1082</v>
      </c>
      <c r="G448" t="str">
        <f t="shared" si="6"/>
        <v>Ellis Sobers</v>
      </c>
    </row>
    <row r="449" spans="1:7" x14ac:dyDescent="0.2">
      <c r="A449" t="s">
        <v>1094</v>
      </c>
      <c r="B449" t="s">
        <v>1095</v>
      </c>
      <c r="C449" t="s">
        <v>100</v>
      </c>
      <c r="D449">
        <v>6</v>
      </c>
      <c r="E449" t="s">
        <v>37</v>
      </c>
      <c r="F449" t="s">
        <v>1082</v>
      </c>
      <c r="G449" t="str">
        <f t="shared" si="6"/>
        <v>Jack Esposito</v>
      </c>
    </row>
    <row r="450" spans="1:7" x14ac:dyDescent="0.2">
      <c r="A450" t="s">
        <v>1096</v>
      </c>
      <c r="B450" t="s">
        <v>402</v>
      </c>
      <c r="C450" t="s">
        <v>152</v>
      </c>
      <c r="D450">
        <v>6</v>
      </c>
      <c r="E450" t="s">
        <v>40</v>
      </c>
      <c r="F450" t="s">
        <v>1082</v>
      </c>
      <c r="G450" t="str">
        <f t="shared" si="6"/>
        <v>Katie Sherer</v>
      </c>
    </row>
    <row r="451" spans="1:7" x14ac:dyDescent="0.2">
      <c r="A451" t="s">
        <v>409</v>
      </c>
      <c r="B451" t="s">
        <v>1097</v>
      </c>
      <c r="C451" t="s">
        <v>1098</v>
      </c>
      <c r="D451">
        <v>6</v>
      </c>
      <c r="E451" t="s">
        <v>40</v>
      </c>
      <c r="F451" t="s">
        <v>1082</v>
      </c>
      <c r="G451" t="str">
        <f t="shared" ref="G451:G517" si="7">C451&amp;" "&amp;B451</f>
        <v>Charlotte Bennigtion</v>
      </c>
    </row>
    <row r="452" spans="1:7" x14ac:dyDescent="0.2">
      <c r="A452" t="s">
        <v>410</v>
      </c>
      <c r="B452" t="s">
        <v>1099</v>
      </c>
      <c r="C452" t="s">
        <v>1100</v>
      </c>
      <c r="D452">
        <v>6</v>
      </c>
      <c r="E452" t="s">
        <v>40</v>
      </c>
      <c r="F452" t="s">
        <v>1082</v>
      </c>
      <c r="G452" t="str">
        <f t="shared" si="7"/>
        <v>Brigid Flynn</v>
      </c>
    </row>
    <row r="453" spans="1:7" x14ac:dyDescent="0.2">
      <c r="A453" t="s">
        <v>411</v>
      </c>
      <c r="B453" t="s">
        <v>1101</v>
      </c>
      <c r="C453" t="s">
        <v>257</v>
      </c>
      <c r="D453">
        <v>6</v>
      </c>
      <c r="E453" t="s">
        <v>40</v>
      </c>
      <c r="F453" t="s">
        <v>1082</v>
      </c>
      <c r="G453" t="str">
        <f t="shared" si="7"/>
        <v>Grace Boler</v>
      </c>
    </row>
    <row r="454" spans="1:7" x14ac:dyDescent="0.2">
      <c r="A454" t="s">
        <v>412</v>
      </c>
      <c r="B454" t="s">
        <v>1084</v>
      </c>
      <c r="C454" t="s">
        <v>97</v>
      </c>
      <c r="D454">
        <v>7</v>
      </c>
      <c r="E454" t="s">
        <v>37</v>
      </c>
      <c r="F454" t="s">
        <v>1082</v>
      </c>
      <c r="G454" t="str">
        <f t="shared" si="7"/>
        <v>Henry Cormier</v>
      </c>
    </row>
    <row r="455" spans="1:7" x14ac:dyDescent="0.2">
      <c r="A455" t="s">
        <v>413</v>
      </c>
      <c r="B455" t="s">
        <v>1102</v>
      </c>
      <c r="C455" t="s">
        <v>178</v>
      </c>
      <c r="D455">
        <v>8</v>
      </c>
      <c r="E455" t="s">
        <v>37</v>
      </c>
      <c r="F455" t="s">
        <v>1082</v>
      </c>
      <c r="G455" t="str">
        <f t="shared" si="7"/>
        <v>Harrison Szot</v>
      </c>
    </row>
    <row r="456" spans="1:7" x14ac:dyDescent="0.2">
      <c r="A456" t="s">
        <v>414</v>
      </c>
      <c r="B456" t="s">
        <v>404</v>
      </c>
      <c r="C456" t="s">
        <v>813</v>
      </c>
      <c r="D456">
        <v>8</v>
      </c>
      <c r="E456" t="s">
        <v>37</v>
      </c>
      <c r="F456" t="s">
        <v>1082</v>
      </c>
      <c r="G456" t="str">
        <f t="shared" si="7"/>
        <v>Aidan Shrekgast</v>
      </c>
    </row>
    <row r="457" spans="1:7" x14ac:dyDescent="0.2">
      <c r="A457" t="s">
        <v>415</v>
      </c>
      <c r="B457" t="s">
        <v>1103</v>
      </c>
      <c r="C457" t="s">
        <v>408</v>
      </c>
      <c r="D457">
        <v>8</v>
      </c>
      <c r="E457" t="s">
        <v>37</v>
      </c>
      <c r="F457" t="s">
        <v>1082</v>
      </c>
      <c r="G457" t="str">
        <f t="shared" si="7"/>
        <v>Philip Borgardus</v>
      </c>
    </row>
    <row r="458" spans="1:7" x14ac:dyDescent="0.2">
      <c r="A458" t="s">
        <v>416</v>
      </c>
      <c r="B458" t="s">
        <v>405</v>
      </c>
      <c r="C458" t="s">
        <v>100</v>
      </c>
      <c r="D458">
        <v>8</v>
      </c>
      <c r="E458" t="s">
        <v>37</v>
      </c>
      <c r="F458" t="s">
        <v>1082</v>
      </c>
      <c r="G458" t="str">
        <f t="shared" si="7"/>
        <v>Jack Ross</v>
      </c>
    </row>
    <row r="459" spans="1:7" x14ac:dyDescent="0.2">
      <c r="A459" t="s">
        <v>506</v>
      </c>
      <c r="B459" t="s">
        <v>407</v>
      </c>
      <c r="C459" t="s">
        <v>406</v>
      </c>
      <c r="D459">
        <v>8</v>
      </c>
      <c r="E459" t="s">
        <v>37</v>
      </c>
      <c r="F459" t="s">
        <v>1082</v>
      </c>
      <c r="G459" t="str">
        <f t="shared" si="7"/>
        <v>Marko Kvesic</v>
      </c>
    </row>
    <row r="460" spans="1:7" x14ac:dyDescent="0.2">
      <c r="A460" t="s">
        <v>1104</v>
      </c>
      <c r="B460" t="s">
        <v>1105</v>
      </c>
      <c r="C460" t="s">
        <v>1106</v>
      </c>
      <c r="D460">
        <v>8</v>
      </c>
      <c r="E460" t="s">
        <v>40</v>
      </c>
      <c r="F460" t="s">
        <v>1082</v>
      </c>
      <c r="G460" t="str">
        <f t="shared" si="7"/>
        <v>Chole Redlinger</v>
      </c>
    </row>
    <row r="461" spans="1:7" x14ac:dyDescent="0.2">
      <c r="A461" t="s">
        <v>1107</v>
      </c>
      <c r="B461" t="s">
        <v>1108</v>
      </c>
      <c r="C461" t="s">
        <v>1109</v>
      </c>
      <c r="D461">
        <v>8</v>
      </c>
      <c r="E461" t="s">
        <v>40</v>
      </c>
      <c r="F461" t="s">
        <v>1082</v>
      </c>
      <c r="G461" t="str">
        <f t="shared" si="7"/>
        <v>Kelsey Pollock</v>
      </c>
    </row>
    <row r="462" spans="1:7" x14ac:dyDescent="0.2">
      <c r="G462" t="str">
        <f t="shared" si="7"/>
        <v xml:space="preserve"> </v>
      </c>
    </row>
    <row r="463" spans="1:7" x14ac:dyDescent="0.2">
      <c r="G463" t="str">
        <f t="shared" si="7"/>
        <v xml:space="preserve"> </v>
      </c>
    </row>
    <row r="464" spans="1:7" x14ac:dyDescent="0.2">
      <c r="G464" t="str">
        <f t="shared" si="7"/>
        <v xml:space="preserve"> </v>
      </c>
    </row>
    <row r="465" spans="1:7" x14ac:dyDescent="0.2">
      <c r="G465" t="str">
        <f t="shared" si="7"/>
        <v xml:space="preserve"> </v>
      </c>
    </row>
    <row r="466" spans="1:7" x14ac:dyDescent="0.2">
      <c r="A466" t="s">
        <v>1110</v>
      </c>
      <c r="B466" t="s">
        <v>1111</v>
      </c>
      <c r="C466" t="s">
        <v>281</v>
      </c>
      <c r="D466">
        <v>1</v>
      </c>
      <c r="E466" t="s">
        <v>37</v>
      </c>
      <c r="F466" t="s">
        <v>269</v>
      </c>
      <c r="G466" t="str">
        <f t="shared" si="7"/>
        <v>Harvey Dossantos</v>
      </c>
    </row>
    <row r="467" spans="1:7" x14ac:dyDescent="0.2">
      <c r="A467" t="s">
        <v>1112</v>
      </c>
      <c r="B467" t="s">
        <v>1113</v>
      </c>
      <c r="C467" t="s">
        <v>536</v>
      </c>
      <c r="D467">
        <v>1</v>
      </c>
      <c r="E467" t="s">
        <v>37</v>
      </c>
      <c r="F467" t="s">
        <v>269</v>
      </c>
      <c r="G467" t="str">
        <f t="shared" si="7"/>
        <v>Matthew Cepeda</v>
      </c>
    </row>
    <row r="468" spans="1:7" x14ac:dyDescent="0.2">
      <c r="A468" t="s">
        <v>1114</v>
      </c>
      <c r="B468" t="s">
        <v>1115</v>
      </c>
      <c r="C468" t="s">
        <v>1176</v>
      </c>
      <c r="D468">
        <v>1</v>
      </c>
      <c r="E468" t="s">
        <v>40</v>
      </c>
      <c r="F468" t="s">
        <v>269</v>
      </c>
      <c r="G468" t="str">
        <f t="shared" si="7"/>
        <v>Samantha Regalado</v>
      </c>
    </row>
    <row r="469" spans="1:7" x14ac:dyDescent="0.2">
      <c r="A469" t="s">
        <v>1116</v>
      </c>
      <c r="B469" t="s">
        <v>273</v>
      </c>
      <c r="C469" t="s">
        <v>248</v>
      </c>
      <c r="D469">
        <v>2</v>
      </c>
      <c r="E469" t="s">
        <v>37</v>
      </c>
      <c r="F469" t="s">
        <v>269</v>
      </c>
      <c r="G469" t="str">
        <f t="shared" si="7"/>
        <v>Logan Cancel</v>
      </c>
    </row>
    <row r="470" spans="1:7" x14ac:dyDescent="0.2">
      <c r="A470" t="s">
        <v>1117</v>
      </c>
      <c r="B470" t="s">
        <v>1118</v>
      </c>
      <c r="C470" t="s">
        <v>332</v>
      </c>
      <c r="D470">
        <v>2</v>
      </c>
      <c r="E470" t="s">
        <v>37</v>
      </c>
      <c r="F470" t="s">
        <v>269</v>
      </c>
      <c r="G470" t="str">
        <f t="shared" si="7"/>
        <v>Joseph Watkins</v>
      </c>
    </row>
    <row r="471" spans="1:7" x14ac:dyDescent="0.2">
      <c r="A471" t="s">
        <v>1119</v>
      </c>
      <c r="B471" t="s">
        <v>270</v>
      </c>
      <c r="C471" t="s">
        <v>128</v>
      </c>
      <c r="D471">
        <v>2</v>
      </c>
      <c r="E471" t="s">
        <v>37</v>
      </c>
      <c r="F471" t="s">
        <v>269</v>
      </c>
      <c r="G471" t="str">
        <f t="shared" si="7"/>
        <v>Lucas Wilkinson</v>
      </c>
    </row>
    <row r="472" spans="1:7" x14ac:dyDescent="0.2">
      <c r="A472" t="s">
        <v>1120</v>
      </c>
      <c r="B472" t="s">
        <v>1121</v>
      </c>
      <c r="C472" t="s">
        <v>1122</v>
      </c>
      <c r="D472">
        <v>2</v>
      </c>
      <c r="E472" t="s">
        <v>37</v>
      </c>
      <c r="F472" t="s">
        <v>269</v>
      </c>
      <c r="G472" t="str">
        <f t="shared" si="7"/>
        <v>Mathias Pedrayes</v>
      </c>
    </row>
    <row r="473" spans="1:7" x14ac:dyDescent="0.2">
      <c r="A473" t="s">
        <v>1123</v>
      </c>
      <c r="B473" t="s">
        <v>275</v>
      </c>
      <c r="C473" t="s">
        <v>274</v>
      </c>
      <c r="D473">
        <v>2</v>
      </c>
      <c r="E473" t="s">
        <v>37</v>
      </c>
      <c r="F473" t="s">
        <v>269</v>
      </c>
      <c r="G473" t="str">
        <f t="shared" si="7"/>
        <v>Sebastian Jara</v>
      </c>
    </row>
    <row r="474" spans="1:7" x14ac:dyDescent="0.2">
      <c r="A474" t="s">
        <v>1124</v>
      </c>
      <c r="B474" t="s">
        <v>1125</v>
      </c>
      <c r="C474" t="s">
        <v>232</v>
      </c>
      <c r="D474">
        <v>2</v>
      </c>
      <c r="E474" t="s">
        <v>37</v>
      </c>
      <c r="F474" t="s">
        <v>269</v>
      </c>
      <c r="G474" t="str">
        <f t="shared" si="7"/>
        <v>Alexander Alincastre</v>
      </c>
    </row>
    <row r="475" spans="1:7" x14ac:dyDescent="0.2">
      <c r="A475" t="s">
        <v>293</v>
      </c>
      <c r="B475" t="s">
        <v>1126</v>
      </c>
      <c r="C475" t="s">
        <v>1127</v>
      </c>
      <c r="D475">
        <v>2</v>
      </c>
      <c r="E475" t="s">
        <v>37</v>
      </c>
      <c r="F475" t="s">
        <v>269</v>
      </c>
      <c r="G475" t="str">
        <f t="shared" si="7"/>
        <v>Oliwier Czekaj</v>
      </c>
    </row>
    <row r="476" spans="1:7" x14ac:dyDescent="0.2">
      <c r="A476" t="s">
        <v>294</v>
      </c>
      <c r="B476" t="s">
        <v>272</v>
      </c>
      <c r="C476" t="s">
        <v>271</v>
      </c>
      <c r="D476">
        <v>2</v>
      </c>
      <c r="E476" t="s">
        <v>40</v>
      </c>
      <c r="F476" t="s">
        <v>269</v>
      </c>
      <c r="G476" t="str">
        <f t="shared" si="7"/>
        <v>Jaylynn Zepeda</v>
      </c>
    </row>
    <row r="477" spans="1:7" x14ac:dyDescent="0.2">
      <c r="A477" t="s">
        <v>295</v>
      </c>
      <c r="B477" t="s">
        <v>279</v>
      </c>
      <c r="C477" t="s">
        <v>278</v>
      </c>
      <c r="D477">
        <v>3</v>
      </c>
      <c r="E477" t="s">
        <v>40</v>
      </c>
      <c r="F477" t="s">
        <v>269</v>
      </c>
      <c r="G477" t="str">
        <f t="shared" si="7"/>
        <v>Alani Labrada</v>
      </c>
    </row>
    <row r="478" spans="1:7" x14ac:dyDescent="0.2">
      <c r="A478" t="s">
        <v>296</v>
      </c>
      <c r="B478" t="s">
        <v>1128</v>
      </c>
      <c r="C478" t="s">
        <v>536</v>
      </c>
      <c r="D478">
        <v>3</v>
      </c>
      <c r="E478" t="s">
        <v>37</v>
      </c>
      <c r="F478" t="s">
        <v>269</v>
      </c>
      <c r="G478" t="str">
        <f t="shared" si="7"/>
        <v>Matthew Skovran</v>
      </c>
    </row>
    <row r="479" spans="1:7" x14ac:dyDescent="0.2">
      <c r="A479" t="s">
        <v>297</v>
      </c>
      <c r="B479" t="s">
        <v>1129</v>
      </c>
      <c r="C479" t="s">
        <v>1130</v>
      </c>
      <c r="D479">
        <v>3</v>
      </c>
      <c r="E479" t="s">
        <v>37</v>
      </c>
      <c r="F479" t="s">
        <v>269</v>
      </c>
      <c r="G479" t="str">
        <f t="shared" si="7"/>
        <v>Santiago yanez</v>
      </c>
    </row>
    <row r="480" spans="1:7" x14ac:dyDescent="0.2">
      <c r="A480" t="s">
        <v>298</v>
      </c>
      <c r="B480" t="s">
        <v>280</v>
      </c>
      <c r="C480" t="s">
        <v>150</v>
      </c>
      <c r="D480">
        <v>3</v>
      </c>
      <c r="E480" t="s">
        <v>40</v>
      </c>
      <c r="F480" t="s">
        <v>269</v>
      </c>
      <c r="G480" t="str">
        <f t="shared" si="7"/>
        <v>Avery Andrews</v>
      </c>
    </row>
    <row r="481" spans="1:7" x14ac:dyDescent="0.2">
      <c r="A481" t="s">
        <v>299</v>
      </c>
      <c r="B481" t="s">
        <v>277</v>
      </c>
      <c r="C481" t="s">
        <v>276</v>
      </c>
      <c r="D481">
        <v>3</v>
      </c>
      <c r="E481" t="s">
        <v>40</v>
      </c>
      <c r="F481" t="s">
        <v>269</v>
      </c>
      <c r="G481" t="str">
        <f t="shared" si="7"/>
        <v>Demi Adeoye</v>
      </c>
    </row>
    <row r="482" spans="1:7" x14ac:dyDescent="0.2">
      <c r="A482" t="s">
        <v>300</v>
      </c>
      <c r="B482" t="s">
        <v>279</v>
      </c>
      <c r="C482" t="s">
        <v>1131</v>
      </c>
      <c r="D482">
        <v>4</v>
      </c>
      <c r="E482" t="s">
        <v>37</v>
      </c>
      <c r="F482" t="s">
        <v>269</v>
      </c>
      <c r="G482" t="str">
        <f t="shared" si="7"/>
        <v>Aarón Labrada</v>
      </c>
    </row>
    <row r="483" spans="1:7" x14ac:dyDescent="0.2">
      <c r="A483" t="s">
        <v>301</v>
      </c>
      <c r="B483" t="s">
        <v>283</v>
      </c>
      <c r="C483" t="s">
        <v>282</v>
      </c>
      <c r="D483">
        <v>4</v>
      </c>
      <c r="E483" t="s">
        <v>37</v>
      </c>
      <c r="F483" t="s">
        <v>269</v>
      </c>
      <c r="G483" t="str">
        <f t="shared" si="7"/>
        <v>Gabriel Bonilla</v>
      </c>
    </row>
    <row r="484" spans="1:7" x14ac:dyDescent="0.2">
      <c r="A484" t="s">
        <v>302</v>
      </c>
      <c r="B484" t="s">
        <v>286</v>
      </c>
      <c r="C484" t="s">
        <v>49</v>
      </c>
      <c r="D484">
        <v>5</v>
      </c>
      <c r="E484" t="s">
        <v>40</v>
      </c>
      <c r="F484" t="s">
        <v>269</v>
      </c>
      <c r="G484" t="str">
        <f t="shared" si="7"/>
        <v>Sophia Hendrix</v>
      </c>
    </row>
    <row r="485" spans="1:7" x14ac:dyDescent="0.2">
      <c r="A485" t="s">
        <v>303</v>
      </c>
      <c r="B485" t="s">
        <v>286</v>
      </c>
      <c r="C485" t="s">
        <v>927</v>
      </c>
      <c r="D485">
        <v>5</v>
      </c>
      <c r="E485" t="s">
        <v>40</v>
      </c>
      <c r="F485" t="s">
        <v>269</v>
      </c>
      <c r="G485" t="str">
        <f t="shared" si="7"/>
        <v>Alexandra Hendrix</v>
      </c>
    </row>
    <row r="486" spans="1:7" x14ac:dyDescent="0.2">
      <c r="A486" t="s">
        <v>304</v>
      </c>
      <c r="B486" t="s">
        <v>1132</v>
      </c>
      <c r="C486" t="s">
        <v>528</v>
      </c>
      <c r="D486">
        <v>5</v>
      </c>
      <c r="E486" t="s">
        <v>40</v>
      </c>
      <c r="F486" t="s">
        <v>269</v>
      </c>
      <c r="G486" t="str">
        <f t="shared" si="7"/>
        <v>Morgan Bennett</v>
      </c>
    </row>
    <row r="487" spans="1:7" x14ac:dyDescent="0.2">
      <c r="A487" t="s">
        <v>305</v>
      </c>
      <c r="B487" t="s">
        <v>284</v>
      </c>
      <c r="C487" t="s">
        <v>39</v>
      </c>
      <c r="D487">
        <v>5</v>
      </c>
      <c r="E487" t="s">
        <v>40</v>
      </c>
      <c r="F487" t="s">
        <v>269</v>
      </c>
      <c r="G487" t="str">
        <f t="shared" si="7"/>
        <v>Olivia Serioux</v>
      </c>
    </row>
    <row r="488" spans="1:7" x14ac:dyDescent="0.2">
      <c r="A488" t="s">
        <v>306</v>
      </c>
      <c r="B488" t="s">
        <v>288</v>
      </c>
      <c r="C488" t="s">
        <v>1133</v>
      </c>
      <c r="D488">
        <v>6</v>
      </c>
      <c r="E488" t="s">
        <v>37</v>
      </c>
      <c r="F488" t="s">
        <v>269</v>
      </c>
      <c r="G488" t="str">
        <f t="shared" si="7"/>
        <v>Frankie Lancellotti</v>
      </c>
    </row>
    <row r="489" spans="1:7" x14ac:dyDescent="0.2">
      <c r="A489" t="s">
        <v>307</v>
      </c>
      <c r="B489" t="s">
        <v>277</v>
      </c>
      <c r="C489" t="s">
        <v>287</v>
      </c>
      <c r="D489">
        <v>6</v>
      </c>
      <c r="E489" t="s">
        <v>40</v>
      </c>
      <c r="F489" t="s">
        <v>269</v>
      </c>
      <c r="G489" t="str">
        <f t="shared" si="7"/>
        <v>Oyinda Adeoye</v>
      </c>
    </row>
    <row r="490" spans="1:7" x14ac:dyDescent="0.2">
      <c r="A490" t="s">
        <v>308</v>
      </c>
      <c r="B490" t="s">
        <v>286</v>
      </c>
      <c r="C490" t="s">
        <v>165</v>
      </c>
      <c r="D490">
        <v>6</v>
      </c>
      <c r="E490" t="s">
        <v>40</v>
      </c>
      <c r="F490" t="s">
        <v>269</v>
      </c>
      <c r="G490" t="str">
        <f t="shared" si="7"/>
        <v>Victoria Hendrix</v>
      </c>
    </row>
    <row r="491" spans="1:7" x14ac:dyDescent="0.2">
      <c r="A491" t="s">
        <v>309</v>
      </c>
      <c r="B491" t="s">
        <v>1134</v>
      </c>
      <c r="C491" t="s">
        <v>1135</v>
      </c>
      <c r="D491">
        <v>6</v>
      </c>
      <c r="E491" t="s">
        <v>37</v>
      </c>
      <c r="F491" t="s">
        <v>269</v>
      </c>
      <c r="G491" t="str">
        <f t="shared" si="7"/>
        <v>Nicolas Secatello</v>
      </c>
    </row>
    <row r="492" spans="1:7" x14ac:dyDescent="0.2">
      <c r="A492" t="s">
        <v>310</v>
      </c>
      <c r="B492" t="s">
        <v>1136</v>
      </c>
      <c r="C492" t="s">
        <v>544</v>
      </c>
      <c r="D492">
        <v>6</v>
      </c>
      <c r="E492" t="s">
        <v>37</v>
      </c>
      <c r="F492" t="s">
        <v>269</v>
      </c>
      <c r="G492" t="str">
        <f t="shared" si="7"/>
        <v>Maximiliano Canessa</v>
      </c>
    </row>
    <row r="493" spans="1:7" x14ac:dyDescent="0.2">
      <c r="A493" t="s">
        <v>311</v>
      </c>
      <c r="B493" t="s">
        <v>1137</v>
      </c>
      <c r="C493" t="s">
        <v>285</v>
      </c>
      <c r="D493">
        <v>7</v>
      </c>
      <c r="E493" t="s">
        <v>40</v>
      </c>
      <c r="F493" t="s">
        <v>269</v>
      </c>
      <c r="G493" t="str">
        <f t="shared" si="7"/>
        <v>Lucia Junkroft</v>
      </c>
    </row>
    <row r="494" spans="1:7" x14ac:dyDescent="0.2">
      <c r="A494" t="s">
        <v>312</v>
      </c>
      <c r="B494" t="s">
        <v>1132</v>
      </c>
      <c r="C494" t="s">
        <v>1138</v>
      </c>
      <c r="D494">
        <v>7</v>
      </c>
      <c r="E494" t="s">
        <v>40</v>
      </c>
      <c r="F494" t="s">
        <v>269</v>
      </c>
      <c r="G494" t="str">
        <f t="shared" si="7"/>
        <v>Kennedy Bennett</v>
      </c>
    </row>
    <row r="495" spans="1:7" x14ac:dyDescent="0.2">
      <c r="A495" t="s">
        <v>313</v>
      </c>
      <c r="B495" t="s">
        <v>283</v>
      </c>
      <c r="C495" t="s">
        <v>94</v>
      </c>
      <c r="D495">
        <v>7</v>
      </c>
      <c r="E495" t="s">
        <v>40</v>
      </c>
      <c r="F495" t="s">
        <v>269</v>
      </c>
      <c r="G495" t="str">
        <f t="shared" si="7"/>
        <v>Sofia Bonilla</v>
      </c>
    </row>
    <row r="496" spans="1:7" x14ac:dyDescent="0.2">
      <c r="A496" t="s">
        <v>314</v>
      </c>
      <c r="B496" t="s">
        <v>290</v>
      </c>
      <c r="C496" t="s">
        <v>289</v>
      </c>
      <c r="D496">
        <v>7</v>
      </c>
      <c r="E496" t="s">
        <v>37</v>
      </c>
      <c r="F496" t="s">
        <v>269</v>
      </c>
      <c r="G496" t="str">
        <f t="shared" si="7"/>
        <v>Millen Dhiman</v>
      </c>
    </row>
    <row r="497" spans="1:7" x14ac:dyDescent="0.2">
      <c r="A497" t="s">
        <v>315</v>
      </c>
      <c r="B497" t="s">
        <v>291</v>
      </c>
      <c r="C497" t="s">
        <v>66</v>
      </c>
      <c r="D497">
        <v>7</v>
      </c>
      <c r="E497" t="s">
        <v>37</v>
      </c>
      <c r="F497" t="s">
        <v>269</v>
      </c>
      <c r="G497" t="str">
        <f t="shared" si="7"/>
        <v>James Micheludis</v>
      </c>
    </row>
    <row r="498" spans="1:7" x14ac:dyDescent="0.2">
      <c r="A498" t="s">
        <v>1139</v>
      </c>
      <c r="B498" t="s">
        <v>1140</v>
      </c>
      <c r="C498" t="s">
        <v>1141</v>
      </c>
      <c r="D498">
        <v>7</v>
      </c>
      <c r="E498" t="s">
        <v>37</v>
      </c>
      <c r="F498" t="s">
        <v>269</v>
      </c>
      <c r="G498" t="str">
        <f t="shared" si="7"/>
        <v>Jomelle Villapando</v>
      </c>
    </row>
    <row r="499" spans="1:7" x14ac:dyDescent="0.2">
      <c r="A499" t="s">
        <v>1142</v>
      </c>
      <c r="B499" t="s">
        <v>1143</v>
      </c>
      <c r="C499" t="s">
        <v>42</v>
      </c>
      <c r="D499">
        <v>7</v>
      </c>
      <c r="E499" t="s">
        <v>37</v>
      </c>
      <c r="F499" t="s">
        <v>269</v>
      </c>
      <c r="G499" t="str">
        <f t="shared" si="7"/>
        <v>Ethan Mathison</v>
      </c>
    </row>
    <row r="500" spans="1:7" x14ac:dyDescent="0.2">
      <c r="A500" t="s">
        <v>1144</v>
      </c>
      <c r="B500" t="s">
        <v>1145</v>
      </c>
      <c r="C500" t="s">
        <v>1146</v>
      </c>
      <c r="D500">
        <v>8</v>
      </c>
      <c r="E500" t="s">
        <v>37</v>
      </c>
      <c r="F500" t="s">
        <v>269</v>
      </c>
      <c r="G500" t="str">
        <f t="shared" si="7"/>
        <v>Iker Osorto</v>
      </c>
    </row>
    <row r="501" spans="1:7" x14ac:dyDescent="0.2">
      <c r="A501" t="s">
        <v>1147</v>
      </c>
      <c r="B501" t="s">
        <v>292</v>
      </c>
      <c r="C501" t="s">
        <v>175</v>
      </c>
      <c r="D501">
        <v>8</v>
      </c>
      <c r="E501" t="s">
        <v>37</v>
      </c>
      <c r="F501" t="s">
        <v>269</v>
      </c>
      <c r="G501" t="str">
        <f t="shared" si="7"/>
        <v>Andrew Quiroz</v>
      </c>
    </row>
    <row r="502" spans="1:7" x14ac:dyDescent="0.2">
      <c r="A502" t="s">
        <v>1264</v>
      </c>
      <c r="B502" t="s">
        <v>1267</v>
      </c>
      <c r="C502" t="s">
        <v>1268</v>
      </c>
      <c r="D502">
        <v>1</v>
      </c>
      <c r="E502" t="s">
        <v>40</v>
      </c>
      <c r="F502" t="s">
        <v>269</v>
      </c>
      <c r="G502" t="str">
        <f t="shared" si="7"/>
        <v>Margaret Olden</v>
      </c>
    </row>
    <row r="503" spans="1:7" x14ac:dyDescent="0.2">
      <c r="A503" t="s">
        <v>1265</v>
      </c>
      <c r="B503" t="s">
        <v>951</v>
      </c>
      <c r="C503" t="s">
        <v>1269</v>
      </c>
      <c r="D503">
        <v>1</v>
      </c>
      <c r="E503" t="s">
        <v>40</v>
      </c>
      <c r="F503" t="s">
        <v>269</v>
      </c>
      <c r="G503" t="str">
        <f t="shared" si="7"/>
        <v>Annabelle Fabien</v>
      </c>
    </row>
    <row r="504" spans="1:7" x14ac:dyDescent="0.2">
      <c r="A504" t="s">
        <v>1266</v>
      </c>
      <c r="B504" t="s">
        <v>761</v>
      </c>
      <c r="C504" t="s">
        <v>1270</v>
      </c>
      <c r="D504">
        <v>8</v>
      </c>
      <c r="E504" t="s">
        <v>40</v>
      </c>
      <c r="F504" t="s">
        <v>269</v>
      </c>
      <c r="G504" t="str">
        <f t="shared" si="7"/>
        <v>Kaylee Nunez</v>
      </c>
    </row>
    <row r="508" spans="1:7" x14ac:dyDescent="0.2">
      <c r="G508" t="str">
        <f t="shared" si="7"/>
        <v xml:space="preserve"> </v>
      </c>
    </row>
    <row r="509" spans="1:7" x14ac:dyDescent="0.2">
      <c r="A509" t="s">
        <v>1148</v>
      </c>
      <c r="B509" t="s">
        <v>1149</v>
      </c>
      <c r="C509" t="s">
        <v>232</v>
      </c>
      <c r="D509" t="s">
        <v>322</v>
      </c>
      <c r="E509" t="s">
        <v>37</v>
      </c>
      <c r="F509" t="s">
        <v>1150</v>
      </c>
      <c r="G509" t="str">
        <f t="shared" si="7"/>
        <v>Alexander Intal</v>
      </c>
    </row>
    <row r="510" spans="1:7" x14ac:dyDescent="0.2">
      <c r="A510" t="s">
        <v>1151</v>
      </c>
      <c r="B510" t="s">
        <v>164</v>
      </c>
      <c r="C510" t="s">
        <v>500</v>
      </c>
      <c r="D510">
        <v>1</v>
      </c>
      <c r="E510" t="s">
        <v>40</v>
      </c>
      <c r="F510" t="s">
        <v>1150</v>
      </c>
      <c r="G510" t="str">
        <f t="shared" si="7"/>
        <v>Emory  Thomas</v>
      </c>
    </row>
    <row r="511" spans="1:7" x14ac:dyDescent="0.2">
      <c r="A511" t="s">
        <v>1152</v>
      </c>
      <c r="B511" t="s">
        <v>499</v>
      </c>
      <c r="C511" t="s">
        <v>486</v>
      </c>
      <c r="D511">
        <v>1</v>
      </c>
      <c r="E511" t="s">
        <v>37</v>
      </c>
      <c r="F511" t="s">
        <v>1150</v>
      </c>
      <c r="G511" t="str">
        <f t="shared" si="7"/>
        <v>Justin Lacsina</v>
      </c>
    </row>
    <row r="512" spans="1:7" x14ac:dyDescent="0.2">
      <c r="A512" t="s">
        <v>1153</v>
      </c>
      <c r="B512" t="s">
        <v>1154</v>
      </c>
      <c r="C512" t="s">
        <v>252</v>
      </c>
      <c r="D512">
        <v>1</v>
      </c>
      <c r="E512" t="s">
        <v>37</v>
      </c>
      <c r="F512" t="s">
        <v>1150</v>
      </c>
      <c r="G512" t="str">
        <f t="shared" si="7"/>
        <v>Carter Mitchell</v>
      </c>
    </row>
    <row r="513" spans="1:9" x14ac:dyDescent="0.2">
      <c r="A513" t="s">
        <v>1155</v>
      </c>
      <c r="B513" t="s">
        <v>1156</v>
      </c>
      <c r="C513" t="s">
        <v>1157</v>
      </c>
      <c r="D513">
        <v>2</v>
      </c>
      <c r="E513" t="s">
        <v>40</v>
      </c>
      <c r="F513" t="s">
        <v>1150</v>
      </c>
      <c r="G513" t="str">
        <f t="shared" si="7"/>
        <v>Mackenzie Paton</v>
      </c>
    </row>
    <row r="514" spans="1:9" x14ac:dyDescent="0.2">
      <c r="A514" t="s">
        <v>1158</v>
      </c>
      <c r="B514" t="s">
        <v>1159</v>
      </c>
      <c r="C514" t="s">
        <v>1160</v>
      </c>
      <c r="D514">
        <v>2</v>
      </c>
      <c r="E514" t="s">
        <v>40</v>
      </c>
      <c r="F514" t="s">
        <v>1150</v>
      </c>
      <c r="G514" t="str">
        <f t="shared" si="7"/>
        <v>Francine  Sarmiento</v>
      </c>
    </row>
    <row r="515" spans="1:9" x14ac:dyDescent="0.2">
      <c r="A515" t="s">
        <v>1161</v>
      </c>
      <c r="B515" t="s">
        <v>1162</v>
      </c>
      <c r="C515" t="s">
        <v>238</v>
      </c>
      <c r="D515">
        <v>2</v>
      </c>
      <c r="E515" t="s">
        <v>37</v>
      </c>
      <c r="F515" t="s">
        <v>1150</v>
      </c>
      <c r="G515" t="str">
        <f t="shared" si="7"/>
        <v>Nicholas Barberan</v>
      </c>
    </row>
    <row r="516" spans="1:9" x14ac:dyDescent="0.2">
      <c r="A516" t="s">
        <v>1163</v>
      </c>
      <c r="B516" t="s">
        <v>1164</v>
      </c>
      <c r="C516" t="s">
        <v>1165</v>
      </c>
      <c r="D516">
        <v>3</v>
      </c>
      <c r="E516" t="s">
        <v>40</v>
      </c>
      <c r="F516" t="s">
        <v>1150</v>
      </c>
      <c r="G516" t="str">
        <f t="shared" si="7"/>
        <v>Jolie Lafortune</v>
      </c>
    </row>
    <row r="517" spans="1:9" x14ac:dyDescent="0.2">
      <c r="A517" t="s">
        <v>1166</v>
      </c>
      <c r="B517" t="s">
        <v>489</v>
      </c>
      <c r="C517" t="s">
        <v>488</v>
      </c>
      <c r="D517">
        <v>3</v>
      </c>
      <c r="E517" t="s">
        <v>37</v>
      </c>
      <c r="F517" t="s">
        <v>1150</v>
      </c>
      <c r="G517" t="str">
        <f t="shared" si="7"/>
        <v>River Chambers</v>
      </c>
    </row>
    <row r="518" spans="1:9" x14ac:dyDescent="0.2">
      <c r="A518" t="s">
        <v>1167</v>
      </c>
      <c r="B518" t="s">
        <v>1178</v>
      </c>
      <c r="C518" t="s">
        <v>1366</v>
      </c>
      <c r="D518">
        <v>6</v>
      </c>
      <c r="E518" t="s">
        <v>37</v>
      </c>
      <c r="F518" t="s">
        <v>1150</v>
      </c>
      <c r="G518" t="str">
        <f t="shared" ref="G518:G576" si="8">C518&amp;" "&amp;B518</f>
        <v>Milan Pandya</v>
      </c>
      <c r="I518" s="33" t="s">
        <v>1368</v>
      </c>
    </row>
    <row r="519" spans="1:9" x14ac:dyDescent="0.2">
      <c r="A519" t="s">
        <v>1168</v>
      </c>
      <c r="B519" t="s">
        <v>452</v>
      </c>
      <c r="C519" t="s">
        <v>490</v>
      </c>
      <c r="D519">
        <v>4</v>
      </c>
      <c r="E519" t="s">
        <v>37</v>
      </c>
      <c r="F519" t="s">
        <v>1150</v>
      </c>
      <c r="G519" t="str">
        <f t="shared" si="8"/>
        <v>Kohlman Johnson</v>
      </c>
    </row>
    <row r="520" spans="1:9" x14ac:dyDescent="0.2">
      <c r="A520" t="s">
        <v>1169</v>
      </c>
      <c r="B520" t="s">
        <v>1170</v>
      </c>
      <c r="C520" t="s">
        <v>536</v>
      </c>
      <c r="D520">
        <v>4</v>
      </c>
      <c r="E520" t="s">
        <v>37</v>
      </c>
      <c r="F520" t="s">
        <v>1150</v>
      </c>
      <c r="G520" t="str">
        <f t="shared" si="8"/>
        <v>Matthew Kelly</v>
      </c>
    </row>
    <row r="521" spans="1:9" x14ac:dyDescent="0.2">
      <c r="A521" t="s">
        <v>1171</v>
      </c>
      <c r="B521" t="s">
        <v>1172</v>
      </c>
      <c r="C521" t="s">
        <v>1173</v>
      </c>
      <c r="D521">
        <v>5</v>
      </c>
      <c r="E521" t="s">
        <v>40</v>
      </c>
      <c r="F521" t="s">
        <v>1150</v>
      </c>
      <c r="G521" t="str">
        <f t="shared" si="8"/>
        <v>Alyson Gblogbah</v>
      </c>
    </row>
    <row r="522" spans="1:9" x14ac:dyDescent="0.2">
      <c r="A522" t="s">
        <v>1174</v>
      </c>
      <c r="B522" t="s">
        <v>1175</v>
      </c>
      <c r="C522" t="s">
        <v>1176</v>
      </c>
      <c r="D522">
        <v>6</v>
      </c>
      <c r="E522" t="s">
        <v>40</v>
      </c>
      <c r="F522" t="s">
        <v>1150</v>
      </c>
      <c r="G522" t="str">
        <f t="shared" si="8"/>
        <v>Samantha London</v>
      </c>
    </row>
    <row r="523" spans="1:9" x14ac:dyDescent="0.2">
      <c r="A523" t="s">
        <v>1177</v>
      </c>
      <c r="B523" t="s">
        <v>1178</v>
      </c>
      <c r="C523" t="s">
        <v>1179</v>
      </c>
      <c r="D523">
        <v>6</v>
      </c>
      <c r="E523" t="s">
        <v>40</v>
      </c>
      <c r="F523" t="s">
        <v>1150</v>
      </c>
      <c r="G523" t="str">
        <f t="shared" si="8"/>
        <v>Riya Bella Pandya</v>
      </c>
    </row>
    <row r="524" spans="1:9" x14ac:dyDescent="0.2">
      <c r="A524" t="s">
        <v>1180</v>
      </c>
      <c r="B524" t="s">
        <v>1181</v>
      </c>
      <c r="C524" t="s">
        <v>1182</v>
      </c>
      <c r="D524">
        <v>6</v>
      </c>
      <c r="E524" t="s">
        <v>37</v>
      </c>
      <c r="F524" t="s">
        <v>1150</v>
      </c>
      <c r="G524" t="str">
        <f t="shared" si="8"/>
        <v>Arvind rajan</v>
      </c>
    </row>
    <row r="525" spans="1:9" x14ac:dyDescent="0.2">
      <c r="A525" t="s">
        <v>1183</v>
      </c>
      <c r="B525" t="s">
        <v>192</v>
      </c>
      <c r="C525" t="s">
        <v>492</v>
      </c>
      <c r="D525">
        <v>7</v>
      </c>
      <c r="E525" t="s">
        <v>40</v>
      </c>
      <c r="F525" t="s">
        <v>1150</v>
      </c>
      <c r="G525" t="str">
        <f t="shared" si="8"/>
        <v>Mallie Farmer</v>
      </c>
    </row>
    <row r="526" spans="1:9" x14ac:dyDescent="0.2">
      <c r="A526" t="s">
        <v>1184</v>
      </c>
      <c r="B526" t="s">
        <v>1154</v>
      </c>
      <c r="C526" t="s">
        <v>1185</v>
      </c>
      <c r="D526">
        <v>7</v>
      </c>
      <c r="E526" t="s">
        <v>40</v>
      </c>
      <c r="F526" t="s">
        <v>1150</v>
      </c>
      <c r="G526" t="str">
        <f t="shared" si="8"/>
        <v>Madison Mitchell</v>
      </c>
    </row>
    <row r="527" spans="1:9" x14ac:dyDescent="0.2">
      <c r="A527" t="s">
        <v>1186</v>
      </c>
      <c r="B527" t="s">
        <v>1156</v>
      </c>
      <c r="C527" t="s">
        <v>1165</v>
      </c>
      <c r="D527">
        <v>7</v>
      </c>
      <c r="E527" t="s">
        <v>40</v>
      </c>
      <c r="F527" t="s">
        <v>1150</v>
      </c>
      <c r="G527" t="str">
        <f t="shared" si="8"/>
        <v>Jolie Paton</v>
      </c>
    </row>
    <row r="528" spans="1:9" x14ac:dyDescent="0.2">
      <c r="A528" t="s">
        <v>1187</v>
      </c>
      <c r="B528" t="s">
        <v>497</v>
      </c>
      <c r="C528" t="s">
        <v>496</v>
      </c>
      <c r="D528">
        <v>7</v>
      </c>
      <c r="E528" t="s">
        <v>40</v>
      </c>
      <c r="F528" t="s">
        <v>1150</v>
      </c>
      <c r="G528" t="str">
        <f t="shared" si="8"/>
        <v>Evangelina Rodriguez</v>
      </c>
    </row>
    <row r="529" spans="1:7" x14ac:dyDescent="0.2">
      <c r="A529" t="s">
        <v>1188</v>
      </c>
      <c r="B529" t="s">
        <v>1189</v>
      </c>
      <c r="C529" t="s">
        <v>1190</v>
      </c>
      <c r="D529">
        <v>7</v>
      </c>
      <c r="E529" t="s">
        <v>37</v>
      </c>
      <c r="F529" t="s">
        <v>1150</v>
      </c>
      <c r="G529" t="str">
        <f t="shared" si="8"/>
        <v>Carson Gbologah</v>
      </c>
    </row>
    <row r="530" spans="1:7" x14ac:dyDescent="0.2">
      <c r="A530" t="s">
        <v>1191</v>
      </c>
      <c r="B530" t="s">
        <v>494</v>
      </c>
      <c r="C530" t="s">
        <v>493</v>
      </c>
      <c r="D530">
        <v>7</v>
      </c>
      <c r="E530" t="s">
        <v>37</v>
      </c>
      <c r="F530" t="s">
        <v>1150</v>
      </c>
      <c r="G530" t="str">
        <f t="shared" si="8"/>
        <v>Harcourt Lucius II</v>
      </c>
    </row>
    <row r="531" spans="1:7" x14ac:dyDescent="0.2">
      <c r="A531" t="s">
        <v>1192</v>
      </c>
      <c r="B531" t="s">
        <v>1193</v>
      </c>
      <c r="C531" t="s">
        <v>85</v>
      </c>
      <c r="D531">
        <v>7</v>
      </c>
      <c r="E531" t="s">
        <v>37</v>
      </c>
      <c r="F531" t="s">
        <v>1150</v>
      </c>
      <c r="G531" t="str">
        <f t="shared" si="8"/>
        <v>Christian McCloskey</v>
      </c>
    </row>
    <row r="532" spans="1:7" x14ac:dyDescent="0.2">
      <c r="A532" t="s">
        <v>1194</v>
      </c>
      <c r="B532" t="s">
        <v>495</v>
      </c>
      <c r="C532" t="s">
        <v>100</v>
      </c>
      <c r="D532">
        <v>7</v>
      </c>
      <c r="E532" t="s">
        <v>37</v>
      </c>
      <c r="F532" t="s">
        <v>1150</v>
      </c>
      <c r="G532" t="str">
        <f t="shared" si="8"/>
        <v>Jack Radics</v>
      </c>
    </row>
    <row r="533" spans="1:7" x14ac:dyDescent="0.2">
      <c r="A533" t="s">
        <v>1195</v>
      </c>
      <c r="B533" t="s">
        <v>1196</v>
      </c>
      <c r="C533" t="s">
        <v>1197</v>
      </c>
      <c r="D533">
        <v>8</v>
      </c>
      <c r="E533" t="s">
        <v>37</v>
      </c>
      <c r="F533" t="s">
        <v>1150</v>
      </c>
      <c r="G533" t="str">
        <f t="shared" si="8"/>
        <v>Miguel Cordero</v>
      </c>
    </row>
    <row r="534" spans="1:7" x14ac:dyDescent="0.2">
      <c r="A534" t="s">
        <v>1198</v>
      </c>
      <c r="B534" t="s">
        <v>1199</v>
      </c>
      <c r="C534" t="s">
        <v>100</v>
      </c>
      <c r="D534">
        <v>8</v>
      </c>
      <c r="E534" t="s">
        <v>37</v>
      </c>
      <c r="F534" t="s">
        <v>1150</v>
      </c>
      <c r="G534" t="str">
        <f t="shared" si="8"/>
        <v>Jack Jerow</v>
      </c>
    </row>
    <row r="535" spans="1:7" x14ac:dyDescent="0.2">
      <c r="A535" t="s">
        <v>1200</v>
      </c>
      <c r="B535" t="s">
        <v>1164</v>
      </c>
      <c r="C535" t="s">
        <v>1201</v>
      </c>
      <c r="D535">
        <v>8</v>
      </c>
      <c r="E535" t="s">
        <v>37</v>
      </c>
      <c r="F535" t="s">
        <v>1150</v>
      </c>
      <c r="G535" t="str">
        <f t="shared" si="8"/>
        <v>Yeoukiro Lafortune</v>
      </c>
    </row>
    <row r="536" spans="1:7" x14ac:dyDescent="0.2">
      <c r="A536" t="s">
        <v>1202</v>
      </c>
      <c r="B536" t="s">
        <v>1203</v>
      </c>
      <c r="C536" t="s">
        <v>1204</v>
      </c>
      <c r="D536" t="s">
        <v>322</v>
      </c>
      <c r="E536" t="s">
        <v>40</v>
      </c>
      <c r="F536" t="s">
        <v>1150</v>
      </c>
      <c r="G536" t="str">
        <f t="shared" si="8"/>
        <v>Ryli Kay Loyola</v>
      </c>
    </row>
    <row r="537" spans="1:7" x14ac:dyDescent="0.2">
      <c r="G537" t="str">
        <f t="shared" si="8"/>
        <v xml:space="preserve"> </v>
      </c>
    </row>
    <row r="538" spans="1:7" x14ac:dyDescent="0.2">
      <c r="G538" t="str">
        <f t="shared" si="8"/>
        <v xml:space="preserve"> </v>
      </c>
    </row>
    <row r="539" spans="1:7" x14ac:dyDescent="0.2">
      <c r="G539" t="str">
        <f t="shared" si="8"/>
        <v xml:space="preserve"> </v>
      </c>
    </row>
    <row r="540" spans="1:7" x14ac:dyDescent="0.2">
      <c r="G540" t="str">
        <f t="shared" si="8"/>
        <v xml:space="preserve"> </v>
      </c>
    </row>
    <row r="541" spans="1:7" x14ac:dyDescent="0.2">
      <c r="G541" t="str">
        <f t="shared" si="8"/>
        <v xml:space="preserve"> </v>
      </c>
    </row>
    <row r="542" spans="1:7" x14ac:dyDescent="0.2">
      <c r="A542" t="s">
        <v>1205</v>
      </c>
      <c r="B542" t="s">
        <v>1206</v>
      </c>
      <c r="C542" t="s">
        <v>1207</v>
      </c>
      <c r="D542">
        <v>8</v>
      </c>
      <c r="E542" t="s">
        <v>37</v>
      </c>
      <c r="F542" t="s">
        <v>1208</v>
      </c>
      <c r="G542" t="str">
        <f t="shared" si="8"/>
        <v>Jerick Alpizar</v>
      </c>
    </row>
    <row r="543" spans="1:7" x14ac:dyDescent="0.2">
      <c r="A543" t="s">
        <v>1209</v>
      </c>
      <c r="B543" t="s">
        <v>330</v>
      </c>
      <c r="C543" t="s">
        <v>1210</v>
      </c>
      <c r="D543">
        <v>8</v>
      </c>
      <c r="E543" t="s">
        <v>40</v>
      </c>
      <c r="F543" t="s">
        <v>1208</v>
      </c>
      <c r="G543" t="str">
        <f t="shared" si="8"/>
        <v>Allison Schmidt</v>
      </c>
    </row>
    <row r="544" spans="1:7" x14ac:dyDescent="0.2">
      <c r="A544" t="s">
        <v>1211</v>
      </c>
      <c r="B544" t="s">
        <v>1212</v>
      </c>
      <c r="C544" t="s">
        <v>176</v>
      </c>
      <c r="D544">
        <v>8</v>
      </c>
      <c r="E544" t="s">
        <v>37</v>
      </c>
      <c r="F544" t="s">
        <v>1208</v>
      </c>
      <c r="G544" t="str">
        <f t="shared" si="8"/>
        <v>Luke Sieman</v>
      </c>
    </row>
    <row r="545" spans="1:7" x14ac:dyDescent="0.2">
      <c r="A545" t="s">
        <v>1213</v>
      </c>
      <c r="B545" t="s">
        <v>1214</v>
      </c>
      <c r="C545" t="s">
        <v>1215</v>
      </c>
      <c r="D545">
        <v>8</v>
      </c>
      <c r="E545" t="s">
        <v>40</v>
      </c>
      <c r="F545" t="s">
        <v>1208</v>
      </c>
      <c r="G545" t="str">
        <f t="shared" si="8"/>
        <v>Eyelen Cardenas</v>
      </c>
    </row>
    <row r="546" spans="1:7" x14ac:dyDescent="0.2">
      <c r="A546" t="s">
        <v>1216</v>
      </c>
      <c r="B546" t="s">
        <v>1217</v>
      </c>
      <c r="C546" t="s">
        <v>539</v>
      </c>
      <c r="D546">
        <v>7</v>
      </c>
      <c r="E546" t="s">
        <v>37</v>
      </c>
      <c r="F546" t="s">
        <v>1208</v>
      </c>
      <c r="G546" t="str">
        <f t="shared" si="8"/>
        <v>Michael Mannino</v>
      </c>
    </row>
    <row r="547" spans="1:7" x14ac:dyDescent="0.2">
      <c r="A547" t="s">
        <v>1218</v>
      </c>
      <c r="B547" t="s">
        <v>1219</v>
      </c>
      <c r="C547" t="s">
        <v>1220</v>
      </c>
      <c r="D547">
        <v>6</v>
      </c>
      <c r="E547" t="s">
        <v>40</v>
      </c>
      <c r="F547" t="s">
        <v>1208</v>
      </c>
      <c r="G547" t="str">
        <f t="shared" si="8"/>
        <v>Jessa Sierra</v>
      </c>
    </row>
    <row r="548" spans="1:7" x14ac:dyDescent="0.2">
      <c r="A548" t="s">
        <v>1221</v>
      </c>
      <c r="B548" t="s">
        <v>1222</v>
      </c>
      <c r="C548" t="s">
        <v>998</v>
      </c>
      <c r="D548">
        <v>6</v>
      </c>
      <c r="E548" t="s">
        <v>37</v>
      </c>
      <c r="F548" t="s">
        <v>1208</v>
      </c>
      <c r="G548" t="str">
        <f t="shared" si="8"/>
        <v>Gavin Fahy</v>
      </c>
    </row>
    <row r="549" spans="1:7" x14ac:dyDescent="0.2">
      <c r="A549" t="s">
        <v>1223</v>
      </c>
      <c r="B549" t="s">
        <v>1224</v>
      </c>
      <c r="C549" t="s">
        <v>128</v>
      </c>
      <c r="D549">
        <v>5</v>
      </c>
      <c r="E549" t="s">
        <v>37</v>
      </c>
      <c r="F549" t="s">
        <v>1208</v>
      </c>
      <c r="G549" t="str">
        <f t="shared" si="8"/>
        <v>Lucas Wright</v>
      </c>
    </row>
    <row r="550" spans="1:7" x14ac:dyDescent="0.2">
      <c r="A550" t="s">
        <v>1225</v>
      </c>
      <c r="B550" t="s">
        <v>1226</v>
      </c>
      <c r="C550" t="s">
        <v>178</v>
      </c>
      <c r="D550">
        <v>4</v>
      </c>
      <c r="E550" t="s">
        <v>37</v>
      </c>
      <c r="F550" t="s">
        <v>1208</v>
      </c>
      <c r="G550" t="str">
        <f t="shared" si="8"/>
        <v>Harrison Hudzik</v>
      </c>
    </row>
    <row r="551" spans="1:7" x14ac:dyDescent="0.2">
      <c r="A551" t="s">
        <v>1227</v>
      </c>
      <c r="B551" t="s">
        <v>631</v>
      </c>
      <c r="C551" t="s">
        <v>1228</v>
      </c>
      <c r="D551">
        <v>4</v>
      </c>
      <c r="E551" t="s">
        <v>37</v>
      </c>
      <c r="F551" t="s">
        <v>1208</v>
      </c>
      <c r="G551" t="str">
        <f t="shared" si="8"/>
        <v>Andy Brady</v>
      </c>
    </row>
    <row r="552" spans="1:7" x14ac:dyDescent="0.2">
      <c r="A552" t="s">
        <v>1229</v>
      </c>
      <c r="B552" t="s">
        <v>1230</v>
      </c>
      <c r="C552" t="s">
        <v>238</v>
      </c>
      <c r="D552">
        <v>4</v>
      </c>
      <c r="E552" t="s">
        <v>37</v>
      </c>
      <c r="F552" t="s">
        <v>1208</v>
      </c>
      <c r="G552" t="str">
        <f t="shared" si="8"/>
        <v>Nicholas Schilkrot</v>
      </c>
    </row>
    <row r="553" spans="1:7" x14ac:dyDescent="0.2">
      <c r="G553" t="str">
        <f t="shared" si="8"/>
        <v xml:space="preserve"> </v>
      </c>
    </row>
    <row r="554" spans="1:7" x14ac:dyDescent="0.2">
      <c r="G554" t="str">
        <f t="shared" si="8"/>
        <v xml:space="preserve"> </v>
      </c>
    </row>
    <row r="555" spans="1:7" x14ac:dyDescent="0.2">
      <c r="G555" t="str">
        <f t="shared" si="8"/>
        <v xml:space="preserve"> </v>
      </c>
    </row>
    <row r="556" spans="1:7" x14ac:dyDescent="0.2">
      <c r="A556" t="s">
        <v>1231</v>
      </c>
      <c r="B556" t="s">
        <v>1232</v>
      </c>
      <c r="C556" t="s">
        <v>337</v>
      </c>
      <c r="D556">
        <v>1</v>
      </c>
      <c r="E556" t="s">
        <v>37</v>
      </c>
      <c r="F556" t="s">
        <v>341</v>
      </c>
      <c r="G556" t="str">
        <f t="shared" si="8"/>
        <v>Clark Murphy</v>
      </c>
    </row>
    <row r="557" spans="1:7" x14ac:dyDescent="0.2">
      <c r="A557" t="s">
        <v>1233</v>
      </c>
      <c r="B557" t="s">
        <v>337</v>
      </c>
      <c r="C557" t="s">
        <v>338</v>
      </c>
      <c r="D557">
        <v>2</v>
      </c>
      <c r="E557" t="s">
        <v>37</v>
      </c>
      <c r="F557" t="s">
        <v>341</v>
      </c>
      <c r="G557" t="str">
        <f t="shared" si="8"/>
        <v>Athan Clark</v>
      </c>
    </row>
    <row r="558" spans="1:7" x14ac:dyDescent="0.2">
      <c r="A558" t="s">
        <v>1234</v>
      </c>
      <c r="B558" t="s">
        <v>1235</v>
      </c>
      <c r="C558" t="s">
        <v>1098</v>
      </c>
      <c r="D558">
        <v>2</v>
      </c>
      <c r="E558" t="s">
        <v>40</v>
      </c>
      <c r="F558" t="s">
        <v>341</v>
      </c>
      <c r="G558" t="str">
        <f t="shared" si="8"/>
        <v>Charlotte Dixon</v>
      </c>
    </row>
    <row r="559" spans="1:7" x14ac:dyDescent="0.2">
      <c r="A559" t="s">
        <v>1236</v>
      </c>
      <c r="B559" t="s">
        <v>339</v>
      </c>
      <c r="C559" t="s">
        <v>94</v>
      </c>
      <c r="D559">
        <v>3</v>
      </c>
      <c r="E559" t="s">
        <v>40</v>
      </c>
      <c r="F559" t="s">
        <v>341</v>
      </c>
      <c r="G559" t="str">
        <f t="shared" si="8"/>
        <v>Sofia Nicoletti</v>
      </c>
    </row>
    <row r="560" spans="1:7" x14ac:dyDescent="0.2">
      <c r="A560" t="s">
        <v>1237</v>
      </c>
      <c r="B560" t="s">
        <v>325</v>
      </c>
      <c r="C560" t="s">
        <v>340</v>
      </c>
      <c r="D560">
        <v>3</v>
      </c>
      <c r="E560" t="s">
        <v>37</v>
      </c>
      <c r="F560" t="s">
        <v>341</v>
      </c>
      <c r="G560" t="str">
        <f t="shared" si="8"/>
        <v>Alessandro Ravano</v>
      </c>
    </row>
    <row r="561" spans="1:9" x14ac:dyDescent="0.2">
      <c r="A561" t="s">
        <v>1238</v>
      </c>
      <c r="B561" t="s">
        <v>1239</v>
      </c>
      <c r="C561" t="s">
        <v>608</v>
      </c>
      <c r="D561">
        <v>3</v>
      </c>
      <c r="E561" t="s">
        <v>40</v>
      </c>
      <c r="F561" t="s">
        <v>341</v>
      </c>
      <c r="G561" t="str">
        <f t="shared" si="8"/>
        <v>Adriana Pinto</v>
      </c>
    </row>
    <row r="562" spans="1:9" x14ac:dyDescent="0.2">
      <c r="A562" t="s">
        <v>1240</v>
      </c>
      <c r="B562" t="s">
        <v>1241</v>
      </c>
      <c r="C562" t="s">
        <v>1242</v>
      </c>
      <c r="D562">
        <v>3</v>
      </c>
      <c r="E562" t="s">
        <v>40</v>
      </c>
      <c r="F562" t="s">
        <v>341</v>
      </c>
      <c r="G562" t="str">
        <f t="shared" si="8"/>
        <v>Mila Zurat</v>
      </c>
    </row>
    <row r="563" spans="1:9" x14ac:dyDescent="0.2">
      <c r="A563" t="s">
        <v>1243</v>
      </c>
      <c r="B563" t="s">
        <v>323</v>
      </c>
      <c r="C563" t="s">
        <v>324</v>
      </c>
      <c r="D563">
        <v>4</v>
      </c>
      <c r="E563" t="s">
        <v>37</v>
      </c>
      <c r="F563" t="s">
        <v>341</v>
      </c>
      <c r="G563" t="str">
        <f t="shared" si="8"/>
        <v>Griffin McShane</v>
      </c>
    </row>
    <row r="564" spans="1:9" x14ac:dyDescent="0.2">
      <c r="A564" t="s">
        <v>1244</v>
      </c>
      <c r="B564" t="s">
        <v>325</v>
      </c>
      <c r="C564" t="s">
        <v>326</v>
      </c>
      <c r="D564">
        <v>4</v>
      </c>
      <c r="E564" t="s">
        <v>37</v>
      </c>
      <c r="F564" t="s">
        <v>341</v>
      </c>
      <c r="G564" t="str">
        <f t="shared" si="8"/>
        <v>Gianluca Ravano</v>
      </c>
    </row>
    <row r="565" spans="1:9" x14ac:dyDescent="0.2">
      <c r="A565" t="s">
        <v>342</v>
      </c>
      <c r="B565" t="s">
        <v>1245</v>
      </c>
      <c r="C565" t="s">
        <v>1185</v>
      </c>
      <c r="D565">
        <v>4</v>
      </c>
      <c r="E565" t="s">
        <v>40</v>
      </c>
      <c r="F565" t="s">
        <v>341</v>
      </c>
      <c r="G565" t="str">
        <f t="shared" si="8"/>
        <v>Madison Noesner</v>
      </c>
    </row>
    <row r="566" spans="1:9" x14ac:dyDescent="0.2">
      <c r="A566" t="s">
        <v>343</v>
      </c>
      <c r="B566" t="s">
        <v>1246</v>
      </c>
      <c r="C566" t="s">
        <v>232</v>
      </c>
      <c r="D566">
        <v>6</v>
      </c>
      <c r="E566" t="s">
        <v>37</v>
      </c>
      <c r="F566" t="s">
        <v>341</v>
      </c>
      <c r="G566" t="str">
        <f t="shared" si="8"/>
        <v>Alexander Russo</v>
      </c>
    </row>
    <row r="567" spans="1:9" x14ac:dyDescent="0.2">
      <c r="A567" t="s">
        <v>344</v>
      </c>
      <c r="B567" t="s">
        <v>330</v>
      </c>
      <c r="C567" t="s">
        <v>331</v>
      </c>
      <c r="D567">
        <v>7</v>
      </c>
      <c r="E567" t="s">
        <v>37</v>
      </c>
      <c r="F567" t="s">
        <v>341</v>
      </c>
      <c r="G567" t="str">
        <f t="shared" si="8"/>
        <v>Christopher Schmidt</v>
      </c>
    </row>
    <row r="568" spans="1:9" x14ac:dyDescent="0.2">
      <c r="A568" t="s">
        <v>345</v>
      </c>
      <c r="B568" t="s">
        <v>1247</v>
      </c>
      <c r="C568" t="s">
        <v>1248</v>
      </c>
      <c r="D568">
        <v>7</v>
      </c>
      <c r="E568" t="s">
        <v>37</v>
      </c>
      <c r="F568" t="s">
        <v>341</v>
      </c>
      <c r="G568" t="str">
        <f t="shared" si="8"/>
        <v>Sean Navin</v>
      </c>
    </row>
    <row r="569" spans="1:9" x14ac:dyDescent="0.2">
      <c r="A569" t="s">
        <v>346</v>
      </c>
      <c r="B569" t="s">
        <v>1249</v>
      </c>
      <c r="C569" t="s">
        <v>1250</v>
      </c>
      <c r="D569">
        <v>8</v>
      </c>
      <c r="E569" t="s">
        <v>40</v>
      </c>
      <c r="F569" t="s">
        <v>341</v>
      </c>
      <c r="G569" t="str">
        <f t="shared" si="8"/>
        <v>Zoey Rooplal</v>
      </c>
    </row>
    <row r="570" spans="1:9" x14ac:dyDescent="0.2">
      <c r="A570" t="s">
        <v>347</v>
      </c>
      <c r="B570" t="s">
        <v>335</v>
      </c>
      <c r="C570" t="s">
        <v>336</v>
      </c>
      <c r="D570">
        <v>8</v>
      </c>
      <c r="E570" t="s">
        <v>40</v>
      </c>
      <c r="F570" t="s">
        <v>341</v>
      </c>
      <c r="G570" t="str">
        <f t="shared" si="8"/>
        <v>Christina Paul</v>
      </c>
    </row>
    <row r="571" spans="1:9" x14ac:dyDescent="0.2">
      <c r="A571" t="s">
        <v>348</v>
      </c>
      <c r="B571" t="s">
        <v>1251</v>
      </c>
      <c r="C571" t="s">
        <v>1252</v>
      </c>
      <c r="D571">
        <v>8</v>
      </c>
      <c r="E571" t="s">
        <v>40</v>
      </c>
      <c r="F571" t="s">
        <v>341</v>
      </c>
      <c r="G571" t="str">
        <f t="shared" si="8"/>
        <v>Nia Pryor</v>
      </c>
    </row>
    <row r="572" spans="1:9" x14ac:dyDescent="0.2">
      <c r="A572" t="s">
        <v>349</v>
      </c>
      <c r="B572" t="s">
        <v>330</v>
      </c>
      <c r="C572" t="s">
        <v>332</v>
      </c>
      <c r="D572">
        <v>8</v>
      </c>
      <c r="E572" t="s">
        <v>37</v>
      </c>
      <c r="F572" t="s">
        <v>341</v>
      </c>
      <c r="G572" t="str">
        <f t="shared" si="8"/>
        <v>Joseph Schmidt</v>
      </c>
    </row>
    <row r="573" spans="1:9" x14ac:dyDescent="0.2">
      <c r="A573" t="s">
        <v>350</v>
      </c>
      <c r="B573" t="s">
        <v>333</v>
      </c>
      <c r="C573" t="s">
        <v>334</v>
      </c>
      <c r="D573">
        <v>8</v>
      </c>
      <c r="E573" t="s">
        <v>40</v>
      </c>
      <c r="F573" t="s">
        <v>341</v>
      </c>
      <c r="G573" t="str">
        <f t="shared" si="8"/>
        <v>Nora D'Andrea</v>
      </c>
    </row>
    <row r="574" spans="1:9" x14ac:dyDescent="0.2">
      <c r="A574" t="s">
        <v>1259</v>
      </c>
      <c r="B574" t="s">
        <v>1260</v>
      </c>
      <c r="C574" t="s">
        <v>160</v>
      </c>
      <c r="D574">
        <v>4</v>
      </c>
      <c r="E574" t="s">
        <v>37</v>
      </c>
      <c r="F574" t="s">
        <v>341</v>
      </c>
      <c r="G574" t="str">
        <f t="shared" si="8"/>
        <v>Robert Lynch</v>
      </c>
    </row>
    <row r="575" spans="1:9" x14ac:dyDescent="0.2">
      <c r="A575" t="s">
        <v>1261</v>
      </c>
      <c r="B575" t="s">
        <v>335</v>
      </c>
      <c r="C575" t="s">
        <v>252</v>
      </c>
      <c r="D575" t="s">
        <v>322</v>
      </c>
      <c r="E575" t="s">
        <v>37</v>
      </c>
      <c r="F575" t="s">
        <v>341</v>
      </c>
      <c r="G575" t="str">
        <f t="shared" si="8"/>
        <v>Carter Paul</v>
      </c>
    </row>
    <row r="576" spans="1:9" x14ac:dyDescent="0.2">
      <c r="A576" t="s">
        <v>1272</v>
      </c>
      <c r="B576" t="s">
        <v>1271</v>
      </c>
      <c r="C576" t="s">
        <v>1365</v>
      </c>
      <c r="D576">
        <v>7</v>
      </c>
      <c r="E576" t="s">
        <v>40</v>
      </c>
      <c r="F576" t="s">
        <v>341</v>
      </c>
      <c r="G576" t="str">
        <f t="shared" si="8"/>
        <v>Reese Calibrese</v>
      </c>
      <c r="I576" s="34" t="s">
        <v>1367</v>
      </c>
    </row>
    <row r="577" spans="1:9" x14ac:dyDescent="0.2">
      <c r="I577" s="32"/>
    </row>
    <row r="578" spans="1:9" x14ac:dyDescent="0.2">
      <c r="I578" s="31"/>
    </row>
    <row r="581" spans="1:9" x14ac:dyDescent="0.2">
      <c r="A581" t="s">
        <v>1280</v>
      </c>
      <c r="B581" t="s">
        <v>1277</v>
      </c>
      <c r="C581" t="s">
        <v>1277</v>
      </c>
      <c r="D581">
        <v>99</v>
      </c>
      <c r="E581" t="s">
        <v>37</v>
      </c>
      <c r="F581" t="s">
        <v>1278</v>
      </c>
      <c r="G581" t="str">
        <f t="shared" ref="G581" si="9">C581&amp;" "&amp;B581</f>
        <v>DUMMY DUMMY</v>
      </c>
    </row>
    <row r="583" spans="1:9" x14ac:dyDescent="0.2">
      <c r="A583" t="s">
        <v>1325</v>
      </c>
      <c r="B583" t="s">
        <v>216</v>
      </c>
      <c r="C583" t="s">
        <v>457</v>
      </c>
      <c r="D583">
        <v>7</v>
      </c>
      <c r="E583" t="s">
        <v>40</v>
      </c>
      <c r="F583" t="s">
        <v>1287</v>
      </c>
      <c r="G583" t="str">
        <f t="shared" ref="G583:G588" si="10">C583&amp;" "&amp;B583</f>
        <v>Roberts Mary</v>
      </c>
    </row>
    <row r="584" spans="1:9" x14ac:dyDescent="0.2">
      <c r="A584" t="s">
        <v>1326</v>
      </c>
      <c r="B584" t="s">
        <v>724</v>
      </c>
      <c r="C584" t="s">
        <v>1288</v>
      </c>
      <c r="D584">
        <v>6</v>
      </c>
      <c r="E584" t="s">
        <v>40</v>
      </c>
      <c r="F584" t="s">
        <v>1287</v>
      </c>
      <c r="G584" t="str">
        <f t="shared" si="10"/>
        <v>Mortko Reagan</v>
      </c>
    </row>
    <row r="585" spans="1:9" x14ac:dyDescent="0.2">
      <c r="A585" t="s">
        <v>1327</v>
      </c>
      <c r="B585" t="s">
        <v>1290</v>
      </c>
      <c r="C585" t="s">
        <v>1289</v>
      </c>
      <c r="D585">
        <v>6</v>
      </c>
      <c r="E585" t="s">
        <v>40</v>
      </c>
      <c r="F585" t="s">
        <v>1287</v>
      </c>
      <c r="G585" t="str">
        <f t="shared" si="10"/>
        <v>Hart Monica</v>
      </c>
    </row>
    <row r="586" spans="1:9" x14ac:dyDescent="0.2">
      <c r="A586" t="s">
        <v>1328</v>
      </c>
      <c r="B586" t="s">
        <v>1292</v>
      </c>
      <c r="C586" t="s">
        <v>1291</v>
      </c>
      <c r="D586">
        <v>8</v>
      </c>
      <c r="E586" t="s">
        <v>40</v>
      </c>
      <c r="F586" t="s">
        <v>1287</v>
      </c>
      <c r="G586" t="str">
        <f t="shared" si="10"/>
        <v>Dorfler Maeve</v>
      </c>
    </row>
    <row r="587" spans="1:9" x14ac:dyDescent="0.2">
      <c r="A587" t="s">
        <v>1329</v>
      </c>
      <c r="B587" t="s">
        <v>1015</v>
      </c>
      <c r="C587" t="s">
        <v>497</v>
      </c>
      <c r="D587">
        <v>8</v>
      </c>
      <c r="E587" t="s">
        <v>37</v>
      </c>
      <c r="F587" t="s">
        <v>1287</v>
      </c>
      <c r="G587" t="str">
        <f t="shared" si="10"/>
        <v>Rodriguez Nathaniel</v>
      </c>
    </row>
    <row r="588" spans="1:9" x14ac:dyDescent="0.2">
      <c r="A588" t="s">
        <v>1330</v>
      </c>
      <c r="B588" t="s">
        <v>1293</v>
      </c>
      <c r="C588" t="s">
        <v>497</v>
      </c>
      <c r="D588">
        <v>5</v>
      </c>
      <c r="E588" t="s">
        <v>40</v>
      </c>
      <c r="F588" t="s">
        <v>1287</v>
      </c>
      <c r="G588" t="str">
        <f t="shared" si="10"/>
        <v>Rodriguez Ariela</v>
      </c>
    </row>
    <row r="593" spans="1:7" x14ac:dyDescent="0.2">
      <c r="A593" t="s">
        <v>1333</v>
      </c>
      <c r="B593" t="s">
        <v>1294</v>
      </c>
      <c r="C593" t="s">
        <v>1295</v>
      </c>
      <c r="D593">
        <v>8</v>
      </c>
      <c r="E593" t="s">
        <v>40</v>
      </c>
      <c r="F593" t="s">
        <v>1296</v>
      </c>
      <c r="G593" t="str">
        <f t="shared" ref="G593:G608" si="11">C593&amp;" "&amp;B593</f>
        <v>CANDELARIA JAYLENE</v>
      </c>
    </row>
    <row r="594" spans="1:7" x14ac:dyDescent="0.2">
      <c r="A594" t="s">
        <v>1334</v>
      </c>
      <c r="B594" t="s">
        <v>1297</v>
      </c>
      <c r="C594" t="s">
        <v>1298</v>
      </c>
      <c r="D594">
        <v>6</v>
      </c>
      <c r="E594" t="s">
        <v>40</v>
      </c>
      <c r="F594" t="s">
        <v>1296</v>
      </c>
      <c r="G594" t="str">
        <f t="shared" si="11"/>
        <v>ANDREA CORDOVA</v>
      </c>
    </row>
    <row r="595" spans="1:7" x14ac:dyDescent="0.2">
      <c r="A595" t="s">
        <v>1335</v>
      </c>
      <c r="B595" t="s">
        <v>1299</v>
      </c>
      <c r="C595" t="s">
        <v>1300</v>
      </c>
      <c r="D595">
        <v>8</v>
      </c>
      <c r="E595" t="s">
        <v>40</v>
      </c>
      <c r="F595" t="s">
        <v>1296</v>
      </c>
      <c r="G595" t="str">
        <f t="shared" si="11"/>
        <v>ICASA MARIABELEN</v>
      </c>
    </row>
    <row r="596" spans="1:7" x14ac:dyDescent="0.2">
      <c r="A596" t="s">
        <v>1336</v>
      </c>
      <c r="B596" t="s">
        <v>1301</v>
      </c>
      <c r="C596" t="s">
        <v>1302</v>
      </c>
      <c r="D596">
        <v>6</v>
      </c>
      <c r="E596" t="s">
        <v>40</v>
      </c>
      <c r="F596" t="s">
        <v>1296</v>
      </c>
      <c r="G596" t="str">
        <f t="shared" si="11"/>
        <v>IRURETA VICTORIA</v>
      </c>
    </row>
    <row r="597" spans="1:7" x14ac:dyDescent="0.2">
      <c r="A597" t="s">
        <v>1337</v>
      </c>
      <c r="B597" t="s">
        <v>1303</v>
      </c>
      <c r="C597" t="s">
        <v>1304</v>
      </c>
      <c r="D597">
        <v>8</v>
      </c>
      <c r="E597" t="s">
        <v>40</v>
      </c>
      <c r="F597" t="s">
        <v>1296</v>
      </c>
      <c r="G597" t="str">
        <f t="shared" si="11"/>
        <v>LOYAL-PENA LEILANI</v>
      </c>
    </row>
    <row r="598" spans="1:7" x14ac:dyDescent="0.2">
      <c r="A598" t="s">
        <v>1338</v>
      </c>
      <c r="B598" t="s">
        <v>1305</v>
      </c>
      <c r="C598" t="s">
        <v>1306</v>
      </c>
      <c r="D598">
        <v>8</v>
      </c>
      <c r="E598" t="s">
        <v>40</v>
      </c>
      <c r="F598" t="s">
        <v>1307</v>
      </c>
      <c r="G598" t="str">
        <f t="shared" si="11"/>
        <v>MIRASSOL VANESSA</v>
      </c>
    </row>
    <row r="599" spans="1:7" x14ac:dyDescent="0.2">
      <c r="A599" t="s">
        <v>1339</v>
      </c>
      <c r="B599" t="s">
        <v>1308</v>
      </c>
      <c r="C599" t="s">
        <v>1309</v>
      </c>
      <c r="D599">
        <v>8</v>
      </c>
      <c r="E599" t="s">
        <v>37</v>
      </c>
      <c r="F599" t="s">
        <v>1307</v>
      </c>
      <c r="G599" t="str">
        <f t="shared" si="11"/>
        <v>MOLINA ANTHONY</v>
      </c>
    </row>
    <row r="600" spans="1:7" x14ac:dyDescent="0.2">
      <c r="A600" t="s">
        <v>1340</v>
      </c>
      <c r="B600" t="s">
        <v>1310</v>
      </c>
      <c r="C600" t="s">
        <v>1311</v>
      </c>
      <c r="D600">
        <v>8</v>
      </c>
      <c r="E600" t="s">
        <v>40</v>
      </c>
      <c r="F600" t="s">
        <v>1296</v>
      </c>
      <c r="G600" t="str">
        <f t="shared" si="11"/>
        <v>MUNESHAR MARIYAH</v>
      </c>
    </row>
    <row r="601" spans="1:7" x14ac:dyDescent="0.2">
      <c r="A601" t="s">
        <v>1341</v>
      </c>
      <c r="B601" t="s">
        <v>1312</v>
      </c>
      <c r="C601" t="s">
        <v>1313</v>
      </c>
      <c r="D601">
        <v>8</v>
      </c>
      <c r="E601" t="s">
        <v>37</v>
      </c>
      <c r="F601" t="s">
        <v>1296</v>
      </c>
      <c r="G601" t="str">
        <f t="shared" si="11"/>
        <v>NAVARRO YULIANO</v>
      </c>
    </row>
    <row r="602" spans="1:7" x14ac:dyDescent="0.2">
      <c r="A602" t="s">
        <v>1342</v>
      </c>
      <c r="B602" t="s">
        <v>1314</v>
      </c>
      <c r="C602" t="s">
        <v>1315</v>
      </c>
      <c r="D602">
        <v>3</v>
      </c>
      <c r="E602" t="s">
        <v>37</v>
      </c>
      <c r="F602" t="s">
        <v>1296</v>
      </c>
      <c r="G602" t="str">
        <f t="shared" si="11"/>
        <v>NUNEZ JACOB</v>
      </c>
    </row>
    <row r="603" spans="1:7" x14ac:dyDescent="0.2">
      <c r="A603" t="s">
        <v>1343</v>
      </c>
      <c r="B603" t="s">
        <v>380</v>
      </c>
      <c r="C603" t="s">
        <v>1316</v>
      </c>
      <c r="D603">
        <v>5</v>
      </c>
      <c r="E603" t="s">
        <v>37</v>
      </c>
      <c r="F603" t="s">
        <v>1296</v>
      </c>
      <c r="G603" t="str">
        <f t="shared" si="11"/>
        <v>NUNEZ  JULIAN</v>
      </c>
    </row>
    <row r="604" spans="1:7" x14ac:dyDescent="0.2">
      <c r="A604" t="s">
        <v>1344</v>
      </c>
      <c r="B604" t="s">
        <v>1317</v>
      </c>
      <c r="C604" t="s">
        <v>1315</v>
      </c>
      <c r="D604">
        <v>8</v>
      </c>
      <c r="E604" t="s">
        <v>37</v>
      </c>
      <c r="F604" t="s">
        <v>1296</v>
      </c>
      <c r="G604" t="str">
        <f t="shared" si="11"/>
        <v>NUNEZ YADIEL</v>
      </c>
    </row>
    <row r="605" spans="1:7" x14ac:dyDescent="0.2">
      <c r="A605" t="s">
        <v>1345</v>
      </c>
      <c r="B605" t="s">
        <v>1318</v>
      </c>
      <c r="C605" t="s">
        <v>1319</v>
      </c>
      <c r="D605">
        <v>8</v>
      </c>
      <c r="E605" t="s">
        <v>37</v>
      </c>
      <c r="F605" t="s">
        <v>1296</v>
      </c>
      <c r="G605" t="str">
        <f t="shared" si="11"/>
        <v>OROZCO MATTHEW</v>
      </c>
    </row>
    <row r="606" spans="1:7" x14ac:dyDescent="0.2">
      <c r="A606" t="s">
        <v>1346</v>
      </c>
      <c r="B606" t="s">
        <v>1318</v>
      </c>
      <c r="C606" t="s">
        <v>1320</v>
      </c>
      <c r="D606">
        <v>8</v>
      </c>
      <c r="E606" t="s">
        <v>37</v>
      </c>
      <c r="F606" t="s">
        <v>1296</v>
      </c>
      <c r="G606" t="str">
        <f t="shared" si="11"/>
        <v>RAMIREZ MATTHEW</v>
      </c>
    </row>
    <row r="607" spans="1:7" x14ac:dyDescent="0.2">
      <c r="A607" t="s">
        <v>1347</v>
      </c>
      <c r="B607" t="s">
        <v>1321</v>
      </c>
      <c r="C607" t="s">
        <v>1322</v>
      </c>
      <c r="D607">
        <v>8</v>
      </c>
      <c r="E607" t="s">
        <v>37</v>
      </c>
      <c r="F607" t="s">
        <v>1296</v>
      </c>
      <c r="G607" t="str">
        <f t="shared" si="11"/>
        <v>VERA KEVIN</v>
      </c>
    </row>
    <row r="608" spans="1:7" x14ac:dyDescent="0.2">
      <c r="A608" t="s">
        <v>1348</v>
      </c>
      <c r="B608" t="s">
        <v>1323</v>
      </c>
      <c r="C608" t="s">
        <v>1324</v>
      </c>
      <c r="D608">
        <v>8</v>
      </c>
      <c r="E608" t="s">
        <v>40</v>
      </c>
      <c r="F608" t="s">
        <v>1296</v>
      </c>
      <c r="G608" t="str">
        <f t="shared" si="11"/>
        <v>VINEZA GISELLE</v>
      </c>
    </row>
  </sheetData>
  <sortState xmlns:xlrd2="http://schemas.microsoft.com/office/spreadsheetml/2017/richdata2" ref="I105:N156">
    <sortCondition ref="L105:L156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Team Scores</vt:lpstr>
      <vt:lpstr>Girls Individual</vt:lpstr>
      <vt:lpstr>Boys Individual</vt:lpstr>
      <vt:lpstr>Rosters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Microsoft Office User</cp:lastModifiedBy>
  <cp:lastPrinted>2022-10-08T02:14:10Z</cp:lastPrinted>
  <dcterms:created xsi:type="dcterms:W3CDTF">2011-11-05T03:14:26Z</dcterms:created>
  <dcterms:modified xsi:type="dcterms:W3CDTF">2022-10-11T12:47:41Z</dcterms:modified>
</cp:coreProperties>
</file>