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hivani/Downloads/"/>
    </mc:Choice>
  </mc:AlternateContent>
  <xr:revisionPtr revIDLastSave="0" documentId="13_ncr:1_{E5554904-0267-9748-985E-9F1CA83CD22B}" xr6:coauthVersionLast="47" xr6:coauthVersionMax="47" xr10:uidLastSave="{00000000-0000-0000-0000-000000000000}"/>
  <bookViews>
    <workbookView xWindow="0" yWindow="0" windowWidth="51200" windowHeight="28800" activeTab="2" xr2:uid="{00000000-000D-0000-FFFF-FFFF00000000}"/>
  </bookViews>
  <sheets>
    <sheet name="Team Scores" sheetId="1" r:id="rId1"/>
    <sheet name="Girls Individual" sheetId="4" r:id="rId2"/>
    <sheet name="Boys Individual" sheetId="5" r:id="rId3"/>
    <sheet name="Rosters" sheetId="6" r:id="rId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" l="1"/>
  <c r="S34" i="1" s="1"/>
  <c r="R37" i="1"/>
  <c r="R39" i="1" s="1"/>
  <c r="R29" i="1"/>
  <c r="R32" i="1"/>
  <c r="Q32" i="1"/>
  <c r="S36" i="1"/>
  <c r="S35" i="1"/>
  <c r="D117" i="5"/>
  <c r="G161" i="5"/>
  <c r="D161" i="5"/>
  <c r="C161" i="5"/>
  <c r="G160" i="5"/>
  <c r="D160" i="5"/>
  <c r="C160" i="5"/>
  <c r="G159" i="5"/>
  <c r="D159" i="5"/>
  <c r="C159" i="5"/>
  <c r="G158" i="5"/>
  <c r="D158" i="5"/>
  <c r="C158" i="5"/>
  <c r="G157" i="5"/>
  <c r="D157" i="5"/>
  <c r="C157" i="5"/>
  <c r="G156" i="5"/>
  <c r="D156" i="5"/>
  <c r="C156" i="5"/>
  <c r="G155" i="5"/>
  <c r="D155" i="5"/>
  <c r="C155" i="5"/>
  <c r="G154" i="5"/>
  <c r="D154" i="5"/>
  <c r="C154" i="5"/>
  <c r="G153" i="5"/>
  <c r="D153" i="5"/>
  <c r="C153" i="5"/>
  <c r="G152" i="5"/>
  <c r="D152" i="5"/>
  <c r="C152" i="5"/>
  <c r="G151" i="5"/>
  <c r="D151" i="5"/>
  <c r="C151" i="5"/>
  <c r="G150" i="5"/>
  <c r="D150" i="5"/>
  <c r="C150" i="5"/>
  <c r="G149" i="5"/>
  <c r="D149" i="5"/>
  <c r="C149" i="5"/>
  <c r="G148" i="5"/>
  <c r="D148" i="5"/>
  <c r="C148" i="5"/>
  <c r="A147" i="5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G149" i="4"/>
  <c r="G148" i="4"/>
  <c r="G147" i="4"/>
  <c r="G146" i="4"/>
  <c r="G145" i="4"/>
  <c r="C145" i="4"/>
  <c r="C146" i="4"/>
  <c r="C147" i="4"/>
  <c r="C148" i="4"/>
  <c r="C149" i="4"/>
  <c r="D149" i="4"/>
  <c r="D148" i="4"/>
  <c r="D147" i="4"/>
  <c r="D146" i="4"/>
  <c r="D145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A47" i="4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G572" i="6"/>
  <c r="G571" i="6"/>
  <c r="G144" i="4"/>
  <c r="D144" i="4"/>
  <c r="G143" i="4"/>
  <c r="D143" i="4"/>
  <c r="G142" i="4"/>
  <c r="D142" i="4"/>
  <c r="G141" i="4"/>
  <c r="D141" i="4"/>
  <c r="G140" i="4"/>
  <c r="D140" i="4"/>
  <c r="G139" i="4"/>
  <c r="D139" i="4"/>
  <c r="G138" i="4"/>
  <c r="D138" i="4"/>
  <c r="G137" i="4"/>
  <c r="D137" i="4"/>
  <c r="G136" i="4"/>
  <c r="D136" i="4"/>
  <c r="G135" i="4"/>
  <c r="D135" i="4"/>
  <c r="G134" i="4"/>
  <c r="D134" i="4"/>
  <c r="G133" i="4"/>
  <c r="D133" i="4"/>
  <c r="G132" i="4"/>
  <c r="D132" i="4"/>
  <c r="G131" i="4"/>
  <c r="D131" i="4"/>
  <c r="G130" i="4"/>
  <c r="D130" i="4"/>
  <c r="G129" i="4"/>
  <c r="D129" i="4"/>
  <c r="G128" i="4"/>
  <c r="D128" i="4"/>
  <c r="G127" i="4"/>
  <c r="D127" i="4"/>
  <c r="G126" i="4"/>
  <c r="D126" i="4"/>
  <c r="G125" i="4"/>
  <c r="D125" i="4"/>
  <c r="G124" i="4"/>
  <c r="D124" i="4"/>
  <c r="G123" i="4"/>
  <c r="D123" i="4"/>
  <c r="G122" i="4"/>
  <c r="D122" i="4"/>
  <c r="G121" i="4"/>
  <c r="D121" i="4"/>
  <c r="G120" i="4"/>
  <c r="D120" i="4"/>
  <c r="G119" i="4"/>
  <c r="D119" i="4"/>
  <c r="G118" i="4"/>
  <c r="D118" i="4"/>
  <c r="G117" i="4"/>
  <c r="D117" i="4"/>
  <c r="G116" i="4"/>
  <c r="D116" i="4"/>
  <c r="G115" i="4"/>
  <c r="D115" i="4"/>
  <c r="G114" i="4"/>
  <c r="D114" i="4"/>
  <c r="G113" i="4"/>
  <c r="D113" i="4"/>
  <c r="G112" i="4"/>
  <c r="D112" i="4"/>
  <c r="G111" i="4"/>
  <c r="D111" i="4"/>
  <c r="G100" i="4"/>
  <c r="D100" i="4"/>
  <c r="G99" i="4"/>
  <c r="D99" i="4"/>
  <c r="G98" i="4"/>
  <c r="D98" i="4"/>
  <c r="G97" i="4"/>
  <c r="D97" i="4"/>
  <c r="G96" i="4"/>
  <c r="D96" i="4"/>
  <c r="G95" i="4"/>
  <c r="D95" i="4"/>
  <c r="G94" i="4"/>
  <c r="D94" i="4"/>
  <c r="G93" i="4"/>
  <c r="D93" i="4"/>
  <c r="G92" i="4"/>
  <c r="D92" i="4"/>
  <c r="G91" i="4"/>
  <c r="D91" i="4"/>
  <c r="G90" i="4"/>
  <c r="D90" i="4"/>
  <c r="G89" i="4"/>
  <c r="D89" i="4"/>
  <c r="G88" i="4"/>
  <c r="D88" i="4"/>
  <c r="G87" i="4"/>
  <c r="D87" i="4"/>
  <c r="G86" i="4"/>
  <c r="D86" i="4"/>
  <c r="G85" i="4"/>
  <c r="D85" i="4"/>
  <c r="G84" i="4"/>
  <c r="D84" i="4"/>
  <c r="G83" i="4"/>
  <c r="D83" i="4"/>
  <c r="G82" i="4"/>
  <c r="D82" i="4"/>
  <c r="G81" i="4"/>
  <c r="D81" i="4"/>
  <c r="G80" i="4"/>
  <c r="D80" i="4"/>
  <c r="G79" i="4"/>
  <c r="D79" i="4"/>
  <c r="G78" i="4"/>
  <c r="D78" i="4"/>
  <c r="G77" i="4"/>
  <c r="D77" i="4"/>
  <c r="G76" i="4"/>
  <c r="D76" i="4"/>
  <c r="G75" i="4"/>
  <c r="D75" i="4"/>
  <c r="G74" i="4"/>
  <c r="D74" i="4"/>
  <c r="G73" i="4"/>
  <c r="D73" i="4"/>
  <c r="G72" i="4"/>
  <c r="D72" i="4"/>
  <c r="G71" i="4"/>
  <c r="D71" i="4"/>
  <c r="G70" i="4"/>
  <c r="D70" i="4"/>
  <c r="G69" i="4"/>
  <c r="D69" i="4"/>
  <c r="G68" i="4"/>
  <c r="D68" i="4"/>
  <c r="G67" i="4"/>
  <c r="D67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G3" i="4"/>
  <c r="D3" i="4"/>
  <c r="G147" i="5"/>
  <c r="D147" i="5"/>
  <c r="G146" i="5"/>
  <c r="D146" i="5"/>
  <c r="G145" i="5"/>
  <c r="D145" i="5"/>
  <c r="G144" i="5"/>
  <c r="D144" i="5"/>
  <c r="G143" i="5"/>
  <c r="D143" i="5"/>
  <c r="G142" i="5"/>
  <c r="D142" i="5"/>
  <c r="G141" i="5"/>
  <c r="D141" i="5"/>
  <c r="G140" i="5"/>
  <c r="D140" i="5"/>
  <c r="G139" i="5"/>
  <c r="D139" i="5"/>
  <c r="G138" i="5"/>
  <c r="D138" i="5"/>
  <c r="G137" i="5"/>
  <c r="D137" i="5"/>
  <c r="G136" i="5"/>
  <c r="D136" i="5"/>
  <c r="G135" i="5"/>
  <c r="D135" i="5"/>
  <c r="G134" i="5"/>
  <c r="D134" i="5"/>
  <c r="G133" i="5"/>
  <c r="D133" i="5"/>
  <c r="G132" i="5"/>
  <c r="D132" i="5"/>
  <c r="G131" i="5"/>
  <c r="D131" i="5"/>
  <c r="G130" i="5"/>
  <c r="D130" i="5"/>
  <c r="G129" i="5"/>
  <c r="D129" i="5"/>
  <c r="G128" i="5"/>
  <c r="D128" i="5"/>
  <c r="G127" i="5"/>
  <c r="D127" i="5"/>
  <c r="G126" i="5"/>
  <c r="D126" i="5"/>
  <c r="G125" i="5"/>
  <c r="D125" i="5"/>
  <c r="G124" i="5"/>
  <c r="D124" i="5"/>
  <c r="G123" i="5"/>
  <c r="D123" i="5"/>
  <c r="G122" i="5"/>
  <c r="D122" i="5"/>
  <c r="G121" i="5"/>
  <c r="D121" i="5"/>
  <c r="G120" i="5"/>
  <c r="D120" i="5"/>
  <c r="G119" i="5"/>
  <c r="D119" i="5"/>
  <c r="G118" i="5"/>
  <c r="D118" i="5"/>
  <c r="G117" i="5"/>
  <c r="G111" i="5"/>
  <c r="D111" i="5"/>
  <c r="G110" i="5"/>
  <c r="D110" i="5"/>
  <c r="G109" i="5"/>
  <c r="D109" i="5"/>
  <c r="G108" i="5"/>
  <c r="D108" i="5"/>
  <c r="G107" i="5"/>
  <c r="D107" i="5"/>
  <c r="G106" i="5"/>
  <c r="D106" i="5"/>
  <c r="G105" i="5"/>
  <c r="D105" i="5"/>
  <c r="G104" i="5"/>
  <c r="D104" i="5"/>
  <c r="G103" i="5"/>
  <c r="D103" i="5"/>
  <c r="G102" i="5"/>
  <c r="D102" i="5"/>
  <c r="G101" i="5"/>
  <c r="D101" i="5"/>
  <c r="G100" i="5"/>
  <c r="D100" i="5"/>
  <c r="G99" i="5"/>
  <c r="D99" i="5"/>
  <c r="G98" i="5"/>
  <c r="D98" i="5"/>
  <c r="G97" i="5"/>
  <c r="D97" i="5"/>
  <c r="G96" i="5"/>
  <c r="D96" i="5"/>
  <c r="G95" i="5"/>
  <c r="D95" i="5"/>
  <c r="G94" i="5"/>
  <c r="D94" i="5"/>
  <c r="G93" i="5"/>
  <c r="D93" i="5"/>
  <c r="G92" i="5"/>
  <c r="D92" i="5"/>
  <c r="G91" i="5"/>
  <c r="D91" i="5"/>
  <c r="C91" i="5"/>
  <c r="G90" i="5"/>
  <c r="D90" i="5"/>
  <c r="C90" i="5"/>
  <c r="G89" i="5"/>
  <c r="D89" i="5"/>
  <c r="G88" i="5"/>
  <c r="D88" i="5"/>
  <c r="G87" i="5"/>
  <c r="D87" i="5"/>
  <c r="G86" i="5"/>
  <c r="D86" i="5"/>
  <c r="G85" i="5"/>
  <c r="D85" i="5"/>
  <c r="G84" i="5"/>
  <c r="D84" i="5"/>
  <c r="G83" i="5"/>
  <c r="D83" i="5"/>
  <c r="C83" i="5"/>
  <c r="G82" i="5"/>
  <c r="D82" i="5"/>
  <c r="C82" i="5"/>
  <c r="G81" i="5"/>
  <c r="D81" i="5"/>
  <c r="G80" i="5"/>
  <c r="D80" i="5"/>
  <c r="G79" i="5"/>
  <c r="D79" i="5"/>
  <c r="G78" i="5"/>
  <c r="D78" i="5"/>
  <c r="G77" i="5"/>
  <c r="D77" i="5"/>
  <c r="G76" i="5"/>
  <c r="D76" i="5"/>
  <c r="C76" i="5"/>
  <c r="G75" i="5"/>
  <c r="D75" i="5"/>
  <c r="C75" i="5"/>
  <c r="G74" i="5"/>
  <c r="D74" i="5"/>
  <c r="C74" i="5"/>
  <c r="G73" i="5"/>
  <c r="D73" i="5"/>
  <c r="G72" i="5"/>
  <c r="D72" i="5"/>
  <c r="G49" i="5"/>
  <c r="D49" i="5"/>
  <c r="G48" i="5"/>
  <c r="D48" i="5"/>
  <c r="G47" i="5"/>
  <c r="D47" i="5"/>
  <c r="G46" i="5"/>
  <c r="D46" i="5"/>
  <c r="C46" i="5"/>
  <c r="G45" i="5"/>
  <c r="D45" i="5"/>
  <c r="C45" i="5"/>
  <c r="G44" i="5"/>
  <c r="D44" i="5"/>
  <c r="C44" i="5"/>
  <c r="G43" i="5"/>
  <c r="D43" i="5"/>
  <c r="G42" i="5"/>
  <c r="D42" i="5"/>
  <c r="G41" i="5"/>
  <c r="D41" i="5"/>
  <c r="G40" i="5"/>
  <c r="D40" i="5"/>
  <c r="G39" i="5"/>
  <c r="D39" i="5"/>
  <c r="G38" i="5"/>
  <c r="D38" i="5"/>
  <c r="C38" i="5"/>
  <c r="G37" i="5"/>
  <c r="D37" i="5"/>
  <c r="C37" i="5"/>
  <c r="G36" i="5"/>
  <c r="D36" i="5"/>
  <c r="C36" i="5"/>
  <c r="G35" i="5"/>
  <c r="D35" i="5"/>
  <c r="G34" i="5"/>
  <c r="D34" i="5"/>
  <c r="G33" i="5"/>
  <c r="D33" i="5"/>
  <c r="G32" i="5"/>
  <c r="D32" i="5"/>
  <c r="G31" i="5"/>
  <c r="D31" i="5"/>
  <c r="C31" i="5"/>
  <c r="G30" i="5"/>
  <c r="D30" i="5"/>
  <c r="C30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C21" i="5"/>
  <c r="C16" i="5"/>
  <c r="C10" i="5"/>
  <c r="C8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3" i="5"/>
  <c r="G4" i="5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C16" i="4" s="1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C13" i="4" s="1"/>
  <c r="G511" i="6"/>
  <c r="C20" i="4" s="1"/>
  <c r="G510" i="6"/>
  <c r="C10" i="4" s="1"/>
  <c r="G509" i="6"/>
  <c r="C5" i="4" s="1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C23" i="4" s="1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C21" i="4" s="1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C15" i="4" s="1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C22" i="4" s="1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C138" i="4" s="1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C11" i="4" s="1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C12" i="4" s="1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C6" i="4" s="1"/>
  <c r="G104" i="6"/>
  <c r="C9" i="5" s="1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C7" i="4" s="1"/>
  <c r="G78" i="6"/>
  <c r="C17" i="5" s="1"/>
  <c r="G77" i="6"/>
  <c r="G76" i="6"/>
  <c r="G75" i="6"/>
  <c r="C8" i="4" s="1"/>
  <c r="G74" i="6"/>
  <c r="C4" i="4" s="1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C14" i="4" s="1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C19" i="4" s="1"/>
  <c r="D103" i="1"/>
  <c r="D102" i="1"/>
  <c r="D101" i="1"/>
  <c r="D100" i="1"/>
  <c r="D99" i="1"/>
  <c r="D98" i="1"/>
  <c r="D97" i="1"/>
  <c r="D96" i="1"/>
  <c r="D95" i="1"/>
  <c r="D94" i="1"/>
  <c r="D90" i="1"/>
  <c r="D89" i="1"/>
  <c r="D88" i="1"/>
  <c r="D87" i="1"/>
  <c r="D86" i="1"/>
  <c r="D85" i="1"/>
  <c r="D84" i="1"/>
  <c r="D83" i="1"/>
  <c r="D82" i="1"/>
  <c r="D81" i="1"/>
  <c r="D77" i="1"/>
  <c r="D76" i="1"/>
  <c r="D75" i="1"/>
  <c r="D74" i="1"/>
  <c r="D73" i="1"/>
  <c r="D72" i="1"/>
  <c r="D71" i="1"/>
  <c r="D70" i="1"/>
  <c r="D69" i="1"/>
  <c r="D68" i="1"/>
  <c r="D64" i="1"/>
  <c r="D63" i="1"/>
  <c r="D62" i="1"/>
  <c r="D61" i="1"/>
  <c r="D60" i="1"/>
  <c r="D59" i="1"/>
  <c r="D58" i="1"/>
  <c r="D57" i="1"/>
  <c r="D56" i="1"/>
  <c r="D55" i="1"/>
  <c r="D51" i="1"/>
  <c r="D50" i="1"/>
  <c r="D49" i="1"/>
  <c r="D48" i="1"/>
  <c r="D47" i="1"/>
  <c r="D46" i="1"/>
  <c r="D45" i="1"/>
  <c r="D44" i="1"/>
  <c r="D43" i="1"/>
  <c r="D42" i="1"/>
  <c r="D38" i="1"/>
  <c r="D37" i="1"/>
  <c r="D36" i="1"/>
  <c r="D35" i="1"/>
  <c r="D34" i="1"/>
  <c r="D33" i="1"/>
  <c r="D32" i="1"/>
  <c r="D31" i="1"/>
  <c r="D30" i="1"/>
  <c r="D29" i="1"/>
  <c r="D25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8" i="1"/>
  <c r="D7" i="1"/>
  <c r="D6" i="1"/>
  <c r="D5" i="1"/>
  <c r="D4" i="1"/>
  <c r="D3" i="1"/>
  <c r="Q37" i="1"/>
  <c r="S31" i="1"/>
  <c r="S30" i="1"/>
  <c r="P29" i="1"/>
  <c r="S29" i="1" s="1"/>
  <c r="P37" i="1"/>
  <c r="S37" i="1" l="1"/>
  <c r="A152" i="4"/>
  <c r="C4" i="5"/>
  <c r="C12" i="5"/>
  <c r="C20" i="5"/>
  <c r="C35" i="5"/>
  <c r="C43" i="5"/>
  <c r="C73" i="5"/>
  <c r="C81" i="5"/>
  <c r="C89" i="5"/>
  <c r="C97" i="5"/>
  <c r="C105" i="5"/>
  <c r="C117" i="5"/>
  <c r="C125" i="5"/>
  <c r="C133" i="5"/>
  <c r="C141" i="5"/>
  <c r="C45" i="4"/>
  <c r="C72" i="4"/>
  <c r="C80" i="4"/>
  <c r="C88" i="4"/>
  <c r="C96" i="4"/>
  <c r="C117" i="4"/>
  <c r="C125" i="4"/>
  <c r="C133" i="4"/>
  <c r="C141" i="4"/>
  <c r="C5" i="5"/>
  <c r="C13" i="5"/>
  <c r="C84" i="5"/>
  <c r="C92" i="5"/>
  <c r="C100" i="5"/>
  <c r="C108" i="5"/>
  <c r="C120" i="5"/>
  <c r="C128" i="5"/>
  <c r="C136" i="5"/>
  <c r="C144" i="5"/>
  <c r="C24" i="4"/>
  <c r="C40" i="4"/>
  <c r="C67" i="4"/>
  <c r="C75" i="4"/>
  <c r="C83" i="4"/>
  <c r="C91" i="4"/>
  <c r="C99" i="4"/>
  <c r="C112" i="4"/>
  <c r="C120" i="4"/>
  <c r="C128" i="4"/>
  <c r="C136" i="4"/>
  <c r="C144" i="4"/>
  <c r="C6" i="5"/>
  <c r="C14" i="5"/>
  <c r="C33" i="5"/>
  <c r="C41" i="5"/>
  <c r="C49" i="5"/>
  <c r="C79" i="5"/>
  <c r="C87" i="5"/>
  <c r="C95" i="5"/>
  <c r="C103" i="5"/>
  <c r="C111" i="5"/>
  <c r="C123" i="5"/>
  <c r="C131" i="5"/>
  <c r="C139" i="5"/>
  <c r="C147" i="5"/>
  <c r="C43" i="4"/>
  <c r="C70" i="4"/>
  <c r="C78" i="4"/>
  <c r="C86" i="4"/>
  <c r="C94" i="4"/>
  <c r="C115" i="4"/>
  <c r="C123" i="4"/>
  <c r="C131" i="4"/>
  <c r="C139" i="4"/>
  <c r="C7" i="5"/>
  <c r="C15" i="5"/>
  <c r="C98" i="5"/>
  <c r="C106" i="5"/>
  <c r="C118" i="5"/>
  <c r="C126" i="5"/>
  <c r="C134" i="5"/>
  <c r="C142" i="5"/>
  <c r="C9" i="4"/>
  <c r="C17" i="4"/>
  <c r="C25" i="4"/>
  <c r="C38" i="4"/>
  <c r="C46" i="4"/>
  <c r="C73" i="4"/>
  <c r="C81" i="4"/>
  <c r="C89" i="4"/>
  <c r="C97" i="4"/>
  <c r="C118" i="4"/>
  <c r="C126" i="4"/>
  <c r="C134" i="4"/>
  <c r="C142" i="4"/>
  <c r="C39" i="5"/>
  <c r="C47" i="5"/>
  <c r="C77" i="5"/>
  <c r="C85" i="5"/>
  <c r="C93" i="5"/>
  <c r="C101" i="5"/>
  <c r="C109" i="5"/>
  <c r="C121" i="5"/>
  <c r="C129" i="5"/>
  <c r="C137" i="5"/>
  <c r="C145" i="5"/>
  <c r="A166" i="4"/>
  <c r="C41" i="4"/>
  <c r="C68" i="4"/>
  <c r="C76" i="4"/>
  <c r="C84" i="4"/>
  <c r="C92" i="4"/>
  <c r="C100" i="4"/>
  <c r="C113" i="4"/>
  <c r="C121" i="4"/>
  <c r="C129" i="4"/>
  <c r="C137" i="4"/>
  <c r="C34" i="5"/>
  <c r="C42" i="5"/>
  <c r="C72" i="5"/>
  <c r="C80" i="5"/>
  <c r="C88" i="5"/>
  <c r="C96" i="5"/>
  <c r="C104" i="5"/>
  <c r="C124" i="5"/>
  <c r="C132" i="5"/>
  <c r="C140" i="5"/>
  <c r="C18" i="4"/>
  <c r="C44" i="4"/>
  <c r="C71" i="4"/>
  <c r="C79" i="4"/>
  <c r="C87" i="4"/>
  <c r="C95" i="4"/>
  <c r="C116" i="4"/>
  <c r="C124" i="4"/>
  <c r="C132" i="4"/>
  <c r="C140" i="4"/>
  <c r="C18" i="5"/>
  <c r="C99" i="5"/>
  <c r="C107" i="5"/>
  <c r="C119" i="5"/>
  <c r="C127" i="5"/>
  <c r="C135" i="5"/>
  <c r="C143" i="5"/>
  <c r="C39" i="4"/>
  <c r="C47" i="4"/>
  <c r="C74" i="4"/>
  <c r="C82" i="4"/>
  <c r="C90" i="4"/>
  <c r="C98" i="4"/>
  <c r="C111" i="4"/>
  <c r="C119" i="4"/>
  <c r="C127" i="4"/>
  <c r="C135" i="4"/>
  <c r="C143" i="4"/>
  <c r="C3" i="5"/>
  <c r="C11" i="5"/>
  <c r="C19" i="5"/>
  <c r="C32" i="5"/>
  <c r="C40" i="5"/>
  <c r="C48" i="5"/>
  <c r="C78" i="5"/>
  <c r="C86" i="5"/>
  <c r="C94" i="5"/>
  <c r="C102" i="5"/>
  <c r="C110" i="5"/>
  <c r="C122" i="5"/>
  <c r="C130" i="5"/>
  <c r="C138" i="5"/>
  <c r="C146" i="5"/>
  <c r="C3" i="4"/>
  <c r="C42" i="4"/>
  <c r="C69" i="4"/>
  <c r="C77" i="4"/>
  <c r="C85" i="4"/>
  <c r="C93" i="4"/>
  <c r="C114" i="4"/>
  <c r="C122" i="4"/>
  <c r="C130" i="4"/>
  <c r="A153" i="4"/>
  <c r="A165" i="4"/>
  <c r="A162" i="4"/>
  <c r="A154" i="4"/>
  <c r="A155" i="4"/>
  <c r="A157" i="4"/>
  <c r="A158" i="4"/>
  <c r="A159" i="4"/>
  <c r="A160" i="4"/>
  <c r="A156" i="4"/>
  <c r="A161" i="4"/>
  <c r="A163" i="4"/>
  <c r="A164" i="4"/>
  <c r="A178" i="5"/>
  <c r="A175" i="5"/>
  <c r="A176" i="5"/>
  <c r="A177" i="5"/>
  <c r="A168" i="5"/>
  <c r="A167" i="5"/>
  <c r="A173" i="5"/>
  <c r="A174" i="5"/>
  <c r="A166" i="5"/>
  <c r="A171" i="5"/>
  <c r="A169" i="5"/>
  <c r="A170" i="5"/>
  <c r="A164" i="5"/>
  <c r="A172" i="5"/>
  <c r="A165" i="5"/>
  <c r="Q39" i="1"/>
  <c r="P32" i="1"/>
  <c r="S32" i="1" s="1"/>
  <c r="L13" i="1"/>
  <c r="Q20" i="1"/>
  <c r="P20" i="1"/>
  <c r="O20" i="1"/>
  <c r="N20" i="1"/>
  <c r="M20" i="1"/>
  <c r="L20" i="1"/>
  <c r="K20" i="1"/>
  <c r="J20" i="1"/>
  <c r="I20" i="1"/>
  <c r="Q19" i="1"/>
  <c r="P19" i="1"/>
  <c r="O19" i="1"/>
  <c r="N19" i="1"/>
  <c r="M19" i="1"/>
  <c r="L19" i="1"/>
  <c r="K19" i="1"/>
  <c r="J19" i="1"/>
  <c r="I19" i="1"/>
  <c r="Q18" i="1"/>
  <c r="P18" i="1"/>
  <c r="O18" i="1"/>
  <c r="N18" i="1"/>
  <c r="M18" i="1"/>
  <c r="L18" i="1"/>
  <c r="K18" i="1"/>
  <c r="J18" i="1"/>
  <c r="I18" i="1"/>
  <c r="Q17" i="1"/>
  <c r="P17" i="1"/>
  <c r="O17" i="1"/>
  <c r="N17" i="1"/>
  <c r="M17" i="1"/>
  <c r="L17" i="1"/>
  <c r="K17" i="1"/>
  <c r="J17" i="1"/>
  <c r="I17" i="1"/>
  <c r="Q16" i="1"/>
  <c r="P16" i="1"/>
  <c r="O16" i="1"/>
  <c r="N16" i="1"/>
  <c r="M16" i="1"/>
  <c r="L16" i="1"/>
  <c r="K16" i="1"/>
  <c r="J16" i="1"/>
  <c r="I16" i="1"/>
  <c r="Q15" i="1"/>
  <c r="P15" i="1"/>
  <c r="O15" i="1"/>
  <c r="N15" i="1"/>
  <c r="M15" i="1"/>
  <c r="L15" i="1"/>
  <c r="K15" i="1"/>
  <c r="J15" i="1"/>
  <c r="I15" i="1"/>
  <c r="Q14" i="1"/>
  <c r="P14" i="1"/>
  <c r="O14" i="1"/>
  <c r="N14" i="1"/>
  <c r="M14" i="1"/>
  <c r="L14" i="1"/>
  <c r="K14" i="1"/>
  <c r="J14" i="1"/>
  <c r="I14" i="1"/>
  <c r="Q13" i="1"/>
  <c r="P13" i="1"/>
  <c r="O13" i="1"/>
  <c r="N13" i="1"/>
  <c r="M13" i="1"/>
  <c r="K13" i="1"/>
  <c r="J13" i="1"/>
  <c r="I13" i="1"/>
  <c r="Q12" i="1"/>
  <c r="P12" i="1"/>
  <c r="O12" i="1"/>
  <c r="N12" i="1"/>
  <c r="M12" i="1"/>
  <c r="L12" i="1"/>
  <c r="K12" i="1"/>
  <c r="J12" i="1"/>
  <c r="I12" i="1"/>
  <c r="Q11" i="1"/>
  <c r="P11" i="1"/>
  <c r="O11" i="1"/>
  <c r="N11" i="1"/>
  <c r="M11" i="1"/>
  <c r="L11" i="1"/>
  <c r="K11" i="1"/>
  <c r="J11" i="1"/>
  <c r="I11" i="1"/>
  <c r="Q10" i="1"/>
  <c r="P10" i="1"/>
  <c r="O10" i="1"/>
  <c r="N10" i="1"/>
  <c r="M10" i="1"/>
  <c r="L10" i="1"/>
  <c r="K10" i="1"/>
  <c r="J10" i="1"/>
  <c r="I10" i="1"/>
  <c r="Q9" i="1"/>
  <c r="P9" i="1"/>
  <c r="O9" i="1"/>
  <c r="N9" i="1"/>
  <c r="M9" i="1"/>
  <c r="L9" i="1"/>
  <c r="K9" i="1"/>
  <c r="J9" i="1"/>
  <c r="I9" i="1"/>
  <c r="Q8" i="1"/>
  <c r="P8" i="1"/>
  <c r="O8" i="1"/>
  <c r="N8" i="1"/>
  <c r="M8" i="1"/>
  <c r="L8" i="1"/>
  <c r="K8" i="1"/>
  <c r="J8" i="1"/>
  <c r="I8" i="1"/>
  <c r="Q7" i="1"/>
  <c r="P7" i="1"/>
  <c r="O7" i="1"/>
  <c r="N7" i="1"/>
  <c r="M7" i="1"/>
  <c r="L7" i="1"/>
  <c r="K7" i="1"/>
  <c r="J7" i="1"/>
  <c r="I7" i="1"/>
  <c r="Q6" i="1"/>
  <c r="P6" i="1"/>
  <c r="O6" i="1"/>
  <c r="N6" i="1"/>
  <c r="M6" i="1"/>
  <c r="L6" i="1"/>
  <c r="K6" i="1"/>
  <c r="J6" i="1"/>
  <c r="I6" i="1"/>
  <c r="Q5" i="1"/>
  <c r="P5" i="1"/>
  <c r="O5" i="1"/>
  <c r="N5" i="1"/>
  <c r="M5" i="1"/>
  <c r="L5" i="1"/>
  <c r="K5" i="1"/>
  <c r="J5" i="1"/>
  <c r="I5" i="1"/>
  <c r="Q4" i="1"/>
  <c r="P4" i="1"/>
  <c r="O4" i="1"/>
  <c r="N4" i="1"/>
  <c r="M4" i="1"/>
  <c r="L4" i="1"/>
  <c r="K4" i="1"/>
  <c r="J4" i="1"/>
  <c r="I4" i="1"/>
  <c r="Q3" i="1"/>
  <c r="P3" i="1"/>
  <c r="O3" i="1"/>
  <c r="N3" i="1"/>
  <c r="M3" i="1"/>
  <c r="L3" i="1"/>
  <c r="K3" i="1"/>
  <c r="J3" i="1"/>
  <c r="I3" i="1"/>
  <c r="Q2" i="1"/>
  <c r="P2" i="1"/>
  <c r="O2" i="1"/>
  <c r="N2" i="1"/>
  <c r="M2" i="1"/>
  <c r="L2" i="1"/>
  <c r="K2" i="1"/>
  <c r="J2" i="1"/>
  <c r="I2" i="1"/>
  <c r="O37" i="1"/>
  <c r="O32" i="1"/>
  <c r="N37" i="1"/>
  <c r="N32" i="1"/>
  <c r="M37" i="1"/>
  <c r="M32" i="1"/>
  <c r="A184" i="5" l="1"/>
  <c r="A168" i="4"/>
  <c r="U4" i="1"/>
  <c r="U10" i="1"/>
  <c r="U3" i="1"/>
  <c r="U2" i="1"/>
  <c r="U9" i="1"/>
  <c r="U8" i="1"/>
  <c r="U7" i="1"/>
  <c r="U14" i="1"/>
  <c r="U5" i="1"/>
  <c r="U13" i="1"/>
  <c r="U16" i="1"/>
  <c r="U11" i="1"/>
  <c r="U12" i="1"/>
  <c r="U6" i="1"/>
  <c r="U15" i="1"/>
  <c r="P39" i="1"/>
  <c r="S39" i="1" s="1"/>
  <c r="R2" i="1"/>
  <c r="K21" i="1"/>
  <c r="O21" i="1"/>
  <c r="J21" i="1"/>
  <c r="N21" i="1"/>
  <c r="L21" i="1"/>
  <c r="P21" i="1"/>
  <c r="I21" i="1"/>
  <c r="R4" i="1"/>
  <c r="R8" i="1"/>
  <c r="R12" i="1"/>
  <c r="R16" i="1"/>
  <c r="R20" i="1"/>
  <c r="R3" i="1"/>
  <c r="R7" i="1"/>
  <c r="R11" i="1"/>
  <c r="R15" i="1"/>
  <c r="R19" i="1"/>
  <c r="R6" i="1"/>
  <c r="R10" i="1"/>
  <c r="R14" i="1"/>
  <c r="R18" i="1"/>
  <c r="M21" i="1"/>
  <c r="R5" i="1"/>
  <c r="R9" i="1"/>
  <c r="R13" i="1"/>
  <c r="R17" i="1"/>
  <c r="Q21" i="1"/>
  <c r="O39" i="1"/>
  <c r="N39" i="1"/>
  <c r="M39" i="1"/>
  <c r="L37" i="1" l="1"/>
  <c r="L32" i="1"/>
  <c r="A31" i="5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J32" i="1"/>
  <c r="J37" i="1"/>
  <c r="K37" i="1"/>
  <c r="K32" i="1"/>
  <c r="J39" i="1" l="1"/>
  <c r="K39" i="1"/>
  <c r="L39" i="1"/>
</calcChain>
</file>

<file path=xl/sharedStrings.xml><?xml version="1.0" encoding="utf-8"?>
<sst xmlns="http://schemas.openxmlformats.org/spreadsheetml/2006/main" count="2959" uniqueCount="1286">
  <si>
    <t>Runner</t>
  </si>
  <si>
    <t>School</t>
  </si>
  <si>
    <t>Place</t>
  </si>
  <si>
    <t>Holy Trinity</t>
  </si>
  <si>
    <t>Assumption</t>
  </si>
  <si>
    <t>GIRLS 7-8</t>
  </si>
  <si>
    <t>BOYS 7-8</t>
  </si>
  <si>
    <t>BOYS 5-6</t>
  </si>
  <si>
    <t>GIRLS 5-6</t>
  </si>
  <si>
    <t>Girls5-6</t>
  </si>
  <si>
    <t>Boys5-6</t>
  </si>
  <si>
    <t>Girls7-8</t>
  </si>
  <si>
    <t>Boys7-8</t>
  </si>
  <si>
    <t>Totals</t>
  </si>
  <si>
    <t>PLACE</t>
  </si>
  <si>
    <t>55 pts available per race</t>
  </si>
  <si>
    <t>330 pts overall</t>
  </si>
  <si>
    <t>Time</t>
  </si>
  <si>
    <t>Participants</t>
  </si>
  <si>
    <t>3rd-4th Girls</t>
  </si>
  <si>
    <t>5th-6th Girls</t>
  </si>
  <si>
    <t>7th-8th Girls</t>
  </si>
  <si>
    <t>TOTAL GIRLS</t>
  </si>
  <si>
    <t>3rd-4th Boys</t>
  </si>
  <si>
    <t>5th-6th Boys</t>
  </si>
  <si>
    <t>7th-8th Boys</t>
  </si>
  <si>
    <t>TOTAL BOYS</t>
  </si>
  <si>
    <t>TOTAL RUNNERS</t>
  </si>
  <si>
    <t>GIRLS 3</t>
  </si>
  <si>
    <t>GIRLS 4</t>
  </si>
  <si>
    <t>BOYS 4</t>
  </si>
  <si>
    <t>Girls 3</t>
  </si>
  <si>
    <t>Boys 3</t>
  </si>
  <si>
    <t>Girls 4</t>
  </si>
  <si>
    <t>BOYS 3</t>
  </si>
  <si>
    <t>Boys 4</t>
  </si>
  <si>
    <t xml:space="preserve"> </t>
  </si>
  <si>
    <t>Number</t>
  </si>
  <si>
    <t>First Name</t>
  </si>
  <si>
    <t>Last Name</t>
  </si>
  <si>
    <t>Gender</t>
  </si>
  <si>
    <t>Grade</t>
  </si>
  <si>
    <t>C-01</t>
  </si>
  <si>
    <t>Xavier</t>
  </si>
  <si>
    <t>Alpago</t>
  </si>
  <si>
    <t>M</t>
  </si>
  <si>
    <t>C-02</t>
  </si>
  <si>
    <t>Olivia</t>
  </si>
  <si>
    <t>F</t>
  </si>
  <si>
    <t>C-03</t>
  </si>
  <si>
    <t>Ethan</t>
  </si>
  <si>
    <t>Bedoya</t>
  </si>
  <si>
    <t>C-04</t>
  </si>
  <si>
    <t>C-05</t>
  </si>
  <si>
    <t>Carlos</t>
  </si>
  <si>
    <t>Chilewitz</t>
  </si>
  <si>
    <t>C-06</t>
  </si>
  <si>
    <t>Sophia</t>
  </si>
  <si>
    <t>Cohen</t>
  </si>
  <si>
    <t>C-07</t>
  </si>
  <si>
    <t>Brayden</t>
  </si>
  <si>
    <t>C-08</t>
  </si>
  <si>
    <t>Leah</t>
  </si>
  <si>
    <t>Cruz</t>
  </si>
  <si>
    <t>C-09</t>
  </si>
  <si>
    <t>Evelyn</t>
  </si>
  <si>
    <t>Cudia</t>
  </si>
  <si>
    <t>C-10</t>
  </si>
  <si>
    <t>Alena</t>
  </si>
  <si>
    <t>C-11</t>
  </si>
  <si>
    <t>C-12</t>
  </si>
  <si>
    <t>Jacob</t>
  </si>
  <si>
    <t>C-13</t>
  </si>
  <si>
    <t>C-14</t>
  </si>
  <si>
    <t>James</t>
  </si>
  <si>
    <t>C-15</t>
  </si>
  <si>
    <t>Maggie</t>
  </si>
  <si>
    <t>Faherty</t>
  </si>
  <si>
    <t>C-16</t>
  </si>
  <si>
    <t>C-17</t>
  </si>
  <si>
    <t>C-18</t>
  </si>
  <si>
    <t>C-19</t>
  </si>
  <si>
    <t>Luca</t>
  </si>
  <si>
    <t>C-20</t>
  </si>
  <si>
    <t>C-21</t>
  </si>
  <si>
    <t>Charlie</t>
  </si>
  <si>
    <t>Grube</t>
  </si>
  <si>
    <t>C-22</t>
  </si>
  <si>
    <t>Roshaun</t>
  </si>
  <si>
    <t>Halaby</t>
  </si>
  <si>
    <t>C-23</t>
  </si>
  <si>
    <t>C-24</t>
  </si>
  <si>
    <t>C-25</t>
  </si>
  <si>
    <t>Christian</t>
  </si>
  <si>
    <t>Llanes</t>
  </si>
  <si>
    <t>C-26</t>
  </si>
  <si>
    <t>Steven</t>
  </si>
  <si>
    <t>C-27</t>
  </si>
  <si>
    <t>Dominic</t>
  </si>
  <si>
    <t>Manze</t>
  </si>
  <si>
    <t>C-28</t>
  </si>
  <si>
    <t>C-29</t>
  </si>
  <si>
    <t>Sofia</t>
  </si>
  <si>
    <t>Martinez-Roman</t>
  </si>
  <si>
    <t>C-30</t>
  </si>
  <si>
    <t>Henry</t>
  </si>
  <si>
    <t>Meyers</t>
  </si>
  <si>
    <t>C-31</t>
  </si>
  <si>
    <t>Jack</t>
  </si>
  <si>
    <t>C-32</t>
  </si>
  <si>
    <t>C-33</t>
  </si>
  <si>
    <t>Oess</t>
  </si>
  <si>
    <t>C-34</t>
  </si>
  <si>
    <t>C-35</t>
  </si>
  <si>
    <t>Perry</t>
  </si>
  <si>
    <t>C-36</t>
  </si>
  <si>
    <t>Picciano</t>
  </si>
  <si>
    <t>C-37</t>
  </si>
  <si>
    <t>C-38</t>
  </si>
  <si>
    <t>Finn</t>
  </si>
  <si>
    <t>Ripley</t>
  </si>
  <si>
    <t>C-39</t>
  </si>
  <si>
    <t>Isla</t>
  </si>
  <si>
    <t>C-40</t>
  </si>
  <si>
    <t>Valentina</t>
  </si>
  <si>
    <t>Schielke</t>
  </si>
  <si>
    <t>C-41</t>
  </si>
  <si>
    <t>Pablo</t>
  </si>
  <si>
    <t>C-42</t>
  </si>
  <si>
    <t>C-43</t>
  </si>
  <si>
    <t>Ella</t>
  </si>
  <si>
    <t>Solorzano</t>
  </si>
  <si>
    <t>C-44</t>
  </si>
  <si>
    <t>Eden</t>
  </si>
  <si>
    <t>C-45</t>
  </si>
  <si>
    <t>C-46</t>
  </si>
  <si>
    <t>Lucas</t>
  </si>
  <si>
    <t>C-47</t>
  </si>
  <si>
    <t>Aaron</t>
  </si>
  <si>
    <t>Seaman</t>
  </si>
  <si>
    <t>Ava</t>
  </si>
  <si>
    <t>Dudley</t>
  </si>
  <si>
    <t>Alexa</t>
  </si>
  <si>
    <t>Cole</t>
  </si>
  <si>
    <t>Sharkey</t>
  </si>
  <si>
    <t>Byrne</t>
  </si>
  <si>
    <t>Addison</t>
  </si>
  <si>
    <t>Brendan</t>
  </si>
  <si>
    <t>Desimone</t>
  </si>
  <si>
    <t>Ryan</t>
  </si>
  <si>
    <t>Galeone</t>
  </si>
  <si>
    <t>Seraphina</t>
  </si>
  <si>
    <t>Shankman</t>
  </si>
  <si>
    <t>Colt</t>
  </si>
  <si>
    <t>Mannion</t>
  </si>
  <si>
    <t>Colby</t>
  </si>
  <si>
    <t>Post</t>
  </si>
  <si>
    <t>Connor</t>
  </si>
  <si>
    <t>Avery</t>
  </si>
  <si>
    <t>Segal</t>
  </si>
  <si>
    <t>Katie</t>
  </si>
  <si>
    <t>Tangreti</t>
  </si>
  <si>
    <t>Natalie</t>
  </si>
  <si>
    <t>Lucca</t>
  </si>
  <si>
    <t>Elizabeth</t>
  </si>
  <si>
    <t>Alex</t>
  </si>
  <si>
    <t>Jalics</t>
  </si>
  <si>
    <t>Benedek</t>
  </si>
  <si>
    <t>Robert</t>
  </si>
  <si>
    <t>Grande</t>
  </si>
  <si>
    <t>Nate</t>
  </si>
  <si>
    <t>Halliez</t>
  </si>
  <si>
    <t>Thomas</t>
  </si>
  <si>
    <t>Bella</t>
  </si>
  <si>
    <t>Victoria</t>
  </si>
  <si>
    <t>Taylor</t>
  </si>
  <si>
    <t>Dugan</t>
  </si>
  <si>
    <t>Gabriella</t>
  </si>
  <si>
    <t>Emiliana</t>
  </si>
  <si>
    <t>Landry</t>
  </si>
  <si>
    <t>Trinity</t>
  </si>
  <si>
    <t>Sawyer</t>
  </si>
  <si>
    <t>Molina</t>
  </si>
  <si>
    <t>Viktoria</t>
  </si>
  <si>
    <t>Andrew</t>
  </si>
  <si>
    <t>Luke</t>
  </si>
  <si>
    <t>Dormo</t>
  </si>
  <si>
    <t>Harrison</t>
  </si>
  <si>
    <t>Tristan</t>
  </si>
  <si>
    <t>Blackwell</t>
  </si>
  <si>
    <t>A</t>
  </si>
  <si>
    <t>C</t>
  </si>
  <si>
    <t>E</t>
  </si>
  <si>
    <t>Declan</t>
  </si>
  <si>
    <t>Crowley</t>
  </si>
  <si>
    <t>A-23</t>
  </si>
  <si>
    <t>A-33</t>
  </si>
  <si>
    <t>A-16</t>
  </si>
  <si>
    <t>Lauren</t>
  </si>
  <si>
    <t>Dischinger</t>
  </si>
  <si>
    <t>A-24</t>
  </si>
  <si>
    <t>Farmer</t>
  </si>
  <si>
    <t>A-17</t>
  </si>
  <si>
    <t>Libby</t>
  </si>
  <si>
    <t>A-49</t>
  </si>
  <si>
    <t>Sara</t>
  </si>
  <si>
    <t>Gaglani</t>
  </si>
  <si>
    <t>A-25</t>
  </si>
  <si>
    <t>Thad</t>
  </si>
  <si>
    <t>Giansanti</t>
  </si>
  <si>
    <t>A-18</t>
  </si>
  <si>
    <t>A-52</t>
  </si>
  <si>
    <t>Caroline</t>
  </si>
  <si>
    <t>A-34</t>
  </si>
  <si>
    <t>A-35</t>
  </si>
  <si>
    <t>A-44</t>
  </si>
  <si>
    <t>Karpack</t>
  </si>
  <si>
    <t>A-26</t>
  </si>
  <si>
    <t>A-45</t>
  </si>
  <si>
    <t>A-27</t>
  </si>
  <si>
    <t>Lincoln</t>
  </si>
  <si>
    <t>A-19</t>
  </si>
  <si>
    <t>Emma</t>
  </si>
  <si>
    <t>MacDonald</t>
  </si>
  <si>
    <t>A-36</t>
  </si>
  <si>
    <t>Mary</t>
  </si>
  <si>
    <t>McEnroe</t>
  </si>
  <si>
    <t>A-28</t>
  </si>
  <si>
    <t>Kathleen</t>
  </si>
  <si>
    <t>Melvin Jocher</t>
  </si>
  <si>
    <t>Minoia</t>
  </si>
  <si>
    <t>A-37</t>
  </si>
  <si>
    <t>Madelyn</t>
  </si>
  <si>
    <t>Mulhearn</t>
  </si>
  <si>
    <t>A-20</t>
  </si>
  <si>
    <t>Mikayla</t>
  </si>
  <si>
    <t>Niemczyk</t>
  </si>
  <si>
    <t>A-29</t>
  </si>
  <si>
    <t>A-38</t>
  </si>
  <si>
    <t>Paguirigan</t>
  </si>
  <si>
    <t>A-46</t>
  </si>
  <si>
    <t>Alexander</t>
  </si>
  <si>
    <t>A-47</t>
  </si>
  <si>
    <t>Marcel</t>
  </si>
  <si>
    <t>Porras</t>
  </si>
  <si>
    <t>Daniel</t>
  </si>
  <si>
    <t>A-10</t>
  </si>
  <si>
    <t>Nicholas</t>
  </si>
  <si>
    <t>A-11</t>
  </si>
  <si>
    <t>Joshua</t>
  </si>
  <si>
    <t>Rossano</t>
  </si>
  <si>
    <t>A-21</t>
  </si>
  <si>
    <t>Owen</t>
  </si>
  <si>
    <t>A-39</t>
  </si>
  <si>
    <t>A-48</t>
  </si>
  <si>
    <t>A-40</t>
  </si>
  <si>
    <t>A-30</t>
  </si>
  <si>
    <t>Logan</t>
  </si>
  <si>
    <t>Sodono</t>
  </si>
  <si>
    <t>A-41</t>
  </si>
  <si>
    <t>A-31</t>
  </si>
  <si>
    <t>Carter</t>
  </si>
  <si>
    <t>A-50</t>
  </si>
  <si>
    <t>A-12</t>
  </si>
  <si>
    <t>Isabella</t>
  </si>
  <si>
    <t>A-13</t>
  </si>
  <si>
    <t>Grace</t>
  </si>
  <si>
    <t>A-32</t>
  </si>
  <si>
    <t>A-42</t>
  </si>
  <si>
    <t>A-51</t>
  </si>
  <si>
    <t>Emanuele</t>
  </si>
  <si>
    <t>Vinti</t>
  </si>
  <si>
    <t>A-43</t>
  </si>
  <si>
    <t>A-14</t>
  </si>
  <si>
    <t>Zienowicz</t>
  </si>
  <si>
    <t>A-15</t>
  </si>
  <si>
    <t>Kayla</t>
  </si>
  <si>
    <t>A-22</t>
  </si>
  <si>
    <t>SJA</t>
  </si>
  <si>
    <t>Wilkinson</t>
  </si>
  <si>
    <t>Jaylynn</t>
  </si>
  <si>
    <t>Zepeda</t>
  </si>
  <si>
    <t>Cancel</t>
  </si>
  <si>
    <t>Sebastian</t>
  </si>
  <si>
    <t>Jara</t>
  </si>
  <si>
    <t>Demi</t>
  </si>
  <si>
    <t>Adeoye</t>
  </si>
  <si>
    <t>Alani</t>
  </si>
  <si>
    <t>Labrada</t>
  </si>
  <si>
    <t>Andrews</t>
  </si>
  <si>
    <t>Harvey</t>
  </si>
  <si>
    <t>Gabriel</t>
  </si>
  <si>
    <t>Bonilla</t>
  </si>
  <si>
    <t>Serioux</t>
  </si>
  <si>
    <t>Lucia</t>
  </si>
  <si>
    <t>Hendrix</t>
  </si>
  <si>
    <t>Oyinda</t>
  </si>
  <si>
    <t>Lancellotti</t>
  </si>
  <si>
    <t>Millen</t>
  </si>
  <si>
    <t>Dhiman</t>
  </si>
  <si>
    <t>Micheludis</t>
  </si>
  <si>
    <t>Quiroz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</si>
  <si>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</si>
  <si>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</si>
  <si>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</si>
  <si>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</si>
  <si>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</si>
  <si>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</si>
  <si>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</si>
  <si>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</si>
  <si>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</si>
  <si>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</si>
  <si>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</si>
  <si>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</si>
  <si>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</si>
  <si>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</si>
  <si>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</si>
  <si>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</si>
  <si>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</si>
  <si>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</si>
  <si>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</si>
  <si>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G-29</t>
  </si>
  <si>
    <t>G-30</t>
  </si>
  <si>
    <t>G-31</t>
  </si>
  <si>
    <t>G-32</t>
  </si>
  <si>
    <t>H</t>
  </si>
  <si>
    <t>T</t>
  </si>
  <si>
    <t>X</t>
  </si>
  <si>
    <t>J</t>
  </si>
  <si>
    <t>G</t>
  </si>
  <si>
    <t>P</t>
  </si>
  <si>
    <t>K</t>
  </si>
  <si>
    <t>McShane</t>
  </si>
  <si>
    <t>Griffin</t>
  </si>
  <si>
    <t>Ravano</t>
  </si>
  <si>
    <t>Gianluca</t>
  </si>
  <si>
    <t>Nolan</t>
  </si>
  <si>
    <t>Williams</t>
  </si>
  <si>
    <t>Chase</t>
  </si>
  <si>
    <t>Schmidt</t>
  </si>
  <si>
    <t>Christopher</t>
  </si>
  <si>
    <t>Joseph</t>
  </si>
  <si>
    <t>D'Andrea</t>
  </si>
  <si>
    <t>Nora</t>
  </si>
  <si>
    <t>Paul</t>
  </si>
  <si>
    <t>Christina</t>
  </si>
  <si>
    <t>Clark</t>
  </si>
  <si>
    <t>Athan</t>
  </si>
  <si>
    <t>Nicoletti</t>
  </si>
  <si>
    <t>Alessandro</t>
  </si>
  <si>
    <t>OLS</t>
  </si>
  <si>
    <t>X-10</t>
  </si>
  <si>
    <t>X-11</t>
  </si>
  <si>
    <t>X-12</t>
  </si>
  <si>
    <t>X-13</t>
  </si>
  <si>
    <t>X-14</t>
  </si>
  <si>
    <t>X-15</t>
  </si>
  <si>
    <t>X-16</t>
  </si>
  <si>
    <t>X-17</t>
  </si>
  <si>
    <t>X-18</t>
  </si>
  <si>
    <t>ISABEL</t>
  </si>
  <si>
    <t>AROCHO</t>
  </si>
  <si>
    <t>AUCAYLLE</t>
  </si>
  <si>
    <t>WATSON</t>
  </si>
  <si>
    <t>SMITH</t>
  </si>
  <si>
    <t>MARIELLE</t>
  </si>
  <si>
    <t>MACDONALD</t>
  </si>
  <si>
    <t>RICHARD</t>
  </si>
  <si>
    <t>HOFF</t>
  </si>
  <si>
    <t>JOSEPH</t>
  </si>
  <si>
    <t>BALAN</t>
  </si>
  <si>
    <t>THOMAS</t>
  </si>
  <si>
    <t>MORA</t>
  </si>
  <si>
    <t>RAYMOND</t>
  </si>
  <si>
    <t>MISA</t>
  </si>
  <si>
    <t>BELLA</t>
  </si>
  <si>
    <t>GREENMAN</t>
  </si>
  <si>
    <t>PATRICK</t>
  </si>
  <si>
    <t>MORROW</t>
  </si>
  <si>
    <t>KEITH</t>
  </si>
  <si>
    <t>VAN FLEET</t>
  </si>
  <si>
    <t>ELIANA</t>
  </si>
  <si>
    <t>HENRY</t>
  </si>
  <si>
    <t>REGINA</t>
  </si>
  <si>
    <t>KATHRYN</t>
  </si>
  <si>
    <t>WALSH</t>
  </si>
  <si>
    <t>RUBY</t>
  </si>
  <si>
    <t>JOSEPHSON</t>
  </si>
  <si>
    <t>AGNES</t>
  </si>
  <si>
    <t>JULIAN</t>
  </si>
  <si>
    <t>LILLY</t>
  </si>
  <si>
    <t>MARTINSON</t>
  </si>
  <si>
    <t>ASHLYN</t>
  </si>
  <si>
    <t>OLMC</t>
  </si>
  <si>
    <t>T-10</t>
  </si>
  <si>
    <t>T-11</t>
  </si>
  <si>
    <t>T-12</t>
  </si>
  <si>
    <t>T-13</t>
  </si>
  <si>
    <t>Demetrick</t>
  </si>
  <si>
    <t>McGuire</t>
  </si>
  <si>
    <t>Carl</t>
  </si>
  <si>
    <t>Aberle</t>
  </si>
  <si>
    <t>Charles</t>
  </si>
  <si>
    <t>Gosda</t>
  </si>
  <si>
    <t>Julia</t>
  </si>
  <si>
    <t>Patrick</t>
  </si>
  <si>
    <t>Rogers</t>
  </si>
  <si>
    <t>Sam</t>
  </si>
  <si>
    <t>Bonsignore</t>
  </si>
  <si>
    <t>Isabell</t>
  </si>
  <si>
    <t>Cross</t>
  </si>
  <si>
    <t>Sherer</t>
  </si>
  <si>
    <t>Pignatello</t>
  </si>
  <si>
    <t>Shrekgast</t>
  </si>
  <si>
    <t>Ross</t>
  </si>
  <si>
    <t>Marko</t>
  </si>
  <si>
    <t>Kvesic</t>
  </si>
  <si>
    <t>Philip</t>
  </si>
  <si>
    <t>P-10</t>
  </si>
  <si>
    <t>P-11</t>
  </si>
  <si>
    <t>P-12</t>
  </si>
  <si>
    <t>P-13</t>
  </si>
  <si>
    <t>P-14</t>
  </si>
  <si>
    <t>P-15</t>
  </si>
  <si>
    <t>P-16</t>
  </si>
  <si>
    <t>P-17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</si>
  <si>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</si>
  <si>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</si>
  <si>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</si>
  <si>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</si>
  <si>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</si>
  <si>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</si>
  <si>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</si>
  <si>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</si>
  <si>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</si>
  <si>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</si>
  <si>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</si>
  <si>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J-21</t>
  </si>
  <si>
    <t>J-22</t>
  </si>
  <si>
    <t>J-23</t>
  </si>
  <si>
    <t>J-24</t>
  </si>
  <si>
    <t>J-25</t>
  </si>
  <si>
    <t>J-26</t>
  </si>
  <si>
    <t>J-27</t>
  </si>
  <si>
    <t>J-28</t>
  </si>
  <si>
    <t>J-29</t>
  </si>
  <si>
    <t>J-30</t>
  </si>
  <si>
    <t>J-31</t>
  </si>
  <si>
    <t>Ronan</t>
  </si>
  <si>
    <t>Pfistner</t>
  </si>
  <si>
    <t>Cash</t>
  </si>
  <si>
    <t>Heinze</t>
  </si>
  <si>
    <t>Andricopolous</t>
  </si>
  <si>
    <t>Naulty</t>
  </si>
  <si>
    <t>Michelle</t>
  </si>
  <si>
    <t>Karuitha</t>
  </si>
  <si>
    <t>Spiros</t>
  </si>
  <si>
    <t>Andricopoulos</t>
  </si>
  <si>
    <t>Tommy</t>
  </si>
  <si>
    <t>Malloy</t>
  </si>
  <si>
    <t>Claire</t>
  </si>
  <si>
    <t>Johnson</t>
  </si>
  <si>
    <t>Liam</t>
  </si>
  <si>
    <t>Annese</t>
  </si>
  <si>
    <t>Bentley</t>
  </si>
  <si>
    <t>Johnny</t>
  </si>
  <si>
    <t>Roberts</t>
  </si>
  <si>
    <t>Kaden</t>
  </si>
  <si>
    <t>Pye</t>
  </si>
  <si>
    <t>Joelle</t>
  </si>
  <si>
    <t>Paolino</t>
  </si>
  <si>
    <t>Karla</t>
  </si>
  <si>
    <t>Lake</t>
  </si>
  <si>
    <t>Mason</t>
  </si>
  <si>
    <t>Mendez</t>
  </si>
  <si>
    <t>Natalia</t>
  </si>
  <si>
    <t>Bruzzichesi</t>
  </si>
  <si>
    <t>Noreen</t>
  </si>
  <si>
    <t>Mack</t>
  </si>
  <si>
    <t>Paige</t>
  </si>
  <si>
    <t>Travers</t>
  </si>
  <si>
    <t>Battista</t>
  </si>
  <si>
    <t>Dylan</t>
  </si>
  <si>
    <t>Collins</t>
  </si>
  <si>
    <t>Garcia</t>
  </si>
  <si>
    <t>Kevin</t>
  </si>
  <si>
    <t>Peoples</t>
  </si>
  <si>
    <t>Trace</t>
  </si>
  <si>
    <t>Sikorski</t>
  </si>
  <si>
    <t>Cristoforo</t>
  </si>
  <si>
    <t>Milelli</t>
  </si>
  <si>
    <t>Emerson</t>
  </si>
  <si>
    <t>Mania</t>
  </si>
  <si>
    <t>Howell</t>
  </si>
  <si>
    <t>John</t>
  </si>
  <si>
    <t>Justin</t>
  </si>
  <si>
    <t>Jillian</t>
  </si>
  <si>
    <t>River</t>
  </si>
  <si>
    <t>Chambers</t>
  </si>
  <si>
    <t>Thatcher</t>
  </si>
  <si>
    <t>Brown</t>
  </si>
  <si>
    <t>Kohlman</t>
  </si>
  <si>
    <t>Young</t>
  </si>
  <si>
    <t>Mallie</t>
  </si>
  <si>
    <t>Harcourt</t>
  </si>
  <si>
    <t>Lucius II</t>
  </si>
  <si>
    <t>Radics</t>
  </si>
  <si>
    <t>Evangelina</t>
  </si>
  <si>
    <t>Rodriguez</t>
  </si>
  <si>
    <t>Eli</t>
  </si>
  <si>
    <t>Lacsina</t>
  </si>
  <si>
    <t xml:space="preserve">Emory </t>
  </si>
  <si>
    <t>Daus</t>
  </si>
  <si>
    <t>Lawlor</t>
  </si>
  <si>
    <t>J-50</t>
  </si>
  <si>
    <t>BYRNES</t>
  </si>
  <si>
    <t>EMMA</t>
  </si>
  <si>
    <t>P-18</t>
  </si>
  <si>
    <t>Rosie</t>
  </si>
  <si>
    <t>Race Check</t>
  </si>
  <si>
    <t>Count</t>
  </si>
  <si>
    <t>J-51</t>
  </si>
  <si>
    <t>J-52</t>
  </si>
  <si>
    <t>J-53</t>
  </si>
  <si>
    <t>T-14</t>
  </si>
  <si>
    <t>T-15</t>
  </si>
  <si>
    <t>Manger</t>
  </si>
  <si>
    <t>Antonio</t>
  </si>
  <si>
    <t>Davis</t>
  </si>
  <si>
    <t>Total Runners</t>
  </si>
  <si>
    <t>Sheehan</t>
  </si>
  <si>
    <t>Greer</t>
  </si>
  <si>
    <t>Will</t>
  </si>
  <si>
    <t>Competitor Number</t>
  </si>
  <si>
    <t>Adams</t>
  </si>
  <si>
    <t>Elias</t>
  </si>
  <si>
    <t>St Cassian's</t>
  </si>
  <si>
    <t>Brennan</t>
  </si>
  <si>
    <t>Angelillo</t>
  </si>
  <si>
    <t>Madeline</t>
  </si>
  <si>
    <t>Morgan</t>
  </si>
  <si>
    <t>Tessa</t>
  </si>
  <si>
    <t>Boone</t>
  </si>
  <si>
    <t>Jackson</t>
  </si>
  <si>
    <t>Caldwell</t>
  </si>
  <si>
    <t>Benjamin</t>
  </si>
  <si>
    <t>Adeline</t>
  </si>
  <si>
    <t>Dombroski</t>
  </si>
  <si>
    <t>Matthew</t>
  </si>
  <si>
    <t>Fitzgerald</t>
  </si>
  <si>
    <t>Galvan</t>
  </si>
  <si>
    <t>Michael</t>
  </si>
  <si>
    <t>Gibbs</t>
  </si>
  <si>
    <t>Davin</t>
  </si>
  <si>
    <t>Graham</t>
  </si>
  <si>
    <t>Izunieta-Poussia</t>
  </si>
  <si>
    <t>Maximiliano</t>
  </si>
  <si>
    <t>Krajewski</t>
  </si>
  <si>
    <t>Karl</t>
  </si>
  <si>
    <t>Manuel</t>
  </si>
  <si>
    <t>Mateo</t>
  </si>
  <si>
    <t>Marabella</t>
  </si>
  <si>
    <t>Theo</t>
  </si>
  <si>
    <t>Miele</t>
  </si>
  <si>
    <t>Noelle</t>
  </si>
  <si>
    <t>Pantanilla</t>
  </si>
  <si>
    <t>Kyle</t>
  </si>
  <si>
    <t>Perez-Rodriguez</t>
  </si>
  <si>
    <t>Petrillo</t>
  </si>
  <si>
    <t>Anaïs</t>
  </si>
  <si>
    <t>Rémy</t>
  </si>
  <si>
    <t>C-48</t>
  </si>
  <si>
    <t>Ramdass</t>
  </si>
  <si>
    <t>C-49</t>
  </si>
  <si>
    <t>Rea</t>
  </si>
  <si>
    <t>C-50</t>
  </si>
  <si>
    <t>C-51</t>
  </si>
  <si>
    <t>C-52</t>
  </si>
  <si>
    <t>Rosania</t>
  </si>
  <si>
    <t>Amelia</t>
  </si>
  <si>
    <t>C-53</t>
  </si>
  <si>
    <t>Schestag</t>
  </si>
  <si>
    <t>Drew</t>
  </si>
  <si>
    <t>C-54</t>
  </si>
  <si>
    <t>C-55</t>
  </si>
  <si>
    <t>C-56</t>
  </si>
  <si>
    <t>C-57</t>
  </si>
  <si>
    <t>Valasa</t>
  </si>
  <si>
    <t>Mahika</t>
  </si>
  <si>
    <t>C-58</t>
  </si>
  <si>
    <t>Vilas</t>
  </si>
  <si>
    <t>Steven John</t>
  </si>
  <si>
    <t>C-59</t>
  </si>
  <si>
    <t>Villeda</t>
  </si>
  <si>
    <t>C-60</t>
  </si>
  <si>
    <t>C-61</t>
  </si>
  <si>
    <t>Whalen</t>
  </si>
  <si>
    <t>C-62</t>
  </si>
  <si>
    <t>Zavala</t>
  </si>
  <si>
    <t>Julian</t>
  </si>
  <si>
    <t>J-01</t>
  </si>
  <si>
    <t>Alvites</t>
  </si>
  <si>
    <t>Fatima</t>
  </si>
  <si>
    <t>St James</t>
  </si>
  <si>
    <t>J-02</t>
  </si>
  <si>
    <t>Veronica</t>
  </si>
  <si>
    <t>J-03</t>
  </si>
  <si>
    <t>J-04</t>
  </si>
  <si>
    <t>Juwana</t>
  </si>
  <si>
    <t>J-05</t>
  </si>
  <si>
    <t>J-06</t>
  </si>
  <si>
    <t>Kielczewski</t>
  </si>
  <si>
    <t>J-07</t>
  </si>
  <si>
    <t>Molly</t>
  </si>
  <si>
    <t>J-08</t>
  </si>
  <si>
    <t>McEvoy</t>
  </si>
  <si>
    <t>Emily</t>
  </si>
  <si>
    <t>J-09</t>
  </si>
  <si>
    <t>Teagan</t>
  </si>
  <si>
    <t>Sorce</t>
  </si>
  <si>
    <t>Hana</t>
  </si>
  <si>
    <t>Adriana</t>
  </si>
  <si>
    <t>Cardone</t>
  </si>
  <si>
    <t>Anastario</t>
  </si>
  <si>
    <t>Lacey</t>
  </si>
  <si>
    <t>Daugherty</t>
  </si>
  <si>
    <t>Stropoli</t>
  </si>
  <si>
    <t>DolceAnna</t>
  </si>
  <si>
    <t>Tuite</t>
  </si>
  <si>
    <t>Vanderwesthuizen</t>
  </si>
  <si>
    <t>Mika</t>
  </si>
  <si>
    <t>Falcone</t>
  </si>
  <si>
    <t>Ben</t>
  </si>
  <si>
    <t>J-54</t>
  </si>
  <si>
    <t>Adrian</t>
  </si>
  <si>
    <t>J-55</t>
  </si>
  <si>
    <t>J-56</t>
  </si>
  <si>
    <t>Maverick</t>
  </si>
  <si>
    <t>J-57</t>
  </si>
  <si>
    <t>Anton</t>
  </si>
  <si>
    <t>J-58</t>
  </si>
  <si>
    <t>Maxim</t>
  </si>
  <si>
    <t>J-59</t>
  </si>
  <si>
    <t>Kostrowski</t>
  </si>
  <si>
    <t>Brady</t>
  </si>
  <si>
    <t>J-60</t>
  </si>
  <si>
    <t>Casey</t>
  </si>
  <si>
    <t>J-61</t>
  </si>
  <si>
    <t>J-62</t>
  </si>
  <si>
    <t>J-63</t>
  </si>
  <si>
    <t>Maloney</t>
  </si>
  <si>
    <t>J-64</t>
  </si>
  <si>
    <t>J-65</t>
  </si>
  <si>
    <t>J-66</t>
  </si>
  <si>
    <t>Scott</t>
  </si>
  <si>
    <t>Cameron</t>
  </si>
  <si>
    <t>J-67</t>
  </si>
  <si>
    <t>J-68</t>
  </si>
  <si>
    <t>J-69</t>
  </si>
  <si>
    <t>Woods</t>
  </si>
  <si>
    <t>J-70</t>
  </si>
  <si>
    <t>J-71</t>
  </si>
  <si>
    <t>Eddie</t>
  </si>
  <si>
    <t>J-72</t>
  </si>
  <si>
    <t>J-73</t>
  </si>
  <si>
    <t>J-74</t>
  </si>
  <si>
    <t>Adam</t>
  </si>
  <si>
    <t>J-75</t>
  </si>
  <si>
    <t>J-76</t>
  </si>
  <si>
    <t>J-77</t>
  </si>
  <si>
    <t>J-78</t>
  </si>
  <si>
    <t>J-79</t>
  </si>
  <si>
    <t>J-80</t>
  </si>
  <si>
    <t>Colin</t>
  </si>
  <si>
    <t>J-81</t>
  </si>
  <si>
    <t>J-82</t>
  </si>
  <si>
    <t>J-83</t>
  </si>
  <si>
    <t>J-84</t>
  </si>
  <si>
    <t>J-85</t>
  </si>
  <si>
    <t>J-86</t>
  </si>
  <si>
    <t>J-87</t>
  </si>
  <si>
    <t>J-88</t>
  </si>
  <si>
    <t>DiDomenico</t>
  </si>
  <si>
    <t>J-89</t>
  </si>
  <si>
    <t>J-90</t>
  </si>
  <si>
    <t>A-01</t>
  </si>
  <si>
    <t>Brucato</t>
  </si>
  <si>
    <t>A-02</t>
  </si>
  <si>
    <t>Brusco</t>
  </si>
  <si>
    <t>A-03</t>
  </si>
  <si>
    <t>Dorony</t>
  </si>
  <si>
    <t>A-04</t>
  </si>
  <si>
    <t>A-05</t>
  </si>
  <si>
    <t>Gundersdorf</t>
  </si>
  <si>
    <t>Jordyn</t>
  </si>
  <si>
    <t>A-06</t>
  </si>
  <si>
    <t>Megan</t>
  </si>
  <si>
    <t>A-07</t>
  </si>
  <si>
    <t>Lukaszyk</t>
  </si>
  <si>
    <t xml:space="preserve">SarahJane </t>
  </si>
  <si>
    <t>A-08</t>
  </si>
  <si>
    <t>Mainardi</t>
  </si>
  <si>
    <t>John Paul</t>
  </si>
  <si>
    <t>A-09</t>
  </si>
  <si>
    <t>Martinez</t>
  </si>
  <si>
    <t>JP</t>
  </si>
  <si>
    <t>Merrill</t>
  </si>
  <si>
    <t>Shah</t>
  </si>
  <si>
    <t>Aagam</t>
  </si>
  <si>
    <t>Pedalino</t>
  </si>
  <si>
    <t>Matteo</t>
  </si>
  <si>
    <t>Ryans</t>
  </si>
  <si>
    <t>Stephanie</t>
  </si>
  <si>
    <t>Hanlon</t>
  </si>
  <si>
    <t>Hughes</t>
  </si>
  <si>
    <t>McNeil</t>
  </si>
  <si>
    <t>Sarah</t>
  </si>
  <si>
    <t>Najjar</t>
  </si>
  <si>
    <t>Palumbo</t>
  </si>
  <si>
    <t xml:space="preserve">Rocco </t>
  </si>
  <si>
    <t>Zogby</t>
  </si>
  <si>
    <t>Ellery</t>
  </si>
  <si>
    <t>Costello</t>
  </si>
  <si>
    <t>Robbie</t>
  </si>
  <si>
    <t>Kobi</t>
  </si>
  <si>
    <t>Potian</t>
  </si>
  <si>
    <t>Sturtz</t>
  </si>
  <si>
    <t>Elijah</t>
  </si>
  <si>
    <t>Varghis</t>
  </si>
  <si>
    <t>Stephen</t>
  </si>
  <si>
    <t>Tully</t>
  </si>
  <si>
    <t>E-01</t>
  </si>
  <si>
    <t>Gill</t>
  </si>
  <si>
    <t>Gracyn</t>
  </si>
  <si>
    <t>St E</t>
  </si>
  <si>
    <t>E-02</t>
  </si>
  <si>
    <t>Mahoney</t>
  </si>
  <si>
    <t>E-03</t>
  </si>
  <si>
    <t>Reagan</t>
  </si>
  <si>
    <t>E-04</t>
  </si>
  <si>
    <t>Pylyp</t>
  </si>
  <si>
    <t>Kalyna</t>
  </si>
  <si>
    <t>E-05</t>
  </si>
  <si>
    <t>Klari</t>
  </si>
  <si>
    <t>E-06</t>
  </si>
  <si>
    <t>Baldwin </t>
  </si>
  <si>
    <t>Eloise</t>
  </si>
  <si>
    <t>E-07</t>
  </si>
  <si>
    <t>E-08</t>
  </si>
  <si>
    <t>Scoppetto</t>
  </si>
  <si>
    <t>Lokklen</t>
  </si>
  <si>
    <t>E-09</t>
  </si>
  <si>
    <t>Allocco</t>
  </si>
  <si>
    <t>E-10</t>
  </si>
  <si>
    <t>E-11</t>
  </si>
  <si>
    <t>Galeone </t>
  </si>
  <si>
    <t>E-12</t>
  </si>
  <si>
    <t>E-13</t>
  </si>
  <si>
    <t>E-14</t>
  </si>
  <si>
    <t>Cinosky</t>
  </si>
  <si>
    <t>E-15</t>
  </si>
  <si>
    <t>E-16</t>
  </si>
  <si>
    <t>Schlegal</t>
  </si>
  <si>
    <t>E-17</t>
  </si>
  <si>
    <t>Paolini</t>
  </si>
  <si>
    <t>E-18</t>
  </si>
  <si>
    <t>E-19</t>
  </si>
  <si>
    <t>Jimbo</t>
  </si>
  <si>
    <t>E-20</t>
  </si>
  <si>
    <t>E-21</t>
  </si>
  <si>
    <t>DeLuca</t>
  </si>
  <si>
    <t>Chris</t>
  </si>
  <si>
    <t>E-22</t>
  </si>
  <si>
    <t>Crum </t>
  </si>
  <si>
    <t>E-23</t>
  </si>
  <si>
    <t>E-24</t>
  </si>
  <si>
    <t>Nunez</t>
  </si>
  <si>
    <t>E-25</t>
  </si>
  <si>
    <t>E-26</t>
  </si>
  <si>
    <t>Kraft </t>
  </si>
  <si>
    <t>Ryder</t>
  </si>
  <si>
    <t>E-27</t>
  </si>
  <si>
    <t>E-28</t>
  </si>
  <si>
    <t>E-29</t>
  </si>
  <si>
    <t>E-30</t>
  </si>
  <si>
    <t>E-31</t>
  </si>
  <si>
    <t>E-32</t>
  </si>
  <si>
    <t>McQueen </t>
  </si>
  <si>
    <t>E-33</t>
  </si>
  <si>
    <t>E-34</t>
  </si>
  <si>
    <t>E-35</t>
  </si>
  <si>
    <t>E-36</t>
  </si>
  <si>
    <t>Bridgman</t>
  </si>
  <si>
    <t>Wade</t>
  </si>
  <si>
    <t>E-37</t>
  </si>
  <si>
    <t>E-38</t>
  </si>
  <si>
    <t>E-39</t>
  </si>
  <si>
    <t>E-40</t>
  </si>
  <si>
    <t>E-41</t>
  </si>
  <si>
    <t>E-42</t>
  </si>
  <si>
    <t>E-43</t>
  </si>
  <si>
    <t>E-44</t>
  </si>
  <si>
    <t>E-45</t>
  </si>
  <si>
    <t>E-46</t>
  </si>
  <si>
    <t>Balian</t>
  </si>
  <si>
    <t>L-01</t>
  </si>
  <si>
    <t>Fazio</t>
  </si>
  <si>
    <t>St Thomas</t>
  </si>
  <si>
    <t>L-02</t>
  </si>
  <si>
    <t>Guzman</t>
  </si>
  <si>
    <t>Kaitlyn</t>
  </si>
  <si>
    <t>L-03</t>
  </si>
  <si>
    <t>Fenton</t>
  </si>
  <si>
    <t>L-04</t>
  </si>
  <si>
    <t>Hernandez</t>
  </si>
  <si>
    <t>Meghan</t>
  </si>
  <si>
    <t>L-05</t>
  </si>
  <si>
    <t>Gencarelli</t>
  </si>
  <si>
    <t>L-06</t>
  </si>
  <si>
    <t>Mohan</t>
  </si>
  <si>
    <t>Talin</t>
  </si>
  <si>
    <t>L-07</t>
  </si>
  <si>
    <t>Peppinghaus</t>
  </si>
  <si>
    <t>Lili</t>
  </si>
  <si>
    <t>L-08</t>
  </si>
  <si>
    <t>Mielnik</t>
  </si>
  <si>
    <t>L-09</t>
  </si>
  <si>
    <t>Allen</t>
  </si>
  <si>
    <t>Aidan</t>
  </si>
  <si>
    <t>L-10</t>
  </si>
  <si>
    <t>David</t>
  </si>
  <si>
    <t>L-11</t>
  </si>
  <si>
    <t>Eckhard</t>
  </si>
  <si>
    <t>Jan</t>
  </si>
  <si>
    <t>L-12</t>
  </si>
  <si>
    <t>Luciano</t>
  </si>
  <si>
    <t>L-13</t>
  </si>
  <si>
    <t>Soto</t>
  </si>
  <si>
    <t>Mia</t>
  </si>
  <si>
    <t>L-14</t>
  </si>
  <si>
    <t>L-15</t>
  </si>
  <si>
    <t>Kervel</t>
  </si>
  <si>
    <t>L-16</t>
  </si>
  <si>
    <t>Rios</t>
  </si>
  <si>
    <t>Brandon</t>
  </si>
  <si>
    <t>L-17</t>
  </si>
  <si>
    <t>Jeudy</t>
  </si>
  <si>
    <t>L-18</t>
  </si>
  <si>
    <t>Chalet</t>
  </si>
  <si>
    <t>Nicolai</t>
  </si>
  <si>
    <t>L-19</t>
  </si>
  <si>
    <t>Victor</t>
  </si>
  <si>
    <t>L-20</t>
  </si>
  <si>
    <t>Jesolosky</t>
  </si>
  <si>
    <t>L-21</t>
  </si>
  <si>
    <t>W-01</t>
  </si>
  <si>
    <t xml:space="preserve">Azariah	</t>
  </si>
  <si>
    <t>Villa Walsh</t>
  </si>
  <si>
    <t>W-02</t>
  </si>
  <si>
    <t>Barravecchio</t>
  </si>
  <si>
    <t xml:space="preserve">Alexa	</t>
  </si>
  <si>
    <t>W-03</t>
  </si>
  <si>
    <t>Honan</t>
  </si>
  <si>
    <t xml:space="preserve">Mae	</t>
  </si>
  <si>
    <t>W-04</t>
  </si>
  <si>
    <t>Orosz</t>
  </si>
  <si>
    <t xml:space="preserve">Isabella	</t>
  </si>
  <si>
    <t>W-05</t>
  </si>
  <si>
    <t>Propper</t>
  </si>
  <si>
    <t>W-06</t>
  </si>
  <si>
    <t>Simmons</t>
  </si>
  <si>
    <t xml:space="preserve">Peyton	</t>
  </si>
  <si>
    <t>W-07</t>
  </si>
  <si>
    <t>Cafasso</t>
  </si>
  <si>
    <t xml:space="preserve">Mary	</t>
  </si>
  <si>
    <t>W-08</t>
  </si>
  <si>
    <t>Dangler</t>
  </si>
  <si>
    <t xml:space="preserve">Galina	</t>
  </si>
  <si>
    <t>W-09</t>
  </si>
  <si>
    <t>Innella</t>
  </si>
  <si>
    <t xml:space="preserve">Samantha	</t>
  </si>
  <si>
    <t>W-10</t>
  </si>
  <si>
    <t>Vreeling</t>
  </si>
  <si>
    <t xml:space="preserve">Layla	</t>
  </si>
  <si>
    <t>W-11</t>
  </si>
  <si>
    <t>Walker</t>
  </si>
  <si>
    <t xml:space="preserve">Sally	</t>
  </si>
  <si>
    <t>W-12</t>
  </si>
  <si>
    <t>Barsemian</t>
  </si>
  <si>
    <t>V-01</t>
  </si>
  <si>
    <t>Doench</t>
  </si>
  <si>
    <t>SVMS</t>
  </si>
  <si>
    <t>V-02</t>
  </si>
  <si>
    <t>Meulener</t>
  </si>
  <si>
    <t>Bobby</t>
  </si>
  <si>
    <t>V-03</t>
  </si>
  <si>
    <t>MaryAnna</t>
  </si>
  <si>
    <t>V-04</t>
  </si>
  <si>
    <t>Patel</t>
  </si>
  <si>
    <t>Asha</t>
  </si>
  <si>
    <t>V-05</t>
  </si>
  <si>
    <t>Scarpin</t>
  </si>
  <si>
    <t>Julie</t>
  </si>
  <si>
    <t>V-06</t>
  </si>
  <si>
    <t>Hamlett</t>
  </si>
  <si>
    <t>Sidney</t>
  </si>
  <si>
    <t>V-07</t>
  </si>
  <si>
    <t>Lombardi</t>
  </si>
  <si>
    <t>V-08</t>
  </si>
  <si>
    <t>V-09</t>
  </si>
  <si>
    <t>Salaki</t>
  </si>
  <si>
    <t>Annie</t>
  </si>
  <si>
    <t>V-10</t>
  </si>
  <si>
    <t>Sims</t>
  </si>
  <si>
    <t>Kate</t>
  </si>
  <si>
    <t>V-11</t>
  </si>
  <si>
    <t>Steele</t>
  </si>
  <si>
    <t>Mashuri</t>
  </si>
  <si>
    <t>V-12</t>
  </si>
  <si>
    <t>VanSlyke</t>
  </si>
  <si>
    <t>V-13</t>
  </si>
  <si>
    <t>V-14</t>
  </si>
  <si>
    <t>Berdahl</t>
  </si>
  <si>
    <t>Bradford (Ford)</t>
  </si>
  <si>
    <t>V-15</t>
  </si>
  <si>
    <t>Fusco</t>
  </si>
  <si>
    <t>V-16</t>
  </si>
  <si>
    <t>Kimberly</t>
  </si>
  <si>
    <t>V-17</t>
  </si>
  <si>
    <t>de Castro Soares</t>
  </si>
  <si>
    <t>Isabela</t>
  </si>
  <si>
    <t>V-18</t>
  </si>
  <si>
    <t>Glacken</t>
  </si>
  <si>
    <t>Aiden</t>
  </si>
  <si>
    <t>V-19</t>
  </si>
  <si>
    <t>Corey</t>
  </si>
  <si>
    <t>V-20</t>
  </si>
  <si>
    <t>Mangold</t>
  </si>
  <si>
    <t>V-21</t>
  </si>
  <si>
    <t>Rendon</t>
  </si>
  <si>
    <t>Felipe</t>
  </si>
  <si>
    <t>V-22</t>
  </si>
  <si>
    <t>Alexandra</t>
  </si>
  <si>
    <t>V-23</t>
  </si>
  <si>
    <t>Pasqua</t>
  </si>
  <si>
    <t>Vincent</t>
  </si>
  <si>
    <t>V-24</t>
  </si>
  <si>
    <t>Rawat</t>
  </si>
  <si>
    <t>Naeem</t>
  </si>
  <si>
    <t>V-25</t>
  </si>
  <si>
    <t>V-26</t>
  </si>
  <si>
    <t>Walsh</t>
  </si>
  <si>
    <t>T-01</t>
  </si>
  <si>
    <t>T-02</t>
  </si>
  <si>
    <t>T-03</t>
  </si>
  <si>
    <t>Arnold</t>
  </si>
  <si>
    <t>Joey</t>
  </si>
  <si>
    <t>T-04</t>
  </si>
  <si>
    <t>T-05</t>
  </si>
  <si>
    <t>Davis-Pamer</t>
  </si>
  <si>
    <t>T-06</t>
  </si>
  <si>
    <t>T-07</t>
  </si>
  <si>
    <t>DeNoble</t>
  </si>
  <si>
    <t>k</t>
  </si>
  <si>
    <t>T-08</t>
  </si>
  <si>
    <t>T-09</t>
  </si>
  <si>
    <t>Fabien</t>
  </si>
  <si>
    <t>Laila</t>
  </si>
  <si>
    <t>Gonzalez</t>
  </si>
  <si>
    <t>Payumo</t>
  </si>
  <si>
    <t>Aedan</t>
  </si>
  <si>
    <t>T-16</t>
  </si>
  <si>
    <t>Jaxon</t>
  </si>
  <si>
    <t>T-17</t>
  </si>
  <si>
    <t>Pereya</t>
  </si>
  <si>
    <t>Emmanuel</t>
  </si>
  <si>
    <t>T-18</t>
  </si>
  <si>
    <t>Redgate</t>
  </si>
  <si>
    <t>Lia</t>
  </si>
  <si>
    <t>T-19</t>
  </si>
  <si>
    <t>Penelope</t>
  </si>
  <si>
    <t>T-20</t>
  </si>
  <si>
    <t>Violet</t>
  </si>
  <si>
    <t>T-21</t>
  </si>
  <si>
    <t>Serell</t>
  </si>
  <si>
    <t>T-22</t>
  </si>
  <si>
    <t>West</t>
  </si>
  <si>
    <t>T-23</t>
  </si>
  <si>
    <t>Oliver</t>
  </si>
  <si>
    <t>Q-01</t>
  </si>
  <si>
    <t>Centeno</t>
  </si>
  <si>
    <t>Slater</t>
  </si>
  <si>
    <t>Queen of Peace</t>
  </si>
  <si>
    <t>Q-02</t>
  </si>
  <si>
    <t>Fungaroli</t>
  </si>
  <si>
    <t>Q-03</t>
  </si>
  <si>
    <t>Gosiewski</t>
  </si>
  <si>
    <t>Q-04</t>
  </si>
  <si>
    <t>Blazquez</t>
  </si>
  <si>
    <t>Q-05</t>
  </si>
  <si>
    <t>Q-06</t>
  </si>
  <si>
    <t>Pietri</t>
  </si>
  <si>
    <t>Q-07</t>
  </si>
  <si>
    <t>Biro</t>
  </si>
  <si>
    <t>Loretta</t>
  </si>
  <si>
    <t>Q-08</t>
  </si>
  <si>
    <t>Lotito</t>
  </si>
  <si>
    <t>Q-09</t>
  </si>
  <si>
    <t>Waddleton</t>
  </si>
  <si>
    <t>Juliet</t>
  </si>
  <si>
    <t>Q-10</t>
  </si>
  <si>
    <t>Federico</t>
  </si>
  <si>
    <t>Nico</t>
  </si>
  <si>
    <t>Q-11</t>
  </si>
  <si>
    <t>Clancy</t>
  </si>
  <si>
    <t>Gavin</t>
  </si>
  <si>
    <t>Q-12</t>
  </si>
  <si>
    <t>Echeverria</t>
  </si>
  <si>
    <t>Sabrina</t>
  </si>
  <si>
    <t>Q-13</t>
  </si>
  <si>
    <t>Sullian</t>
  </si>
  <si>
    <t>Cecilia Rose</t>
  </si>
  <si>
    <t>Q-14</t>
  </si>
  <si>
    <t>Aguilar</t>
  </si>
  <si>
    <t>Katalyna</t>
  </si>
  <si>
    <t>Q-15</t>
  </si>
  <si>
    <t>Guerrero</t>
  </si>
  <si>
    <t>Jason</t>
  </si>
  <si>
    <t>Q-16</t>
  </si>
  <si>
    <t>Ian</t>
  </si>
  <si>
    <t>Q-17</t>
  </si>
  <si>
    <t>Kull</t>
  </si>
  <si>
    <t>Nathaniel</t>
  </si>
  <si>
    <t>Q-18</t>
  </si>
  <si>
    <t>M-01</t>
  </si>
  <si>
    <t>AVERY</t>
  </si>
  <si>
    <t>M-02</t>
  </si>
  <si>
    <t>CURATOLA</t>
  </si>
  <si>
    <t>CAYLA</t>
  </si>
  <si>
    <t>M-03</t>
  </si>
  <si>
    <t>WEBBER</t>
  </si>
  <si>
    <t>LILY</t>
  </si>
  <si>
    <t>M-04</t>
  </si>
  <si>
    <t>GABRIELA</t>
  </si>
  <si>
    <t>M-05</t>
  </si>
  <si>
    <t>M-06</t>
  </si>
  <si>
    <t>KATHERINE</t>
  </si>
  <si>
    <t>M-07</t>
  </si>
  <si>
    <t>SEBASTIAN</t>
  </si>
  <si>
    <t>M-08</t>
  </si>
  <si>
    <t>M-09</t>
  </si>
  <si>
    <t>M-10</t>
  </si>
  <si>
    <t>JONES</t>
  </si>
  <si>
    <t>FINNEGAN</t>
  </si>
  <si>
    <t>M-11</t>
  </si>
  <si>
    <t>M-12</t>
  </si>
  <si>
    <t>M-13</t>
  </si>
  <si>
    <t>LAST</t>
  </si>
  <si>
    <t>M-14</t>
  </si>
  <si>
    <t>M-15</t>
  </si>
  <si>
    <t>TYRELL</t>
  </si>
  <si>
    <t>ANALIESE</t>
  </si>
  <si>
    <t>M-16</t>
  </si>
  <si>
    <t>M-17</t>
  </si>
  <si>
    <t>NOELIA</t>
  </si>
  <si>
    <t>M-18</t>
  </si>
  <si>
    <t>M-19</t>
  </si>
  <si>
    <t>ELIE</t>
  </si>
  <si>
    <t>M-20</t>
  </si>
  <si>
    <t>FUENTES</t>
  </si>
  <si>
    <t>M-21</t>
  </si>
  <si>
    <t>COHEN</t>
  </si>
  <si>
    <t>SOFIA</t>
  </si>
  <si>
    <t>M-22</t>
  </si>
  <si>
    <t>PRIDE</t>
  </si>
  <si>
    <t>GABRIEL</t>
  </si>
  <si>
    <t>M-23</t>
  </si>
  <si>
    <t>M-24</t>
  </si>
  <si>
    <t>M-25</t>
  </si>
  <si>
    <t>CAMPAGNA</t>
  </si>
  <si>
    <t>ZERRINA</t>
  </si>
  <si>
    <t>M-26</t>
  </si>
  <si>
    <t>DUFFY</t>
  </si>
  <si>
    <t>MARI V</t>
  </si>
  <si>
    <t>M-27</t>
  </si>
  <si>
    <t>M-28</t>
  </si>
  <si>
    <t>MARGARET</t>
  </si>
  <si>
    <t>M-29</t>
  </si>
  <si>
    <t>M-30</t>
  </si>
  <si>
    <t>M-31</t>
  </si>
  <si>
    <t>M-32</t>
  </si>
  <si>
    <t>M-33</t>
  </si>
  <si>
    <t>M-34</t>
  </si>
  <si>
    <t>M-35</t>
  </si>
  <si>
    <t>DECORGES</t>
  </si>
  <si>
    <t>M-36</t>
  </si>
  <si>
    <t>M-37</t>
  </si>
  <si>
    <t>EVIE</t>
  </si>
  <si>
    <t>P-01</t>
  </si>
  <si>
    <t>Cronin</t>
  </si>
  <si>
    <t>St Pats</t>
  </si>
  <si>
    <t>P-02</t>
  </si>
  <si>
    <t>Cormier</t>
  </si>
  <si>
    <t>P-03</t>
  </si>
  <si>
    <t>McLane</t>
  </si>
  <si>
    <t>P-04</t>
  </si>
  <si>
    <t>P-05</t>
  </si>
  <si>
    <t>P-06</t>
  </si>
  <si>
    <t>Delaney</t>
  </si>
  <si>
    <t>P-07</t>
  </si>
  <si>
    <t>Sobers</t>
  </si>
  <si>
    <t>Ellis</t>
  </si>
  <si>
    <t>P-08</t>
  </si>
  <si>
    <t>Esposito</t>
  </si>
  <si>
    <t>P-09</t>
  </si>
  <si>
    <t>Bennigtion</t>
  </si>
  <si>
    <t>Charlotte</t>
  </si>
  <si>
    <t>Flynn</t>
  </si>
  <si>
    <t>Brigid</t>
  </si>
  <si>
    <t>Boler</t>
  </si>
  <si>
    <t>Szot</t>
  </si>
  <si>
    <t>Borgardus</t>
  </si>
  <si>
    <t>P-19</t>
  </si>
  <si>
    <t>Redlinger</t>
  </si>
  <si>
    <t>Chole</t>
  </si>
  <si>
    <t>P-20</t>
  </si>
  <si>
    <t>Pollock</t>
  </si>
  <si>
    <t>Kelsey</t>
  </si>
  <si>
    <t>G-01</t>
  </si>
  <si>
    <t>Dossantos</t>
  </si>
  <si>
    <t>G-02</t>
  </si>
  <si>
    <t>Cepeda</t>
  </si>
  <si>
    <t>G-03</t>
  </si>
  <si>
    <t>Regalado</t>
  </si>
  <si>
    <t>Samantha Erin</t>
  </si>
  <si>
    <t>G-04</t>
  </si>
  <si>
    <t>G-05</t>
  </si>
  <si>
    <t>Watkins</t>
  </si>
  <si>
    <t>G-06</t>
  </si>
  <si>
    <t>G-07</t>
  </si>
  <si>
    <t>Pedrayes</t>
  </si>
  <si>
    <t>Mathias</t>
  </si>
  <si>
    <t>G-08</t>
  </si>
  <si>
    <t>G-09</t>
  </si>
  <si>
    <t>Alincastre</t>
  </si>
  <si>
    <t>Czekaj</t>
  </si>
  <si>
    <t>Oliwier</t>
  </si>
  <si>
    <t>Skovran</t>
  </si>
  <si>
    <t>yanez</t>
  </si>
  <si>
    <t>Santiago</t>
  </si>
  <si>
    <t>Aarón</t>
  </si>
  <si>
    <t>Bennett</t>
  </si>
  <si>
    <t>Frankie</t>
  </si>
  <si>
    <t>Secatello</t>
  </si>
  <si>
    <t>Nicolas</t>
  </si>
  <si>
    <t>Canessa</t>
  </si>
  <si>
    <t>Junkroft</t>
  </si>
  <si>
    <t>Kennedy</t>
  </si>
  <si>
    <t>G-33</t>
  </si>
  <si>
    <t>Villapando</t>
  </si>
  <si>
    <t>Jomelle</t>
  </si>
  <si>
    <t>G-34</t>
  </si>
  <si>
    <t>Mathison</t>
  </si>
  <si>
    <t>G-35</t>
  </si>
  <si>
    <t>Osorto</t>
  </si>
  <si>
    <t>Iker</t>
  </si>
  <si>
    <t>G-36</t>
  </si>
  <si>
    <t>R-01</t>
  </si>
  <si>
    <t>Intal</t>
  </si>
  <si>
    <t>St Rose</t>
  </si>
  <si>
    <t>R-02</t>
  </si>
  <si>
    <t>R-03</t>
  </si>
  <si>
    <t>R-04</t>
  </si>
  <si>
    <t>Mitchell</t>
  </si>
  <si>
    <t>R-05</t>
  </si>
  <si>
    <t>Paton</t>
  </si>
  <si>
    <t>Mackenzie</t>
  </si>
  <si>
    <t>R-06</t>
  </si>
  <si>
    <t>Sarmiento</t>
  </si>
  <si>
    <t xml:space="preserve">Francine </t>
  </si>
  <si>
    <t>R-07</t>
  </si>
  <si>
    <t>Barberan</t>
  </si>
  <si>
    <t>R-08</t>
  </si>
  <si>
    <t>Lafortune</t>
  </si>
  <si>
    <t>Jolie</t>
  </si>
  <si>
    <t>R-09</t>
  </si>
  <si>
    <t>R-10</t>
  </si>
  <si>
    <t>R-11</t>
  </si>
  <si>
    <t>R-12</t>
  </si>
  <si>
    <t>Kelly</t>
  </si>
  <si>
    <t>R-13</t>
  </si>
  <si>
    <t>Gblogbah</t>
  </si>
  <si>
    <t>Alyson</t>
  </si>
  <si>
    <t>R-14</t>
  </si>
  <si>
    <t>London</t>
  </si>
  <si>
    <t>Samantha</t>
  </si>
  <si>
    <t>R-15</t>
  </si>
  <si>
    <t>Pandya</t>
  </si>
  <si>
    <t>Riya Bella</t>
  </si>
  <si>
    <t>R-16</t>
  </si>
  <si>
    <t>rajan</t>
  </si>
  <si>
    <t>Arvind</t>
  </si>
  <si>
    <t>R-17</t>
  </si>
  <si>
    <t>R-18</t>
  </si>
  <si>
    <t>Madison</t>
  </si>
  <si>
    <t>R-19</t>
  </si>
  <si>
    <t>R-20</t>
  </si>
  <si>
    <t>R-21</t>
  </si>
  <si>
    <t>Gbologah</t>
  </si>
  <si>
    <t>Carson</t>
  </si>
  <si>
    <t>R-22</t>
  </si>
  <si>
    <t>R-23</t>
  </si>
  <si>
    <t>McCloskey</t>
  </si>
  <si>
    <t>R-24</t>
  </si>
  <si>
    <t>R-25</t>
  </si>
  <si>
    <t>Cordero</t>
  </si>
  <si>
    <t>Miguel</t>
  </si>
  <si>
    <t>R-26</t>
  </si>
  <si>
    <t>Jerow</t>
  </si>
  <si>
    <t>R-27</t>
  </si>
  <si>
    <t>Yeoukiro</t>
  </si>
  <si>
    <t>R-28</t>
  </si>
  <si>
    <t>Loyola</t>
  </si>
  <si>
    <t>Ryli Kay</t>
  </si>
  <si>
    <t>H-01</t>
  </si>
  <si>
    <t>Alpizar</t>
  </si>
  <si>
    <t>Jerick</t>
  </si>
  <si>
    <t>OLP</t>
  </si>
  <si>
    <t>H-02</t>
  </si>
  <si>
    <t>Allison</t>
  </si>
  <si>
    <t>H-03</t>
  </si>
  <si>
    <t>Sieman</t>
  </si>
  <si>
    <t>H-04</t>
  </si>
  <si>
    <t>Cardenas</t>
  </si>
  <si>
    <t>Eyelen</t>
  </si>
  <si>
    <t>H-05</t>
  </si>
  <si>
    <t>Mannino</t>
  </si>
  <si>
    <t>H-06</t>
  </si>
  <si>
    <t>Sierra</t>
  </si>
  <si>
    <t>Jessa</t>
  </si>
  <si>
    <t>H-07</t>
  </si>
  <si>
    <t>Fahy</t>
  </si>
  <si>
    <t>H-08</t>
  </si>
  <si>
    <t>Wright</t>
  </si>
  <si>
    <t>H-09</t>
  </si>
  <si>
    <t>Hudzik</t>
  </si>
  <si>
    <t>H-10</t>
  </si>
  <si>
    <t>Andy</t>
  </si>
  <si>
    <t>H-11</t>
  </si>
  <si>
    <t>Schilkrot</t>
  </si>
  <si>
    <t>X-01</t>
  </si>
  <si>
    <t>Murphy</t>
  </si>
  <si>
    <t>X-02</t>
  </si>
  <si>
    <t>X-03</t>
  </si>
  <si>
    <t>Dixon</t>
  </si>
  <si>
    <t>X-04</t>
  </si>
  <si>
    <t>X-05</t>
  </si>
  <si>
    <t>X-06</t>
  </si>
  <si>
    <t>Pinto</t>
  </si>
  <si>
    <t>X-07</t>
  </si>
  <si>
    <t>Zurat</t>
  </si>
  <si>
    <t>Mila</t>
  </si>
  <si>
    <t>X-08</t>
  </si>
  <si>
    <t>X-09</t>
  </si>
  <si>
    <t>Noesner</t>
  </si>
  <si>
    <t>Russo</t>
  </si>
  <si>
    <t>Navin</t>
  </si>
  <si>
    <t>Sean</t>
  </si>
  <si>
    <t>Rooplal</t>
  </si>
  <si>
    <t>Zoey</t>
  </si>
  <si>
    <t>Pryor</t>
  </si>
  <si>
    <t>Nia</t>
  </si>
  <si>
    <t>Q</t>
  </si>
  <si>
    <t>W</t>
  </si>
  <si>
    <t>R</t>
  </si>
  <si>
    <t>L</t>
  </si>
  <si>
    <t>V</t>
  </si>
  <si>
    <t xml:space="preserve"> Code</t>
  </si>
  <si>
    <t>X-19</t>
  </si>
  <si>
    <t>Lynch</t>
  </si>
  <si>
    <t>X-20</t>
  </si>
  <si>
    <t>ONLY ENTER COLUMNS E AND F, AND TIMES IN B</t>
  </si>
  <si>
    <t>&lt;----WRONG NUMBER OR WRONG GENDER ON ROSTER?</t>
  </si>
  <si>
    <t>&lt;-----WRONG RUNNER, SURELY. M17 RECORDED.</t>
  </si>
  <si>
    <t>&lt;-----DEFINITELY WRONG NUMBER RECORDED</t>
  </si>
  <si>
    <t>COACH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</si>
</sst>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&quot;0;0"/>
    <numFmt numFmtId="165" formatCode="&quot;+&quot;0;&quot;-&quot;0"/>
    <numFmt numFmtId="166" formatCode="mm:ss.0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13" applyNumberFormat="0" applyFill="0" applyAlignment="0" applyProtection="0"/>
    <xf numFmtId="0" fontId="3" fillId="0" borderId="14" applyNumberFormat="0" applyFill="0" applyAlignment="0" applyProtection="0"/>
    <xf numFmtId="0" fontId="4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6" applyNumberFormat="0" applyAlignment="0" applyProtection="0"/>
    <xf numFmtId="0" fontId="12" fillId="7" borderId="17" applyNumberFormat="0" applyAlignment="0" applyProtection="0"/>
    <xf numFmtId="0" fontId="13" fillId="7" borderId="16" applyNumberFormat="0" applyAlignment="0" applyProtection="0"/>
    <xf numFmtId="0" fontId="14" fillId="0" borderId="18" applyNumberFormat="0" applyFill="0" applyAlignment="0" applyProtection="0"/>
    <xf numFmtId="0" fontId="15" fillId="8" borderId="19" applyNumberFormat="0" applyAlignment="0" applyProtection="0"/>
    <xf numFmtId="0" fontId="16" fillId="0" borderId="0" applyNumberFormat="0" applyFill="0" applyBorder="0" applyAlignment="0" applyProtection="0"/>
    <xf numFmtId="0" fontId="6" fillId="9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47" fontId="0" fillId="0" borderId="0" xfId="0" applyNumberFormat="1"/>
    <xf numFmtId="0" fontId="1" fillId="0" borderId="0" xfId="0" applyFont="1" applyAlignment="1">
      <alignment horizontal="right"/>
    </xf>
    <xf numFmtId="0" fontId="0" fillId="2" borderId="0" xfId="0" applyFill="1"/>
    <xf numFmtId="164" fontId="0" fillId="0" borderId="0" xfId="0" applyNumberFormat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165" fontId="0" fillId="0" borderId="0" xfId="0" applyNumberFormat="1"/>
    <xf numFmtId="165" fontId="0" fillId="0" borderId="11" xfId="0" applyNumberFormat="1" applyBorder="1"/>
    <xf numFmtId="47" fontId="0" fillId="0" borderId="0" xfId="0" applyNumberFormat="1" applyAlignment="1">
      <alignment horizontal="center"/>
    </xf>
    <xf numFmtId="165" fontId="1" fillId="0" borderId="0" xfId="0" applyNumberFormat="1" applyFont="1"/>
    <xf numFmtId="165" fontId="1" fillId="0" borderId="12" xfId="0" applyNumberFormat="1" applyFont="1" applyBorder="1"/>
    <xf numFmtId="0" fontId="0" fillId="0" borderId="10" xfId="0" applyBorder="1"/>
    <xf numFmtId="0" fontId="0" fillId="0" borderId="7" xfId="0" applyBorder="1"/>
    <xf numFmtId="166" fontId="0" fillId="0" borderId="0" xfId="0" applyNumberFormat="1" applyAlignment="1">
      <alignment horizontal="center"/>
    </xf>
    <xf numFmtId="0" fontId="5" fillId="0" borderId="0" xfId="5"/>
    <xf numFmtId="0" fontId="5" fillId="0" borderId="0" xfId="5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0" fillId="0" borderId="0" xfId="0" applyFill="1"/>
    <xf numFmtId="0" fontId="0" fillId="0" borderId="11" xfId="0" applyFill="1" applyBorder="1"/>
    <xf numFmtId="164" fontId="0" fillId="0" borderId="0" xfId="0" applyNumberFormat="1" applyFill="1"/>
    <xf numFmtId="0" fontId="0" fillId="0" borderId="12" xfId="0" applyFill="1" applyBorder="1"/>
  </cellXfs>
  <cellStyles count="44">
    <cellStyle name="20% - Accent1 2" xfId="21" xr:uid="{00000000-0005-0000-0000-000000000000}"/>
    <cellStyle name="20% - Accent2 2" xfId="25" xr:uid="{00000000-0005-0000-0000-000001000000}"/>
    <cellStyle name="20% - Accent3 2" xfId="29" xr:uid="{00000000-0005-0000-0000-000002000000}"/>
    <cellStyle name="20% - Accent4 2" xfId="33" xr:uid="{00000000-0005-0000-0000-000003000000}"/>
    <cellStyle name="20% - Accent5 2" xfId="37" xr:uid="{00000000-0005-0000-0000-000004000000}"/>
    <cellStyle name="20% - Accent6 2" xfId="41" xr:uid="{00000000-0005-0000-0000-000005000000}"/>
    <cellStyle name="40% - Accent1 2" xfId="22" xr:uid="{00000000-0005-0000-0000-000006000000}"/>
    <cellStyle name="40% - Accent2 2" xfId="26" xr:uid="{00000000-0005-0000-0000-000007000000}"/>
    <cellStyle name="40% - Accent3 2" xfId="30" xr:uid="{00000000-0005-0000-0000-000008000000}"/>
    <cellStyle name="40% - Accent4 2" xfId="34" xr:uid="{00000000-0005-0000-0000-000009000000}"/>
    <cellStyle name="40% - Accent5 2" xfId="38" xr:uid="{00000000-0005-0000-0000-00000A000000}"/>
    <cellStyle name="40% - Accent6 2" xfId="42" xr:uid="{00000000-0005-0000-0000-00000B000000}"/>
    <cellStyle name="60% - Accent1 2" xfId="23" xr:uid="{00000000-0005-0000-0000-00000C000000}"/>
    <cellStyle name="60% - Accent2 2" xfId="27" xr:uid="{00000000-0005-0000-0000-00000D000000}"/>
    <cellStyle name="60% - Accent3 2" xfId="31" xr:uid="{00000000-0005-0000-0000-00000E000000}"/>
    <cellStyle name="60% - Accent4 2" xfId="35" xr:uid="{00000000-0005-0000-0000-00000F000000}"/>
    <cellStyle name="60% - Accent5 2" xfId="39" xr:uid="{00000000-0005-0000-0000-000010000000}"/>
    <cellStyle name="60% - Accent6 2" xfId="43" xr:uid="{00000000-0005-0000-0000-000011000000}"/>
    <cellStyle name="Accent1 2" xfId="20" xr:uid="{00000000-0005-0000-0000-000012000000}"/>
    <cellStyle name="Accent2 2" xfId="24" xr:uid="{00000000-0005-0000-0000-000013000000}"/>
    <cellStyle name="Accent3 2" xfId="28" xr:uid="{00000000-0005-0000-0000-000014000000}"/>
    <cellStyle name="Accent4 2" xfId="32" xr:uid="{00000000-0005-0000-0000-000015000000}"/>
    <cellStyle name="Accent5 2" xfId="36" xr:uid="{00000000-0005-0000-0000-000016000000}"/>
    <cellStyle name="Accent6 2" xfId="40" xr:uid="{00000000-0005-0000-0000-000017000000}"/>
    <cellStyle name="Bad 2" xfId="9" xr:uid="{00000000-0005-0000-0000-000018000000}"/>
    <cellStyle name="Calculation 2" xfId="13" xr:uid="{00000000-0005-0000-0000-000019000000}"/>
    <cellStyle name="Check Cell 2" xfId="15" xr:uid="{00000000-0005-0000-0000-00001A000000}"/>
    <cellStyle name="Explanatory Text 2" xfId="18" xr:uid="{00000000-0005-0000-0000-00001B000000}"/>
    <cellStyle name="Good 2" xfId="8" xr:uid="{00000000-0005-0000-0000-00001C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 2" xfId="11" xr:uid="{00000000-0005-0000-0000-000021000000}"/>
    <cellStyle name="Linked Cell 2" xfId="14" xr:uid="{00000000-0005-0000-0000-000022000000}"/>
    <cellStyle name="Neutral 2" xfId="10" xr:uid="{00000000-0005-0000-0000-000023000000}"/>
    <cellStyle name="Normal" xfId="0" builtinId="0"/>
    <cellStyle name="Normal 2" xfId="5" xr:uid="{00000000-0005-0000-0000-000025000000}"/>
    <cellStyle name="Normal 3" xfId="6" xr:uid="{00000000-0005-0000-0000-000026000000}"/>
    <cellStyle name="Note 2" xfId="17" xr:uid="{00000000-0005-0000-0000-000027000000}"/>
    <cellStyle name="Output 2" xfId="12" xr:uid="{00000000-0005-0000-0000-000028000000}"/>
    <cellStyle name="Title 2" xfId="7" xr:uid="{00000000-0005-0000-0000-000029000000}"/>
    <cellStyle name="Total 2" xfId="19" xr:uid="{00000000-0005-0000-0000-00002A000000}"/>
    <cellStyle name="Warning Text 2" xfId="16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03"/>
  <sheetViews>
    <sheetView zoomScaleNormal="100" workbookViewId="0">
      <selection activeCell="Z43" sqref="Z43"/>
    </sheetView>
  </sheetViews>
  <sheetFormatPr baseColWidth="10" defaultColWidth="8.83203125" defaultRowHeight="15" x14ac:dyDescent="0.2"/>
  <cols>
    <col min="1" max="1" width="9.1640625" style="5" customWidth="1"/>
    <col min="2" max="2" width="4.33203125" hidden="1" customWidth="1"/>
    <col min="3" max="3" width="5.33203125" customWidth="1"/>
    <col min="4" max="4" width="35" customWidth="1"/>
    <col min="5" max="5" width="3" hidden="1" customWidth="1"/>
    <col min="6" max="6" width="10.5" style="4" customWidth="1"/>
    <col min="8" max="8" width="12.5" customWidth="1"/>
    <col min="19" max="19" width="4" customWidth="1"/>
    <col min="20" max="20" width="35" bestFit="1" customWidth="1"/>
  </cols>
  <sheetData>
    <row r="1" spans="1:21" ht="16" thickBot="1" x14ac:dyDescent="0.25">
      <c r="A1" s="5" t="s">
        <v>28</v>
      </c>
      <c r="I1" t="s">
        <v>31</v>
      </c>
      <c r="J1" t="s">
        <v>32</v>
      </c>
      <c r="K1" t="s">
        <v>33</v>
      </c>
      <c r="L1" t="s">
        <v>35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U1" t="s">
        <v>529</v>
      </c>
    </row>
    <row r="2" spans="1:21" x14ac:dyDescent="0.2">
      <c r="A2" s="5" t="s">
        <v>2</v>
      </c>
      <c r="B2" s="5" t="s">
        <v>0</v>
      </c>
      <c r="C2" s="31" t="s">
        <v>1277</v>
      </c>
      <c r="D2" s="5" t="s">
        <v>1</v>
      </c>
      <c r="G2" t="s">
        <v>15</v>
      </c>
      <c r="I2">
        <f t="shared" ref="I2:I20" si="0">SUMIF($C$3:$C$12,$S2,$E$3:$E$12)/2</f>
        <v>8.5</v>
      </c>
      <c r="J2">
        <f t="shared" ref="J2:J20" si="1">SUMIF($C$16:$C$25,$S2,$E$16:$E$25)/2</f>
        <v>0</v>
      </c>
      <c r="K2">
        <f t="shared" ref="K2:K20" si="2">SUMIF($C$29:$C$38,$S2,$E$29:$E$38)/2</f>
        <v>8</v>
      </c>
      <c r="L2">
        <f t="shared" ref="L2:L20" si="3">SUMIF($C$42:$C$51,$S2,$E$42:$E$51)/2</f>
        <v>1</v>
      </c>
      <c r="M2">
        <f t="shared" ref="M2:M20" si="4">SUMIF($C$55:$C$64,$S2,$E$55:$E$64)</f>
        <v>7</v>
      </c>
      <c r="N2">
        <f t="shared" ref="N2:N20" si="5">SUMIF($C$68:$C$77,$S2,$E$68:$E$77)</f>
        <v>13</v>
      </c>
      <c r="O2">
        <f t="shared" ref="O2:O20" si="6">SUMIF($C$81:$C$90,$S2,$E$81:$E$90)</f>
        <v>22</v>
      </c>
      <c r="P2">
        <f t="shared" ref="P2:P20" si="7">SUMIF($C$94:$C$103,$S2,$E$94:$E$103)</f>
        <v>0</v>
      </c>
      <c r="Q2" s="9">
        <f t="shared" ref="Q2:Q20" si="8">SUMIF($C$3:$C$51,S2,$E$3:$E$51)/2+SUMIF($C$52:$C$103,S2,$E$52:$E$103)</f>
        <v>59.5</v>
      </c>
      <c r="R2" s="6">
        <f t="shared" ref="R2:R20" si="9">RANK(Q2,$Q$2:$Q$20)</f>
        <v>2</v>
      </c>
      <c r="S2" t="s">
        <v>45</v>
      </c>
      <c r="T2" t="s">
        <v>393</v>
      </c>
      <c r="U2" s="30">
        <f>'Girls Individual'!A152+'Boys Individual'!A164</f>
        <v>25</v>
      </c>
    </row>
    <row r="3" spans="1:21" x14ac:dyDescent="0.2">
      <c r="A3" s="5">
        <v>1</v>
      </c>
      <c r="C3" t="s">
        <v>329</v>
      </c>
      <c r="D3" t="str">
        <f>INDEX($T$2:$T$20,MATCH(C3,$S$2:$S$20,0))</f>
        <v>SJA</v>
      </c>
      <c r="E3">
        <v>10</v>
      </c>
      <c r="G3" t="s">
        <v>16</v>
      </c>
      <c r="I3">
        <f t="shared" si="0"/>
        <v>0</v>
      </c>
      <c r="J3">
        <f t="shared" si="1"/>
        <v>4.5</v>
      </c>
      <c r="K3">
        <f t="shared" si="2"/>
        <v>0</v>
      </c>
      <c r="L3">
        <f t="shared" si="3"/>
        <v>0</v>
      </c>
      <c r="M3">
        <f t="shared" si="4"/>
        <v>14</v>
      </c>
      <c r="N3">
        <f t="shared" si="5"/>
        <v>8</v>
      </c>
      <c r="O3">
        <f t="shared" si="6"/>
        <v>0</v>
      </c>
      <c r="P3">
        <f t="shared" si="7"/>
        <v>16</v>
      </c>
      <c r="Q3" s="10">
        <f t="shared" si="8"/>
        <v>42.5</v>
      </c>
      <c r="R3" s="7">
        <f t="shared" si="9"/>
        <v>4</v>
      </c>
      <c r="S3" t="s">
        <v>191</v>
      </c>
      <c r="T3" t="s">
        <v>536</v>
      </c>
      <c r="U3" s="30">
        <f>'Girls Individual'!A153+'Boys Individual'!A165</f>
        <v>29</v>
      </c>
    </row>
    <row r="4" spans="1:21" x14ac:dyDescent="0.2">
      <c r="A4" s="5">
        <v>2</v>
      </c>
      <c r="C4" t="s">
        <v>45</v>
      </c>
      <c r="D4" t="str">
        <f t="shared" ref="D4:D12" si="10">INDEX($T$2:$T$20,MATCH(C4,$S$2:$S$20,0))</f>
        <v>OLMC</v>
      </c>
      <c r="E4">
        <v>9</v>
      </c>
      <c r="I4">
        <f t="shared" si="0"/>
        <v>0</v>
      </c>
      <c r="J4">
        <f t="shared" si="1"/>
        <v>6</v>
      </c>
      <c r="K4">
        <f t="shared" si="2"/>
        <v>10.5</v>
      </c>
      <c r="L4">
        <f t="shared" si="3"/>
        <v>16.5</v>
      </c>
      <c r="M4">
        <f t="shared" si="4"/>
        <v>6</v>
      </c>
      <c r="N4">
        <f t="shared" si="5"/>
        <v>6</v>
      </c>
      <c r="O4">
        <f t="shared" si="6"/>
        <v>8</v>
      </c>
      <c r="P4">
        <f t="shared" si="7"/>
        <v>0</v>
      </c>
      <c r="Q4" s="10">
        <f t="shared" si="8"/>
        <v>53</v>
      </c>
      <c r="R4" s="7">
        <f t="shared" si="9"/>
        <v>3</v>
      </c>
      <c r="S4" t="s">
        <v>328</v>
      </c>
      <c r="T4" t="s">
        <v>603</v>
      </c>
      <c r="U4" s="30">
        <f>'Girls Individual'!A154+'Boys Individual'!A166</f>
        <v>33</v>
      </c>
    </row>
    <row r="5" spans="1:21" x14ac:dyDescent="0.2">
      <c r="A5" s="5">
        <v>3</v>
      </c>
      <c r="C5" t="s">
        <v>45</v>
      </c>
      <c r="D5" t="str">
        <f t="shared" si="10"/>
        <v>OLMC</v>
      </c>
      <c r="E5">
        <v>8</v>
      </c>
      <c r="I5">
        <f t="shared" si="0"/>
        <v>0</v>
      </c>
      <c r="J5">
        <f t="shared" si="1"/>
        <v>9.5</v>
      </c>
      <c r="K5">
        <f t="shared" si="2"/>
        <v>1.5</v>
      </c>
      <c r="L5">
        <f t="shared" si="3"/>
        <v>0</v>
      </c>
      <c r="M5">
        <f t="shared" si="4"/>
        <v>5</v>
      </c>
      <c r="N5">
        <f t="shared" si="5"/>
        <v>0</v>
      </c>
      <c r="O5">
        <f t="shared" si="6"/>
        <v>0</v>
      </c>
      <c r="P5">
        <f t="shared" si="7"/>
        <v>0</v>
      </c>
      <c r="Q5" s="10">
        <f t="shared" si="8"/>
        <v>16</v>
      </c>
      <c r="R5" s="7">
        <f t="shared" si="9"/>
        <v>8</v>
      </c>
      <c r="S5" t="s">
        <v>190</v>
      </c>
      <c r="T5" t="s">
        <v>4</v>
      </c>
      <c r="U5" s="30">
        <f>'Girls Individual'!A155+'Boys Individual'!A167</f>
        <v>38</v>
      </c>
    </row>
    <row r="6" spans="1:21" x14ac:dyDescent="0.2">
      <c r="A6" s="5">
        <v>4</v>
      </c>
      <c r="C6" t="s">
        <v>1275</v>
      </c>
      <c r="D6" t="str">
        <f t="shared" si="10"/>
        <v>St Thomas</v>
      </c>
      <c r="E6">
        <v>7</v>
      </c>
      <c r="I6">
        <f t="shared" si="0"/>
        <v>4.5</v>
      </c>
      <c r="J6">
        <f t="shared" si="1"/>
        <v>5</v>
      </c>
      <c r="K6">
        <f t="shared" si="2"/>
        <v>5</v>
      </c>
      <c r="L6">
        <f t="shared" si="3"/>
        <v>7</v>
      </c>
      <c r="M6">
        <f t="shared" si="4"/>
        <v>8</v>
      </c>
      <c r="N6">
        <f t="shared" si="5"/>
        <v>19</v>
      </c>
      <c r="O6">
        <f t="shared" si="6"/>
        <v>0</v>
      </c>
      <c r="P6">
        <f t="shared" si="7"/>
        <v>12</v>
      </c>
      <c r="Q6" s="10">
        <f t="shared" si="8"/>
        <v>60.5</v>
      </c>
      <c r="R6" s="7">
        <f t="shared" si="9"/>
        <v>1</v>
      </c>
      <c r="S6" t="s">
        <v>192</v>
      </c>
      <c r="T6" t="s">
        <v>734</v>
      </c>
      <c r="U6" s="30">
        <f>'Girls Individual'!A156+'Boys Individual'!A168</f>
        <v>27</v>
      </c>
    </row>
    <row r="7" spans="1:21" x14ac:dyDescent="0.2">
      <c r="A7" s="5">
        <v>5</v>
      </c>
      <c r="C7" t="s">
        <v>192</v>
      </c>
      <c r="D7" t="str">
        <f t="shared" si="10"/>
        <v>St E</v>
      </c>
      <c r="E7">
        <v>6</v>
      </c>
      <c r="I7">
        <f t="shared" si="0"/>
        <v>0</v>
      </c>
      <c r="J7">
        <f t="shared" si="1"/>
        <v>0</v>
      </c>
      <c r="K7">
        <f t="shared" si="2"/>
        <v>0</v>
      </c>
      <c r="L7">
        <f t="shared" si="3"/>
        <v>0</v>
      </c>
      <c r="M7">
        <f t="shared" si="4"/>
        <v>0</v>
      </c>
      <c r="N7">
        <f t="shared" si="5"/>
        <v>0</v>
      </c>
      <c r="O7">
        <f t="shared" si="6"/>
        <v>10</v>
      </c>
      <c r="P7">
        <f t="shared" si="7"/>
        <v>11</v>
      </c>
      <c r="Q7" s="10">
        <f t="shared" si="8"/>
        <v>21</v>
      </c>
      <c r="R7" s="7">
        <f t="shared" si="9"/>
        <v>6</v>
      </c>
      <c r="S7" t="s">
        <v>326</v>
      </c>
      <c r="T7" t="s">
        <v>3</v>
      </c>
      <c r="U7" s="30">
        <f>'Girls Individual'!A157+'Boys Individual'!A169</f>
        <v>13</v>
      </c>
    </row>
    <row r="8" spans="1:21" x14ac:dyDescent="0.2">
      <c r="A8" s="5">
        <v>6</v>
      </c>
      <c r="C8" t="s">
        <v>1276</v>
      </c>
      <c r="D8" t="str">
        <f t="shared" si="10"/>
        <v>SVMS</v>
      </c>
      <c r="E8">
        <v>5</v>
      </c>
      <c r="I8">
        <f t="shared" si="0"/>
        <v>0</v>
      </c>
      <c r="J8">
        <f t="shared" si="1"/>
        <v>0</v>
      </c>
      <c r="K8">
        <f t="shared" si="2"/>
        <v>0</v>
      </c>
      <c r="L8">
        <f t="shared" si="3"/>
        <v>0</v>
      </c>
      <c r="M8">
        <f t="shared" si="4"/>
        <v>0</v>
      </c>
      <c r="N8">
        <f t="shared" si="5"/>
        <v>0</v>
      </c>
      <c r="O8">
        <f t="shared" si="6"/>
        <v>0</v>
      </c>
      <c r="P8">
        <f t="shared" si="7"/>
        <v>0</v>
      </c>
      <c r="Q8" s="10">
        <f t="shared" si="8"/>
        <v>0</v>
      </c>
      <c r="R8" s="7">
        <f t="shared" si="9"/>
        <v>13</v>
      </c>
      <c r="S8" t="s">
        <v>325</v>
      </c>
      <c r="T8" t="s">
        <v>1227</v>
      </c>
      <c r="U8" s="30">
        <f>'Girls Individual'!A158+'Boys Individual'!A170</f>
        <v>0</v>
      </c>
    </row>
    <row r="9" spans="1:21" x14ac:dyDescent="0.2">
      <c r="A9" s="5">
        <v>7</v>
      </c>
      <c r="C9" t="s">
        <v>329</v>
      </c>
      <c r="D9" t="str">
        <f t="shared" si="10"/>
        <v>SJA</v>
      </c>
      <c r="E9">
        <v>4</v>
      </c>
      <c r="I9">
        <f t="shared" si="0"/>
        <v>0</v>
      </c>
      <c r="J9">
        <f t="shared" si="1"/>
        <v>0</v>
      </c>
      <c r="K9">
        <f t="shared" si="2"/>
        <v>0</v>
      </c>
      <c r="L9">
        <f t="shared" si="3"/>
        <v>0</v>
      </c>
      <c r="M9">
        <f t="shared" si="4"/>
        <v>0</v>
      </c>
      <c r="N9">
        <f t="shared" si="5"/>
        <v>0</v>
      </c>
      <c r="O9">
        <f t="shared" si="6"/>
        <v>0</v>
      </c>
      <c r="P9">
        <f t="shared" si="7"/>
        <v>0</v>
      </c>
      <c r="Q9" s="10">
        <f t="shared" si="8"/>
        <v>0</v>
      </c>
      <c r="R9" s="7">
        <f t="shared" si="9"/>
        <v>13</v>
      </c>
      <c r="S9" t="s">
        <v>327</v>
      </c>
      <c r="T9" t="s">
        <v>350</v>
      </c>
      <c r="U9" s="30">
        <f>'Girls Individual'!A159+'Boys Individual'!A171</f>
        <v>4</v>
      </c>
    </row>
    <row r="10" spans="1:21" x14ac:dyDescent="0.2">
      <c r="A10" s="5">
        <v>8</v>
      </c>
      <c r="C10" t="s">
        <v>1275</v>
      </c>
      <c r="D10" t="str">
        <f t="shared" si="10"/>
        <v>St Thomas</v>
      </c>
      <c r="E10">
        <v>3</v>
      </c>
      <c r="I10">
        <f t="shared" si="0"/>
        <v>0</v>
      </c>
      <c r="J10">
        <f t="shared" si="1"/>
        <v>0</v>
      </c>
      <c r="K10">
        <f t="shared" si="2"/>
        <v>0</v>
      </c>
      <c r="L10">
        <f t="shared" si="3"/>
        <v>0</v>
      </c>
      <c r="M10">
        <f t="shared" si="4"/>
        <v>0</v>
      </c>
      <c r="N10">
        <f t="shared" si="5"/>
        <v>0</v>
      </c>
      <c r="O10">
        <f t="shared" si="6"/>
        <v>8</v>
      </c>
      <c r="P10">
        <f t="shared" si="7"/>
        <v>0</v>
      </c>
      <c r="Q10" s="10">
        <f t="shared" si="8"/>
        <v>8</v>
      </c>
      <c r="R10" s="7">
        <f t="shared" si="9"/>
        <v>11</v>
      </c>
      <c r="S10" t="s">
        <v>1272</v>
      </c>
      <c r="T10" t="s">
        <v>992</v>
      </c>
      <c r="U10" s="30">
        <f>'Girls Individual'!A160+'Boys Individual'!A172</f>
        <v>4</v>
      </c>
    </row>
    <row r="11" spans="1:21" x14ac:dyDescent="0.2">
      <c r="A11" s="5">
        <v>9</v>
      </c>
      <c r="C11" t="s">
        <v>192</v>
      </c>
      <c r="D11" t="str">
        <f t="shared" si="10"/>
        <v>St E</v>
      </c>
      <c r="E11">
        <v>2</v>
      </c>
      <c r="I11">
        <f t="shared" si="0"/>
        <v>0</v>
      </c>
      <c r="J11">
        <f t="shared" si="1"/>
        <v>0</v>
      </c>
      <c r="K11">
        <f t="shared" si="2"/>
        <v>0</v>
      </c>
      <c r="L11">
        <f t="shared" si="3"/>
        <v>0</v>
      </c>
      <c r="M11">
        <f t="shared" si="4"/>
        <v>0</v>
      </c>
      <c r="N11">
        <f t="shared" si="5"/>
        <v>0</v>
      </c>
      <c r="O11">
        <f t="shared" si="6"/>
        <v>0</v>
      </c>
      <c r="P11">
        <f t="shared" si="7"/>
        <v>0</v>
      </c>
      <c r="Q11" s="10">
        <f t="shared" si="8"/>
        <v>0</v>
      </c>
      <c r="R11" s="7">
        <f t="shared" si="9"/>
        <v>13</v>
      </c>
      <c r="S11" t="s">
        <v>1273</v>
      </c>
      <c r="T11" t="s">
        <v>857</v>
      </c>
      <c r="U11" s="30">
        <f>'Girls Individual'!A161+'Boys Individual'!A173</f>
        <v>10</v>
      </c>
    </row>
    <row r="12" spans="1:21" x14ac:dyDescent="0.2">
      <c r="A12" s="5">
        <v>10</v>
      </c>
      <c r="C12" t="s">
        <v>192</v>
      </c>
      <c r="D12" t="str">
        <f t="shared" si="10"/>
        <v>St E</v>
      </c>
      <c r="E12">
        <v>1</v>
      </c>
      <c r="I12">
        <f t="shared" si="0"/>
        <v>0</v>
      </c>
      <c r="J12">
        <f t="shared" si="1"/>
        <v>0</v>
      </c>
      <c r="K12">
        <f t="shared" si="2"/>
        <v>0</v>
      </c>
      <c r="L12">
        <f t="shared" si="3"/>
        <v>0</v>
      </c>
      <c r="M12">
        <f t="shared" si="4"/>
        <v>0</v>
      </c>
      <c r="N12">
        <f t="shared" si="5"/>
        <v>0</v>
      </c>
      <c r="O12">
        <f t="shared" si="6"/>
        <v>3</v>
      </c>
      <c r="P12">
        <f t="shared" si="7"/>
        <v>0</v>
      </c>
      <c r="Q12" s="10">
        <f t="shared" si="8"/>
        <v>3</v>
      </c>
      <c r="R12" s="7">
        <f t="shared" si="9"/>
        <v>12</v>
      </c>
      <c r="S12" t="s">
        <v>1274</v>
      </c>
      <c r="T12" t="s">
        <v>1169</v>
      </c>
      <c r="U12" s="30">
        <f>'Girls Individual'!A162+'Boys Individual'!A174</f>
        <v>11</v>
      </c>
    </row>
    <row r="13" spans="1:21" x14ac:dyDescent="0.2">
      <c r="I13">
        <f t="shared" si="0"/>
        <v>5</v>
      </c>
      <c r="J13">
        <f t="shared" si="1"/>
        <v>0</v>
      </c>
      <c r="K13">
        <f t="shared" si="2"/>
        <v>2</v>
      </c>
      <c r="L13">
        <f>SUMIF($C$42:$C$51,$S13,$E$42:$E$51)/2</f>
        <v>0</v>
      </c>
      <c r="M13">
        <f t="shared" si="4"/>
        <v>0</v>
      </c>
      <c r="N13">
        <f t="shared" si="5"/>
        <v>6</v>
      </c>
      <c r="O13">
        <f t="shared" si="6"/>
        <v>0</v>
      </c>
      <c r="P13">
        <f t="shared" si="7"/>
        <v>10</v>
      </c>
      <c r="Q13" s="10">
        <f t="shared" si="8"/>
        <v>23</v>
      </c>
      <c r="R13" s="7">
        <f t="shared" si="9"/>
        <v>5</v>
      </c>
      <c r="S13" t="s">
        <v>1275</v>
      </c>
      <c r="T13" t="s">
        <v>807</v>
      </c>
      <c r="U13" s="30">
        <f>'Girls Individual'!A163+'Boys Individual'!A175</f>
        <v>19</v>
      </c>
    </row>
    <row r="14" spans="1:21" x14ac:dyDescent="0.2">
      <c r="A14" s="5" t="s">
        <v>34</v>
      </c>
      <c r="I14">
        <f t="shared" si="0"/>
        <v>2.5</v>
      </c>
      <c r="J14">
        <f t="shared" si="1"/>
        <v>2</v>
      </c>
      <c r="K14">
        <f t="shared" si="2"/>
        <v>0.5</v>
      </c>
      <c r="L14">
        <f t="shared" si="3"/>
        <v>3</v>
      </c>
      <c r="M14">
        <f t="shared" si="4"/>
        <v>6</v>
      </c>
      <c r="N14">
        <f t="shared" si="5"/>
        <v>0</v>
      </c>
      <c r="O14">
        <f t="shared" si="6"/>
        <v>0</v>
      </c>
      <c r="P14">
        <f t="shared" si="7"/>
        <v>0</v>
      </c>
      <c r="Q14" s="10">
        <f t="shared" si="8"/>
        <v>14</v>
      </c>
      <c r="R14" s="7">
        <f t="shared" si="9"/>
        <v>9</v>
      </c>
      <c r="S14" t="s">
        <v>1276</v>
      </c>
      <c r="T14" t="s">
        <v>891</v>
      </c>
      <c r="U14" s="30">
        <f>'Girls Individual'!A164+'Boys Individual'!A176</f>
        <v>21</v>
      </c>
    </row>
    <row r="15" spans="1:21" x14ac:dyDescent="0.2">
      <c r="A15" s="5" t="s">
        <v>2</v>
      </c>
      <c r="B15" s="5" t="s">
        <v>0</v>
      </c>
      <c r="C15" s="5"/>
      <c r="I15">
        <f t="shared" si="0"/>
        <v>7</v>
      </c>
      <c r="J15">
        <f t="shared" si="1"/>
        <v>0.5</v>
      </c>
      <c r="K15">
        <f t="shared" si="2"/>
        <v>0</v>
      </c>
      <c r="L15">
        <f t="shared" si="3"/>
        <v>0</v>
      </c>
      <c r="M15">
        <f t="shared" si="4"/>
        <v>0</v>
      </c>
      <c r="N15">
        <f t="shared" si="5"/>
        <v>0</v>
      </c>
      <c r="O15">
        <f t="shared" si="6"/>
        <v>0</v>
      </c>
      <c r="P15">
        <f t="shared" si="7"/>
        <v>1</v>
      </c>
      <c r="Q15" s="10">
        <f t="shared" si="8"/>
        <v>8.5</v>
      </c>
      <c r="R15" s="7">
        <f t="shared" si="9"/>
        <v>10</v>
      </c>
      <c r="S15" t="s">
        <v>329</v>
      </c>
      <c r="T15" t="s">
        <v>278</v>
      </c>
      <c r="U15" s="30">
        <f>'Girls Individual'!A165+'Boys Individual'!A177</f>
        <v>15</v>
      </c>
    </row>
    <row r="16" spans="1:21" x14ac:dyDescent="0.2">
      <c r="A16" s="5">
        <v>1</v>
      </c>
      <c r="C16" t="s">
        <v>192</v>
      </c>
      <c r="D16" t="str">
        <f t="shared" ref="D16:D25" si="11">INDEX($T$2:$T$20,MATCH(C16,$S$2:$S$20,0))</f>
        <v>St E</v>
      </c>
      <c r="E16">
        <v>10</v>
      </c>
      <c r="I16">
        <f t="shared" si="0"/>
        <v>0</v>
      </c>
      <c r="J16">
        <f t="shared" si="1"/>
        <v>0</v>
      </c>
      <c r="K16">
        <f t="shared" si="2"/>
        <v>0</v>
      </c>
      <c r="L16">
        <f t="shared" si="3"/>
        <v>0</v>
      </c>
      <c r="M16">
        <f t="shared" si="4"/>
        <v>9</v>
      </c>
      <c r="N16">
        <f t="shared" si="5"/>
        <v>3</v>
      </c>
      <c r="O16">
        <f t="shared" si="6"/>
        <v>4</v>
      </c>
      <c r="P16">
        <f t="shared" si="7"/>
        <v>5</v>
      </c>
      <c r="Q16" s="10">
        <f t="shared" si="8"/>
        <v>21</v>
      </c>
      <c r="R16" s="7">
        <f t="shared" si="9"/>
        <v>6</v>
      </c>
      <c r="S16" t="s">
        <v>330</v>
      </c>
      <c r="T16" t="s">
        <v>1100</v>
      </c>
      <c r="U16" s="30">
        <f>'Girls Individual'!A166+'Boys Individual'!A178</f>
        <v>13</v>
      </c>
    </row>
    <row r="17" spans="1:19" x14ac:dyDescent="0.2">
      <c r="A17" s="5">
        <v>2</v>
      </c>
      <c r="C17" t="s">
        <v>191</v>
      </c>
      <c r="D17" t="str">
        <f t="shared" si="11"/>
        <v>St Cassian's</v>
      </c>
      <c r="E17">
        <v>9</v>
      </c>
      <c r="I17">
        <f t="shared" si="0"/>
        <v>0</v>
      </c>
      <c r="J17">
        <f t="shared" si="1"/>
        <v>0</v>
      </c>
      <c r="K17">
        <f t="shared" si="2"/>
        <v>0</v>
      </c>
      <c r="L17">
        <f t="shared" si="3"/>
        <v>0</v>
      </c>
      <c r="M17">
        <f t="shared" si="4"/>
        <v>0</v>
      </c>
      <c r="N17">
        <f t="shared" si="5"/>
        <v>0</v>
      </c>
      <c r="O17">
        <f t="shared" si="6"/>
        <v>0</v>
      </c>
      <c r="P17">
        <f t="shared" si="7"/>
        <v>0</v>
      </c>
      <c r="Q17" s="10">
        <f t="shared" si="8"/>
        <v>0</v>
      </c>
      <c r="R17" s="7">
        <f t="shared" si="9"/>
        <v>13</v>
      </c>
    </row>
    <row r="18" spans="1:19" x14ac:dyDescent="0.2">
      <c r="A18" s="5">
        <v>3</v>
      </c>
      <c r="C18" t="s">
        <v>190</v>
      </c>
      <c r="D18" t="str">
        <f t="shared" si="11"/>
        <v>Assumption</v>
      </c>
      <c r="E18">
        <v>8</v>
      </c>
      <c r="I18">
        <f t="shared" si="0"/>
        <v>0</v>
      </c>
      <c r="J18">
        <f t="shared" si="1"/>
        <v>0</v>
      </c>
      <c r="K18">
        <f t="shared" si="2"/>
        <v>0</v>
      </c>
      <c r="L18">
        <f t="shared" si="3"/>
        <v>0</v>
      </c>
      <c r="M18">
        <f t="shared" si="4"/>
        <v>0</v>
      </c>
      <c r="N18">
        <f t="shared" si="5"/>
        <v>0</v>
      </c>
      <c r="O18">
        <f t="shared" si="6"/>
        <v>0</v>
      </c>
      <c r="P18">
        <f t="shared" si="7"/>
        <v>0</v>
      </c>
      <c r="Q18" s="10">
        <f t="shared" si="8"/>
        <v>0</v>
      </c>
      <c r="R18" s="7">
        <f t="shared" si="9"/>
        <v>13</v>
      </c>
    </row>
    <row r="19" spans="1:19" x14ac:dyDescent="0.2">
      <c r="A19" s="5">
        <v>4</v>
      </c>
      <c r="C19" t="s">
        <v>328</v>
      </c>
      <c r="D19" t="str">
        <f t="shared" si="11"/>
        <v>St James</v>
      </c>
      <c r="E19">
        <v>7</v>
      </c>
      <c r="I19">
        <f t="shared" si="0"/>
        <v>0</v>
      </c>
      <c r="J19">
        <f t="shared" si="1"/>
        <v>0</v>
      </c>
      <c r="K19">
        <f t="shared" si="2"/>
        <v>0</v>
      </c>
      <c r="L19">
        <f t="shared" si="3"/>
        <v>0</v>
      </c>
      <c r="M19">
        <f t="shared" si="4"/>
        <v>0</v>
      </c>
      <c r="N19">
        <f t="shared" si="5"/>
        <v>0</v>
      </c>
      <c r="O19">
        <f t="shared" si="6"/>
        <v>0</v>
      </c>
      <c r="P19">
        <f t="shared" si="7"/>
        <v>0</v>
      </c>
      <c r="Q19" s="10">
        <f t="shared" si="8"/>
        <v>0</v>
      </c>
      <c r="R19" s="7">
        <f t="shared" si="9"/>
        <v>13</v>
      </c>
    </row>
    <row r="20" spans="1:19" ht="16" thickBot="1" x14ac:dyDescent="0.25">
      <c r="A20" s="5">
        <v>5</v>
      </c>
      <c r="C20" t="s">
        <v>190</v>
      </c>
      <c r="D20" t="str">
        <f t="shared" si="11"/>
        <v>Assumption</v>
      </c>
      <c r="E20">
        <v>6</v>
      </c>
      <c r="I20">
        <f t="shared" si="0"/>
        <v>0</v>
      </c>
      <c r="J20">
        <f t="shared" si="1"/>
        <v>0</v>
      </c>
      <c r="K20">
        <f t="shared" si="2"/>
        <v>0</v>
      </c>
      <c r="L20">
        <f t="shared" si="3"/>
        <v>0</v>
      </c>
      <c r="M20">
        <f t="shared" si="4"/>
        <v>0</v>
      </c>
      <c r="N20">
        <f t="shared" si="5"/>
        <v>0</v>
      </c>
      <c r="O20">
        <f t="shared" si="6"/>
        <v>0</v>
      </c>
      <c r="P20">
        <f t="shared" si="7"/>
        <v>0</v>
      </c>
      <c r="Q20" s="24">
        <f t="shared" si="8"/>
        <v>0</v>
      </c>
      <c r="R20" s="25">
        <f t="shared" si="9"/>
        <v>13</v>
      </c>
    </row>
    <row r="21" spans="1:19" ht="16" thickBot="1" x14ac:dyDescent="0.25">
      <c r="A21" s="5">
        <v>6</v>
      </c>
      <c r="C21" t="s">
        <v>190</v>
      </c>
      <c r="D21" t="str">
        <f t="shared" si="11"/>
        <v>Assumption</v>
      </c>
      <c r="E21">
        <v>5</v>
      </c>
      <c r="I21" s="1">
        <f t="shared" ref="I21:P21" si="12">SUM(I2:I20)</f>
        <v>27.5</v>
      </c>
      <c r="J21" s="2">
        <f t="shared" si="12"/>
        <v>27.5</v>
      </c>
      <c r="K21" s="2">
        <f t="shared" si="12"/>
        <v>27.5</v>
      </c>
      <c r="L21" s="2">
        <f t="shared" si="12"/>
        <v>27.5</v>
      </c>
      <c r="M21" s="2">
        <f>SUM(M2:M20)</f>
        <v>55</v>
      </c>
      <c r="N21" s="2">
        <f t="shared" si="12"/>
        <v>55</v>
      </c>
      <c r="O21" s="2">
        <f t="shared" si="12"/>
        <v>55</v>
      </c>
      <c r="P21" s="3">
        <f t="shared" si="12"/>
        <v>55</v>
      </c>
      <c r="Q21" s="8">
        <f>SUM(Q2:Q20)</f>
        <v>330</v>
      </c>
    </row>
    <row r="22" spans="1:19" x14ac:dyDescent="0.2">
      <c r="A22" s="5">
        <v>7</v>
      </c>
      <c r="C22" t="s">
        <v>1276</v>
      </c>
      <c r="D22" t="str">
        <f t="shared" si="11"/>
        <v>SVMS</v>
      </c>
      <c r="E22">
        <v>4</v>
      </c>
    </row>
    <row r="23" spans="1:19" x14ac:dyDescent="0.2">
      <c r="A23" s="5">
        <v>8</v>
      </c>
      <c r="C23" t="s">
        <v>328</v>
      </c>
      <c r="D23" t="str">
        <f t="shared" si="11"/>
        <v>St James</v>
      </c>
      <c r="E23">
        <v>3</v>
      </c>
    </row>
    <row r="24" spans="1:19" x14ac:dyDescent="0.2">
      <c r="A24" s="5">
        <v>9</v>
      </c>
      <c r="C24" t="s">
        <v>328</v>
      </c>
      <c r="D24" t="str">
        <f t="shared" si="11"/>
        <v>St James</v>
      </c>
      <c r="E24">
        <v>2</v>
      </c>
    </row>
    <row r="25" spans="1:19" x14ac:dyDescent="0.2">
      <c r="A25" s="5">
        <v>10</v>
      </c>
      <c r="C25" t="s">
        <v>329</v>
      </c>
      <c r="D25" t="str">
        <f t="shared" si="11"/>
        <v>SJA</v>
      </c>
      <c r="E25">
        <v>1</v>
      </c>
    </row>
    <row r="27" spans="1:19" x14ac:dyDescent="0.2">
      <c r="A27" s="5" t="s">
        <v>29</v>
      </c>
      <c r="H27" t="s">
        <v>18</v>
      </c>
    </row>
    <row r="28" spans="1:19" x14ac:dyDescent="0.2">
      <c r="A28" s="5" t="s">
        <v>2</v>
      </c>
      <c r="B28" s="5" t="s">
        <v>0</v>
      </c>
      <c r="C28" s="5"/>
      <c r="J28" s="5">
        <v>2013</v>
      </c>
      <c r="K28" s="5">
        <v>2014</v>
      </c>
      <c r="L28" s="5">
        <v>2015</v>
      </c>
      <c r="M28" s="5">
        <v>2016</v>
      </c>
      <c r="N28" s="5">
        <v>2017</v>
      </c>
      <c r="O28" s="5">
        <v>2018</v>
      </c>
      <c r="P28" s="5">
        <v>2019</v>
      </c>
      <c r="Q28" s="5">
        <v>2021</v>
      </c>
      <c r="R28" s="5">
        <v>2022</v>
      </c>
    </row>
    <row r="29" spans="1:19" x14ac:dyDescent="0.2">
      <c r="A29" s="5">
        <v>1</v>
      </c>
      <c r="C29" t="s">
        <v>328</v>
      </c>
      <c r="D29" t="str">
        <f t="shared" ref="D29:D38" si="13">INDEX($T$2:$T$20,MATCH(C29,$S$2:$S$20,0))</f>
        <v>St James</v>
      </c>
      <c r="E29">
        <v>10</v>
      </c>
      <c r="H29" t="s">
        <v>19</v>
      </c>
      <c r="J29">
        <v>80</v>
      </c>
      <c r="K29" s="13">
        <v>92</v>
      </c>
      <c r="L29">
        <v>72</v>
      </c>
      <c r="M29" s="13">
        <v>63</v>
      </c>
      <c r="N29">
        <v>54</v>
      </c>
      <c r="O29" s="13">
        <v>43</v>
      </c>
      <c r="P29">
        <f>38+18</f>
        <v>56</v>
      </c>
      <c r="Q29" s="13">
        <v>41</v>
      </c>
      <c r="R29" s="32">
        <f>23+24</f>
        <v>47</v>
      </c>
      <c r="S29" s="19">
        <f>R29-Q29</f>
        <v>6</v>
      </c>
    </row>
    <row r="30" spans="1:19" x14ac:dyDescent="0.2">
      <c r="A30" s="5">
        <v>2</v>
      </c>
      <c r="C30" t="s">
        <v>45</v>
      </c>
      <c r="D30" t="str">
        <f t="shared" si="13"/>
        <v>OLMC</v>
      </c>
      <c r="E30">
        <v>9</v>
      </c>
      <c r="H30" t="s">
        <v>20</v>
      </c>
      <c r="J30">
        <v>58</v>
      </c>
      <c r="K30" s="13">
        <v>52</v>
      </c>
      <c r="L30">
        <v>41</v>
      </c>
      <c r="M30" s="13">
        <v>42</v>
      </c>
      <c r="N30">
        <v>43</v>
      </c>
      <c r="O30" s="13">
        <v>40</v>
      </c>
      <c r="P30">
        <v>34</v>
      </c>
      <c r="Q30" s="13">
        <v>47</v>
      </c>
      <c r="R30" s="32">
        <v>34</v>
      </c>
      <c r="S30" s="19">
        <f>R30-Q30</f>
        <v>-13</v>
      </c>
    </row>
    <row r="31" spans="1:19" x14ac:dyDescent="0.2">
      <c r="A31" s="5">
        <v>3</v>
      </c>
      <c r="C31" t="s">
        <v>192</v>
      </c>
      <c r="D31" t="str">
        <f t="shared" si="13"/>
        <v>St E</v>
      </c>
      <c r="E31">
        <v>8</v>
      </c>
      <c r="H31" t="s">
        <v>21</v>
      </c>
      <c r="J31" s="15">
        <v>42</v>
      </c>
      <c r="K31" s="16">
        <v>48</v>
      </c>
      <c r="L31" s="15">
        <v>36</v>
      </c>
      <c r="M31" s="16">
        <v>50</v>
      </c>
      <c r="N31" s="15">
        <v>47</v>
      </c>
      <c r="O31" s="16">
        <v>42</v>
      </c>
      <c r="P31" s="15">
        <v>27</v>
      </c>
      <c r="Q31" s="16">
        <v>34</v>
      </c>
      <c r="R31" s="33">
        <v>39</v>
      </c>
      <c r="S31" s="20">
        <f>R31-Q31</f>
        <v>5</v>
      </c>
    </row>
    <row r="32" spans="1:19" x14ac:dyDescent="0.2">
      <c r="A32" s="5">
        <v>4</v>
      </c>
      <c r="C32" t="s">
        <v>45</v>
      </c>
      <c r="D32" t="str">
        <f t="shared" si="13"/>
        <v>OLMC</v>
      </c>
      <c r="E32">
        <v>7</v>
      </c>
      <c r="H32" t="s">
        <v>22</v>
      </c>
      <c r="J32">
        <f t="shared" ref="J32:O32" si="14">SUM(J29:J31)</f>
        <v>180</v>
      </c>
      <c r="K32" s="13">
        <f t="shared" si="14"/>
        <v>192</v>
      </c>
      <c r="L32">
        <f t="shared" si="14"/>
        <v>149</v>
      </c>
      <c r="M32" s="13">
        <f t="shared" si="14"/>
        <v>155</v>
      </c>
      <c r="N32">
        <f t="shared" si="14"/>
        <v>144</v>
      </c>
      <c r="O32" s="13">
        <f t="shared" si="14"/>
        <v>125</v>
      </c>
      <c r="P32">
        <f t="shared" ref="P32:Q32" si="15">SUM(P29:P31)</f>
        <v>117</v>
      </c>
      <c r="Q32" s="13">
        <f t="shared" si="15"/>
        <v>122</v>
      </c>
      <c r="R32" s="32">
        <f t="shared" ref="R32" si="16">SUM(R29:R31)</f>
        <v>120</v>
      </c>
      <c r="S32" s="22">
        <f>R32-Q32</f>
        <v>-2</v>
      </c>
    </row>
    <row r="33" spans="1:19" x14ac:dyDescent="0.2">
      <c r="A33" s="5">
        <v>5</v>
      </c>
      <c r="C33" t="s">
        <v>328</v>
      </c>
      <c r="D33" t="str">
        <f t="shared" si="13"/>
        <v>St James</v>
      </c>
      <c r="E33">
        <v>6</v>
      </c>
      <c r="K33" s="13"/>
      <c r="M33" s="13"/>
      <c r="O33" s="13"/>
      <c r="Q33" s="13"/>
      <c r="R33" s="34"/>
      <c r="S33" s="14"/>
    </row>
    <row r="34" spans="1:19" x14ac:dyDescent="0.2">
      <c r="A34" s="5">
        <v>6</v>
      </c>
      <c r="C34" t="s">
        <v>328</v>
      </c>
      <c r="D34" t="str">
        <f t="shared" si="13"/>
        <v>St James</v>
      </c>
      <c r="E34">
        <v>5</v>
      </c>
      <c r="H34" t="s">
        <v>23</v>
      </c>
      <c r="J34">
        <v>86</v>
      </c>
      <c r="K34" s="13">
        <v>83</v>
      </c>
      <c r="L34">
        <v>66</v>
      </c>
      <c r="M34" s="13">
        <v>57</v>
      </c>
      <c r="N34">
        <v>59</v>
      </c>
      <c r="O34" s="13">
        <v>55</v>
      </c>
      <c r="P34">
        <v>51</v>
      </c>
      <c r="Q34" s="13">
        <v>49</v>
      </c>
      <c r="R34" s="32">
        <f>19+38</f>
        <v>57</v>
      </c>
      <c r="S34" s="19">
        <f>R34-Q34</f>
        <v>8</v>
      </c>
    </row>
    <row r="35" spans="1:19" x14ac:dyDescent="0.2">
      <c r="A35" s="5">
        <v>7</v>
      </c>
      <c r="C35" t="s">
        <v>1275</v>
      </c>
      <c r="D35" t="str">
        <f t="shared" si="13"/>
        <v>St Thomas</v>
      </c>
      <c r="E35">
        <v>4</v>
      </c>
      <c r="H35" t="s">
        <v>24</v>
      </c>
      <c r="J35">
        <v>37</v>
      </c>
      <c r="K35" s="13">
        <v>46</v>
      </c>
      <c r="L35">
        <v>49</v>
      </c>
      <c r="M35" s="13">
        <v>63</v>
      </c>
      <c r="N35">
        <v>46</v>
      </c>
      <c r="O35" s="13">
        <v>41</v>
      </c>
      <c r="P35">
        <v>49</v>
      </c>
      <c r="Q35" s="13">
        <v>41</v>
      </c>
      <c r="R35" s="32">
        <v>40</v>
      </c>
      <c r="S35" s="19">
        <f>R35-Q35</f>
        <v>-1</v>
      </c>
    </row>
    <row r="36" spans="1:19" x14ac:dyDescent="0.2">
      <c r="A36" s="5">
        <v>8</v>
      </c>
      <c r="C36" t="s">
        <v>190</v>
      </c>
      <c r="D36" t="str">
        <f t="shared" si="13"/>
        <v>Assumption</v>
      </c>
      <c r="E36">
        <v>3</v>
      </c>
      <c r="H36" t="s">
        <v>25</v>
      </c>
      <c r="J36" s="15">
        <v>58</v>
      </c>
      <c r="K36" s="16">
        <v>37</v>
      </c>
      <c r="L36" s="15">
        <v>27</v>
      </c>
      <c r="M36" s="16">
        <v>34</v>
      </c>
      <c r="N36" s="15">
        <v>50</v>
      </c>
      <c r="O36" s="16">
        <v>39</v>
      </c>
      <c r="P36" s="15">
        <v>44</v>
      </c>
      <c r="Q36" s="16">
        <v>31</v>
      </c>
      <c r="R36" s="33">
        <v>45</v>
      </c>
      <c r="S36" s="20">
        <f>R36-Q36</f>
        <v>14</v>
      </c>
    </row>
    <row r="37" spans="1:19" x14ac:dyDescent="0.2">
      <c r="A37" s="5">
        <v>9</v>
      </c>
      <c r="C37" t="s">
        <v>192</v>
      </c>
      <c r="D37" t="str">
        <f t="shared" si="13"/>
        <v>St E</v>
      </c>
      <c r="E37">
        <v>2</v>
      </c>
      <c r="H37" t="s">
        <v>26</v>
      </c>
      <c r="J37">
        <f t="shared" ref="J37:O37" si="17">SUM(J34:J36)</f>
        <v>181</v>
      </c>
      <c r="K37" s="13">
        <f t="shared" si="17"/>
        <v>166</v>
      </c>
      <c r="L37">
        <f t="shared" si="17"/>
        <v>142</v>
      </c>
      <c r="M37" s="13">
        <f t="shared" si="17"/>
        <v>154</v>
      </c>
      <c r="N37">
        <f t="shared" si="17"/>
        <v>155</v>
      </c>
      <c r="O37" s="13">
        <f t="shared" si="17"/>
        <v>135</v>
      </c>
      <c r="P37">
        <f t="shared" ref="P37:Q37" si="18">SUM(P34:P36)</f>
        <v>144</v>
      </c>
      <c r="Q37" s="13">
        <f t="shared" si="18"/>
        <v>121</v>
      </c>
      <c r="R37" s="32">
        <f t="shared" ref="R37" si="19">SUM(R34:R36)</f>
        <v>142</v>
      </c>
      <c r="S37" s="22">
        <f>R37-Q37</f>
        <v>21</v>
      </c>
    </row>
    <row r="38" spans="1:19" x14ac:dyDescent="0.2">
      <c r="A38" s="5">
        <v>10</v>
      </c>
      <c r="C38" t="s">
        <v>1276</v>
      </c>
      <c r="D38" t="str">
        <f t="shared" si="13"/>
        <v>SVMS</v>
      </c>
      <c r="E38">
        <v>1</v>
      </c>
      <c r="J38" s="15"/>
      <c r="K38" s="16"/>
      <c r="L38" s="15"/>
      <c r="M38" s="16"/>
      <c r="N38" s="15"/>
      <c r="O38" s="16"/>
      <c r="P38" s="15"/>
      <c r="Q38" s="16"/>
      <c r="R38" s="33"/>
      <c r="S38" s="14"/>
    </row>
    <row r="39" spans="1:19" ht="16" thickBot="1" x14ac:dyDescent="0.25">
      <c r="H39" t="s">
        <v>27</v>
      </c>
      <c r="J39" s="17">
        <f t="shared" ref="J39:O39" si="20">J37+J32</f>
        <v>361</v>
      </c>
      <c r="K39" s="18">
        <f t="shared" si="20"/>
        <v>358</v>
      </c>
      <c r="L39" s="17">
        <f t="shared" si="20"/>
        <v>291</v>
      </c>
      <c r="M39" s="18">
        <f t="shared" si="20"/>
        <v>309</v>
      </c>
      <c r="N39" s="17">
        <f t="shared" si="20"/>
        <v>299</v>
      </c>
      <c r="O39" s="18">
        <f t="shared" si="20"/>
        <v>260</v>
      </c>
      <c r="P39" s="17">
        <f t="shared" ref="P39:Q39" si="21">P37+P32</f>
        <v>261</v>
      </c>
      <c r="Q39" s="18">
        <f t="shared" si="21"/>
        <v>243</v>
      </c>
      <c r="R39" s="35">
        <f t="shared" ref="R39" si="22">R37+R32</f>
        <v>262</v>
      </c>
      <c r="S39" s="23">
        <f>R39-Q39</f>
        <v>19</v>
      </c>
    </row>
    <row r="40" spans="1:19" ht="16" thickTop="1" x14ac:dyDescent="0.2">
      <c r="A40" s="5" t="s">
        <v>30</v>
      </c>
    </row>
    <row r="41" spans="1:19" x14ac:dyDescent="0.2">
      <c r="A41" s="5" t="s">
        <v>2</v>
      </c>
      <c r="B41" s="5" t="s">
        <v>0</v>
      </c>
      <c r="C41" s="5"/>
    </row>
    <row r="42" spans="1:19" x14ac:dyDescent="0.2">
      <c r="A42" s="5">
        <v>1</v>
      </c>
      <c r="C42" t="s">
        <v>192</v>
      </c>
      <c r="D42" t="str">
        <f t="shared" ref="D42:D51" si="23">INDEX($T$2:$T$20,MATCH(C42,$S$2:$S$20,0))</f>
        <v>St E</v>
      </c>
      <c r="E42">
        <v>10</v>
      </c>
    </row>
    <row r="43" spans="1:19" x14ac:dyDescent="0.2">
      <c r="A43" s="5">
        <v>2</v>
      </c>
      <c r="C43" t="s">
        <v>328</v>
      </c>
      <c r="D43" t="str">
        <f t="shared" si="23"/>
        <v>St James</v>
      </c>
      <c r="E43">
        <v>9</v>
      </c>
    </row>
    <row r="44" spans="1:19" x14ac:dyDescent="0.2">
      <c r="A44" s="5">
        <v>3</v>
      </c>
      <c r="C44" t="s">
        <v>328</v>
      </c>
      <c r="D44" t="str">
        <f t="shared" si="23"/>
        <v>St James</v>
      </c>
      <c r="E44">
        <v>8</v>
      </c>
    </row>
    <row r="45" spans="1:19" x14ac:dyDescent="0.2">
      <c r="A45" s="5">
        <v>4</v>
      </c>
      <c r="C45" t="s">
        <v>328</v>
      </c>
      <c r="D45" t="str">
        <f t="shared" si="23"/>
        <v>St James</v>
      </c>
      <c r="E45">
        <v>7</v>
      </c>
    </row>
    <row r="46" spans="1:19" x14ac:dyDescent="0.2">
      <c r="A46" s="5">
        <v>5</v>
      </c>
      <c r="C46" t="s">
        <v>1276</v>
      </c>
      <c r="D46" t="str">
        <f t="shared" si="23"/>
        <v>SVMS</v>
      </c>
      <c r="E46">
        <v>6</v>
      </c>
    </row>
    <row r="47" spans="1:19" x14ac:dyDescent="0.2">
      <c r="A47" s="5">
        <v>6</v>
      </c>
      <c r="C47" t="s">
        <v>328</v>
      </c>
      <c r="D47" t="str">
        <f t="shared" si="23"/>
        <v>St James</v>
      </c>
      <c r="E47">
        <v>5</v>
      </c>
    </row>
    <row r="48" spans="1:19" x14ac:dyDescent="0.2">
      <c r="A48" s="5">
        <v>7</v>
      </c>
      <c r="C48" t="s">
        <v>328</v>
      </c>
      <c r="D48" t="str">
        <f t="shared" si="23"/>
        <v>St James</v>
      </c>
      <c r="E48">
        <v>4</v>
      </c>
    </row>
    <row r="49" spans="1:5" x14ac:dyDescent="0.2">
      <c r="A49" s="5">
        <v>8</v>
      </c>
      <c r="C49" t="s">
        <v>192</v>
      </c>
      <c r="D49" t="str">
        <f t="shared" si="23"/>
        <v>St E</v>
      </c>
      <c r="E49">
        <v>3</v>
      </c>
    </row>
    <row r="50" spans="1:5" x14ac:dyDescent="0.2">
      <c r="A50" s="5">
        <v>9</v>
      </c>
      <c r="C50" t="s">
        <v>45</v>
      </c>
      <c r="D50" t="str">
        <f t="shared" si="23"/>
        <v>OLMC</v>
      </c>
      <c r="E50">
        <v>2</v>
      </c>
    </row>
    <row r="51" spans="1:5" x14ac:dyDescent="0.2">
      <c r="A51" s="5">
        <v>10</v>
      </c>
      <c r="C51" t="s">
        <v>192</v>
      </c>
      <c r="D51" t="str">
        <f t="shared" si="23"/>
        <v>St E</v>
      </c>
      <c r="E51">
        <v>1</v>
      </c>
    </row>
    <row r="53" spans="1:5" x14ac:dyDescent="0.2">
      <c r="A53" s="5" t="s">
        <v>8</v>
      </c>
    </row>
    <row r="54" spans="1:5" x14ac:dyDescent="0.2">
      <c r="A54" s="5" t="s">
        <v>2</v>
      </c>
      <c r="B54" s="5" t="s">
        <v>0</v>
      </c>
      <c r="C54" s="5"/>
    </row>
    <row r="55" spans="1:5" x14ac:dyDescent="0.2">
      <c r="A55" s="5">
        <v>1</v>
      </c>
      <c r="C55" t="s">
        <v>191</v>
      </c>
      <c r="D55" t="str">
        <f t="shared" ref="D55:D64" si="24">INDEX($T$2:$T$20,MATCH(C55,$S$2:$S$20,0))</f>
        <v>St Cassian's</v>
      </c>
      <c r="E55">
        <v>10</v>
      </c>
    </row>
    <row r="56" spans="1:5" x14ac:dyDescent="0.2">
      <c r="A56" s="5">
        <v>2</v>
      </c>
      <c r="C56" t="s">
        <v>330</v>
      </c>
      <c r="D56" t="str">
        <f t="shared" si="24"/>
        <v>St Pats</v>
      </c>
      <c r="E56">
        <v>9</v>
      </c>
    </row>
    <row r="57" spans="1:5" x14ac:dyDescent="0.2">
      <c r="A57" s="5">
        <v>3</v>
      </c>
      <c r="C57" t="s">
        <v>192</v>
      </c>
      <c r="D57" t="str">
        <f t="shared" si="24"/>
        <v>St E</v>
      </c>
      <c r="E57">
        <v>8</v>
      </c>
    </row>
    <row r="58" spans="1:5" x14ac:dyDescent="0.2">
      <c r="A58" s="5">
        <v>4</v>
      </c>
      <c r="C58" t="s">
        <v>45</v>
      </c>
      <c r="D58" t="str">
        <f t="shared" si="24"/>
        <v>OLMC</v>
      </c>
      <c r="E58">
        <v>7</v>
      </c>
    </row>
    <row r="59" spans="1:5" x14ac:dyDescent="0.2">
      <c r="A59" s="5">
        <v>5</v>
      </c>
      <c r="C59" t="s">
        <v>1276</v>
      </c>
      <c r="D59" t="str">
        <f t="shared" si="24"/>
        <v>SVMS</v>
      </c>
      <c r="E59">
        <v>6</v>
      </c>
    </row>
    <row r="60" spans="1:5" x14ac:dyDescent="0.2">
      <c r="A60" s="5">
        <v>6</v>
      </c>
      <c r="C60" t="s">
        <v>190</v>
      </c>
      <c r="D60" t="str">
        <f t="shared" si="24"/>
        <v>Assumption</v>
      </c>
      <c r="E60">
        <v>5</v>
      </c>
    </row>
    <row r="61" spans="1:5" x14ac:dyDescent="0.2">
      <c r="A61" s="5">
        <v>7</v>
      </c>
      <c r="C61" t="s">
        <v>191</v>
      </c>
      <c r="D61" t="str">
        <f t="shared" si="24"/>
        <v>St Cassian's</v>
      </c>
      <c r="E61">
        <v>4</v>
      </c>
    </row>
    <row r="62" spans="1:5" x14ac:dyDescent="0.2">
      <c r="A62" s="5">
        <v>8</v>
      </c>
      <c r="C62" t="s">
        <v>328</v>
      </c>
      <c r="D62" t="str">
        <f t="shared" si="24"/>
        <v>St James</v>
      </c>
      <c r="E62">
        <v>3</v>
      </c>
    </row>
    <row r="63" spans="1:5" x14ac:dyDescent="0.2">
      <c r="A63" s="5">
        <v>9</v>
      </c>
      <c r="C63" t="s">
        <v>328</v>
      </c>
      <c r="D63" t="str">
        <f t="shared" si="24"/>
        <v>St James</v>
      </c>
      <c r="E63">
        <v>2</v>
      </c>
    </row>
    <row r="64" spans="1:5" x14ac:dyDescent="0.2">
      <c r="A64" s="5">
        <v>10</v>
      </c>
      <c r="C64" t="s">
        <v>328</v>
      </c>
      <c r="D64" t="str">
        <f t="shared" si="24"/>
        <v>St James</v>
      </c>
      <c r="E64">
        <v>1</v>
      </c>
    </row>
    <row r="66" spans="1:5" x14ac:dyDescent="0.2">
      <c r="A66" s="5" t="s">
        <v>7</v>
      </c>
    </row>
    <row r="67" spans="1:5" x14ac:dyDescent="0.2">
      <c r="A67" s="5" t="s">
        <v>2</v>
      </c>
      <c r="B67" s="5" t="s">
        <v>0</v>
      </c>
      <c r="C67" s="5"/>
    </row>
    <row r="68" spans="1:5" x14ac:dyDescent="0.2">
      <c r="A68" s="5">
        <v>1</v>
      </c>
      <c r="C68" t="s">
        <v>192</v>
      </c>
      <c r="D68" t="str">
        <f t="shared" ref="D68:D77" si="25">INDEX($T$2:$T$20,MATCH(C68,$S$2:$S$20,0))</f>
        <v>St E</v>
      </c>
      <c r="E68">
        <v>10</v>
      </c>
    </row>
    <row r="69" spans="1:5" x14ac:dyDescent="0.2">
      <c r="A69" s="5">
        <v>2</v>
      </c>
      <c r="C69" t="s">
        <v>192</v>
      </c>
      <c r="D69" t="str">
        <f t="shared" si="25"/>
        <v>St E</v>
      </c>
      <c r="E69">
        <v>9</v>
      </c>
    </row>
    <row r="70" spans="1:5" x14ac:dyDescent="0.2">
      <c r="A70" s="5">
        <v>3</v>
      </c>
      <c r="C70" t="s">
        <v>191</v>
      </c>
      <c r="D70" t="str">
        <f t="shared" si="25"/>
        <v>St Cassian's</v>
      </c>
      <c r="E70">
        <v>8</v>
      </c>
    </row>
    <row r="71" spans="1:5" x14ac:dyDescent="0.2">
      <c r="A71" s="5">
        <v>4</v>
      </c>
      <c r="C71" t="s">
        <v>45</v>
      </c>
      <c r="D71" t="str">
        <f t="shared" si="25"/>
        <v>OLMC</v>
      </c>
      <c r="E71">
        <v>7</v>
      </c>
    </row>
    <row r="72" spans="1:5" x14ac:dyDescent="0.2">
      <c r="A72" s="5">
        <v>5</v>
      </c>
      <c r="C72" t="s">
        <v>45</v>
      </c>
      <c r="D72" t="str">
        <f t="shared" si="25"/>
        <v>OLMC</v>
      </c>
      <c r="E72">
        <v>6</v>
      </c>
    </row>
    <row r="73" spans="1:5" x14ac:dyDescent="0.2">
      <c r="A73" s="5">
        <v>6</v>
      </c>
      <c r="C73" t="s">
        <v>328</v>
      </c>
      <c r="D73" t="str">
        <f t="shared" si="25"/>
        <v>St James</v>
      </c>
      <c r="E73">
        <v>5</v>
      </c>
    </row>
    <row r="74" spans="1:5" x14ac:dyDescent="0.2">
      <c r="A74" s="5">
        <v>7</v>
      </c>
      <c r="C74" t="s">
        <v>1275</v>
      </c>
      <c r="D74" t="str">
        <f t="shared" si="25"/>
        <v>St Thomas</v>
      </c>
      <c r="E74">
        <v>4</v>
      </c>
    </row>
    <row r="75" spans="1:5" x14ac:dyDescent="0.2">
      <c r="A75" s="5">
        <v>8</v>
      </c>
      <c r="C75" t="s">
        <v>330</v>
      </c>
      <c r="D75" t="str">
        <f t="shared" si="25"/>
        <v>St Pats</v>
      </c>
      <c r="E75">
        <v>3</v>
      </c>
    </row>
    <row r="76" spans="1:5" x14ac:dyDescent="0.2">
      <c r="A76" s="5">
        <v>9</v>
      </c>
      <c r="C76" t="s">
        <v>1275</v>
      </c>
      <c r="D76" t="str">
        <f t="shared" si="25"/>
        <v>St Thomas</v>
      </c>
      <c r="E76">
        <v>2</v>
      </c>
    </row>
    <row r="77" spans="1:5" x14ac:dyDescent="0.2">
      <c r="A77" s="5">
        <v>10</v>
      </c>
      <c r="C77" t="s">
        <v>328</v>
      </c>
      <c r="D77" t="str">
        <f t="shared" si="25"/>
        <v>St James</v>
      </c>
      <c r="E77">
        <v>1</v>
      </c>
    </row>
    <row r="79" spans="1:5" x14ac:dyDescent="0.2">
      <c r="A79" s="5" t="s">
        <v>5</v>
      </c>
    </row>
    <row r="80" spans="1:5" x14ac:dyDescent="0.2">
      <c r="A80" s="5" t="s">
        <v>2</v>
      </c>
      <c r="B80" s="5" t="s">
        <v>0</v>
      </c>
      <c r="C80" s="5"/>
    </row>
    <row r="81" spans="1:5" x14ac:dyDescent="0.2">
      <c r="A81" s="5">
        <v>1</v>
      </c>
      <c r="C81" t="s">
        <v>326</v>
      </c>
      <c r="D81" t="str">
        <f t="shared" ref="D81:D90" si="26">INDEX($T$2:$T$20,MATCH(C81,$S$2:$S$20,0))</f>
        <v>Holy Trinity</v>
      </c>
      <c r="E81">
        <v>10</v>
      </c>
    </row>
    <row r="82" spans="1:5" x14ac:dyDescent="0.2">
      <c r="A82" s="5">
        <v>2</v>
      </c>
      <c r="C82" t="s">
        <v>45</v>
      </c>
      <c r="D82" t="str">
        <f t="shared" si="26"/>
        <v>OLMC</v>
      </c>
      <c r="E82">
        <v>9</v>
      </c>
    </row>
    <row r="83" spans="1:5" x14ac:dyDescent="0.2">
      <c r="A83" s="5">
        <v>3</v>
      </c>
      <c r="C83" t="s">
        <v>1272</v>
      </c>
      <c r="D83" t="str">
        <f t="shared" si="26"/>
        <v>Queen of Peace</v>
      </c>
      <c r="E83">
        <v>8</v>
      </c>
    </row>
    <row r="84" spans="1:5" x14ac:dyDescent="0.2">
      <c r="A84" s="5">
        <v>4</v>
      </c>
      <c r="C84" t="s">
        <v>45</v>
      </c>
      <c r="D84" t="str">
        <f t="shared" si="26"/>
        <v>OLMC</v>
      </c>
      <c r="E84">
        <v>7</v>
      </c>
    </row>
    <row r="85" spans="1:5" x14ac:dyDescent="0.2">
      <c r="A85" s="5">
        <v>5</v>
      </c>
      <c r="C85" t="s">
        <v>45</v>
      </c>
      <c r="D85" t="str">
        <f t="shared" si="26"/>
        <v>OLMC</v>
      </c>
      <c r="E85">
        <v>6</v>
      </c>
    </row>
    <row r="86" spans="1:5" x14ac:dyDescent="0.2">
      <c r="A86" s="5">
        <v>6</v>
      </c>
      <c r="C86" t="s">
        <v>328</v>
      </c>
      <c r="D86" t="str">
        <f t="shared" si="26"/>
        <v>St James</v>
      </c>
      <c r="E86">
        <v>5</v>
      </c>
    </row>
    <row r="87" spans="1:5" x14ac:dyDescent="0.2">
      <c r="A87" s="5">
        <v>7</v>
      </c>
      <c r="C87" t="s">
        <v>330</v>
      </c>
      <c r="D87" t="str">
        <f t="shared" si="26"/>
        <v>St Pats</v>
      </c>
      <c r="E87">
        <v>4</v>
      </c>
    </row>
    <row r="88" spans="1:5" x14ac:dyDescent="0.2">
      <c r="A88" s="5">
        <v>8</v>
      </c>
      <c r="C88" t="s">
        <v>328</v>
      </c>
      <c r="D88" t="str">
        <f t="shared" si="26"/>
        <v>St James</v>
      </c>
      <c r="E88">
        <v>3</v>
      </c>
    </row>
    <row r="89" spans="1:5" x14ac:dyDescent="0.2">
      <c r="A89" s="5">
        <v>9</v>
      </c>
      <c r="C89" t="s">
        <v>1274</v>
      </c>
      <c r="D89" t="str">
        <f t="shared" si="26"/>
        <v>St Rose</v>
      </c>
      <c r="E89">
        <v>2</v>
      </c>
    </row>
    <row r="90" spans="1:5" x14ac:dyDescent="0.2">
      <c r="A90" s="5">
        <v>10</v>
      </c>
      <c r="C90" t="s">
        <v>1274</v>
      </c>
      <c r="D90" t="str">
        <f t="shared" si="26"/>
        <v>St Rose</v>
      </c>
      <c r="E90">
        <v>1</v>
      </c>
    </row>
    <row r="92" spans="1:5" x14ac:dyDescent="0.2">
      <c r="A92" s="5" t="s">
        <v>6</v>
      </c>
    </row>
    <row r="93" spans="1:5" x14ac:dyDescent="0.2">
      <c r="A93" s="5" t="s">
        <v>2</v>
      </c>
      <c r="B93" s="5" t="s">
        <v>0</v>
      </c>
      <c r="C93" s="5"/>
    </row>
    <row r="94" spans="1:5" x14ac:dyDescent="0.2">
      <c r="A94" s="5">
        <v>1</v>
      </c>
      <c r="C94" t="s">
        <v>1275</v>
      </c>
      <c r="D94" t="str">
        <f t="shared" ref="D94:D103" si="27">INDEX($T$2:$T$20,MATCH(C94,$S$2:$S$20,0))</f>
        <v>St Thomas</v>
      </c>
      <c r="E94">
        <v>10</v>
      </c>
    </row>
    <row r="95" spans="1:5" x14ac:dyDescent="0.2">
      <c r="A95" s="5">
        <v>2</v>
      </c>
      <c r="C95" t="s">
        <v>326</v>
      </c>
      <c r="D95" t="str">
        <f t="shared" si="27"/>
        <v>Holy Trinity</v>
      </c>
      <c r="E95">
        <v>9</v>
      </c>
    </row>
    <row r="96" spans="1:5" x14ac:dyDescent="0.2">
      <c r="A96" s="5">
        <v>3</v>
      </c>
      <c r="C96" t="s">
        <v>192</v>
      </c>
      <c r="D96" t="str">
        <f t="shared" si="27"/>
        <v>St E</v>
      </c>
      <c r="E96">
        <v>8</v>
      </c>
    </row>
    <row r="97" spans="1:6" x14ac:dyDescent="0.2">
      <c r="A97" s="5">
        <v>4</v>
      </c>
      <c r="C97" t="s">
        <v>191</v>
      </c>
      <c r="D97" t="str">
        <f t="shared" si="27"/>
        <v>St Cassian's</v>
      </c>
      <c r="E97">
        <v>7</v>
      </c>
    </row>
    <row r="98" spans="1:6" x14ac:dyDescent="0.2">
      <c r="A98" s="5">
        <v>5</v>
      </c>
      <c r="C98" t="s">
        <v>191</v>
      </c>
      <c r="D98" t="str">
        <f t="shared" si="27"/>
        <v>St Cassian's</v>
      </c>
      <c r="E98">
        <v>6</v>
      </c>
    </row>
    <row r="99" spans="1:6" x14ac:dyDescent="0.2">
      <c r="A99" s="5">
        <v>6</v>
      </c>
      <c r="C99" t="s">
        <v>330</v>
      </c>
      <c r="D99" t="str">
        <f t="shared" si="27"/>
        <v>St Pats</v>
      </c>
      <c r="E99">
        <v>5</v>
      </c>
    </row>
    <row r="100" spans="1:6" x14ac:dyDescent="0.2">
      <c r="A100" s="5">
        <v>7</v>
      </c>
      <c r="C100" t="s">
        <v>192</v>
      </c>
      <c r="D100" t="str">
        <f t="shared" si="27"/>
        <v>St E</v>
      </c>
      <c r="E100">
        <v>4</v>
      </c>
    </row>
    <row r="101" spans="1:6" x14ac:dyDescent="0.2">
      <c r="A101" s="5">
        <v>8</v>
      </c>
      <c r="C101" t="s">
        <v>191</v>
      </c>
      <c r="D101" t="str">
        <f t="shared" si="27"/>
        <v>St Cassian's</v>
      </c>
      <c r="E101">
        <v>3</v>
      </c>
    </row>
    <row r="102" spans="1:6" x14ac:dyDescent="0.2">
      <c r="A102" s="5">
        <v>9</v>
      </c>
      <c r="C102" t="s">
        <v>326</v>
      </c>
      <c r="D102" t="str">
        <f t="shared" si="27"/>
        <v>Holy Trinity</v>
      </c>
      <c r="E102">
        <v>2</v>
      </c>
      <c r="F102" s="4" t="s">
        <v>36</v>
      </c>
    </row>
    <row r="103" spans="1:6" x14ac:dyDescent="0.2">
      <c r="A103" s="5">
        <v>10</v>
      </c>
      <c r="C103" t="s">
        <v>329</v>
      </c>
      <c r="D103" t="str">
        <f t="shared" si="27"/>
        <v>SJA</v>
      </c>
      <c r="E103">
        <v>1</v>
      </c>
    </row>
  </sheetData>
  <sortState xmlns:xlrd2="http://schemas.microsoft.com/office/spreadsheetml/2017/richdata2" ref="T2:T15">
    <sortCondition ref="T2:T15"/>
  </sortState>
  <dataValidations count="4">
    <dataValidation type="list" allowBlank="1" showInputMessage="1" showErrorMessage="1" sqref="I30:I35" xr:uid="{00000000-0002-0000-0000-000000000000}">
      <formula1>$R$2:$R$17</formula1>
    </dataValidation>
    <dataValidation type="list" allowBlank="1" showInputMessage="1" showErrorMessage="1" sqref="C4:C13 C82:C90 C43:C51 C17:C25 C30:C38 C56:C64 C69:C77 C95:C103" xr:uid="{00000000-0002-0000-0000-000001000000}">
      <formula1>$S$2:$S$22</formula1>
    </dataValidation>
    <dataValidation type="list" allowBlank="1" showInputMessage="1" showErrorMessage="1" sqref="C65" xr:uid="{00000000-0002-0000-0000-000002000000}">
      <formula1>$Q$2:$Q$22</formula1>
    </dataValidation>
    <dataValidation type="list" allowBlank="1" showInputMessage="1" showErrorMessage="1" sqref="C3 C16 C29 C42 C55 C68 C81 C94" xr:uid="{00000000-0002-0000-0000-000003000000}">
      <formula1>$S$2:S$22</formula1>
    </dataValidation>
  </dataValidations>
  <pageMargins left="0.7" right="0.7" top="0.75" bottom="0.75" header="0.3" footer="0.3"/>
  <pageSetup scale="37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68"/>
  <sheetViews>
    <sheetView topLeftCell="A118" workbookViewId="0">
      <selection activeCell="A151" sqref="A151"/>
    </sheetView>
  </sheetViews>
  <sheetFormatPr baseColWidth="10" defaultColWidth="8.83203125" defaultRowHeight="15" x14ac:dyDescent="0.2"/>
  <cols>
    <col min="2" max="2" width="11.6640625" customWidth="1"/>
    <col min="3" max="3" width="22.5" customWidth="1"/>
    <col min="4" max="4" width="28.6640625" bestFit="1" customWidth="1"/>
    <col min="5" max="5" width="3.33203125" customWidth="1"/>
    <col min="6" max="6" width="4.83203125" customWidth="1"/>
    <col min="7" max="7" width="9.1640625" style="30"/>
    <col min="16" max="16" width="5.5" customWidth="1"/>
    <col min="17" max="17" width="35" bestFit="1" customWidth="1"/>
  </cols>
  <sheetData>
    <row r="1" spans="1:13" x14ac:dyDescent="0.2">
      <c r="A1" s="5" t="s">
        <v>28</v>
      </c>
      <c r="B1" s="5"/>
      <c r="E1" t="s">
        <v>1281</v>
      </c>
    </row>
    <row r="2" spans="1:13" x14ac:dyDescent="0.2">
      <c r="A2" s="5" t="s">
        <v>2</v>
      </c>
      <c r="B2" s="5" t="s">
        <v>17</v>
      </c>
      <c r="C2" s="5" t="s">
        <v>0</v>
      </c>
      <c r="D2" s="5" t="s">
        <v>1</v>
      </c>
      <c r="E2" s="5" t="s">
        <v>37</v>
      </c>
      <c r="G2" s="29" t="s">
        <v>519</v>
      </c>
    </row>
    <row r="3" spans="1:13" x14ac:dyDescent="0.2">
      <c r="A3" s="5">
        <v>1</v>
      </c>
      <c r="B3" s="26">
        <v>3.9328703703703704E-3</v>
      </c>
      <c r="C3" t="str">
        <f>INDEX(Rosters!$G:$G,MATCH('Girls Individual'!E3&amp;"-"&amp;TEXT('Girls Individual'!F3,"00"),Rosters!$A:$A,0))</f>
        <v>Alani Labrada</v>
      </c>
      <c r="D3" t="str">
        <f>INDEX($C$152:$C$171,MATCH(E3,$B$152:$B$171,0))</f>
        <v>SJA</v>
      </c>
      <c r="E3" t="s">
        <v>329</v>
      </c>
      <c r="F3">
        <v>12</v>
      </c>
      <c r="G3" s="30" t="str">
        <f>INDEX(Rosters!$E:$E,MATCH('Girls Individual'!E3&amp;"-"&amp;TEXT('Girls Individual'!F3,"00"),Rosters!$A:$A,0))&amp;" "&amp;INDEX(Rosters!$D:$D,MATCH('Girls Individual'!E3&amp;"-"&amp;TEXT('Girls Individual'!F3,"00"),Rosters!$A:$A,0))</f>
        <v>F 3</v>
      </c>
      <c r="I3" s="11"/>
      <c r="M3" s="11"/>
    </row>
    <row r="4" spans="1:13" x14ac:dyDescent="0.2">
      <c r="A4" s="5">
        <v>2</v>
      </c>
      <c r="B4" s="26">
        <v>4.2638888888888891E-3</v>
      </c>
      <c r="C4" t="str">
        <f>INDEX(Rosters!$G:$G,MATCH('Girls Individual'!E4&amp;"-"&amp;TEXT('Girls Individual'!F4,"00"),Rosters!$A:$A,0))</f>
        <v>CAYLA CURATOLA</v>
      </c>
      <c r="D4" t="str">
        <f>INDEX($C$152:$C$171,MATCH(E4,$B$152:$B$171,0))</f>
        <v>OLMC</v>
      </c>
      <c r="E4" t="s">
        <v>45</v>
      </c>
      <c r="F4">
        <v>2</v>
      </c>
      <c r="G4" s="30" t="str">
        <f>INDEX(Rosters!$E:$E,MATCH('Girls Individual'!E4&amp;"-"&amp;TEXT('Girls Individual'!F4,"00"),Rosters!$A:$A,0))&amp;" "&amp;INDEX(Rosters!$D:$D,MATCH('Girls Individual'!E4&amp;"-"&amp;TEXT('Girls Individual'!F4,"00"),Rosters!$A:$A,0))</f>
        <v>F 3</v>
      </c>
      <c r="I4" s="11"/>
      <c r="M4" s="11"/>
    </row>
    <row r="5" spans="1:13" x14ac:dyDescent="0.2">
      <c r="A5" s="5">
        <v>3</v>
      </c>
      <c r="B5" s="26">
        <v>4.2766203703703707E-3</v>
      </c>
      <c r="C5" t="str">
        <f>INDEX(Rosters!$G:$G,MATCH('Girls Individual'!E5&amp;"-"&amp;TEXT('Girls Individual'!F5,"00"),Rosters!$A:$A,0))</f>
        <v>LILY WEBBER</v>
      </c>
      <c r="D5" t="str">
        <f>INDEX($C$152:$C$171,MATCH(E5,$B$152:$B$171,0))</f>
        <v>OLMC</v>
      </c>
      <c r="E5" t="s">
        <v>45</v>
      </c>
      <c r="F5">
        <v>3</v>
      </c>
      <c r="G5" s="30" t="str">
        <f>INDEX(Rosters!$E:$E,MATCH('Girls Individual'!E5&amp;"-"&amp;TEXT('Girls Individual'!F5,"00"),Rosters!$A:$A,0))&amp;" "&amp;INDEX(Rosters!$D:$D,MATCH('Girls Individual'!E5&amp;"-"&amp;TEXT('Girls Individual'!F5,"00"),Rosters!$A:$A,0))</f>
        <v>F 3</v>
      </c>
      <c r="I5" s="11"/>
      <c r="M5" s="11"/>
    </row>
    <row r="6" spans="1:13" x14ac:dyDescent="0.2">
      <c r="A6" s="5">
        <v>4</v>
      </c>
      <c r="B6" s="26">
        <v>4.3645833333333332E-3</v>
      </c>
      <c r="C6" t="str">
        <f>INDEX(Rosters!$G:$G,MATCH('Girls Individual'!E6&amp;"-"&amp;TEXT('Girls Individual'!F6,"00"),Rosters!$A:$A,0))</f>
        <v>Kaitlyn Guzman</v>
      </c>
      <c r="D6" t="str">
        <f>INDEX($C$152:$C$171,MATCH(E6,$B$152:$B$171,0))</f>
        <v>St Thomas</v>
      </c>
      <c r="E6" t="s">
        <v>1275</v>
      </c>
      <c r="F6">
        <v>2</v>
      </c>
      <c r="G6" s="30" t="str">
        <f>INDEX(Rosters!$E:$E,MATCH('Girls Individual'!E6&amp;"-"&amp;TEXT('Girls Individual'!F6,"00"),Rosters!$A:$A,0))&amp;" "&amp;INDEX(Rosters!$D:$D,MATCH('Girls Individual'!E6&amp;"-"&amp;TEXT('Girls Individual'!F6,"00"),Rosters!$A:$A,0))</f>
        <v>F 3</v>
      </c>
      <c r="I6" s="11"/>
      <c r="M6" s="11"/>
    </row>
    <row r="7" spans="1:13" x14ac:dyDescent="0.2">
      <c r="A7" s="5">
        <v>5</v>
      </c>
      <c r="B7" s="26">
        <v>4.3900462962962955E-3</v>
      </c>
      <c r="C7" t="str">
        <f>INDEX(Rosters!$G:$G,MATCH('Girls Individual'!E7&amp;"-"&amp;TEXT('Girls Individual'!F7,"00"),Rosters!$A:$A,0))</f>
        <v>Klari Jalics</v>
      </c>
      <c r="D7" t="str">
        <f>INDEX($C$152:$C$171,MATCH(E7,$B$152:$B$171,0))</f>
        <v>St E</v>
      </c>
      <c r="E7" t="s">
        <v>192</v>
      </c>
      <c r="F7">
        <v>5</v>
      </c>
      <c r="G7" s="30" t="str">
        <f>INDEX(Rosters!$E:$E,MATCH('Girls Individual'!E7&amp;"-"&amp;TEXT('Girls Individual'!F7,"00"),Rosters!$A:$A,0))&amp;" "&amp;INDEX(Rosters!$D:$D,MATCH('Girls Individual'!E7&amp;"-"&amp;TEXT('Girls Individual'!F7,"00"),Rosters!$A:$A,0))</f>
        <v>F 3</v>
      </c>
      <c r="I7" s="11"/>
      <c r="M7" s="11"/>
    </row>
    <row r="8" spans="1:13" x14ac:dyDescent="0.2">
      <c r="A8" s="5">
        <v>6</v>
      </c>
      <c r="B8" s="26">
        <v>4.4502314814814812E-3</v>
      </c>
      <c r="C8" t="str">
        <f>INDEX(Rosters!$G:$G,MATCH('Girls Individual'!E8&amp;"-"&amp;TEXT('Girls Individual'!F8,"00"),Rosters!$A:$A,0))</f>
        <v>Julie Scarpin</v>
      </c>
      <c r="D8" t="str">
        <f>INDEX($C$152:$C$171,MATCH(E8,$B$152:$B$171,0))</f>
        <v>SVMS</v>
      </c>
      <c r="E8" t="s">
        <v>1276</v>
      </c>
      <c r="F8">
        <v>5</v>
      </c>
      <c r="G8" s="30" t="str">
        <f>INDEX(Rosters!$E:$E,MATCH('Girls Individual'!E8&amp;"-"&amp;TEXT('Girls Individual'!F8,"00"),Rosters!$A:$A,0))&amp;" "&amp;INDEX(Rosters!$D:$D,MATCH('Girls Individual'!E8&amp;"-"&amp;TEXT('Girls Individual'!F8,"00"),Rosters!$A:$A,0))</f>
        <v>F 3</v>
      </c>
      <c r="I8" s="11"/>
      <c r="M8" s="11"/>
    </row>
    <row r="9" spans="1:13" x14ac:dyDescent="0.2">
      <c r="A9" s="5">
        <v>7</v>
      </c>
      <c r="B9" s="26">
        <v>4.4872685185185189E-3</v>
      </c>
      <c r="C9" t="str">
        <f>INDEX(Rosters!$G:$G,MATCH('Girls Individual'!E9&amp;"-"&amp;TEXT('Girls Individual'!F9,"00"),Rosters!$A:$A,0))</f>
        <v>Avery Andrews</v>
      </c>
      <c r="D9" t="str">
        <f>INDEX($C$152:$C$171,MATCH(E9,$B$152:$B$171,0))</f>
        <v>SJA</v>
      </c>
      <c r="E9" t="s">
        <v>329</v>
      </c>
      <c r="F9">
        <v>15</v>
      </c>
      <c r="G9" s="30" t="str">
        <f>INDEX(Rosters!$E:$E,MATCH('Girls Individual'!E9&amp;"-"&amp;TEXT('Girls Individual'!F9,"00"),Rosters!$A:$A,0))&amp;" "&amp;INDEX(Rosters!$D:$D,MATCH('Girls Individual'!E9&amp;"-"&amp;TEXT('Girls Individual'!F9,"00"),Rosters!$A:$A,0))</f>
        <v>F 3</v>
      </c>
      <c r="I9" s="11"/>
      <c r="M9" s="11"/>
    </row>
    <row r="10" spans="1:13" x14ac:dyDescent="0.2">
      <c r="A10" s="5">
        <v>8</v>
      </c>
      <c r="B10" s="26">
        <v>4.890046296296296E-3</v>
      </c>
      <c r="C10" t="str">
        <f>INDEX(Rosters!$G:$G,MATCH('Girls Individual'!E10&amp;"-"&amp;TEXT('Girls Individual'!F10,"00"),Rosters!$A:$A,0))</f>
        <v>Sophia Gencarelli</v>
      </c>
      <c r="D10" t="str">
        <f>INDEX($C$152:$C$171,MATCH(E10,$B$152:$B$171,0))</f>
        <v>St Thomas</v>
      </c>
      <c r="E10" t="s">
        <v>1275</v>
      </c>
      <c r="F10">
        <v>5</v>
      </c>
      <c r="G10" s="30" t="str">
        <f>INDEX(Rosters!$E:$E,MATCH('Girls Individual'!E10&amp;"-"&amp;TEXT('Girls Individual'!F10,"00"),Rosters!$A:$A,0))&amp;" "&amp;INDEX(Rosters!$D:$D,MATCH('Girls Individual'!E10&amp;"-"&amp;TEXT('Girls Individual'!F10,"00"),Rosters!$A:$A,0))</f>
        <v>F 3</v>
      </c>
      <c r="I10" s="11"/>
      <c r="M10" s="11"/>
    </row>
    <row r="11" spans="1:13" x14ac:dyDescent="0.2">
      <c r="A11" s="5">
        <v>9</v>
      </c>
      <c r="B11" s="26">
        <v>4.9305555555555552E-3</v>
      </c>
      <c r="C11" t="str">
        <f>INDEX(Rosters!$G:$G,MATCH('Girls Individual'!E11&amp;"-"&amp;TEXT('Girls Individual'!F11,"00"),Rosters!$A:$A,0))</f>
        <v>Gracyn Gill</v>
      </c>
      <c r="D11" t="str">
        <f>INDEX($C$152:$C$171,MATCH(E11,$B$152:$B$171,0))</f>
        <v>St E</v>
      </c>
      <c r="E11" t="s">
        <v>192</v>
      </c>
      <c r="F11">
        <v>1</v>
      </c>
      <c r="G11" s="30" t="str">
        <f>INDEX(Rosters!$E:$E,MATCH('Girls Individual'!E11&amp;"-"&amp;TEXT('Girls Individual'!F11,"00"),Rosters!$A:$A,0))&amp;" "&amp;INDEX(Rosters!$D:$D,MATCH('Girls Individual'!E11&amp;"-"&amp;TEXT('Girls Individual'!F11,"00"),Rosters!$A:$A,0))</f>
        <v>F 3</v>
      </c>
      <c r="I11" s="11"/>
      <c r="M11" s="11"/>
    </row>
    <row r="12" spans="1:13" x14ac:dyDescent="0.2">
      <c r="A12" s="5">
        <v>10</v>
      </c>
      <c r="B12" s="26">
        <v>4.9664351851851848E-3</v>
      </c>
      <c r="C12" t="str">
        <f>INDEX(Rosters!$G:$G,MATCH('Girls Individual'!E12&amp;"-"&amp;TEXT('Girls Individual'!F12,"00"),Rosters!$A:$A,0))</f>
        <v>Mary Mahoney</v>
      </c>
      <c r="D12" t="str">
        <f>INDEX($C$152:$C$171,MATCH(E12,$B$152:$B$171,0))</f>
        <v>St E</v>
      </c>
      <c r="E12" t="s">
        <v>192</v>
      </c>
      <c r="F12">
        <v>2</v>
      </c>
      <c r="G12" s="30" t="str">
        <f>INDEX(Rosters!$E:$E,MATCH('Girls Individual'!E12&amp;"-"&amp;TEXT('Girls Individual'!F12,"00"),Rosters!$A:$A,0))&amp;" "&amp;INDEX(Rosters!$D:$D,MATCH('Girls Individual'!E12&amp;"-"&amp;TEXT('Girls Individual'!F12,"00"),Rosters!$A:$A,0))</f>
        <v>F 3</v>
      </c>
      <c r="I12" s="11"/>
      <c r="M12" s="11"/>
    </row>
    <row r="13" spans="1:13" x14ac:dyDescent="0.2">
      <c r="A13" s="5">
        <v>11</v>
      </c>
      <c r="B13" s="26">
        <v>4.9710648148148144E-3</v>
      </c>
      <c r="C13" t="str">
        <f>INDEX(Rosters!$G:$G,MATCH('Girls Individual'!E13&amp;"-"&amp;TEXT('Girls Individual'!F13,"00"),Rosters!$A:$A,0))</f>
        <v>Meghan Hernandez</v>
      </c>
      <c r="D13" t="str">
        <f>INDEX($C$152:$C$171,MATCH(E13,$B$152:$B$171,0))</f>
        <v>St Thomas</v>
      </c>
      <c r="E13" t="s">
        <v>1275</v>
      </c>
      <c r="F13">
        <v>4</v>
      </c>
      <c r="G13" s="30" t="str">
        <f>INDEX(Rosters!$E:$E,MATCH('Girls Individual'!E13&amp;"-"&amp;TEXT('Girls Individual'!F13,"00"),Rosters!$A:$A,0))&amp;" "&amp;INDEX(Rosters!$D:$D,MATCH('Girls Individual'!E13&amp;"-"&amp;TEXT('Girls Individual'!F13,"00"),Rosters!$A:$A,0))</f>
        <v>F 3</v>
      </c>
      <c r="M13" s="11"/>
    </row>
    <row r="14" spans="1:13" x14ac:dyDescent="0.2">
      <c r="A14" s="5">
        <v>12</v>
      </c>
      <c r="B14" s="26">
        <v>5.0243055555555553E-3</v>
      </c>
      <c r="C14" t="str">
        <f>INDEX(Rosters!$G:$G,MATCH('Girls Individual'!E14&amp;"-"&amp;TEXT('Girls Individual'!F14,"00"),Rosters!$A:$A,0))</f>
        <v>Laila Fabien</v>
      </c>
      <c r="D14" t="str">
        <f>INDEX($C$152:$C$171,MATCH(E14,$B$152:$B$171,0))</f>
        <v>Holy Trinity</v>
      </c>
      <c r="E14" t="s">
        <v>326</v>
      </c>
      <c r="F14">
        <v>9</v>
      </c>
      <c r="G14" s="30" t="str">
        <f>INDEX(Rosters!$E:$E,MATCH('Girls Individual'!E14&amp;"-"&amp;TEXT('Girls Individual'!F14,"00"),Rosters!$A:$A,0))&amp;" "&amp;INDEX(Rosters!$D:$D,MATCH('Girls Individual'!E14&amp;"-"&amp;TEXT('Girls Individual'!F14,"00"),Rosters!$A:$A,0))</f>
        <v>F 3</v>
      </c>
      <c r="M14" s="11"/>
    </row>
    <row r="15" spans="1:13" x14ac:dyDescent="0.2">
      <c r="A15" s="5">
        <v>13</v>
      </c>
      <c r="B15" s="26">
        <v>5.0324074074074082E-3</v>
      </c>
      <c r="C15" t="str">
        <f>INDEX(Rosters!$G:$G,MATCH('Girls Individual'!E15&amp;"-"&amp;TEXT('Girls Individual'!F15,"00"),Rosters!$A:$A,0))</f>
        <v>MaryAnna Meulener</v>
      </c>
      <c r="D15" t="str">
        <f>INDEX($C$152:$C$171,MATCH(E15,$B$152:$B$171,0))</f>
        <v>SVMS</v>
      </c>
      <c r="E15" t="s">
        <v>1276</v>
      </c>
      <c r="F15">
        <v>3</v>
      </c>
      <c r="G15" s="30" t="str">
        <f>INDEX(Rosters!$E:$E,MATCH('Girls Individual'!E15&amp;"-"&amp;TEXT('Girls Individual'!F15,"00"),Rosters!$A:$A,0))&amp;" "&amp;INDEX(Rosters!$D:$D,MATCH('Girls Individual'!E15&amp;"-"&amp;TEXT('Girls Individual'!F15,"00"),Rosters!$A:$A,0))</f>
        <v>F 3</v>
      </c>
      <c r="M15" s="11"/>
    </row>
    <row r="16" spans="1:13" x14ac:dyDescent="0.2">
      <c r="A16" s="5">
        <v>14</v>
      </c>
      <c r="B16" s="26">
        <v>5.0520833333333338E-3</v>
      </c>
      <c r="C16" t="str">
        <f>INDEX(Rosters!$G:$G,MATCH('Girls Individual'!E16&amp;"-"&amp;TEXT('Girls Individual'!F16,"00"),Rosters!$A:$A,0))</f>
        <v>Caroline Doench</v>
      </c>
      <c r="D16" t="str">
        <f>INDEX($C$152:$C$171,MATCH(E16,$B$152:$B$171,0))</f>
        <v>SVMS</v>
      </c>
      <c r="E16" t="s">
        <v>1276</v>
      </c>
      <c r="F16">
        <v>1</v>
      </c>
      <c r="G16" s="30" t="str">
        <f>INDEX(Rosters!$E:$E,MATCH('Girls Individual'!E16&amp;"-"&amp;TEXT('Girls Individual'!F16,"00"),Rosters!$A:$A,0))&amp;" "&amp;INDEX(Rosters!$D:$D,MATCH('Girls Individual'!E16&amp;"-"&amp;TEXT('Girls Individual'!F16,"00"),Rosters!$A:$A,0))</f>
        <v>F 3</v>
      </c>
      <c r="M16" s="11"/>
    </row>
    <row r="17" spans="1:13" x14ac:dyDescent="0.2">
      <c r="A17" s="5">
        <v>15</v>
      </c>
      <c r="B17" s="26">
        <v>5.0891203703703697E-3</v>
      </c>
      <c r="C17" t="str">
        <f>INDEX(Rosters!$G:$G,MATCH('Girls Individual'!E17&amp;"-"&amp;TEXT('Girls Individual'!F17,"00"),Rosters!$A:$A,0))</f>
        <v>Megan Karpack</v>
      </c>
      <c r="D17" t="str">
        <f>INDEX($C$152:$C$171,MATCH(E17,$B$152:$B$171,0))</f>
        <v>Assumption</v>
      </c>
      <c r="E17" t="s">
        <v>190</v>
      </c>
      <c r="F17">
        <v>6</v>
      </c>
      <c r="G17" s="30" t="str">
        <f>INDEX(Rosters!$E:$E,MATCH('Girls Individual'!E17&amp;"-"&amp;TEXT('Girls Individual'!F17,"00"),Rosters!$A:$A,0))&amp;" "&amp;INDEX(Rosters!$D:$D,MATCH('Girls Individual'!E17&amp;"-"&amp;TEXT('Girls Individual'!F17,"00"),Rosters!$A:$A,0))</f>
        <v>F 3</v>
      </c>
      <c r="M17" s="11"/>
    </row>
    <row r="18" spans="1:13" x14ac:dyDescent="0.2">
      <c r="A18" s="5">
        <v>16</v>
      </c>
      <c r="B18" s="26">
        <v>5.0983796296296298E-3</v>
      </c>
      <c r="C18" t="str">
        <f>INDEX(Rosters!$G:$G,MATCH('Girls Individual'!E18&amp;"-"&amp;TEXT('Girls Individual'!F18,"00"),Rosters!$A:$A,0))</f>
        <v>Victoria Brusco</v>
      </c>
      <c r="D18" t="str">
        <f>INDEX($C$152:$C$171,MATCH(E18,$B$152:$B$171,0))</f>
        <v>Assumption</v>
      </c>
      <c r="E18" t="s">
        <v>190</v>
      </c>
      <c r="F18">
        <v>2</v>
      </c>
      <c r="G18" s="30" t="str">
        <f>INDEX(Rosters!$E:$E,MATCH('Girls Individual'!E18&amp;"-"&amp;TEXT('Girls Individual'!F18,"00"),Rosters!$A:$A,0))&amp;" "&amp;INDEX(Rosters!$D:$D,MATCH('Girls Individual'!E18&amp;"-"&amp;TEXT('Girls Individual'!F18,"00"),Rosters!$A:$A,0))</f>
        <v>F 3</v>
      </c>
      <c r="M18" s="11"/>
    </row>
    <row r="19" spans="1:13" x14ac:dyDescent="0.2">
      <c r="A19" s="5">
        <v>17</v>
      </c>
      <c r="B19" s="26">
        <v>5.5196759259259253E-3</v>
      </c>
      <c r="C19" t="str">
        <f>INDEX(Rosters!$G:$G,MATCH('Girls Individual'!E19&amp;"-"&amp;TEXT('Girls Individual'!F19,"00"),Rosters!$A:$A,0))</f>
        <v>Libby Dormo</v>
      </c>
      <c r="D19" t="str">
        <f>INDEX($C$152:$C$171,MATCH(E19,$B$152:$B$171,0))</f>
        <v>St E</v>
      </c>
      <c r="E19" t="s">
        <v>192</v>
      </c>
      <c r="F19">
        <v>7</v>
      </c>
      <c r="G19" s="30" t="str">
        <f>INDEX(Rosters!$E:$E,MATCH('Girls Individual'!E19&amp;"-"&amp;TEXT('Girls Individual'!F19,"00"),Rosters!$A:$A,0))&amp;" "&amp;INDEX(Rosters!$D:$D,MATCH('Girls Individual'!E19&amp;"-"&amp;TEXT('Girls Individual'!F19,"00"),Rosters!$A:$A,0))</f>
        <v>F 3</v>
      </c>
      <c r="M19" s="11"/>
    </row>
    <row r="20" spans="1:13" x14ac:dyDescent="0.2">
      <c r="A20" s="5">
        <v>18</v>
      </c>
      <c r="B20" s="26">
        <v>5.5543981481481477E-3</v>
      </c>
      <c r="C20" t="str">
        <f>INDEX(Rosters!$G:$G,MATCH('Girls Individual'!E20&amp;"-"&amp;TEXT('Girls Individual'!F20,"00"),Rosters!$A:$A,0))</f>
        <v>AVERY WALSH</v>
      </c>
      <c r="D20" t="str">
        <f>INDEX($C$152:$C$171,MATCH(E20,$B$152:$B$171,0))</f>
        <v>OLMC</v>
      </c>
      <c r="E20" t="s">
        <v>45</v>
      </c>
      <c r="F20">
        <v>1</v>
      </c>
      <c r="G20" s="30" t="str">
        <f>INDEX(Rosters!$E:$E,MATCH('Girls Individual'!E20&amp;"-"&amp;TEXT('Girls Individual'!F20,"00"),Rosters!$A:$A,0))&amp;" "&amp;INDEX(Rosters!$D:$D,MATCH('Girls Individual'!E20&amp;"-"&amp;TEXT('Girls Individual'!F20,"00"),Rosters!$A:$A,0))</f>
        <v>F 3</v>
      </c>
      <c r="M20" s="11"/>
    </row>
    <row r="21" spans="1:13" x14ac:dyDescent="0.2">
      <c r="A21" s="5">
        <v>19</v>
      </c>
      <c r="B21" s="26">
        <v>5.5625000000000006E-3</v>
      </c>
      <c r="C21" t="str">
        <f>INDEX(Rosters!$G:$G,MATCH('Girls Individual'!E21&amp;"-"&amp;TEXT('Girls Individual'!F21,"00"),Rosters!$A:$A,0))</f>
        <v>SarahJane  Lukaszyk</v>
      </c>
      <c r="D21" t="str">
        <f>INDEX($C$152:$C$171,MATCH(E21,$B$152:$B$171,0))</f>
        <v>Assumption</v>
      </c>
      <c r="E21" t="s">
        <v>190</v>
      </c>
      <c r="F21">
        <v>7</v>
      </c>
      <c r="G21" s="30" t="str">
        <f>INDEX(Rosters!$E:$E,MATCH('Girls Individual'!E21&amp;"-"&amp;TEXT('Girls Individual'!F21,"00"),Rosters!$A:$A,0))&amp;" "&amp;INDEX(Rosters!$D:$D,MATCH('Girls Individual'!E21&amp;"-"&amp;TEXT('Girls Individual'!F21,"00"),Rosters!$A:$A,0))</f>
        <v>F 3</v>
      </c>
      <c r="M21" s="11"/>
    </row>
    <row r="22" spans="1:13" x14ac:dyDescent="0.2">
      <c r="A22" s="5">
        <v>20</v>
      </c>
      <c r="B22" s="26">
        <v>5.6539351851851855E-3</v>
      </c>
      <c r="C22" t="str">
        <f>INDEX(Rosters!$G:$G,MATCH('Girls Individual'!E22&amp;"-"&amp;TEXT('Girls Individual'!F22,"00"),Rosters!$A:$A,0))</f>
        <v>Fatima Alvites</v>
      </c>
      <c r="D22" t="str">
        <f>INDEX($C$152:$C$171,MATCH(E22,$B$152:$B$171,0))</f>
        <v>St James</v>
      </c>
      <c r="E22" t="s">
        <v>328</v>
      </c>
      <c r="F22">
        <v>1</v>
      </c>
      <c r="G22" s="30" t="str">
        <f>INDEX(Rosters!$E:$E,MATCH('Girls Individual'!E22&amp;"-"&amp;TEXT('Girls Individual'!F22,"00"),Rosters!$A:$A,0))&amp;" "&amp;INDEX(Rosters!$D:$D,MATCH('Girls Individual'!E22&amp;"-"&amp;TEXT('Girls Individual'!F22,"00"),Rosters!$A:$A,0))</f>
        <v>F 3</v>
      </c>
      <c r="M22" s="11"/>
    </row>
    <row r="23" spans="1:13" x14ac:dyDescent="0.2">
      <c r="A23" s="5">
        <v>21</v>
      </c>
      <c r="B23" s="26">
        <v>5.9756944444444441E-3</v>
      </c>
      <c r="C23" t="str">
        <f>INDEX(Rosters!$G:$G,MATCH('Girls Individual'!E23&amp;"-"&amp;TEXT('Girls Individual'!F23,"00"),Rosters!$A:$A,0))</f>
        <v>Elizabeth Fazio</v>
      </c>
      <c r="D23" t="str">
        <f>INDEX($C$152:$C$171,MATCH(E23,$B$152:$B$171,0))</f>
        <v>St Thomas</v>
      </c>
      <c r="E23" t="s">
        <v>1275</v>
      </c>
      <c r="F23">
        <v>1</v>
      </c>
      <c r="G23" s="30" t="str">
        <f>INDEX(Rosters!$E:$E,MATCH('Girls Individual'!E23&amp;"-"&amp;TEXT('Girls Individual'!F23,"00"),Rosters!$A:$A,0))&amp;" "&amp;INDEX(Rosters!$D:$D,MATCH('Girls Individual'!E23&amp;"-"&amp;TEXT('Girls Individual'!F23,"00"),Rosters!$A:$A,0))</f>
        <v>F 3</v>
      </c>
      <c r="M23" s="11"/>
    </row>
    <row r="24" spans="1:13" x14ac:dyDescent="0.2">
      <c r="A24" s="5">
        <v>22</v>
      </c>
      <c r="B24" s="26">
        <v>6.1840277777777779E-3</v>
      </c>
      <c r="C24" t="str">
        <f>INDEX(Rosters!$G:$G,MATCH('Girls Individual'!E24&amp;"-"&amp;TEXT('Girls Individual'!F24,"00"),Rosters!$A:$A,0))</f>
        <v>Leah Fenton</v>
      </c>
      <c r="D24" t="str">
        <f>INDEX($C$152:$C$171,MATCH(E24,$B$152:$B$171,0))</f>
        <v>St Thomas</v>
      </c>
      <c r="E24" t="s">
        <v>1275</v>
      </c>
      <c r="F24">
        <v>3</v>
      </c>
      <c r="G24" s="30" t="str">
        <f>INDEX(Rosters!$E:$E,MATCH('Girls Individual'!E24&amp;"-"&amp;TEXT('Girls Individual'!F24,"00"),Rosters!$A:$A,0))&amp;" "&amp;INDEX(Rosters!$D:$D,MATCH('Girls Individual'!E24&amp;"-"&amp;TEXT('Girls Individual'!F24,"00"),Rosters!$A:$A,0))</f>
        <v>F 3</v>
      </c>
      <c r="M24" s="11"/>
    </row>
    <row r="25" spans="1:13" x14ac:dyDescent="0.2">
      <c r="A25" s="5">
        <v>23</v>
      </c>
      <c r="B25" s="26" t="s">
        <v>1285</v>
      </c>
      <c r="C25" t="str">
        <f>INDEX(Rosters!$G:$G,MATCH('Girls Individual'!E25&amp;"-"&amp;TEXT('Girls Individual'!F25,"00"),Rosters!$A:$A,0))</f>
        <v>Sofia Martinez-Roman</v>
      </c>
      <c r="D25" t="str">
        <f>INDEX($C$152:$C$171,MATCH(E25,$B$152:$B$171,0))</f>
        <v>St Cassian's</v>
      </c>
      <c r="E25" t="s">
        <v>191</v>
      </c>
      <c r="F25">
        <v>37</v>
      </c>
      <c r="G25" s="30" t="str">
        <f>INDEX(Rosters!$E:$E,MATCH('Girls Individual'!E25&amp;"-"&amp;TEXT('Girls Individual'!F25,"00"),Rosters!$A:$A,0))&amp;" "&amp;INDEX(Rosters!$D:$D,MATCH('Girls Individual'!E25&amp;"-"&amp;TEXT('Girls Individual'!F25,"00"),Rosters!$A:$A,0))</f>
        <v>F 3</v>
      </c>
    </row>
    <row r="26" spans="1:13" x14ac:dyDescent="0.2">
      <c r="A26" s="5"/>
      <c r="B26" s="26"/>
    </row>
    <row r="27" spans="1:13" x14ac:dyDescent="0.2">
      <c r="A27" s="5"/>
      <c r="B27" s="26"/>
    </row>
    <row r="28" spans="1:13" x14ac:dyDescent="0.2">
      <c r="A28" s="5"/>
      <c r="B28" s="26"/>
    </row>
    <row r="29" spans="1:13" x14ac:dyDescent="0.2">
      <c r="A29" s="5"/>
      <c r="B29" s="26"/>
    </row>
    <row r="30" spans="1:13" x14ac:dyDescent="0.2">
      <c r="A30" s="5"/>
      <c r="B30" s="26"/>
    </row>
    <row r="31" spans="1:13" x14ac:dyDescent="0.2">
      <c r="A31" s="5"/>
      <c r="B31" s="26"/>
    </row>
    <row r="32" spans="1:13" x14ac:dyDescent="0.2">
      <c r="A32" s="5"/>
      <c r="B32" s="26"/>
    </row>
    <row r="33" spans="1:12" x14ac:dyDescent="0.2">
      <c r="A33" s="5"/>
      <c r="B33" s="26"/>
    </row>
    <row r="34" spans="1:12" x14ac:dyDescent="0.2">
      <c r="A34" s="5"/>
      <c r="B34" s="26"/>
    </row>
    <row r="35" spans="1:12" x14ac:dyDescent="0.2">
      <c r="A35" s="5"/>
      <c r="B35" s="21"/>
    </row>
    <row r="36" spans="1:12" x14ac:dyDescent="0.2">
      <c r="A36" s="5" t="s">
        <v>29</v>
      </c>
      <c r="B36" s="5"/>
    </row>
    <row r="37" spans="1:12" x14ac:dyDescent="0.2">
      <c r="A37" s="5" t="s">
        <v>2</v>
      </c>
      <c r="B37" s="5"/>
      <c r="C37" s="5" t="s">
        <v>0</v>
      </c>
      <c r="D37" s="5" t="s">
        <v>1</v>
      </c>
    </row>
    <row r="38" spans="1:12" x14ac:dyDescent="0.2">
      <c r="A38" s="5">
        <v>1</v>
      </c>
      <c r="B38" s="21">
        <v>3.6664351851851853E-3</v>
      </c>
      <c r="C38" t="str">
        <f>INDEX(Rosters!$G:$G,MATCH('Girls Individual'!E38&amp;"-"&amp;TEXT('Girls Individual'!F38,"00"),Rosters!$A:$A,0))</f>
        <v>Avery Pfistner</v>
      </c>
      <c r="D38" t="str">
        <f>INDEX($C$152:$C$171,MATCH(E38,$B$152:$B$171,0))</f>
        <v>St James</v>
      </c>
      <c r="E38" t="s">
        <v>328</v>
      </c>
      <c r="F38">
        <v>10</v>
      </c>
      <c r="G38" s="30" t="str">
        <f>INDEX(Rosters!$E:$E,MATCH('Girls Individual'!E38&amp;"-"&amp;TEXT('Girls Individual'!F38,"00"),Rosters!$A:$A,0))&amp;" "&amp;INDEX(Rosters!$D:$D,MATCH('Girls Individual'!E38&amp;"-"&amp;TEXT('Girls Individual'!F38,"00"),Rosters!$A:$A,0))</f>
        <v>F 4</v>
      </c>
      <c r="I38" s="11"/>
      <c r="L38" s="11"/>
    </row>
    <row r="39" spans="1:12" x14ac:dyDescent="0.2">
      <c r="A39" s="5">
        <v>2</v>
      </c>
      <c r="B39" s="21">
        <v>3.7754629629629631E-3</v>
      </c>
      <c r="C39" t="str">
        <f>INDEX(Rosters!$G:$G,MATCH('Girls Individual'!E39&amp;"-"&amp;TEXT('Girls Individual'!F39,"00"),Rosters!$A:$A,0))</f>
        <v>EMMA LAST</v>
      </c>
      <c r="D39" t="str">
        <f>INDEX($C$152:$C$171,MATCH(E39,$B$152:$B$171,0))</f>
        <v>OLMC</v>
      </c>
      <c r="E39" t="s">
        <v>45</v>
      </c>
      <c r="F39">
        <v>13</v>
      </c>
      <c r="G39" s="30" t="str">
        <f>INDEX(Rosters!$E:$E,MATCH('Girls Individual'!E39&amp;"-"&amp;TEXT('Girls Individual'!F39,"00"),Rosters!$A:$A,0))&amp;" "&amp;INDEX(Rosters!$D:$D,MATCH('Girls Individual'!E39&amp;"-"&amp;TEXT('Girls Individual'!F39,"00"),Rosters!$A:$A,0))</f>
        <v>F 4</v>
      </c>
      <c r="I39" s="11"/>
      <c r="L39" s="11"/>
    </row>
    <row r="40" spans="1:12" x14ac:dyDescent="0.2">
      <c r="A40" s="5">
        <v>3</v>
      </c>
      <c r="B40" s="21">
        <v>3.898263888888889E-3</v>
      </c>
      <c r="C40" t="str">
        <f>INDEX(Rosters!$G:$G,MATCH('Girls Individual'!E40&amp;"-"&amp;TEXT('Girls Individual'!F40,"00"),Rosters!$A:$A,0))</f>
        <v>Emiliana Galeone </v>
      </c>
      <c r="D40" t="str">
        <f>INDEX($C$152:$C$171,MATCH(E40,$B$152:$B$171,0))</f>
        <v>St E</v>
      </c>
      <c r="E40" t="s">
        <v>192</v>
      </c>
      <c r="F40">
        <v>11</v>
      </c>
      <c r="G40" s="30" t="str">
        <f>INDEX(Rosters!$E:$E,MATCH('Girls Individual'!E40&amp;"-"&amp;TEXT('Girls Individual'!F40,"00"),Rosters!$A:$A,0))&amp;" "&amp;INDEX(Rosters!$D:$D,MATCH('Girls Individual'!E40&amp;"-"&amp;TEXT('Girls Individual'!F40,"00"),Rosters!$A:$A,0))</f>
        <v>F 4</v>
      </c>
      <c r="I40" s="11"/>
      <c r="L40" s="11"/>
    </row>
    <row r="41" spans="1:12" x14ac:dyDescent="0.2">
      <c r="A41" s="5">
        <v>4</v>
      </c>
      <c r="B41" s="21">
        <v>3.9251157407407412E-3</v>
      </c>
      <c r="C41" t="str">
        <f>INDEX(Rosters!$G:$G,MATCH('Girls Individual'!E41&amp;"-"&amp;TEXT('Girls Individual'!F41,"00"),Rosters!$A:$A,0))</f>
        <v>MARIELLE MACDONALD</v>
      </c>
      <c r="D41" t="str">
        <f>INDEX($C$152:$C$171,MATCH(E41,$B$152:$B$171,0))</f>
        <v>OLMC</v>
      </c>
      <c r="E41" t="s">
        <v>45</v>
      </c>
      <c r="F41">
        <v>11</v>
      </c>
      <c r="G41" s="30" t="str">
        <f>INDEX(Rosters!$E:$E,MATCH('Girls Individual'!E41&amp;"-"&amp;TEXT('Girls Individual'!F41,"00"),Rosters!$A:$A,0))&amp;" "&amp;INDEX(Rosters!$D:$D,MATCH('Girls Individual'!E41&amp;"-"&amp;TEXT('Girls Individual'!F41,"00"),Rosters!$A:$A,0))</f>
        <v>F 4</v>
      </c>
      <c r="I41" s="11"/>
      <c r="L41" s="11"/>
    </row>
    <row r="42" spans="1:12" x14ac:dyDescent="0.2">
      <c r="A42" s="5">
        <v>5</v>
      </c>
      <c r="B42" s="21">
        <v>3.9356481481481482E-3</v>
      </c>
      <c r="C42" t="str">
        <f>INDEX(Rosters!$G:$G,MATCH('Girls Individual'!E42&amp;"-"&amp;TEXT('Girls Individual'!F42,"00"),Rosters!$A:$A,0))</f>
        <v>Julia Daus</v>
      </c>
      <c r="D42" t="str">
        <f>INDEX($C$152:$C$171,MATCH(E42,$B$152:$B$171,0))</f>
        <v>St James</v>
      </c>
      <c r="E42" t="s">
        <v>328</v>
      </c>
      <c r="F42">
        <v>3</v>
      </c>
      <c r="G42" s="30" t="str">
        <f>INDEX(Rosters!$E:$E,MATCH('Girls Individual'!E42&amp;"-"&amp;TEXT('Girls Individual'!F42,"00"),Rosters!$A:$A,0))&amp;" "&amp;INDEX(Rosters!$D:$D,MATCH('Girls Individual'!E42&amp;"-"&amp;TEXT('Girls Individual'!F42,"00"),Rosters!$A:$A,0))</f>
        <v>F 4</v>
      </c>
      <c r="I42" s="11"/>
      <c r="L42" s="11"/>
    </row>
    <row r="43" spans="1:12" x14ac:dyDescent="0.2">
      <c r="A43" s="5">
        <v>6</v>
      </c>
      <c r="B43" s="21">
        <v>3.9626157407407405E-3</v>
      </c>
      <c r="C43" t="str">
        <f>INDEX(Rosters!$G:$G,MATCH('Girls Individual'!E43&amp;"-"&amp;TEXT('Girls Individual'!F43,"00"),Rosters!$A:$A,0))</f>
        <v>Bella Milelli</v>
      </c>
      <c r="D43" t="str">
        <f>INDEX($C$152:$C$171,MATCH(E43,$B$152:$B$171,0))</f>
        <v>St James</v>
      </c>
      <c r="E43" t="s">
        <v>328</v>
      </c>
      <c r="F43">
        <v>9</v>
      </c>
      <c r="G43" s="30" t="str">
        <f>INDEX(Rosters!$E:$E,MATCH('Girls Individual'!E43&amp;"-"&amp;TEXT('Girls Individual'!F43,"00"),Rosters!$A:$A,0))&amp;" "&amp;INDEX(Rosters!$D:$D,MATCH('Girls Individual'!E43&amp;"-"&amp;TEXT('Girls Individual'!F43,"00"),Rosters!$A:$A,0))</f>
        <v>F 4</v>
      </c>
      <c r="I43" s="11"/>
      <c r="L43" s="11"/>
    </row>
    <row r="44" spans="1:12" x14ac:dyDescent="0.2">
      <c r="A44" s="5">
        <v>7</v>
      </c>
      <c r="B44" s="21">
        <v>4.1059027777777778E-3</v>
      </c>
      <c r="C44" t="str">
        <f>INDEX(Rosters!$G:$G,MATCH('Girls Individual'!E44&amp;"-"&amp;TEXT('Girls Individual'!F44,"00"),Rosters!$A:$A,0))</f>
        <v>Olivia Mielnik</v>
      </c>
      <c r="D44" t="str">
        <f>INDEX($C$152:$C$171,MATCH(E44,$B$152:$B$171,0))</f>
        <v>St Thomas</v>
      </c>
      <c r="E44" t="s">
        <v>1275</v>
      </c>
      <c r="F44">
        <v>8</v>
      </c>
      <c r="G44" s="30" t="str">
        <f>INDEX(Rosters!$E:$E,MATCH('Girls Individual'!E44&amp;"-"&amp;TEXT('Girls Individual'!F44,"00"),Rosters!$A:$A,0))&amp;" "&amp;INDEX(Rosters!$D:$D,MATCH('Girls Individual'!E44&amp;"-"&amp;TEXT('Girls Individual'!F44,"00"),Rosters!$A:$A,0))</f>
        <v>F 4</v>
      </c>
      <c r="I44" s="11"/>
      <c r="L44" s="11"/>
    </row>
    <row r="45" spans="1:12" x14ac:dyDescent="0.2">
      <c r="A45" s="5">
        <v>8</v>
      </c>
      <c r="B45" s="21">
        <v>4.1751157407407405E-3</v>
      </c>
      <c r="C45" t="str">
        <f>INDEX(Rosters!$G:$G,MATCH('Girls Individual'!E45&amp;"-"&amp;TEXT('Girls Individual'!F45,"00"),Rosters!$A:$A,0))</f>
        <v>Isabell Young</v>
      </c>
      <c r="D45" t="str">
        <f>INDEX($C$152:$C$171,MATCH(E45,$B$152:$B$171,0))</f>
        <v>Assumption</v>
      </c>
      <c r="E45" t="s">
        <v>190</v>
      </c>
      <c r="F45">
        <v>21</v>
      </c>
      <c r="G45" s="30" t="str">
        <f>INDEX(Rosters!$E:$E,MATCH('Girls Individual'!E45&amp;"-"&amp;TEXT('Girls Individual'!F45,"00"),Rosters!$A:$A,0))&amp;" "&amp;INDEX(Rosters!$D:$D,MATCH('Girls Individual'!E45&amp;"-"&amp;TEXT('Girls Individual'!F45,"00"),Rosters!$A:$A,0))</f>
        <v>F 4</v>
      </c>
      <c r="I45" s="11"/>
      <c r="L45" s="11"/>
    </row>
    <row r="46" spans="1:12" x14ac:dyDescent="0.2">
      <c r="A46" s="5">
        <v>9</v>
      </c>
      <c r="B46" s="21">
        <v>4.1878472222222221E-3</v>
      </c>
      <c r="C46" t="str">
        <f>INDEX(Rosters!$G:$G,MATCH('Girls Individual'!E46&amp;"-"&amp;TEXT('Girls Individual'!F46,"00"),Rosters!$A:$A,0))</f>
        <v>Sawyer Cinosky</v>
      </c>
      <c r="D46" t="str">
        <f>INDEX($C$152:$C$171,MATCH(E46,$B$152:$B$171,0))</f>
        <v>St E</v>
      </c>
      <c r="E46" t="s">
        <v>192</v>
      </c>
      <c r="F46">
        <v>14</v>
      </c>
      <c r="G46" s="30" t="str">
        <f>INDEX(Rosters!$E:$E,MATCH('Girls Individual'!E46&amp;"-"&amp;TEXT('Girls Individual'!F46,"00"),Rosters!$A:$A,0))&amp;" "&amp;INDEX(Rosters!$D:$D,MATCH('Girls Individual'!E46&amp;"-"&amp;TEXT('Girls Individual'!F46,"00"),Rosters!$A:$A,0))</f>
        <v>F 4</v>
      </c>
      <c r="I46" s="11"/>
      <c r="L46" s="11"/>
    </row>
    <row r="47" spans="1:12" x14ac:dyDescent="0.2">
      <c r="A47" s="5">
        <f>A46+1</f>
        <v>10</v>
      </c>
      <c r="B47" s="21">
        <v>4.1935185185185192E-3</v>
      </c>
      <c r="C47" t="str">
        <f>INDEX(Rosters!$G:$G,MATCH('Girls Individual'!E47&amp;"-"&amp;TEXT('Girls Individual'!F47,"00"),Rosters!$A:$A,0))</f>
        <v>Alexa VanSlyke</v>
      </c>
      <c r="D47" t="str">
        <f>INDEX($C$152:$C$171,MATCH(E47,$B$152:$B$171,0))</f>
        <v>SVMS</v>
      </c>
      <c r="E47" t="s">
        <v>1276</v>
      </c>
      <c r="F47">
        <v>12</v>
      </c>
      <c r="G47" s="30" t="str">
        <f>INDEX(Rosters!$E:$E,MATCH('Girls Individual'!E47&amp;"-"&amp;TEXT('Girls Individual'!F47,"00"),Rosters!$A:$A,0))&amp;" "&amp;INDEX(Rosters!$D:$D,MATCH('Girls Individual'!E47&amp;"-"&amp;TEXT('Girls Individual'!F47,"00"),Rosters!$A:$A,0))</f>
        <v>F 4</v>
      </c>
      <c r="I47" s="11"/>
      <c r="L47" s="11"/>
    </row>
    <row r="48" spans="1:12" x14ac:dyDescent="0.2">
      <c r="A48" s="5">
        <f t="shared" ref="A48:A61" si="0">A47+1</f>
        <v>11</v>
      </c>
      <c r="B48" s="21">
        <v>4.2474537037037038E-3</v>
      </c>
      <c r="C48" t="str">
        <f>INDEX(Rosters!$G:$G,MATCH('Girls Individual'!E48&amp;"-"&amp;TEXT('Girls Individual'!F48,"00"),Rosters!$A:$A,0))</f>
        <v>Loretta Biro</v>
      </c>
      <c r="D48" t="str">
        <f>INDEX($C$152:$C$171,MATCH(E48,$B$152:$B$171,0))</f>
        <v>Queen of Peace</v>
      </c>
      <c r="E48" t="s">
        <v>1272</v>
      </c>
      <c r="F48">
        <v>7</v>
      </c>
      <c r="G48" s="30" t="str">
        <f>INDEX(Rosters!$E:$E,MATCH('Girls Individual'!E48&amp;"-"&amp;TEXT('Girls Individual'!F48,"00"),Rosters!$A:$A,0))&amp;" "&amp;INDEX(Rosters!$D:$D,MATCH('Girls Individual'!E48&amp;"-"&amp;TEXT('Girls Individual'!F48,"00"),Rosters!$A:$A,0))</f>
        <v>F 4</v>
      </c>
      <c r="I48" s="11"/>
      <c r="L48" s="11"/>
    </row>
    <row r="49" spans="1:12" x14ac:dyDescent="0.2">
      <c r="A49" s="5">
        <f t="shared" si="0"/>
        <v>12</v>
      </c>
      <c r="B49" s="21">
        <v>4.5586805555555554E-3</v>
      </c>
      <c r="C49" t="str">
        <f>INDEX(Rosters!$G:$G,MATCH('Girls Individual'!E49&amp;"-"&amp;TEXT('Girls Individual'!F49,"00"),Rosters!$A:$A,0))</f>
        <v>Kathleen Melvin Jocher</v>
      </c>
      <c r="D49" t="str">
        <f>INDEX($C$152:$C$171,MATCH(E49,$B$152:$B$171,0))</f>
        <v>Assumption</v>
      </c>
      <c r="E49" t="s">
        <v>190</v>
      </c>
      <c r="F49">
        <v>17</v>
      </c>
      <c r="G49" s="30" t="str">
        <f>INDEX(Rosters!$E:$E,MATCH('Girls Individual'!E49&amp;"-"&amp;TEXT('Girls Individual'!F49,"00"),Rosters!$A:$A,0))&amp;" "&amp;INDEX(Rosters!$D:$D,MATCH('Girls Individual'!E49&amp;"-"&amp;TEXT('Girls Individual'!F49,"00"),Rosters!$A:$A,0))</f>
        <v>F 4</v>
      </c>
      <c r="I49" s="11"/>
      <c r="L49" s="11"/>
    </row>
    <row r="50" spans="1:12" x14ac:dyDescent="0.2">
      <c r="A50" s="5">
        <f t="shared" si="0"/>
        <v>13</v>
      </c>
      <c r="B50" s="21">
        <v>4.610185185185185E-3</v>
      </c>
      <c r="C50" t="str">
        <f>INDEX(Rosters!$G:$G,MATCH('Girls Individual'!E50&amp;"-"&amp;TEXT('Girls Individual'!F50,"00"),Rosters!$A:$A,0))</f>
        <v>Noelle Oess</v>
      </c>
      <c r="D50" t="str">
        <f>INDEX($C$152:$C$171,MATCH(E50,$B$152:$B$171,0))</f>
        <v>St Cassian's</v>
      </c>
      <c r="E50" t="s">
        <v>191</v>
      </c>
      <c r="F50">
        <v>41</v>
      </c>
      <c r="G50" s="30" t="str">
        <f>INDEX(Rosters!$E:$E,MATCH('Girls Individual'!E50&amp;"-"&amp;TEXT('Girls Individual'!F50,"00"),Rosters!$A:$A,0))&amp;" "&amp;INDEX(Rosters!$D:$D,MATCH('Girls Individual'!E50&amp;"-"&amp;TEXT('Girls Individual'!F50,"00"),Rosters!$A:$A,0))</f>
        <v>F 4</v>
      </c>
      <c r="I50" s="11"/>
      <c r="L50" s="11"/>
    </row>
    <row r="51" spans="1:12" x14ac:dyDescent="0.2">
      <c r="A51" s="5">
        <f t="shared" si="0"/>
        <v>14</v>
      </c>
      <c r="B51" s="21">
        <v>4.773958333333334E-3</v>
      </c>
      <c r="C51" t="str">
        <f>INDEX(Rosters!$G:$G,MATCH('Girls Individual'!E51&amp;"-"&amp;TEXT('Girls Individual'!F51,"00"),Rosters!$A:$A,0))</f>
        <v>Lili Peppinghaus</v>
      </c>
      <c r="D51" t="str">
        <f>INDEX($C$152:$C$171,MATCH(E51,$B$152:$B$171,0))</f>
        <v>St Thomas</v>
      </c>
      <c r="E51" t="s">
        <v>1275</v>
      </c>
      <c r="F51">
        <v>7</v>
      </c>
      <c r="G51" s="30" t="str">
        <f>INDEX(Rosters!$E:$E,MATCH('Girls Individual'!E51&amp;"-"&amp;TEXT('Girls Individual'!F51,"00"),Rosters!$A:$A,0))&amp;" "&amp;INDEX(Rosters!$D:$D,MATCH('Girls Individual'!E51&amp;"-"&amp;TEXT('Girls Individual'!F51,"00"),Rosters!$A:$A,0))</f>
        <v>F 4</v>
      </c>
      <c r="I51" s="11"/>
      <c r="L51" s="11"/>
    </row>
    <row r="52" spans="1:12" x14ac:dyDescent="0.2">
      <c r="A52" s="5">
        <f t="shared" si="0"/>
        <v>15</v>
      </c>
      <c r="B52" s="21">
        <v>4.9329861111111111E-3</v>
      </c>
      <c r="C52" t="str">
        <f>INDEX(Rosters!$G:$G,MATCH('Girls Individual'!E52&amp;"-"&amp;TEXT('Girls Individual'!F52,"00"),Rosters!$A:$A,0))</f>
        <v>Annie Salaki</v>
      </c>
      <c r="D52" t="str">
        <f>INDEX($C$152:$C$171,MATCH(E52,$B$152:$B$171,0))</f>
        <v>SVMS</v>
      </c>
      <c r="E52" t="s">
        <v>1276</v>
      </c>
      <c r="F52">
        <v>9</v>
      </c>
      <c r="G52" s="30" t="str">
        <f>INDEX(Rosters!$E:$E,MATCH('Girls Individual'!E52&amp;"-"&amp;TEXT('Girls Individual'!F52,"00"),Rosters!$A:$A,0))&amp;" "&amp;INDEX(Rosters!$D:$D,MATCH('Girls Individual'!E52&amp;"-"&amp;TEXT('Girls Individual'!F52,"00"),Rosters!$A:$A,0))</f>
        <v>F 4</v>
      </c>
      <c r="I52" s="11"/>
      <c r="L52" s="11"/>
    </row>
    <row r="53" spans="1:12" x14ac:dyDescent="0.2">
      <c r="A53" s="5">
        <f t="shared" si="0"/>
        <v>16</v>
      </c>
      <c r="B53" s="21">
        <v>5.1148148148148142E-3</v>
      </c>
      <c r="C53" t="str">
        <f>INDEX(Rosters!$G:$G,MATCH('Girls Individual'!E53&amp;"-"&amp;TEXT('Girls Individual'!F53,"00"),Rosters!$A:$A,0))</f>
        <v>Kate Sims</v>
      </c>
      <c r="D53" t="str">
        <f>INDEX($C$152:$C$171,MATCH(E53,$B$152:$B$171,0))</f>
        <v>SVMS</v>
      </c>
      <c r="E53" t="s">
        <v>1276</v>
      </c>
      <c r="F53">
        <v>10</v>
      </c>
      <c r="G53" s="30" t="str">
        <f>INDEX(Rosters!$E:$E,MATCH('Girls Individual'!E53&amp;"-"&amp;TEXT('Girls Individual'!F53,"00"),Rosters!$A:$A,0))&amp;" "&amp;INDEX(Rosters!$D:$D,MATCH('Girls Individual'!E53&amp;"-"&amp;TEXT('Girls Individual'!F53,"00"),Rosters!$A:$A,0))</f>
        <v>F 4</v>
      </c>
      <c r="I53" s="11"/>
      <c r="L53" s="11"/>
    </row>
    <row r="54" spans="1:12" x14ac:dyDescent="0.2">
      <c r="A54" s="5">
        <f t="shared" si="0"/>
        <v>17</v>
      </c>
      <c r="B54" s="21">
        <v>5.1658564814814813E-3</v>
      </c>
      <c r="C54" t="str">
        <f>INDEX(Rosters!$G:$G,MATCH('Girls Individual'!E54&amp;"-"&amp;TEXT('Girls Individual'!F54,"00"),Rosters!$A:$A,0))</f>
        <v>Emma Zienowicz</v>
      </c>
      <c r="D54" t="str">
        <f>INDEX($C$152:$C$171,MATCH(E54,$B$152:$B$171,0))</f>
        <v>Assumption</v>
      </c>
      <c r="E54" t="s">
        <v>190</v>
      </c>
      <c r="F54">
        <v>22</v>
      </c>
      <c r="G54" s="30" t="str">
        <f>INDEX(Rosters!$E:$E,MATCH('Girls Individual'!E54&amp;"-"&amp;TEXT('Girls Individual'!F54,"00"),Rosters!$A:$A,0))&amp;" "&amp;INDEX(Rosters!$D:$D,MATCH('Girls Individual'!E54&amp;"-"&amp;TEXT('Girls Individual'!F54,"00"),Rosters!$A:$A,0))</f>
        <v>F 4</v>
      </c>
      <c r="I54" s="11"/>
      <c r="L54" s="11"/>
    </row>
    <row r="55" spans="1:12" x14ac:dyDescent="0.2">
      <c r="A55" s="5">
        <f t="shared" si="0"/>
        <v>18</v>
      </c>
      <c r="B55" s="21">
        <v>5.3157407407407398E-3</v>
      </c>
      <c r="C55" t="str">
        <f>INDEX(Rosters!$G:$G,MATCH('Girls Individual'!E55&amp;"-"&amp;TEXT('Girls Individual'!F55,"00"),Rosters!$A:$A,0))</f>
        <v>Madison Noesner</v>
      </c>
      <c r="D55" t="str">
        <f>INDEX($C$152:$C$171,MATCH(E55,$B$152:$B$171,0))</f>
        <v>OLS</v>
      </c>
      <c r="E55" t="s">
        <v>327</v>
      </c>
      <c r="F55">
        <v>10</v>
      </c>
      <c r="G55" s="30" t="str">
        <f>INDEX(Rosters!$E:$E,MATCH('Girls Individual'!E55&amp;"-"&amp;TEXT('Girls Individual'!F55,"00"),Rosters!$A:$A,0))&amp;" "&amp;INDEX(Rosters!$D:$D,MATCH('Girls Individual'!E55&amp;"-"&amp;TEXT('Girls Individual'!F55,"00"),Rosters!$A:$A,0))</f>
        <v>F 4</v>
      </c>
      <c r="I55" s="11"/>
      <c r="L55" s="11"/>
    </row>
    <row r="56" spans="1:12" x14ac:dyDescent="0.2">
      <c r="A56" s="5">
        <f t="shared" si="0"/>
        <v>19</v>
      </c>
      <c r="B56" s="21">
        <v>5.3506944444444452E-3</v>
      </c>
      <c r="C56" t="str">
        <f>INDEX(Rosters!$G:$G,MATCH('Girls Individual'!E56&amp;"-"&amp;TEXT('Girls Individual'!F56,"00"),Rosters!$A:$A,0))</f>
        <v>KATHERINE BYRNES</v>
      </c>
      <c r="D56" t="str">
        <f>INDEX($C$152:$C$171,MATCH(E56,$B$152:$B$171,0))</f>
        <v>OLMC</v>
      </c>
      <c r="E56" t="s">
        <v>45</v>
      </c>
      <c r="F56">
        <v>6</v>
      </c>
      <c r="G56" s="30" t="str">
        <f>INDEX(Rosters!$E:$E,MATCH('Girls Individual'!E56&amp;"-"&amp;TEXT('Girls Individual'!F56,"00"),Rosters!$A:$A,0))&amp;" "&amp;INDEX(Rosters!$D:$D,MATCH('Girls Individual'!E56&amp;"-"&amp;TEXT('Girls Individual'!F56,"00"),Rosters!$A:$A,0))</f>
        <v>F 4</v>
      </c>
      <c r="I56" s="11"/>
      <c r="L56" s="11"/>
    </row>
    <row r="57" spans="1:12" x14ac:dyDescent="0.2">
      <c r="A57" s="5">
        <f t="shared" si="0"/>
        <v>20</v>
      </c>
      <c r="B57" s="21">
        <v>5.3550925925925927E-3</v>
      </c>
      <c r="C57" t="str">
        <f>INDEX(Rosters!$G:$G,MATCH('Girls Individual'!E57&amp;"-"&amp;TEXT('Girls Individual'!F57,"00"),Rosters!$A:$A,0))</f>
        <v>Sara Gaglani</v>
      </c>
      <c r="D57" t="str">
        <f>INDEX($C$152:$C$171,MATCH(E57,$B$152:$B$171,0))</f>
        <v>Assumption</v>
      </c>
      <c r="E57" t="s">
        <v>190</v>
      </c>
      <c r="F57">
        <v>15</v>
      </c>
      <c r="G57" s="30" t="str">
        <f>INDEX(Rosters!$E:$E,MATCH('Girls Individual'!E57&amp;"-"&amp;TEXT('Girls Individual'!F57,"00"),Rosters!$A:$A,0))&amp;" "&amp;INDEX(Rosters!$D:$D,MATCH('Girls Individual'!E57&amp;"-"&amp;TEXT('Girls Individual'!F57,"00"),Rosters!$A:$A,0))</f>
        <v>F 4</v>
      </c>
      <c r="I57" s="11"/>
      <c r="L57" s="11"/>
    </row>
    <row r="58" spans="1:12" x14ac:dyDescent="0.2">
      <c r="A58" s="5">
        <f t="shared" si="0"/>
        <v>21</v>
      </c>
      <c r="B58" s="21">
        <v>5.3837962962962962E-3</v>
      </c>
      <c r="C58" t="str">
        <f>INDEX(Rosters!$G:$G,MATCH('Girls Individual'!E58&amp;"-"&amp;TEXT('Girls Individual'!F58,"00"),Rosters!$A:$A,0))</f>
        <v>Mashuri Steele</v>
      </c>
      <c r="D58" t="str">
        <f>INDEX($C$152:$C$171,MATCH(E58,$B$152:$B$171,0))</f>
        <v>SVMS</v>
      </c>
      <c r="E58" t="s">
        <v>1276</v>
      </c>
      <c r="F58">
        <v>11</v>
      </c>
      <c r="G58" s="30" t="str">
        <f>INDEX(Rosters!$E:$E,MATCH('Girls Individual'!E58&amp;"-"&amp;TEXT('Girls Individual'!F58,"00"),Rosters!$A:$A,0))&amp;" "&amp;INDEX(Rosters!$D:$D,MATCH('Girls Individual'!E58&amp;"-"&amp;TEXT('Girls Individual'!F58,"00"),Rosters!$A:$A,0))</f>
        <v>F 4</v>
      </c>
      <c r="I58" s="11"/>
      <c r="L58" s="11"/>
    </row>
    <row r="59" spans="1:12" x14ac:dyDescent="0.2">
      <c r="A59" s="5">
        <f t="shared" si="0"/>
        <v>22</v>
      </c>
      <c r="B59" s="21">
        <v>5.4238425925925921E-3</v>
      </c>
      <c r="C59" t="str">
        <f>INDEX(Rosters!$G:$G,MATCH('Girls Individual'!E59&amp;"-"&amp;TEXT('Girls Individual'!F59,"00"),Rosters!$A:$A,0))</f>
        <v>Violet Rodriguez</v>
      </c>
      <c r="D59" t="str">
        <f>INDEX($C$152:$C$171,MATCH(E59,$B$152:$B$171,0))</f>
        <v>Holy Trinity</v>
      </c>
      <c r="E59" t="s">
        <v>326</v>
      </c>
      <c r="F59">
        <v>20</v>
      </c>
      <c r="G59" s="30" t="str">
        <f>INDEX(Rosters!$E:$E,MATCH('Girls Individual'!E59&amp;"-"&amp;TEXT('Girls Individual'!F59,"00"),Rosters!$A:$A,0))&amp;" "&amp;INDEX(Rosters!$D:$D,MATCH('Girls Individual'!E59&amp;"-"&amp;TEXT('Girls Individual'!F59,"00"),Rosters!$A:$A,0))</f>
        <v>F 4</v>
      </c>
      <c r="I59" s="11"/>
      <c r="L59" s="11"/>
    </row>
    <row r="60" spans="1:12" x14ac:dyDescent="0.2">
      <c r="A60" s="5">
        <f t="shared" si="0"/>
        <v>23</v>
      </c>
      <c r="B60" s="21">
        <v>5.665509259259259E-3</v>
      </c>
      <c r="C60" t="str">
        <f>INDEX(Rosters!$G:$G,MATCH('Girls Individual'!E60&amp;"-"&amp;TEXT('Girls Individual'!F60,"00"),Rosters!$A:$A,0))</f>
        <v>Emma Caldwell</v>
      </c>
      <c r="D60" t="str">
        <f>INDEX($C$152:$C$171,MATCH(E60,$B$152:$B$171,0))</f>
        <v>St Cassian's</v>
      </c>
      <c r="E60" t="s">
        <v>191</v>
      </c>
      <c r="F60">
        <v>13</v>
      </c>
      <c r="G60" s="30" t="str">
        <f>INDEX(Rosters!$E:$E,MATCH('Girls Individual'!E60&amp;"-"&amp;TEXT('Girls Individual'!F60,"00"),Rosters!$A:$A,0))&amp;" "&amp;INDEX(Rosters!$D:$D,MATCH('Girls Individual'!E60&amp;"-"&amp;TEXT('Girls Individual'!F60,"00"),Rosters!$A:$A,0))</f>
        <v>F 4</v>
      </c>
      <c r="I60" s="11"/>
      <c r="L60" s="11"/>
    </row>
    <row r="61" spans="1:12" x14ac:dyDescent="0.2">
      <c r="A61" s="5">
        <f t="shared" si="0"/>
        <v>24</v>
      </c>
      <c r="B61" s="21">
        <v>5.716550925925927E-3</v>
      </c>
      <c r="C61" t="str">
        <f>INDEX(Rosters!$G:$G,MATCH('Girls Individual'!E61&amp;"-"&amp;TEXT('Girls Individual'!F61,"00"),Rosters!$A:$A,0))</f>
        <v>Michelle Karuitha</v>
      </c>
      <c r="D61" t="str">
        <f>INDEX($C$152:$C$171,MATCH(E61,$B$152:$B$171,0))</f>
        <v>St James</v>
      </c>
      <c r="E61" t="s">
        <v>328</v>
      </c>
      <c r="F61">
        <v>5</v>
      </c>
      <c r="G61" s="30" t="str">
        <f>INDEX(Rosters!$E:$E,MATCH('Girls Individual'!E61&amp;"-"&amp;TEXT('Girls Individual'!F61,"00"),Rosters!$A:$A,0))&amp;" "&amp;INDEX(Rosters!$D:$D,MATCH('Girls Individual'!E61&amp;"-"&amp;TEXT('Girls Individual'!F61,"00"),Rosters!$A:$A,0))</f>
        <v>F 4</v>
      </c>
      <c r="I61" s="11"/>
      <c r="L61" s="11"/>
    </row>
    <row r="62" spans="1:12" x14ac:dyDescent="0.2">
      <c r="A62" s="5"/>
      <c r="B62" s="21"/>
    </row>
    <row r="63" spans="1:12" x14ac:dyDescent="0.2">
      <c r="A63" s="5"/>
      <c r="B63" s="21"/>
    </row>
    <row r="65" spans="1:12" x14ac:dyDescent="0.2">
      <c r="A65" s="5" t="s">
        <v>8</v>
      </c>
      <c r="B65" s="5"/>
    </row>
    <row r="66" spans="1:12" x14ac:dyDescent="0.2">
      <c r="A66" s="5" t="s">
        <v>2</v>
      </c>
      <c r="B66" s="5"/>
      <c r="C66" s="5" t="s">
        <v>0</v>
      </c>
      <c r="D66" s="5" t="s">
        <v>1</v>
      </c>
      <c r="E66" s="5"/>
    </row>
    <row r="67" spans="1:12" x14ac:dyDescent="0.2">
      <c r="A67" s="12">
        <v>1</v>
      </c>
      <c r="B67" s="21">
        <v>6.187962962962962E-3</v>
      </c>
      <c r="C67" t="str">
        <f>INDEX(Rosters!$G:$G,MATCH('Girls Individual'!E67&amp;"-"&amp;TEXT('Girls Individual'!F67,"00"),Rosters!$A:$A,0))</f>
        <v>Eden Solorzano</v>
      </c>
      <c r="D67" t="str">
        <f>INDEX($C$152:$C$171,MATCH(E67,$B$152:$B$171,0))</f>
        <v>St Cassian's</v>
      </c>
      <c r="E67" t="s">
        <v>191</v>
      </c>
      <c r="F67">
        <v>56</v>
      </c>
      <c r="G67" s="30" t="str">
        <f>INDEX(Rosters!$E:$E,MATCH('Girls Individual'!E67&amp;"-"&amp;TEXT('Girls Individual'!F67,"00"),Rosters!$A:$A,0))&amp;" "&amp;INDEX(Rosters!$D:$D,MATCH('Girls Individual'!E67&amp;"-"&amp;TEXT('Girls Individual'!F67,"00"),Rosters!$A:$A,0))</f>
        <v>F 6</v>
      </c>
      <c r="I67" s="11"/>
      <c r="L67" s="11"/>
    </row>
    <row r="68" spans="1:12" x14ac:dyDescent="0.2">
      <c r="A68" s="12">
        <v>2</v>
      </c>
      <c r="B68" s="21">
        <v>6.409143518518518E-3</v>
      </c>
      <c r="C68" t="str">
        <f>INDEX(Rosters!$G:$G,MATCH('Girls Individual'!E68&amp;"-"&amp;TEXT('Girls Individual'!F68,"00"),Rosters!$A:$A,0))</f>
        <v>Brigid Flynn</v>
      </c>
      <c r="D68" t="str">
        <f>INDEX($C$152:$C$171,MATCH(E68,$B$152:$B$171,0))</f>
        <v>St Pats</v>
      </c>
      <c r="E68" t="s">
        <v>330</v>
      </c>
      <c r="F68">
        <v>11</v>
      </c>
      <c r="G68" s="30" t="str">
        <f>INDEX(Rosters!$E:$E,MATCH('Girls Individual'!E68&amp;"-"&amp;TEXT('Girls Individual'!F68,"00"),Rosters!$A:$A,0))&amp;" "&amp;INDEX(Rosters!$D:$D,MATCH('Girls Individual'!E68&amp;"-"&amp;TEXT('Girls Individual'!F68,"00"),Rosters!$A:$A,0))</f>
        <v>F 6</v>
      </c>
      <c r="I68" s="11"/>
      <c r="L68" s="11"/>
    </row>
    <row r="69" spans="1:12" x14ac:dyDescent="0.2">
      <c r="A69" s="5">
        <v>3</v>
      </c>
      <c r="B69" s="21">
        <v>6.8793981481481475E-3</v>
      </c>
      <c r="C69" t="str">
        <f>INDEX(Rosters!$G:$G,MATCH('Girls Individual'!E69&amp;"-"&amp;TEXT('Girls Individual'!F69,"00"),Rosters!$A:$A,0))</f>
        <v>Katie Segal</v>
      </c>
      <c r="D69" t="str">
        <f>INDEX($C$152:$C$171,MATCH(E69,$B$152:$B$171,0))</f>
        <v>St E</v>
      </c>
      <c r="E69" t="s">
        <v>192</v>
      </c>
      <c r="F69">
        <v>28</v>
      </c>
      <c r="G69" s="30" t="str">
        <f>INDEX(Rosters!$E:$E,MATCH('Girls Individual'!E69&amp;"-"&amp;TEXT('Girls Individual'!F69,"00"),Rosters!$A:$A,0))&amp;" "&amp;INDEX(Rosters!$D:$D,MATCH('Girls Individual'!E69&amp;"-"&amp;TEXT('Girls Individual'!F69,"00"),Rosters!$A:$A,0))</f>
        <v>F 6</v>
      </c>
      <c r="I69" s="11"/>
      <c r="L69" s="11"/>
    </row>
    <row r="70" spans="1:12" x14ac:dyDescent="0.2">
      <c r="A70" s="5">
        <v>4</v>
      </c>
      <c r="B70" s="21">
        <v>6.9111111111111109E-3</v>
      </c>
      <c r="C70" t="str">
        <f>INDEX(Rosters!$G:$G,MATCH('Girls Individual'!E70&amp;"-"&amp;TEXT('Girls Individual'!F70,"00"),Rosters!$A:$A,0))</f>
        <v>BELLA FUENTES</v>
      </c>
      <c r="D70" t="str">
        <f>INDEX($C$152:$C$171,MATCH(E70,$B$152:$B$171,0))</f>
        <v>OLMC</v>
      </c>
      <c r="E70" t="s">
        <v>45</v>
      </c>
      <c r="F70">
        <v>20</v>
      </c>
      <c r="G70" s="30" t="str">
        <f>INDEX(Rosters!$E:$E,MATCH('Girls Individual'!E70&amp;"-"&amp;TEXT('Girls Individual'!F70,"00"),Rosters!$A:$A,0))&amp;" "&amp;INDEX(Rosters!$D:$D,MATCH('Girls Individual'!E70&amp;"-"&amp;TEXT('Girls Individual'!F70,"00"),Rosters!$A:$A,0))</f>
        <v>F 6</v>
      </c>
      <c r="I70" s="11"/>
      <c r="L70" s="11"/>
    </row>
    <row r="71" spans="1:12" x14ac:dyDescent="0.2">
      <c r="A71" s="5">
        <v>5</v>
      </c>
      <c r="B71" s="21">
        <v>7.017824074074073E-3</v>
      </c>
      <c r="C71" t="str">
        <f>INDEX(Rosters!$G:$G,MATCH('Girls Individual'!E71&amp;"-"&amp;TEXT('Girls Individual'!F71,"00"),Rosters!$A:$A,0))</f>
        <v>Corey Graham</v>
      </c>
      <c r="D71" t="str">
        <f>INDEX($C$152:$C$171,MATCH(E71,$B$152:$B$171,0))</f>
        <v>SVMS</v>
      </c>
      <c r="E71" t="s">
        <v>1276</v>
      </c>
      <c r="F71">
        <v>19</v>
      </c>
      <c r="G71" s="30" t="str">
        <f>INDEX(Rosters!$E:$E,MATCH('Girls Individual'!E71&amp;"-"&amp;TEXT('Girls Individual'!F71,"00"),Rosters!$A:$A,0))&amp;" "&amp;INDEX(Rosters!$D:$D,MATCH('Girls Individual'!E71&amp;"-"&amp;TEXT('Girls Individual'!F71,"00"),Rosters!$A:$A,0))</f>
        <v>M 6</v>
      </c>
      <c r="H71" s="11"/>
      <c r="K71" s="11"/>
    </row>
    <row r="72" spans="1:12" x14ac:dyDescent="0.2">
      <c r="A72" s="5">
        <v>6</v>
      </c>
      <c r="B72" s="21">
        <v>7.1251157407407409E-3</v>
      </c>
      <c r="C72" t="str">
        <f>INDEX(Rosters!$G:$G,MATCH('Girls Individual'!E72&amp;"-"&amp;TEXT('Girls Individual'!F72,"00"),Rosters!$A:$A,0))</f>
        <v>Sara Karpack</v>
      </c>
      <c r="D72" t="str">
        <f>INDEX($C$152:$C$171,MATCH(E72,$B$152:$B$171,0))</f>
        <v>Assumption</v>
      </c>
      <c r="E72" t="s">
        <v>190</v>
      </c>
      <c r="F72">
        <v>40</v>
      </c>
      <c r="G72" s="30" t="str">
        <f>INDEX(Rosters!$E:$E,MATCH('Girls Individual'!E72&amp;"-"&amp;TEXT('Girls Individual'!F72,"00"),Rosters!$A:$A,0))&amp;" "&amp;INDEX(Rosters!$D:$D,MATCH('Girls Individual'!E72&amp;"-"&amp;TEXT('Girls Individual'!F72,"00"),Rosters!$A:$A,0))</f>
        <v>F 6</v>
      </c>
      <c r="I72" s="11"/>
      <c r="L72" s="11"/>
    </row>
    <row r="73" spans="1:12" x14ac:dyDescent="0.2">
      <c r="A73" s="5">
        <v>7</v>
      </c>
      <c r="B73" s="21">
        <v>7.1826388888888886E-3</v>
      </c>
      <c r="C73" t="str">
        <f>INDEX(Rosters!$G:$G,MATCH('Girls Individual'!E73&amp;"-"&amp;TEXT('Girls Individual'!F73,"00"),Rosters!$A:$A,0))</f>
        <v>Morgan Angelillo</v>
      </c>
      <c r="D73" t="str">
        <f>INDEX($C$152:$C$171,MATCH(E73,$B$152:$B$171,0))</f>
        <v>St Cassian's</v>
      </c>
      <c r="E73" t="s">
        <v>191</v>
      </c>
      <c r="F73">
        <v>5</v>
      </c>
      <c r="G73" s="30" t="str">
        <f>INDEX(Rosters!$E:$E,MATCH('Girls Individual'!E73&amp;"-"&amp;TEXT('Girls Individual'!F73,"00"),Rosters!$A:$A,0))&amp;" "&amp;INDEX(Rosters!$D:$D,MATCH('Girls Individual'!E73&amp;"-"&amp;TEXT('Girls Individual'!F73,"00"),Rosters!$A:$A,0))</f>
        <v>F 6</v>
      </c>
      <c r="I73" s="11"/>
      <c r="L73" s="11"/>
    </row>
    <row r="74" spans="1:12" x14ac:dyDescent="0.2">
      <c r="A74" s="5">
        <v>8</v>
      </c>
      <c r="B74" s="21">
        <v>7.3896990740740737E-3</v>
      </c>
      <c r="C74" t="str">
        <f>INDEX(Rosters!$G:$G,MATCH('Girls Individual'!E74&amp;"-"&amp;TEXT('Girls Individual'!F74,"00"),Rosters!$A:$A,0))</f>
        <v>Sophia Battista</v>
      </c>
      <c r="D74" t="str">
        <f>INDEX($C$152:$C$171,MATCH(E74,$B$152:$B$171,0))</f>
        <v>St James</v>
      </c>
      <c r="E74" t="s">
        <v>328</v>
      </c>
      <c r="F74">
        <v>13</v>
      </c>
      <c r="G74" s="30" t="str">
        <f>INDEX(Rosters!$E:$E,MATCH('Girls Individual'!E74&amp;"-"&amp;TEXT('Girls Individual'!F74,"00"),Rosters!$A:$A,0))&amp;" "&amp;INDEX(Rosters!$D:$D,MATCH('Girls Individual'!E74&amp;"-"&amp;TEXT('Girls Individual'!F74,"00"),Rosters!$A:$A,0))</f>
        <v>F 6</v>
      </c>
      <c r="I74" s="11"/>
      <c r="L74" s="11"/>
    </row>
    <row r="75" spans="1:12" x14ac:dyDescent="0.2">
      <c r="A75" s="5">
        <v>9</v>
      </c>
      <c r="B75" s="21">
        <v>7.4998842592592591E-3</v>
      </c>
      <c r="C75" t="str">
        <f>INDEX(Rosters!$G:$G,MATCH('Girls Individual'!E75&amp;"-"&amp;TEXT('Girls Individual'!F75,"00"),Rosters!$A:$A,0))</f>
        <v>Joelle Paolino</v>
      </c>
      <c r="D75" t="str">
        <f>INDEX($C$152:$C$171,MATCH(E75,$B$152:$B$171,0))</f>
        <v>St James</v>
      </c>
      <c r="E75" t="s">
        <v>328</v>
      </c>
      <c r="F75">
        <v>19</v>
      </c>
      <c r="G75" s="30" t="str">
        <f>INDEX(Rosters!$E:$E,MATCH('Girls Individual'!E75&amp;"-"&amp;TEXT('Girls Individual'!F75,"00"),Rosters!$A:$A,0))&amp;" "&amp;INDEX(Rosters!$D:$D,MATCH('Girls Individual'!E75&amp;"-"&amp;TEXT('Girls Individual'!F75,"00"),Rosters!$A:$A,0))</f>
        <v>F 6</v>
      </c>
      <c r="I75" s="11"/>
      <c r="L75" s="11"/>
    </row>
    <row r="76" spans="1:12" x14ac:dyDescent="0.2">
      <c r="A76" s="5">
        <v>10</v>
      </c>
      <c r="B76" s="21">
        <v>7.6342592592592599E-3</v>
      </c>
      <c r="C76" t="str">
        <f>INDEX(Rosters!$G:$G,MATCH('Girls Individual'!E76&amp;"-"&amp;TEXT('Girls Individual'!F76,"00"),Rosters!$A:$A,0))</f>
        <v>Noreen Mack</v>
      </c>
      <c r="D76" t="str">
        <f>INDEX($C$152:$C$171,MATCH(E76,$B$152:$B$171,0))</f>
        <v>St James</v>
      </c>
      <c r="E76" t="s">
        <v>328</v>
      </c>
      <c r="F76">
        <v>18</v>
      </c>
      <c r="G76" s="30" t="str">
        <f>INDEX(Rosters!$E:$E,MATCH('Girls Individual'!E76&amp;"-"&amp;TEXT('Girls Individual'!F76,"00"),Rosters!$A:$A,0))&amp;" "&amp;INDEX(Rosters!$D:$D,MATCH('Girls Individual'!E76&amp;"-"&amp;TEXT('Girls Individual'!F76,"00"),Rosters!$A:$A,0))</f>
        <v>F 6</v>
      </c>
      <c r="I76" s="11"/>
      <c r="L76" s="11"/>
    </row>
    <row r="77" spans="1:12" x14ac:dyDescent="0.2">
      <c r="A77" s="5">
        <v>11</v>
      </c>
      <c r="B77" s="21">
        <v>7.6572916666666664E-3</v>
      </c>
      <c r="C77" t="str">
        <f>INDEX(Rosters!$G:$G,MATCH('Girls Individual'!E77&amp;"-"&amp;TEXT('Girls Individual'!F77,"00"),Rosters!$A:$A,0))</f>
        <v>Sophia Cohen</v>
      </c>
      <c r="D77" t="str">
        <f>INDEX($C$152:$C$171,MATCH(E77,$B$152:$B$171,0))</f>
        <v>St Cassian's</v>
      </c>
      <c r="E77" t="s">
        <v>191</v>
      </c>
      <c r="F77">
        <v>16</v>
      </c>
      <c r="G77" s="30" t="str">
        <f>INDEX(Rosters!$E:$E,MATCH('Girls Individual'!E77&amp;"-"&amp;TEXT('Girls Individual'!F77,"00"),Rosters!$A:$A,0))&amp;" "&amp;INDEX(Rosters!$D:$D,MATCH('Girls Individual'!E77&amp;"-"&amp;TEXT('Girls Individual'!F77,"00"),Rosters!$A:$A,0))</f>
        <v>F 6</v>
      </c>
      <c r="I77" s="11"/>
      <c r="L77" s="11"/>
    </row>
    <row r="78" spans="1:12" x14ac:dyDescent="0.2">
      <c r="A78" s="5">
        <v>12</v>
      </c>
      <c r="B78" s="21">
        <v>7.7457175925925922E-3</v>
      </c>
      <c r="C78" t="str">
        <f>INDEX(Rosters!$G:$G,MATCH('Girls Individual'!E78&amp;"-"&amp;TEXT('Girls Individual'!F78,"00"),Rosters!$A:$A,0))</f>
        <v>ELIE GREENMAN</v>
      </c>
      <c r="D78" t="str">
        <f>INDEX($C$152:$C$171,MATCH(E78,$B$152:$B$171,0))</f>
        <v>OLMC</v>
      </c>
      <c r="E78" t="s">
        <v>45</v>
      </c>
      <c r="F78">
        <v>19</v>
      </c>
      <c r="G78" s="30" t="str">
        <f>INDEX(Rosters!$E:$E,MATCH('Girls Individual'!E78&amp;"-"&amp;TEXT('Girls Individual'!F78,"00"),Rosters!$A:$A,0))&amp;" "&amp;INDEX(Rosters!$D:$D,MATCH('Girls Individual'!E78&amp;"-"&amp;TEXT('Girls Individual'!F78,"00"),Rosters!$A:$A,0))</f>
        <v>F 6</v>
      </c>
      <c r="I78" s="11"/>
      <c r="L78" s="11"/>
    </row>
    <row r="79" spans="1:12" x14ac:dyDescent="0.2">
      <c r="A79" s="5">
        <v>13</v>
      </c>
      <c r="B79" s="21">
        <v>7.828703703703704E-3</v>
      </c>
      <c r="C79" t="str">
        <f>INDEX(Rosters!$G:$G,MATCH('Girls Individual'!E79&amp;"-"&amp;TEXT('Girls Individual'!F79,"00"),Rosters!$A:$A,0))</f>
        <v>Lauren Dischinger</v>
      </c>
      <c r="D79" t="str">
        <f>INDEX($C$152:$C$171,MATCH(E79,$B$152:$B$171,0))</f>
        <v>Assumption</v>
      </c>
      <c r="E79" t="s">
        <v>190</v>
      </c>
      <c r="F79">
        <v>39</v>
      </c>
      <c r="G79" s="30" t="str">
        <f>INDEX(Rosters!$E:$E,MATCH('Girls Individual'!E79&amp;"-"&amp;TEXT('Girls Individual'!F79,"00"),Rosters!$A:$A,0))&amp;" "&amp;INDEX(Rosters!$D:$D,MATCH('Girls Individual'!E79&amp;"-"&amp;TEXT('Girls Individual'!F79,"00"),Rosters!$A:$A,0))</f>
        <v>F 6</v>
      </c>
      <c r="I79" s="11"/>
      <c r="L79" s="11"/>
    </row>
    <row r="80" spans="1:12" x14ac:dyDescent="0.2">
      <c r="A80" s="5">
        <v>14</v>
      </c>
      <c r="B80" s="21">
        <v>7.8342592592592578E-3</v>
      </c>
      <c r="C80" t="str">
        <f>INDEX(Rosters!$G:$G,MATCH('Girls Individual'!E80&amp;"-"&amp;TEXT('Girls Individual'!F80,"00"),Rosters!$A:$A,0))</f>
        <v>Avery Lawlor</v>
      </c>
      <c r="D80" t="str">
        <f>INDEX($C$152:$C$171,MATCH(E80,$B$152:$B$171,0))</f>
        <v>St James</v>
      </c>
      <c r="E80" t="s">
        <v>328</v>
      </c>
      <c r="F80">
        <v>17</v>
      </c>
      <c r="G80" s="30" t="str">
        <f>INDEX(Rosters!$E:$E,MATCH('Girls Individual'!E80&amp;"-"&amp;TEXT('Girls Individual'!F80,"00"),Rosters!$A:$A,0))&amp;" "&amp;INDEX(Rosters!$D:$D,MATCH('Girls Individual'!E80&amp;"-"&amp;TEXT('Girls Individual'!F80,"00"),Rosters!$A:$A,0))</f>
        <v>F 5</v>
      </c>
      <c r="I80" s="11"/>
      <c r="L80" s="11"/>
    </row>
    <row r="81" spans="1:12" x14ac:dyDescent="0.2">
      <c r="A81" s="5">
        <v>15</v>
      </c>
      <c r="B81" s="21">
        <v>8.0570601851851862E-3</v>
      </c>
      <c r="C81" t="str">
        <f>INDEX(Rosters!$G:$G,MATCH('Girls Individual'!E81&amp;"-"&amp;TEXT('Girls Individual'!F81,"00"),Rosters!$A:$A,0))</f>
        <v>Mary McEnroe</v>
      </c>
      <c r="D81" t="str">
        <f>INDEX($C$152:$C$171,MATCH(E81,$B$152:$B$171,0))</f>
        <v>Assumption</v>
      </c>
      <c r="E81" t="s">
        <v>190</v>
      </c>
      <c r="F81">
        <v>41</v>
      </c>
      <c r="G81" s="30" t="str">
        <f>INDEX(Rosters!$E:$E,MATCH('Girls Individual'!E81&amp;"-"&amp;TEXT('Girls Individual'!F81,"00"),Rosters!$A:$A,0))&amp;" "&amp;INDEX(Rosters!$D:$D,MATCH('Girls Individual'!E81&amp;"-"&amp;TEXT('Girls Individual'!F81,"00"),Rosters!$A:$A,0))</f>
        <v>F 6</v>
      </c>
      <c r="I81" s="11"/>
      <c r="L81" s="11"/>
    </row>
    <row r="82" spans="1:12" x14ac:dyDescent="0.2">
      <c r="A82" s="5">
        <v>16</v>
      </c>
      <c r="B82" s="21">
        <v>8.6748842592592589E-3</v>
      </c>
      <c r="C82" t="str">
        <f>INDEX(Rosters!$G:$G,MATCH('Girls Individual'!E82&amp;"-"&amp;TEXT('Girls Individual'!F82,"00"),Rosters!$A:$A,0))</f>
        <v>Sophia Hendrix</v>
      </c>
      <c r="D82" t="str">
        <f>INDEX($C$152:$C$171,MATCH(E82,$B$152:$B$171,0))</f>
        <v>SJA</v>
      </c>
      <c r="E82" t="s">
        <v>329</v>
      </c>
      <c r="F82">
        <v>19</v>
      </c>
      <c r="G82" s="30" t="str">
        <f>INDEX(Rosters!$E:$E,MATCH('Girls Individual'!E82&amp;"-"&amp;TEXT('Girls Individual'!F82,"00"),Rosters!$A:$A,0))&amp;" "&amp;INDEX(Rosters!$D:$D,MATCH('Girls Individual'!E82&amp;"-"&amp;TEXT('Girls Individual'!F82,"00"),Rosters!$A:$A,0))</f>
        <v>F 5</v>
      </c>
      <c r="I82" s="11"/>
      <c r="L82" s="11"/>
    </row>
    <row r="83" spans="1:12" x14ac:dyDescent="0.2">
      <c r="A83" s="5">
        <v>17</v>
      </c>
      <c r="B83" s="21">
        <v>8.7819444444444447E-3</v>
      </c>
      <c r="C83" t="str">
        <f>INDEX(Rosters!$G:$G,MATCH('Girls Individual'!E83&amp;"-"&amp;TEXT('Girls Individual'!F83,"00"),Rosters!$A:$A,0))</f>
        <v>Ellis Sobers</v>
      </c>
      <c r="D83" t="str">
        <f>INDEX($C$152:$C$171,MATCH(E83,$B$152:$B$171,0))</f>
        <v>St Pats</v>
      </c>
      <c r="E83" t="s">
        <v>330</v>
      </c>
      <c r="F83">
        <v>7</v>
      </c>
      <c r="G83" s="30" t="str">
        <f>INDEX(Rosters!$E:$E,MATCH('Girls Individual'!E83&amp;"-"&amp;TEXT('Girls Individual'!F83,"00"),Rosters!$A:$A,0))&amp;" "&amp;INDEX(Rosters!$D:$D,MATCH('Girls Individual'!E83&amp;"-"&amp;TEXT('Girls Individual'!F83,"00"),Rosters!$A:$A,0))</f>
        <v>F 6</v>
      </c>
      <c r="I83" s="11"/>
      <c r="L83" s="11"/>
    </row>
    <row r="84" spans="1:12" x14ac:dyDescent="0.2">
      <c r="A84" s="5">
        <v>18</v>
      </c>
      <c r="B84" s="21">
        <v>8.8024305555555547E-3</v>
      </c>
      <c r="C84" t="str">
        <f>INDEX(Rosters!$G:$G,MATCH('Girls Individual'!E84&amp;"-"&amp;TEXT('Girls Individual'!F84,"00"),Rosters!$A:$A,0))</f>
        <v>Charlotte Bennigtion</v>
      </c>
      <c r="D84" t="str">
        <f>INDEX($C$152:$C$171,MATCH(E84,$B$152:$B$171,0))</f>
        <v>St Pats</v>
      </c>
      <c r="E84" t="s">
        <v>330</v>
      </c>
      <c r="F84">
        <v>10</v>
      </c>
      <c r="G84" s="30" t="str">
        <f>INDEX(Rosters!$E:$E,MATCH('Girls Individual'!E84&amp;"-"&amp;TEXT('Girls Individual'!F84,"00"),Rosters!$A:$A,0))&amp;" "&amp;INDEX(Rosters!$D:$D,MATCH('Girls Individual'!E84&amp;"-"&amp;TEXT('Girls Individual'!F84,"00"),Rosters!$A:$A,0))</f>
        <v>F 6</v>
      </c>
      <c r="I84" s="11"/>
      <c r="L84" s="11"/>
    </row>
    <row r="85" spans="1:12" x14ac:dyDescent="0.2">
      <c r="A85" s="5">
        <v>19</v>
      </c>
      <c r="B85" s="21">
        <v>8.9304398148148147E-3</v>
      </c>
      <c r="C85" t="str">
        <f>INDEX(Rosters!$G:$G,MATCH('Girls Individual'!E85&amp;"-"&amp;TEXT('Girls Individual'!F85,"00"),Rosters!$A:$A,0))</f>
        <v>Isabela de Castro Soares</v>
      </c>
      <c r="D85" t="str">
        <f>INDEX($C$152:$C$171,MATCH(E85,$B$152:$B$171,0))</f>
        <v>SVMS</v>
      </c>
      <c r="E85" t="s">
        <v>1276</v>
      </c>
      <c r="F85">
        <v>17</v>
      </c>
      <c r="G85" s="30" t="str">
        <f>INDEX(Rosters!$E:$E,MATCH('Girls Individual'!E85&amp;"-"&amp;TEXT('Girls Individual'!F85,"00"),Rosters!$A:$A,0))&amp;" "&amp;INDEX(Rosters!$D:$D,MATCH('Girls Individual'!E85&amp;"-"&amp;TEXT('Girls Individual'!F85,"00"),Rosters!$A:$A,0))</f>
        <v>F 6</v>
      </c>
      <c r="I85" s="11"/>
      <c r="L85" s="11"/>
    </row>
    <row r="86" spans="1:12" x14ac:dyDescent="0.2">
      <c r="A86" s="5">
        <v>20</v>
      </c>
      <c r="B86" s="21">
        <v>9.1314814814814817E-3</v>
      </c>
      <c r="C86" t="str">
        <f>INDEX(Rosters!$G:$G,MATCH('Girls Individual'!E86&amp;"-"&amp;TEXT('Girls Individual'!F86,"00"),Rosters!$A:$A,0))</f>
        <v>SOFIA COHEN</v>
      </c>
      <c r="D86" t="str">
        <f>INDEX($C$152:$C$171,MATCH(E86,$B$152:$B$171,0))</f>
        <v>OLMC</v>
      </c>
      <c r="E86" t="s">
        <v>45</v>
      </c>
      <c r="F86">
        <v>21</v>
      </c>
      <c r="G86" s="30" t="str">
        <f>INDEX(Rosters!$E:$E,MATCH('Girls Individual'!E86&amp;"-"&amp;TEXT('Girls Individual'!F86,"00"),Rosters!$A:$A,0))&amp;" "&amp;INDEX(Rosters!$D:$D,MATCH('Girls Individual'!E86&amp;"-"&amp;TEXT('Girls Individual'!F86,"00"),Rosters!$A:$A,0))</f>
        <v>F 6</v>
      </c>
      <c r="I86" s="11"/>
      <c r="L86" s="11"/>
    </row>
    <row r="87" spans="1:12" x14ac:dyDescent="0.2">
      <c r="A87" s="5">
        <v>21</v>
      </c>
      <c r="B87" s="21">
        <v>9.2416666666666671E-3</v>
      </c>
      <c r="C87" t="str">
        <f>INDEX(Rosters!$G:$G,MATCH('Girls Individual'!E87&amp;"-"&amp;TEXT('Girls Individual'!F87,"00"),Rosters!$A:$A,0))</f>
        <v>Natalie Tangreti</v>
      </c>
      <c r="D87" t="str">
        <f>INDEX($C$152:$C$171,MATCH(E87,$B$152:$B$171,0))</f>
        <v>St E</v>
      </c>
      <c r="E87" t="s">
        <v>192</v>
      </c>
      <c r="F87">
        <v>29</v>
      </c>
      <c r="G87" s="30" t="str">
        <f>INDEX(Rosters!$E:$E,MATCH('Girls Individual'!E87&amp;"-"&amp;TEXT('Girls Individual'!F87,"00"),Rosters!$A:$A,0))&amp;" "&amp;INDEX(Rosters!$D:$D,MATCH('Girls Individual'!E87&amp;"-"&amp;TEXT('Girls Individual'!F87,"00"),Rosters!$A:$A,0))</f>
        <v>F 6</v>
      </c>
      <c r="I87" s="11"/>
      <c r="L87" s="11"/>
    </row>
    <row r="88" spans="1:12" x14ac:dyDescent="0.2">
      <c r="A88" s="5">
        <v>22</v>
      </c>
      <c r="B88" s="21">
        <v>9.5317129629629623E-3</v>
      </c>
      <c r="C88" t="str">
        <f>INDEX(Rosters!$G:$G,MATCH('Girls Individual'!E88&amp;"-"&amp;TEXT('Girls Individual'!F88,"00"),Rosters!$A:$A,0))</f>
        <v>Mia Soto</v>
      </c>
      <c r="D88" t="str">
        <f>INDEX($C$152:$C$171,MATCH(E88,$B$152:$B$171,0))</f>
        <v>St Thomas</v>
      </c>
      <c r="E88" t="s">
        <v>1275</v>
      </c>
      <c r="F88">
        <v>13</v>
      </c>
      <c r="G88" s="30" t="str">
        <f>INDEX(Rosters!$E:$E,MATCH('Girls Individual'!E88&amp;"-"&amp;TEXT('Girls Individual'!F88,"00"),Rosters!$A:$A,0))&amp;" "&amp;INDEX(Rosters!$D:$D,MATCH('Girls Individual'!E88&amp;"-"&amp;TEXT('Girls Individual'!F88,"00"),Rosters!$A:$A,0))</f>
        <v>F 5</v>
      </c>
      <c r="I88" s="11"/>
      <c r="L88" s="11"/>
    </row>
    <row r="89" spans="1:12" x14ac:dyDescent="0.2">
      <c r="A89" s="5">
        <v>23</v>
      </c>
      <c r="B89" s="21">
        <v>9.5374999999999991E-3</v>
      </c>
      <c r="C89" t="str">
        <f>INDEX(Rosters!$G:$G,MATCH('Girls Individual'!E89&amp;"-"&amp;TEXT('Girls Individual'!F89,"00"),Rosters!$A:$A,0))</f>
        <v>Penelope Rodriguez</v>
      </c>
      <c r="D89" t="str">
        <f>INDEX($C$152:$C$171,MATCH(E89,$B$152:$B$171,0))</f>
        <v>Holy Trinity</v>
      </c>
      <c r="E89" t="s">
        <v>326</v>
      </c>
      <c r="F89">
        <v>19</v>
      </c>
      <c r="G89" s="30" t="str">
        <f>INDEX(Rosters!$E:$E,MATCH('Girls Individual'!E89&amp;"-"&amp;TEXT('Girls Individual'!F89,"00"),Rosters!$A:$A,0))&amp;" "&amp;INDEX(Rosters!$D:$D,MATCH('Girls Individual'!E89&amp;"-"&amp;TEXT('Girls Individual'!F89,"00"),Rosters!$A:$A,0))</f>
        <v>F 6</v>
      </c>
      <c r="I89" s="11"/>
      <c r="L89" s="11"/>
    </row>
    <row r="90" spans="1:12" x14ac:dyDescent="0.2">
      <c r="A90" s="5">
        <v>24</v>
      </c>
      <c r="B90" s="21">
        <v>9.7879629629629636E-3</v>
      </c>
      <c r="C90" t="str">
        <f>INDEX(Rosters!$G:$G,MATCH('Girls Individual'!E90&amp;"-"&amp;TEXT('Girls Individual'!F90,"00"),Rosters!$A:$A,0))</f>
        <v>ANALIESE TYRELL</v>
      </c>
      <c r="D90" t="str">
        <f>INDEX($C$152:$C$171,MATCH(E90,$B$152:$B$171,0))</f>
        <v>OLMC</v>
      </c>
      <c r="E90" t="s">
        <v>45</v>
      </c>
      <c r="F90">
        <v>15</v>
      </c>
      <c r="G90" s="30" t="str">
        <f>INDEX(Rosters!$E:$E,MATCH('Girls Individual'!E90&amp;"-"&amp;TEXT('Girls Individual'!F90,"00"),Rosters!$A:$A,0))&amp;" "&amp;INDEX(Rosters!$D:$D,MATCH('Girls Individual'!E90&amp;"-"&amp;TEXT('Girls Individual'!F90,"00"),Rosters!$A:$A,0))</f>
        <v>F 5</v>
      </c>
      <c r="I90" s="11"/>
      <c r="L90" s="11"/>
    </row>
    <row r="91" spans="1:12" x14ac:dyDescent="0.2">
      <c r="A91" s="5">
        <v>25</v>
      </c>
      <c r="B91" s="21">
        <v>1.0107291666666667E-2</v>
      </c>
      <c r="C91" t="str">
        <f>INDEX(Rosters!$G:$G,MATCH('Girls Individual'!E91&amp;"-"&amp;TEXT('Girls Individual'!F91,"00"),Rosters!$A:$A,0))</f>
        <v>Sofia Nunez</v>
      </c>
      <c r="D91" t="str">
        <f>INDEX($C$152:$C$171,MATCH(E91,$B$152:$B$171,0))</f>
        <v>St E</v>
      </c>
      <c r="E91" t="s">
        <v>192</v>
      </c>
      <c r="F91">
        <v>24</v>
      </c>
      <c r="G91" s="30" t="str">
        <f>INDEX(Rosters!$E:$E,MATCH('Girls Individual'!E91&amp;"-"&amp;TEXT('Girls Individual'!F91,"00"),Rosters!$A:$A,0))&amp;" "&amp;INDEX(Rosters!$D:$D,MATCH('Girls Individual'!E91&amp;"-"&amp;TEXT('Girls Individual'!F91,"00"),Rosters!$A:$A,0))</f>
        <v>F 5</v>
      </c>
      <c r="I91" s="11"/>
      <c r="L91" s="11"/>
    </row>
    <row r="92" spans="1:12" x14ac:dyDescent="0.2">
      <c r="A92" s="5">
        <v>26</v>
      </c>
      <c r="B92" s="21">
        <v>1.0192013888888889E-2</v>
      </c>
      <c r="C92" t="str">
        <f>INDEX(Rosters!$G:$G,MATCH('Girls Individual'!E92&amp;"-"&amp;TEXT('Girls Individual'!F92,"00"),Rosters!$A:$A,0))</f>
        <v>Victoria Hendrix</v>
      </c>
      <c r="D92" t="str">
        <f>INDEX($C$152:$C$171,MATCH(E92,$B$152:$B$171,0))</f>
        <v>SJA</v>
      </c>
      <c r="E92" t="s">
        <v>329</v>
      </c>
      <c r="F92">
        <v>25</v>
      </c>
      <c r="G92" s="30" t="str">
        <f>INDEX(Rosters!$E:$E,MATCH('Girls Individual'!E92&amp;"-"&amp;TEXT('Girls Individual'!F92,"00"),Rosters!$A:$A,0))&amp;" "&amp;INDEX(Rosters!$D:$D,MATCH('Girls Individual'!E92&amp;"-"&amp;TEXT('Girls Individual'!F92,"00"),Rosters!$A:$A,0))</f>
        <v>F 6</v>
      </c>
      <c r="I92" s="11"/>
      <c r="L92" s="11"/>
    </row>
    <row r="93" spans="1:12" x14ac:dyDescent="0.2">
      <c r="A93" s="5">
        <v>27</v>
      </c>
      <c r="B93" s="21">
        <v>1.0417592592592591E-2</v>
      </c>
      <c r="C93" t="str">
        <f>INDEX(Rosters!$G:$G,MATCH('Girls Individual'!E93&amp;"-"&amp;TEXT('Girls Individual'!F93,"00"),Rosters!$A:$A,0))</f>
        <v>Delaney Pignatello</v>
      </c>
      <c r="D93" t="str">
        <f>INDEX($C$152:$C$171,MATCH(E93,$B$152:$B$171,0))</f>
        <v>St Pats</v>
      </c>
      <c r="E93" t="s">
        <v>330</v>
      </c>
      <c r="F93">
        <v>6</v>
      </c>
      <c r="G93" s="30" t="str">
        <f>INDEX(Rosters!$E:$E,MATCH('Girls Individual'!E93&amp;"-"&amp;TEXT('Girls Individual'!F93,"00"),Rosters!$A:$A,0))&amp;" "&amp;INDEX(Rosters!$D:$D,MATCH('Girls Individual'!E93&amp;"-"&amp;TEXT('Girls Individual'!F93,"00"),Rosters!$A:$A,0))</f>
        <v>F 6</v>
      </c>
      <c r="I93" s="11"/>
      <c r="L93" s="11"/>
    </row>
    <row r="94" spans="1:12" x14ac:dyDescent="0.2">
      <c r="A94" s="5">
        <v>28</v>
      </c>
      <c r="B94" s="21">
        <v>1.0755787037037036E-2</v>
      </c>
      <c r="C94" t="str">
        <f>INDEX(Rosters!$G:$G,MATCH('Girls Individual'!E94&amp;"-"&amp;TEXT('Girls Individual'!F94,"00"),Rosters!$A:$A,0))</f>
        <v>Kobi Davis</v>
      </c>
      <c r="D94" t="str">
        <f>INDEX($C$152:$C$171,MATCH(E94,$B$152:$B$171,0))</f>
        <v>Assumption</v>
      </c>
      <c r="E94" t="s">
        <v>190</v>
      </c>
      <c r="F94">
        <v>38</v>
      </c>
      <c r="G94" s="30" t="str">
        <f>INDEX(Rosters!$E:$E,MATCH('Girls Individual'!E94&amp;"-"&amp;TEXT('Girls Individual'!F94,"00"),Rosters!$A:$A,0))&amp;" "&amp;INDEX(Rosters!$D:$D,MATCH('Girls Individual'!E94&amp;"-"&amp;TEXT('Girls Individual'!F94,"00"),Rosters!$A:$A,0))</f>
        <v>F 6</v>
      </c>
      <c r="I94" s="11"/>
      <c r="L94" s="11"/>
    </row>
    <row r="95" spans="1:12" x14ac:dyDescent="0.2">
      <c r="A95" s="5">
        <v>29</v>
      </c>
      <c r="B95" s="21">
        <v>1.0811921296296295E-2</v>
      </c>
      <c r="C95" t="str">
        <f>INDEX(Rosters!$G:$G,MATCH('Girls Individual'!E95&amp;"-"&amp;TEXT('Girls Individual'!F95,"00"),Rosters!$A:$A,0))</f>
        <v>Evelyn Cudia</v>
      </c>
      <c r="D95" t="str">
        <f>INDEX($C$152:$C$171,MATCH(E95,$B$152:$B$171,0))</f>
        <v>St Cassian's</v>
      </c>
      <c r="E95" t="s">
        <v>191</v>
      </c>
      <c r="F95">
        <v>19</v>
      </c>
      <c r="G95" s="30" t="str">
        <f>INDEX(Rosters!$E:$E,MATCH('Girls Individual'!E95&amp;"-"&amp;TEXT('Girls Individual'!F95,"00"),Rosters!$A:$A,0))&amp;" "&amp;INDEX(Rosters!$D:$D,MATCH('Girls Individual'!E95&amp;"-"&amp;TEXT('Girls Individual'!F95,"00"),Rosters!$A:$A,0))</f>
        <v>F 6</v>
      </c>
      <c r="I95" s="11"/>
      <c r="L95" s="11"/>
    </row>
    <row r="96" spans="1:12" x14ac:dyDescent="0.2">
      <c r="A96" s="5">
        <v>30</v>
      </c>
      <c r="B96" s="21">
        <v>1.1192939814814814E-2</v>
      </c>
      <c r="C96" t="str">
        <f>INDEX(Rosters!$G:$G,MATCH('Girls Individual'!E96&amp;"-"&amp;TEXT('Girls Individual'!F96,"00"),Rosters!$A:$A,0))</f>
        <v>Madelyn Mulhearn</v>
      </c>
      <c r="D96" t="str">
        <f>INDEX($C$152:$C$171,MATCH(E96,$B$152:$B$171,0))</f>
        <v>Assumption</v>
      </c>
      <c r="E96" t="s">
        <v>190</v>
      </c>
      <c r="F96">
        <v>29</v>
      </c>
      <c r="G96" s="30" t="str">
        <f>INDEX(Rosters!$E:$E,MATCH('Girls Individual'!E96&amp;"-"&amp;TEXT('Girls Individual'!F96,"00"),Rosters!$A:$A,0))&amp;" "&amp;INDEX(Rosters!$D:$D,MATCH('Girls Individual'!E96&amp;"-"&amp;TEXT('Girls Individual'!F96,"00"),Rosters!$A:$A,0))</f>
        <v>F 5</v>
      </c>
      <c r="I96" s="11"/>
      <c r="L96" s="11"/>
    </row>
    <row r="97" spans="1:12" x14ac:dyDescent="0.2">
      <c r="A97" s="5">
        <v>31</v>
      </c>
      <c r="B97" s="21">
        <v>1.1198958333333333E-2</v>
      </c>
      <c r="C97" t="str">
        <f>INDEX(Rosters!$G:$G,MATCH('Girls Individual'!E97&amp;"-"&amp;TEXT('Girls Individual'!F97,"00"),Rosters!$A:$A,0))</f>
        <v>Ellery Zogby</v>
      </c>
      <c r="D97" t="str">
        <f>INDEX($C$152:$C$171,MATCH(E97,$B$152:$B$171,0))</f>
        <v>Assumption</v>
      </c>
      <c r="E97" t="s">
        <v>190</v>
      </c>
      <c r="F97">
        <v>34</v>
      </c>
      <c r="G97" s="30" t="str">
        <f>INDEX(Rosters!$E:$E,MATCH('Girls Individual'!E97&amp;"-"&amp;TEXT('Girls Individual'!F97,"00"),Rosters!$A:$A,0))&amp;" "&amp;INDEX(Rosters!$D:$D,MATCH('Girls Individual'!E97&amp;"-"&amp;TEXT('Girls Individual'!F97,"00"),Rosters!$A:$A,0))</f>
        <v>F 5</v>
      </c>
      <c r="I97" s="11"/>
      <c r="L97" s="11"/>
    </row>
    <row r="98" spans="1:12" x14ac:dyDescent="0.2">
      <c r="A98" s="5">
        <v>32</v>
      </c>
      <c r="B98" s="21">
        <v>1.1555671296296297E-2</v>
      </c>
      <c r="C98" t="str">
        <f>INDEX(Rosters!$G:$G,MATCH('Girls Individual'!E98&amp;"-"&amp;TEXT('Girls Individual'!F98,"00"),Rosters!$A:$A,0))</f>
        <v>Katie Sherer</v>
      </c>
      <c r="D98" t="str">
        <f>INDEX($C$152:$C$171,MATCH(E98,$B$152:$B$171,0))</f>
        <v>St Pats</v>
      </c>
      <c r="E98" t="s">
        <v>330</v>
      </c>
      <c r="F98">
        <v>9</v>
      </c>
      <c r="G98" s="30" t="str">
        <f>INDEX(Rosters!$E:$E,MATCH('Girls Individual'!E98&amp;"-"&amp;TEXT('Girls Individual'!F98,"00"),Rosters!$A:$A,0))&amp;" "&amp;INDEX(Rosters!$D:$D,MATCH('Girls Individual'!E98&amp;"-"&amp;TEXT('Girls Individual'!F98,"00"),Rosters!$A:$A,0))</f>
        <v>F 6</v>
      </c>
      <c r="I98" s="11"/>
      <c r="L98" s="11"/>
    </row>
    <row r="99" spans="1:12" x14ac:dyDescent="0.2">
      <c r="A99" s="5">
        <v>33</v>
      </c>
      <c r="B99" s="21">
        <v>1.2630902777777779E-2</v>
      </c>
      <c r="C99" t="str">
        <f>INDEX(Rosters!$G:$G,MATCH('Girls Individual'!E99&amp;"-"&amp;TEXT('Girls Individual'!F99,"00"),Rosters!$A:$A,0))</f>
        <v>Sarah McNeil</v>
      </c>
      <c r="D99" t="str">
        <f>INDEX($C$152:$C$171,MATCH(E99,$B$152:$B$171,0))</f>
        <v>Assumption</v>
      </c>
      <c r="E99" t="s">
        <v>190</v>
      </c>
      <c r="F99">
        <v>28</v>
      </c>
      <c r="G99" s="30" t="str">
        <f>INDEX(Rosters!$E:$E,MATCH('Girls Individual'!E99&amp;"-"&amp;TEXT('Girls Individual'!F99,"00"),Rosters!$A:$A,0))&amp;" "&amp;INDEX(Rosters!$D:$D,MATCH('Girls Individual'!E99&amp;"-"&amp;TEXT('Girls Individual'!F99,"00"),Rosters!$A:$A,0))</f>
        <v>F 5</v>
      </c>
      <c r="I99" s="11"/>
      <c r="L99" s="11"/>
    </row>
    <row r="100" spans="1:12" x14ac:dyDescent="0.2">
      <c r="A100" s="5">
        <v>34</v>
      </c>
      <c r="B100" s="21">
        <v>1.2634837962962964E-2</v>
      </c>
      <c r="C100" t="str">
        <f>INDEX(Rosters!$G:$G,MATCH('Girls Individual'!E100&amp;"-"&amp;TEXT('Girls Individual'!F100,"00"),Rosters!$A:$A,0))</f>
        <v>Kayla Zienowicz</v>
      </c>
      <c r="D100" t="str">
        <f>INDEX($C$152:$C$171,MATCH(E100,$B$152:$B$171,0))</f>
        <v>Assumption</v>
      </c>
      <c r="E100" t="s">
        <v>190</v>
      </c>
      <c r="F100">
        <v>33</v>
      </c>
      <c r="G100" s="30" t="str">
        <f>INDEX(Rosters!$E:$E,MATCH('Girls Individual'!E100&amp;"-"&amp;TEXT('Girls Individual'!F100,"00"),Rosters!$A:$A,0))&amp;" "&amp;INDEX(Rosters!$D:$D,MATCH('Girls Individual'!E100&amp;"-"&amp;TEXT('Girls Individual'!F100,"00"),Rosters!$A:$A,0))</f>
        <v>F 5</v>
      </c>
      <c r="I100" s="11"/>
      <c r="L100" s="11"/>
    </row>
    <row r="101" spans="1:12" x14ac:dyDescent="0.2">
      <c r="A101" s="5"/>
      <c r="B101" s="21"/>
    </row>
    <row r="102" spans="1:12" x14ac:dyDescent="0.2">
      <c r="A102" s="5"/>
      <c r="B102" s="21"/>
    </row>
    <row r="103" spans="1:12" x14ac:dyDescent="0.2">
      <c r="A103" s="5"/>
      <c r="B103" s="21"/>
    </row>
    <row r="104" spans="1:12" x14ac:dyDescent="0.2">
      <c r="A104" s="5"/>
      <c r="B104" s="21"/>
    </row>
    <row r="105" spans="1:12" x14ac:dyDescent="0.2">
      <c r="A105" s="5"/>
      <c r="B105" s="21"/>
    </row>
    <row r="106" spans="1:12" x14ac:dyDescent="0.2">
      <c r="A106" s="5"/>
      <c r="B106" s="21"/>
    </row>
    <row r="107" spans="1:12" x14ac:dyDescent="0.2">
      <c r="A107" s="5"/>
      <c r="B107" s="21"/>
    </row>
    <row r="108" spans="1:12" x14ac:dyDescent="0.2">
      <c r="A108" s="5"/>
      <c r="B108" s="21"/>
    </row>
    <row r="109" spans="1:12" x14ac:dyDescent="0.2">
      <c r="A109" s="5" t="s">
        <v>5</v>
      </c>
    </row>
    <row r="110" spans="1:12" x14ac:dyDescent="0.2">
      <c r="A110" s="5" t="s">
        <v>2</v>
      </c>
      <c r="B110" s="5"/>
      <c r="C110" s="5" t="s">
        <v>0</v>
      </c>
      <c r="D110" s="5" t="s">
        <v>1</v>
      </c>
      <c r="E110" s="5"/>
    </row>
    <row r="111" spans="1:12" x14ac:dyDescent="0.2">
      <c r="A111" s="5">
        <v>1</v>
      </c>
      <c r="B111" s="21">
        <v>8.7394675925925921E-3</v>
      </c>
      <c r="C111" t="str">
        <f>INDEX(Rosters!$G:$G,MATCH('Girls Individual'!E111&amp;"-"&amp;TEXT('Girls Individual'!F111,"00"),Rosters!$A:$A,0))</f>
        <v>Ava McGuire</v>
      </c>
      <c r="D111" t="str">
        <f>INDEX($C$152:$C$171,MATCH(E111,$B$152:$B$171,0))</f>
        <v>Holy Trinity</v>
      </c>
      <c r="E111" t="s">
        <v>326</v>
      </c>
      <c r="F111">
        <v>14</v>
      </c>
      <c r="G111" s="30" t="str">
        <f>INDEX(Rosters!$E:$E,MATCH('Girls Individual'!E111&amp;"-"&amp;TEXT('Girls Individual'!F111,"00"),Rosters!$A:$A,0))&amp;" "&amp;INDEX(Rosters!$D:$D,MATCH('Girls Individual'!E111&amp;"-"&amp;TEXT('Girls Individual'!F111,"00"),Rosters!$A:$A,0))</f>
        <v>F 7</v>
      </c>
      <c r="I111" s="11"/>
      <c r="L111" s="11"/>
    </row>
    <row r="112" spans="1:12" x14ac:dyDescent="0.2">
      <c r="A112" s="5">
        <v>2</v>
      </c>
      <c r="B112" s="21">
        <v>9.0512731481481486E-3</v>
      </c>
      <c r="C112" t="str">
        <f>INDEX(Rosters!$G:$G,MATCH('Girls Individual'!E112&amp;"-"&amp;TEXT('Girls Individual'!F112,"00"),Rosters!$A:$A,0))</f>
        <v>MARGARET TYRELL</v>
      </c>
      <c r="D112" t="str">
        <f>INDEX($C$152:$C$171,MATCH(E112,$B$152:$B$171,0))</f>
        <v>OLMC</v>
      </c>
      <c r="E112" t="s">
        <v>45</v>
      </c>
      <c r="F112">
        <v>28</v>
      </c>
      <c r="G112" s="30" t="str">
        <f>INDEX(Rosters!$E:$E,MATCH('Girls Individual'!E112&amp;"-"&amp;TEXT('Girls Individual'!F112,"00"),Rosters!$A:$A,0))&amp;" "&amp;INDEX(Rosters!$D:$D,MATCH('Girls Individual'!E112&amp;"-"&amp;TEXT('Girls Individual'!F112,"00"),Rosters!$A:$A,0))</f>
        <v>F 7</v>
      </c>
      <c r="I112" s="11"/>
      <c r="L112" s="11"/>
    </row>
    <row r="113" spans="1:12" x14ac:dyDescent="0.2">
      <c r="A113" s="5">
        <v>3</v>
      </c>
      <c r="B113" s="21">
        <v>9.3302083333333327E-3</v>
      </c>
      <c r="C113" t="str">
        <f>INDEX(Rosters!$G:$G,MATCH('Girls Individual'!E113&amp;"-"&amp;TEXT('Girls Individual'!F113,"00"),Rosters!$A:$A,0))</f>
        <v>Isabella Fungaroli</v>
      </c>
      <c r="D113" t="str">
        <f>INDEX($C$152:$C$171,MATCH(E113,$B$152:$B$171,0))</f>
        <v>Queen of Peace</v>
      </c>
      <c r="E113" t="s">
        <v>1272</v>
      </c>
      <c r="F113">
        <v>2</v>
      </c>
      <c r="G113" s="30" t="str">
        <f>INDEX(Rosters!$E:$E,MATCH('Girls Individual'!E113&amp;"-"&amp;TEXT('Girls Individual'!F113,"00"),Rosters!$A:$A,0))&amp;" "&amp;INDEX(Rosters!$D:$D,MATCH('Girls Individual'!E113&amp;"-"&amp;TEXT('Girls Individual'!F113,"00"),Rosters!$A:$A,0))</f>
        <v>F 8</v>
      </c>
      <c r="I113" s="11"/>
      <c r="L113" s="11"/>
    </row>
    <row r="114" spans="1:12" x14ac:dyDescent="0.2">
      <c r="A114" s="5">
        <v>4</v>
      </c>
      <c r="B114" s="21">
        <v>9.4175925925925937E-3</v>
      </c>
      <c r="C114" t="str">
        <f>INDEX(Rosters!$G:$G,MATCH('Girls Individual'!E114&amp;"-"&amp;TEXT('Girls Individual'!F114,"00"),Rosters!$A:$A,0))</f>
        <v>RUBY JOSEPHSON</v>
      </c>
      <c r="D114" t="str">
        <f>INDEX($C$152:$C$171,MATCH(E114,$B$152:$B$171,0))</f>
        <v>OLMC</v>
      </c>
      <c r="E114" t="s">
        <v>45</v>
      </c>
      <c r="F114">
        <v>31</v>
      </c>
      <c r="G114" s="30" t="str">
        <f>INDEX(Rosters!$E:$E,MATCH('Girls Individual'!E114&amp;"-"&amp;TEXT('Girls Individual'!F114,"00"),Rosters!$A:$A,0))&amp;" "&amp;INDEX(Rosters!$D:$D,MATCH('Girls Individual'!E114&amp;"-"&amp;TEXT('Girls Individual'!F114,"00"),Rosters!$A:$A,0))</f>
        <v>F 7</v>
      </c>
      <c r="I114" s="11"/>
      <c r="L114" s="11"/>
    </row>
    <row r="115" spans="1:12" x14ac:dyDescent="0.2">
      <c r="A115" s="5">
        <v>5</v>
      </c>
      <c r="B115" s="21">
        <v>9.453356481481481E-3</v>
      </c>
      <c r="C115" t="str">
        <f>INDEX(Rosters!$G:$G,MATCH('Girls Individual'!E115&amp;"-"&amp;TEXT('Girls Individual'!F115,"00"),Rosters!$A:$A,0))</f>
        <v>ZERRINA CAMPAGNA</v>
      </c>
      <c r="D115" t="str">
        <f>INDEX($C$152:$C$171,MATCH(E115,$B$152:$B$171,0))</f>
        <v>OLMC</v>
      </c>
      <c r="E115" t="s">
        <v>45</v>
      </c>
      <c r="F115">
        <v>25</v>
      </c>
      <c r="G115" s="30" t="str">
        <f>INDEX(Rosters!$E:$E,MATCH('Girls Individual'!E115&amp;"-"&amp;TEXT('Girls Individual'!F115,"00"),Rosters!$A:$A,0))&amp;" "&amp;INDEX(Rosters!$D:$D,MATCH('Girls Individual'!E115&amp;"-"&amp;TEXT('Girls Individual'!F115,"00"),Rosters!$A:$A,0))</f>
        <v>F 7</v>
      </c>
      <c r="I115" s="11"/>
      <c r="L115" s="11"/>
    </row>
    <row r="116" spans="1:12" x14ac:dyDescent="0.2">
      <c r="A116" s="5">
        <v>6</v>
      </c>
      <c r="B116" s="21">
        <v>9.4699074074074078E-3</v>
      </c>
      <c r="C116" t="str">
        <f>INDEX(Rosters!$G:$G,MATCH('Girls Individual'!E116&amp;"-"&amp;TEXT('Girls Individual'!F116,"00"),Rosters!$A:$A,0))</f>
        <v>Julia Garcia</v>
      </c>
      <c r="D116" t="str">
        <f>INDEX($C$152:$C$171,MATCH(E116,$B$152:$B$171,0))</f>
        <v>St James</v>
      </c>
      <c r="E116" t="s">
        <v>328</v>
      </c>
      <c r="F116">
        <v>25</v>
      </c>
      <c r="G116" s="30" t="str">
        <f>INDEX(Rosters!$E:$E,MATCH('Girls Individual'!E116&amp;"-"&amp;TEXT('Girls Individual'!F116,"00"),Rosters!$A:$A,0))&amp;" "&amp;INDEX(Rosters!$D:$D,MATCH('Girls Individual'!E116&amp;"-"&amp;TEXT('Girls Individual'!F116,"00"),Rosters!$A:$A,0))</f>
        <v>F 7</v>
      </c>
      <c r="I116" s="11"/>
      <c r="L116" s="11"/>
    </row>
    <row r="117" spans="1:12" x14ac:dyDescent="0.2">
      <c r="A117" s="5">
        <v>7</v>
      </c>
      <c r="B117" s="21">
        <v>9.6807870370370381E-3</v>
      </c>
      <c r="C117" t="str">
        <f>INDEX(Rosters!$G:$G,MATCH('Girls Individual'!E117&amp;"-"&amp;TEXT('Girls Individual'!F117,"00"),Rosters!$A:$A,0))</f>
        <v>Chole Redlinger</v>
      </c>
      <c r="D117" t="str">
        <f>INDEX($C$152:$C$171,MATCH(E117,$B$152:$B$171,0))</f>
        <v>St Pats</v>
      </c>
      <c r="E117" t="s">
        <v>330</v>
      </c>
      <c r="F117">
        <v>19</v>
      </c>
      <c r="G117" s="30" t="str">
        <f>INDEX(Rosters!$E:$E,MATCH('Girls Individual'!E117&amp;"-"&amp;TEXT('Girls Individual'!F117,"00"),Rosters!$A:$A,0))&amp;" "&amp;INDEX(Rosters!$D:$D,MATCH('Girls Individual'!E117&amp;"-"&amp;TEXT('Girls Individual'!F117,"00"),Rosters!$A:$A,0))</f>
        <v>F 8</v>
      </c>
      <c r="I117" s="11"/>
      <c r="L117" s="11"/>
    </row>
    <row r="118" spans="1:12" x14ac:dyDescent="0.2">
      <c r="A118" s="5">
        <v>8</v>
      </c>
      <c r="B118" s="21">
        <v>9.7226851851851866E-3</v>
      </c>
      <c r="C118" t="str">
        <f>INDEX(Rosters!$G:$G,MATCH('Girls Individual'!E118&amp;"-"&amp;TEXT('Girls Individual'!F118,"00"),Rosters!$A:$A,0))</f>
        <v>Emerson Mania</v>
      </c>
      <c r="D118" t="str">
        <f>INDEX($C$152:$C$171,MATCH(E118,$B$152:$B$171,0))</f>
        <v>St James</v>
      </c>
      <c r="E118" t="s">
        <v>328</v>
      </c>
      <c r="F118">
        <v>27</v>
      </c>
      <c r="G118" s="30" t="str">
        <f>INDEX(Rosters!$E:$E,MATCH('Girls Individual'!E118&amp;"-"&amp;TEXT('Girls Individual'!F118,"00"),Rosters!$A:$A,0))&amp;" "&amp;INDEX(Rosters!$D:$D,MATCH('Girls Individual'!E118&amp;"-"&amp;TEXT('Girls Individual'!F118,"00"),Rosters!$A:$A,0))</f>
        <v>F 8</v>
      </c>
      <c r="I118" s="11"/>
      <c r="L118" s="11"/>
    </row>
    <row r="119" spans="1:12" x14ac:dyDescent="0.2">
      <c r="A119" s="5">
        <v>9</v>
      </c>
      <c r="B119" s="21">
        <v>9.8513888888888887E-3</v>
      </c>
      <c r="C119" t="str">
        <f>INDEX(Rosters!$G:$G,MATCH('Girls Individual'!E119&amp;"-"&amp;TEXT('Girls Individual'!F119,"00"),Rosters!$A:$A,0))</f>
        <v>Mallie Farmer</v>
      </c>
      <c r="D119" t="str">
        <f>INDEX($C$152:$C$171,MATCH(E119,$B$152:$B$171,0))</f>
        <v>St Rose</v>
      </c>
      <c r="E119" t="s">
        <v>1274</v>
      </c>
      <c r="F119">
        <v>17</v>
      </c>
      <c r="G119" s="30" t="str">
        <f>INDEX(Rosters!$E:$E,MATCH('Girls Individual'!E119&amp;"-"&amp;TEXT('Girls Individual'!F119,"00"),Rosters!$A:$A,0))&amp;" "&amp;INDEX(Rosters!$D:$D,MATCH('Girls Individual'!E119&amp;"-"&amp;TEXT('Girls Individual'!F119,"00"),Rosters!$A:$A,0))</f>
        <v>F 7</v>
      </c>
      <c r="I119" s="11"/>
      <c r="L119" s="11"/>
    </row>
    <row r="120" spans="1:12" x14ac:dyDescent="0.2">
      <c r="A120" s="5">
        <v>10</v>
      </c>
      <c r="B120" s="21">
        <v>9.8546296296296299E-3</v>
      </c>
      <c r="C120" t="str">
        <f>INDEX(Rosters!$G:$G,MATCH('Girls Individual'!E120&amp;"-"&amp;TEXT('Girls Individual'!F120,"00"),Rosters!$A:$A,0))</f>
        <v>Jolie Paton</v>
      </c>
      <c r="D120" t="str">
        <f>INDEX($C$152:$C$171,MATCH(E120,$B$152:$B$171,0))</f>
        <v>St Rose</v>
      </c>
      <c r="E120" t="s">
        <v>1274</v>
      </c>
      <c r="F120">
        <v>19</v>
      </c>
      <c r="G120" s="30" t="str">
        <f>INDEX(Rosters!$E:$E,MATCH('Girls Individual'!E120&amp;"-"&amp;TEXT('Girls Individual'!F120,"00"),Rosters!$A:$A,0))&amp;" "&amp;INDEX(Rosters!$D:$D,MATCH('Girls Individual'!E120&amp;"-"&amp;TEXT('Girls Individual'!F120,"00"),Rosters!$A:$A,0))</f>
        <v>F 7</v>
      </c>
      <c r="I120" s="11"/>
      <c r="L120" s="11"/>
    </row>
    <row r="121" spans="1:12" x14ac:dyDescent="0.2">
      <c r="A121" s="5">
        <v>11</v>
      </c>
      <c r="B121" s="21">
        <v>1.0006944444444445E-2</v>
      </c>
      <c r="C121" t="str">
        <f>INDEX(Rosters!$G:$G,MATCH('Girls Individual'!E121&amp;"-"&amp;TEXT('Girls Individual'!F121,"00"),Rosters!$A:$A,0))</f>
        <v>Maggie Faherty</v>
      </c>
      <c r="D121" t="str">
        <f>INDEX($C$152:$C$171,MATCH(E121,$B$152:$B$171,0))</f>
        <v>St Cassian's</v>
      </c>
      <c r="E121" t="s">
        <v>191</v>
      </c>
      <c r="F121">
        <v>22</v>
      </c>
      <c r="G121" s="30" t="str">
        <f>INDEX(Rosters!$E:$E,MATCH('Girls Individual'!E121&amp;"-"&amp;TEXT('Girls Individual'!F121,"00"),Rosters!$A:$A,0))&amp;" "&amp;INDEX(Rosters!$D:$D,MATCH('Girls Individual'!E121&amp;"-"&amp;TEXT('Girls Individual'!F121,"00"),Rosters!$A:$A,0))</f>
        <v>F 8</v>
      </c>
      <c r="I121" s="11"/>
      <c r="L121" s="11"/>
    </row>
    <row r="122" spans="1:12" x14ac:dyDescent="0.2">
      <c r="A122" s="5">
        <v>12</v>
      </c>
      <c r="B122" s="21">
        <v>1.0062962962962963E-2</v>
      </c>
      <c r="C122" t="str">
        <f>INDEX(Rosters!$G:$G,MATCH('Girls Individual'!E122&amp;"-"&amp;TEXT('Girls Individual'!F122,"00"),Rosters!$A:$A,0))</f>
        <v>Emma Daugherty</v>
      </c>
      <c r="D122" t="str">
        <f>INDEX($C$152:$C$171,MATCH(E122,$B$152:$B$171,0))</f>
        <v>St James</v>
      </c>
      <c r="E122" t="s">
        <v>328</v>
      </c>
      <c r="F122">
        <v>24</v>
      </c>
      <c r="G122" s="30" t="str">
        <f>INDEX(Rosters!$E:$E,MATCH('Girls Individual'!E122&amp;"-"&amp;TEXT('Girls Individual'!F122,"00"),Rosters!$A:$A,0))&amp;" "&amp;INDEX(Rosters!$D:$D,MATCH('Girls Individual'!E122&amp;"-"&amp;TEXT('Girls Individual'!F122,"00"),Rosters!$A:$A,0))</f>
        <v>F 7</v>
      </c>
      <c r="I122" s="11"/>
      <c r="L122" s="11"/>
    </row>
    <row r="123" spans="1:12" x14ac:dyDescent="0.2">
      <c r="A123" s="5">
        <v>13</v>
      </c>
      <c r="B123" s="21">
        <v>1.0065509259259258E-2</v>
      </c>
      <c r="C123" t="str">
        <f>INDEX(Rosters!$G:$G,MATCH('Girls Individual'!E123&amp;"-"&amp;TEXT('Girls Individual'!F123,"00"),Rosters!$A:$A,0))</f>
        <v>Grace Gosda</v>
      </c>
      <c r="D123" t="str">
        <f>INDEX($C$152:$C$171,MATCH(E123,$B$152:$B$171,0))</f>
        <v>Holy Trinity</v>
      </c>
      <c r="E123" t="s">
        <v>326</v>
      </c>
      <c r="F123">
        <v>13</v>
      </c>
      <c r="G123" s="30" t="str">
        <f>INDEX(Rosters!$E:$E,MATCH('Girls Individual'!E123&amp;"-"&amp;TEXT('Girls Individual'!F123,"00"),Rosters!$A:$A,0))&amp;" "&amp;INDEX(Rosters!$D:$D,MATCH('Girls Individual'!E123&amp;"-"&amp;TEXT('Girls Individual'!F123,"00"),Rosters!$A:$A,0))</f>
        <v>F 6</v>
      </c>
      <c r="I123" s="11"/>
      <c r="L123" s="11"/>
    </row>
    <row r="124" spans="1:12" x14ac:dyDescent="0.2">
      <c r="A124" s="5">
        <v>14</v>
      </c>
      <c r="B124" s="21">
        <v>1.0081944444444445E-2</v>
      </c>
      <c r="C124" t="str">
        <f>INDEX(Rosters!$G:$G,MATCH('Girls Individual'!E124&amp;"-"&amp;TEXT('Girls Individual'!F124,"00"),Rosters!$A:$A,0))</f>
        <v>Alexandra Berdahl</v>
      </c>
      <c r="D124" t="str">
        <f>INDEX($C$152:$C$171,MATCH(E124,$B$152:$B$171,0))</f>
        <v>SVMS</v>
      </c>
      <c r="E124" t="s">
        <v>1276</v>
      </c>
      <c r="F124">
        <v>22</v>
      </c>
      <c r="G124" s="30" t="str">
        <f>INDEX(Rosters!$E:$E,MATCH('Girls Individual'!E124&amp;"-"&amp;TEXT('Girls Individual'!F124,"00"),Rosters!$A:$A,0))&amp;" "&amp;INDEX(Rosters!$D:$D,MATCH('Girls Individual'!E124&amp;"-"&amp;TEXT('Girls Individual'!F124,"00"),Rosters!$A:$A,0))</f>
        <v>F 7</v>
      </c>
      <c r="I124" s="11"/>
      <c r="L124" s="11"/>
    </row>
    <row r="125" spans="1:12" x14ac:dyDescent="0.2">
      <c r="A125" s="5">
        <v>15</v>
      </c>
      <c r="B125" s="21">
        <v>1.010636574074074E-2</v>
      </c>
      <c r="C125" t="str">
        <f>INDEX(Rosters!$G:$G,MATCH('Girls Individual'!E125&amp;"-"&amp;TEXT('Girls Individual'!F125,"00"),Rosters!$A:$A,0))</f>
        <v>KATHRYN WALSH</v>
      </c>
      <c r="D125" t="str">
        <f>INDEX($C$152:$C$171,MATCH(E125,$B$152:$B$171,0))</f>
        <v>OLMC</v>
      </c>
      <c r="E125" t="s">
        <v>45</v>
      </c>
      <c r="F125">
        <v>29</v>
      </c>
      <c r="G125" s="30" t="str">
        <f>INDEX(Rosters!$E:$E,MATCH('Girls Individual'!E125&amp;"-"&amp;TEXT('Girls Individual'!F125,"00"),Rosters!$A:$A,0))&amp;" "&amp;INDEX(Rosters!$D:$D,MATCH('Girls Individual'!E125&amp;"-"&amp;TEXT('Girls Individual'!F125,"00"),Rosters!$A:$A,0))</f>
        <v>F 7</v>
      </c>
      <c r="I125" s="11"/>
      <c r="L125" s="11"/>
    </row>
    <row r="126" spans="1:12" x14ac:dyDescent="0.2">
      <c r="A126" s="5">
        <v>16</v>
      </c>
      <c r="B126" s="21">
        <v>1.0186921296296296E-2</v>
      </c>
      <c r="C126" t="str">
        <f>INDEX(Rosters!$G:$G,MATCH('Girls Individual'!E126&amp;"-"&amp;TEXT('Girls Individual'!F126,"00"),Rosters!$A:$A,0))</f>
        <v>LILLY MARTINSON</v>
      </c>
      <c r="D126" t="str">
        <f>INDEX($C$152:$C$171,MATCH(E126,$B$152:$B$171,0))</f>
        <v>OLMC</v>
      </c>
      <c r="E126" t="s">
        <v>45</v>
      </c>
      <c r="F126">
        <v>36</v>
      </c>
      <c r="G126" s="30" t="str">
        <f>INDEX(Rosters!$E:$E,MATCH('Girls Individual'!E126&amp;"-"&amp;TEXT('Girls Individual'!F126,"00"),Rosters!$A:$A,0))&amp;" "&amp;INDEX(Rosters!$D:$D,MATCH('Girls Individual'!E126&amp;"-"&amp;TEXT('Girls Individual'!F126,"00"),Rosters!$A:$A,0))</f>
        <v>F 8</v>
      </c>
      <c r="I126" s="11"/>
      <c r="L126" s="11"/>
    </row>
    <row r="127" spans="1:12" x14ac:dyDescent="0.2">
      <c r="A127" s="5">
        <v>17</v>
      </c>
      <c r="B127" s="21">
        <v>1.0248263888888888E-2</v>
      </c>
      <c r="C127" t="str">
        <f>INDEX(Rosters!$G:$G,MATCH('Girls Individual'!E127&amp;"-"&amp;TEXT('Girls Individual'!F127,"00"),Rosters!$A:$A,0))</f>
        <v>Olivia Jesolosky</v>
      </c>
      <c r="D127" t="str">
        <f>INDEX($C$152:$C$171,MATCH(E127,$B$152:$B$171,0))</f>
        <v>St Thomas</v>
      </c>
      <c r="E127" t="s">
        <v>1275</v>
      </c>
      <c r="F127">
        <v>20</v>
      </c>
      <c r="G127" s="30" t="str">
        <f>INDEX(Rosters!$E:$E,MATCH('Girls Individual'!E127&amp;"-"&amp;TEXT('Girls Individual'!F127,"00"),Rosters!$A:$A,0))&amp;" "&amp;INDEX(Rosters!$D:$D,MATCH('Girls Individual'!E127&amp;"-"&amp;TEXT('Girls Individual'!F127,"00"),Rosters!$A:$A,0))</f>
        <v>F 8</v>
      </c>
      <c r="I127" s="11"/>
      <c r="L127" s="11"/>
    </row>
    <row r="128" spans="1:12" x14ac:dyDescent="0.2">
      <c r="A128" s="5">
        <v>18</v>
      </c>
      <c r="B128" s="21">
        <v>1.0381481481481481E-2</v>
      </c>
      <c r="C128" t="str">
        <f>INDEX(Rosters!$G:$G,MATCH('Girls Individual'!E128&amp;"-"&amp;TEXT('Girls Individual'!F128,"00"),Rosters!$A:$A,0))</f>
        <v>Kimberly Logan</v>
      </c>
      <c r="D128" t="str">
        <f>INDEX($C$152:$C$171,MATCH(E128,$B$152:$B$171,0))</f>
        <v>SVMS</v>
      </c>
      <c r="E128" t="s">
        <v>1276</v>
      </c>
      <c r="F128">
        <v>16</v>
      </c>
      <c r="G128" s="30" t="str">
        <f>INDEX(Rosters!$E:$E,MATCH('Girls Individual'!E128&amp;"-"&amp;TEXT('Girls Individual'!F128,"00"),Rosters!$A:$A,0))&amp;" "&amp;INDEX(Rosters!$D:$D,MATCH('Girls Individual'!E128&amp;"-"&amp;TEXT('Girls Individual'!F128,"00"),Rosters!$A:$A,0))</f>
        <v>F 8</v>
      </c>
      <c r="I128" s="11"/>
      <c r="L128" s="11"/>
    </row>
    <row r="129" spans="1:12" x14ac:dyDescent="0.2">
      <c r="A129" s="5">
        <v>19</v>
      </c>
      <c r="B129" s="21">
        <v>1.0621990740740743E-2</v>
      </c>
      <c r="C129" t="str">
        <f>INDEX(Rosters!$G:$G,MATCH('Girls Individual'!E129&amp;"-"&amp;TEXT('Girls Individual'!F129,"00"),Rosters!$A:$A,0))</f>
        <v>Emma Mainardi</v>
      </c>
      <c r="D129" t="str">
        <f>INDEX($C$152:$C$171,MATCH(E129,$B$152:$B$171,0))</f>
        <v>Assumption</v>
      </c>
      <c r="E129" t="s">
        <v>190</v>
      </c>
      <c r="F129">
        <v>44</v>
      </c>
      <c r="G129" s="30" t="str">
        <f>INDEX(Rosters!$E:$E,MATCH('Girls Individual'!E129&amp;"-"&amp;TEXT('Girls Individual'!F129,"00"),Rosters!$A:$A,0))&amp;" "&amp;INDEX(Rosters!$D:$D,MATCH('Girls Individual'!E129&amp;"-"&amp;TEXT('Girls Individual'!F129,"00"),Rosters!$A:$A,0))</f>
        <v>F 7</v>
      </c>
      <c r="I129" s="11"/>
      <c r="L129" s="11"/>
    </row>
    <row r="130" spans="1:12" x14ac:dyDescent="0.2">
      <c r="A130" s="5">
        <v>20</v>
      </c>
      <c r="B130" s="21">
        <v>1.0689930555555555E-2</v>
      </c>
      <c r="C130" t="str">
        <f>INDEX(Rosters!$G:$G,MATCH('Girls Individual'!E130&amp;"-"&amp;TEXT('Girls Individual'!F130,"00"),Rosters!$A:$A,0))</f>
        <v>Mary	 Cafasso</v>
      </c>
      <c r="D130" t="str">
        <f>INDEX($C$152:$C$171,MATCH(E130,$B$152:$B$171,0))</f>
        <v>Villa Walsh</v>
      </c>
      <c r="E130" t="s">
        <v>1273</v>
      </c>
      <c r="F130">
        <v>7</v>
      </c>
      <c r="G130" s="30" t="str">
        <f>INDEX(Rosters!$E:$E,MATCH('Girls Individual'!E130&amp;"-"&amp;TEXT('Girls Individual'!F130,"00"),Rosters!$A:$A,0))&amp;" "&amp;INDEX(Rosters!$D:$D,MATCH('Girls Individual'!E130&amp;"-"&amp;TEXT('Girls Individual'!F130,"00"),Rosters!$A:$A,0))</f>
        <v>F 7</v>
      </c>
      <c r="I130" s="11"/>
      <c r="L130" s="11"/>
    </row>
    <row r="131" spans="1:12" x14ac:dyDescent="0.2">
      <c r="A131" s="5">
        <v>21</v>
      </c>
      <c r="B131" s="21">
        <v>1.0775231481481483E-2</v>
      </c>
      <c r="C131" t="str">
        <f>INDEX(Rosters!$G:$G,MATCH('Girls Individual'!E131&amp;"-"&amp;TEXT('Girls Individual'!F131,"00"),Rosters!$A:$A,0))</f>
        <v>Olivia Minoia</v>
      </c>
      <c r="D131" t="str">
        <f>INDEX($C$152:$C$171,MATCH(E131,$B$152:$B$171,0))</f>
        <v>Assumption</v>
      </c>
      <c r="E131" t="s">
        <v>190</v>
      </c>
      <c r="F131">
        <v>45</v>
      </c>
      <c r="G131" s="30" t="str">
        <f>INDEX(Rosters!$E:$E,MATCH('Girls Individual'!E131&amp;"-"&amp;TEXT('Girls Individual'!F131,"00"),Rosters!$A:$A,0))&amp;" "&amp;INDEX(Rosters!$D:$D,MATCH('Girls Individual'!E131&amp;"-"&amp;TEXT('Girls Individual'!F131,"00"),Rosters!$A:$A,0))</f>
        <v>F 7</v>
      </c>
      <c r="I131" s="11"/>
      <c r="L131" s="11"/>
    </row>
    <row r="132" spans="1:12" x14ac:dyDescent="0.2">
      <c r="A132" s="5">
        <v>22</v>
      </c>
      <c r="B132" s="21">
        <v>1.0860532407407407E-2</v>
      </c>
      <c r="C132" t="str">
        <f>INDEX(Rosters!$G:$G,MATCH('Girls Individual'!E132&amp;"-"&amp;TEXT('Girls Individual'!F132,"00"),Rosters!$A:$A,0))</f>
        <v>Logan Sodono</v>
      </c>
      <c r="D132" t="str">
        <f>INDEX($C$152:$C$171,MATCH(E132,$B$152:$B$171,0))</f>
        <v>Assumption</v>
      </c>
      <c r="E132" t="s">
        <v>190</v>
      </c>
      <c r="F132">
        <v>47</v>
      </c>
      <c r="G132" s="30" t="str">
        <f>INDEX(Rosters!$E:$E,MATCH('Girls Individual'!E132&amp;"-"&amp;TEXT('Girls Individual'!F132,"00"),Rosters!$A:$A,0))&amp;" "&amp;INDEX(Rosters!$D:$D,MATCH('Girls Individual'!E132&amp;"-"&amp;TEXT('Girls Individual'!F132,"00"),Rosters!$A:$A,0))</f>
        <v>F 7</v>
      </c>
      <c r="I132" s="11"/>
      <c r="L132" s="11"/>
    </row>
    <row r="133" spans="1:12" x14ac:dyDescent="0.2">
      <c r="A133" s="5">
        <v>23</v>
      </c>
      <c r="B133" s="21">
        <v>1.0923611111111111E-2</v>
      </c>
      <c r="C133" t="str">
        <f>INDEX(Rosters!$G:$G,MATCH('Girls Individual'!E133&amp;"-"&amp;TEXT('Girls Individual'!F133,"00"),Rosters!$A:$A,0))</f>
        <v>Ava Paguirigan</v>
      </c>
      <c r="D133" t="str">
        <f>INDEX($C$152:$C$171,MATCH(E133,$B$152:$B$171,0))</f>
        <v>Assumption</v>
      </c>
      <c r="E133" t="s">
        <v>190</v>
      </c>
      <c r="F133">
        <v>51</v>
      </c>
      <c r="G133" s="30" t="str">
        <f>INDEX(Rosters!$E:$E,MATCH('Girls Individual'!E133&amp;"-"&amp;TEXT('Girls Individual'!F133,"00"),Rosters!$A:$A,0))&amp;" "&amp;INDEX(Rosters!$D:$D,MATCH('Girls Individual'!E133&amp;"-"&amp;TEXT('Girls Individual'!F133,"00"),Rosters!$A:$A,0))</f>
        <v>F 8</v>
      </c>
      <c r="I133" s="11"/>
      <c r="L133" s="11"/>
    </row>
    <row r="134" spans="1:12" x14ac:dyDescent="0.2">
      <c r="A134" s="5">
        <v>24</v>
      </c>
      <c r="B134" s="21">
        <v>1.096423611111111E-2</v>
      </c>
      <c r="C134" t="str">
        <f>INDEX(Rosters!$G:$G,MATCH('Girls Individual'!E134&amp;"-"&amp;TEXT('Girls Individual'!F134,"00"),Rosters!$A:$A,0))</f>
        <v>Galina	 Dangler</v>
      </c>
      <c r="D134" t="str">
        <f>INDEX($C$152:$C$171,MATCH(E134,$B$152:$B$171,0))</f>
        <v>Villa Walsh</v>
      </c>
      <c r="E134" t="s">
        <v>1273</v>
      </c>
      <c r="F134">
        <v>8</v>
      </c>
      <c r="G134" s="30" t="str">
        <f>INDEX(Rosters!$E:$E,MATCH('Girls Individual'!E134&amp;"-"&amp;TEXT('Girls Individual'!F134,"00"),Rosters!$A:$A,0))&amp;" "&amp;INDEX(Rosters!$D:$D,MATCH('Girls Individual'!E134&amp;"-"&amp;TEXT('Girls Individual'!F134,"00"),Rosters!$A:$A,0))</f>
        <v>F 7</v>
      </c>
      <c r="I134" s="11"/>
      <c r="L134" s="11"/>
    </row>
    <row r="135" spans="1:12" x14ac:dyDescent="0.2">
      <c r="A135" s="5">
        <v>25</v>
      </c>
      <c r="B135" s="21">
        <v>1.1057523148148148E-2</v>
      </c>
      <c r="C135" t="str">
        <f>INDEX(Rosters!$G:$G,MATCH('Girls Individual'!E135&amp;"-"&amp;TEXT('Girls Individual'!F135,"00"),Rosters!$A:$A,0))</f>
        <v>Caroline Tully</v>
      </c>
      <c r="D135" t="str">
        <f>INDEX($C$152:$C$171,MATCH(E135,$B$152:$B$171,0))</f>
        <v>Assumption</v>
      </c>
      <c r="E135" t="s">
        <v>190</v>
      </c>
      <c r="F135">
        <v>52</v>
      </c>
      <c r="G135" s="30" t="str">
        <f>INDEX(Rosters!$E:$E,MATCH('Girls Individual'!E135&amp;"-"&amp;TEXT('Girls Individual'!F135,"00"),Rosters!$A:$A,0))&amp;" "&amp;INDEX(Rosters!$D:$D,MATCH('Girls Individual'!E135&amp;"-"&amp;TEXT('Girls Individual'!F135,"00"),Rosters!$A:$A,0))</f>
        <v>F 8</v>
      </c>
      <c r="I135" s="11"/>
      <c r="L135" s="11"/>
    </row>
    <row r="136" spans="1:12" x14ac:dyDescent="0.2">
      <c r="A136" s="5">
        <v>26</v>
      </c>
      <c r="B136" s="21">
        <v>1.1089814814814815E-2</v>
      </c>
      <c r="C136" t="str">
        <f>INDEX(Rosters!$G:$G,MATCH('Girls Individual'!E136&amp;"-"&amp;TEXT('Girls Individual'!F136,"00"),Rosters!$A:$A,0))</f>
        <v>Madison Mitchell</v>
      </c>
      <c r="D136" t="str">
        <f>INDEX($C$152:$C$171,MATCH(E136,$B$152:$B$171,0))</f>
        <v>St Rose</v>
      </c>
      <c r="E136" t="s">
        <v>1274</v>
      </c>
      <c r="F136">
        <v>18</v>
      </c>
      <c r="G136" s="30" t="str">
        <f>INDEX(Rosters!$E:$E,MATCH('Girls Individual'!E136&amp;"-"&amp;TEXT('Girls Individual'!F136,"00"),Rosters!$A:$A,0))&amp;" "&amp;INDEX(Rosters!$D:$D,MATCH('Girls Individual'!E136&amp;"-"&amp;TEXT('Girls Individual'!F136,"00"),Rosters!$A:$A,0))</f>
        <v>F 7</v>
      </c>
      <c r="I136" s="11"/>
      <c r="L136" s="11"/>
    </row>
    <row r="137" spans="1:12" x14ac:dyDescent="0.2">
      <c r="A137" s="5">
        <v>27</v>
      </c>
      <c r="B137" s="21">
        <v>1.1429861111111111E-2</v>
      </c>
      <c r="C137" t="str">
        <f>INDEX(Rosters!$G:$G,MATCH('Girls Individual'!E137&amp;"-"&amp;TEXT('Girls Individual'!F137,"00"),Rosters!$A:$A,0))</f>
        <v>Emma MacDonald</v>
      </c>
      <c r="D137" t="str">
        <f>INDEX($C$152:$C$171,MATCH(E137,$B$152:$B$171,0))</f>
        <v>Assumption</v>
      </c>
      <c r="E137" t="s">
        <v>190</v>
      </c>
      <c r="F137">
        <v>43</v>
      </c>
      <c r="G137" s="30" t="str">
        <f>INDEX(Rosters!$E:$E,MATCH('Girls Individual'!E137&amp;"-"&amp;TEXT('Girls Individual'!F137,"00"),Rosters!$A:$A,0))&amp;" "&amp;INDEX(Rosters!$D:$D,MATCH('Girls Individual'!E137&amp;"-"&amp;TEXT('Girls Individual'!F137,"00"),Rosters!$A:$A,0))</f>
        <v>F 7</v>
      </c>
      <c r="I137" s="11"/>
      <c r="L137" s="11"/>
    </row>
    <row r="138" spans="1:12" x14ac:dyDescent="0.2">
      <c r="A138" s="5">
        <v>28</v>
      </c>
      <c r="B138" s="21">
        <v>1.1557407407407407E-2</v>
      </c>
      <c r="C138" t="str">
        <f>INDEX(Rosters!$G:$G,MATCH('Girls Individual'!E138&amp;"-"&amp;TEXT('Girls Individual'!F138,"00"),Rosters!$A:$A,0))</f>
        <v>Samantha	 Innella</v>
      </c>
      <c r="D138" t="str">
        <f>INDEX($C$152:$C$171,MATCH(E138,$B$152:$B$171,0))</f>
        <v>Villa Walsh</v>
      </c>
      <c r="E138" t="s">
        <v>1273</v>
      </c>
      <c r="F138">
        <v>9</v>
      </c>
      <c r="G138" s="30" t="str">
        <f>INDEX(Rosters!$E:$E,MATCH('Girls Individual'!E138&amp;"-"&amp;TEXT('Girls Individual'!F138,"00"),Rosters!$A:$A,0))&amp;" "&amp;INDEX(Rosters!$D:$D,MATCH('Girls Individual'!E138&amp;"-"&amp;TEXT('Girls Individual'!F138,"00"),Rosters!$A:$A,0))</f>
        <v>F 7</v>
      </c>
      <c r="I138" s="11"/>
      <c r="L138" s="11"/>
    </row>
    <row r="139" spans="1:12" x14ac:dyDescent="0.2">
      <c r="A139" s="5">
        <v>29</v>
      </c>
      <c r="B139" s="21">
        <v>1.2021643518518518E-2</v>
      </c>
      <c r="C139" t="str">
        <f>INDEX(Rosters!$G:$G,MATCH('Girls Individual'!E139&amp;"-"&amp;TEXT('Girls Individual'!F139,"00"),Rosters!$A:$A,0))</f>
        <v>ELIANA AROCHO</v>
      </c>
      <c r="D139" t="str">
        <f>INDEX($C$152:$C$171,MATCH(E139,$B$152:$B$171,0))</f>
        <v>OLMC</v>
      </c>
      <c r="E139" t="s">
        <v>45</v>
      </c>
      <c r="F139">
        <v>32</v>
      </c>
      <c r="G139" s="30" t="str">
        <f>INDEX(Rosters!$E:$E,MATCH('Girls Individual'!E139&amp;"-"&amp;TEXT('Girls Individual'!F139,"00"),Rosters!$A:$A,0))&amp;" "&amp;INDEX(Rosters!$D:$D,MATCH('Girls Individual'!E139&amp;"-"&amp;TEXT('Girls Individual'!F139,"00"),Rosters!$A:$A,0))</f>
        <v>F 7</v>
      </c>
      <c r="I139" s="11"/>
      <c r="L139" s="11"/>
    </row>
    <row r="140" spans="1:12" x14ac:dyDescent="0.2">
      <c r="A140" s="5">
        <v>30</v>
      </c>
      <c r="B140" s="21">
        <v>1.2094328703703703E-2</v>
      </c>
      <c r="C140" t="str">
        <f>INDEX(Rosters!$G:$G,MATCH('Girls Individual'!E140&amp;"-"&amp;TEXT('Girls Individual'!F140,"00"),Rosters!$A:$A,0))</f>
        <v>Kelsey Pollock</v>
      </c>
      <c r="D140" t="str">
        <f>INDEX($C$152:$C$171,MATCH(E140,$B$152:$B$171,0))</f>
        <v>St Pats</v>
      </c>
      <c r="E140" t="s">
        <v>330</v>
      </c>
      <c r="F140">
        <v>20</v>
      </c>
      <c r="G140" s="30" t="str">
        <f>INDEX(Rosters!$E:$E,MATCH('Girls Individual'!E140&amp;"-"&amp;TEXT('Girls Individual'!F140,"00"),Rosters!$A:$A,0))&amp;" "&amp;INDEX(Rosters!$D:$D,MATCH('Girls Individual'!E140&amp;"-"&amp;TEXT('Girls Individual'!F140,"00"),Rosters!$A:$A,0))</f>
        <v>F 8</v>
      </c>
      <c r="I140" s="11"/>
      <c r="L140" s="11"/>
    </row>
    <row r="141" spans="1:12" x14ac:dyDescent="0.2">
      <c r="A141" s="5">
        <v>31</v>
      </c>
      <c r="B141" s="21">
        <v>1.2356481481481482E-2</v>
      </c>
      <c r="C141" t="str">
        <f>INDEX(Rosters!$G:$G,MATCH('Girls Individual'!E141&amp;"-"&amp;TEXT('Girls Individual'!F141,"00"),Rosters!$A:$A,0))</f>
        <v>Isabella	 Orosz</v>
      </c>
      <c r="D141" t="str">
        <f>INDEX($C$152:$C$171,MATCH(E141,$B$152:$B$171,0))</f>
        <v>Villa Walsh</v>
      </c>
      <c r="E141" t="s">
        <v>1273</v>
      </c>
      <c r="F141">
        <v>4</v>
      </c>
      <c r="G141" s="30" t="str">
        <f>INDEX(Rosters!$E:$E,MATCH('Girls Individual'!E141&amp;"-"&amp;TEXT('Girls Individual'!F141,"00"),Rosters!$A:$A,0))&amp;" "&amp;INDEX(Rosters!$D:$D,MATCH('Girls Individual'!E141&amp;"-"&amp;TEXT('Girls Individual'!F141,"00"),Rosters!$A:$A,0))</f>
        <v>F 8</v>
      </c>
      <c r="I141" s="11"/>
      <c r="L141" s="11"/>
    </row>
    <row r="142" spans="1:12" x14ac:dyDescent="0.2">
      <c r="A142" s="5">
        <v>32</v>
      </c>
      <c r="B142" s="21">
        <v>1.2415162037037039E-2</v>
      </c>
      <c r="C142" t="str">
        <f>INDEX(Rosters!$G:$G,MATCH('Girls Individual'!E142&amp;"-"&amp;TEXT('Girls Individual'!F142,"00"),Rosters!$A:$A,0))</f>
        <v>Alexa	 Barravecchio</v>
      </c>
      <c r="D142" t="str">
        <f>INDEX($C$152:$C$171,MATCH(E142,$B$152:$B$171,0))</f>
        <v>Villa Walsh</v>
      </c>
      <c r="E142" t="s">
        <v>1273</v>
      </c>
      <c r="F142">
        <v>2</v>
      </c>
      <c r="G142" s="30" t="str">
        <f>INDEX(Rosters!$E:$E,MATCH('Girls Individual'!E142&amp;"-"&amp;TEXT('Girls Individual'!F142,"00"),Rosters!$A:$A,0))&amp;" "&amp;INDEX(Rosters!$D:$D,MATCH('Girls Individual'!E142&amp;"-"&amp;TEXT('Girls Individual'!F142,"00"),Rosters!$A:$A,0))</f>
        <v>F 8</v>
      </c>
      <c r="I142" s="11"/>
      <c r="L142" s="11"/>
    </row>
    <row r="143" spans="1:12" x14ac:dyDescent="0.2">
      <c r="A143" s="5">
        <v>33</v>
      </c>
      <c r="B143" s="21">
        <v>1.2787152777777777E-2</v>
      </c>
      <c r="C143" t="str">
        <f>INDEX(Rosters!$G:$G,MATCH('Girls Individual'!E143&amp;"-"&amp;TEXT('Girls Individual'!F143,"00"),Rosters!$A:$A,0))</f>
        <v>Mae	 Honan</v>
      </c>
      <c r="D143" t="str">
        <f>INDEX($C$152:$C$171,MATCH(E143,$B$152:$B$171,0))</f>
        <v>Villa Walsh</v>
      </c>
      <c r="E143" t="s">
        <v>1273</v>
      </c>
      <c r="F143">
        <v>3</v>
      </c>
      <c r="G143" s="30" t="str">
        <f>INDEX(Rosters!$E:$E,MATCH('Girls Individual'!E143&amp;"-"&amp;TEXT('Girls Individual'!F143,"00"),Rosters!$A:$A,0))&amp;" "&amp;INDEX(Rosters!$D:$D,MATCH('Girls Individual'!E143&amp;"-"&amp;TEXT('Girls Individual'!F143,"00"),Rosters!$A:$A,0))</f>
        <v>F 8</v>
      </c>
      <c r="I143" s="11"/>
      <c r="L143" s="11"/>
    </row>
    <row r="144" spans="1:12" x14ac:dyDescent="0.2">
      <c r="A144" s="5">
        <v>34</v>
      </c>
      <c r="B144" s="21">
        <v>1.2804398148148148E-2</v>
      </c>
      <c r="C144" t="str">
        <f>INDEX(Rosters!$G:$G,MATCH('Girls Individual'!E144&amp;"-"&amp;TEXT('Girls Individual'!F144,"00"),Rosters!$A:$A,0))</f>
        <v>Alena Cudia</v>
      </c>
      <c r="D144" t="str">
        <f>INDEX($C$152:$C$171,MATCH(E144,$B$152:$B$171,0))</f>
        <v>St Cassian's</v>
      </c>
      <c r="E144" t="s">
        <v>191</v>
      </c>
      <c r="F144">
        <v>20</v>
      </c>
      <c r="G144" s="30" t="str">
        <f>INDEX(Rosters!$E:$E,MATCH('Girls Individual'!E144&amp;"-"&amp;TEXT('Girls Individual'!F144,"00"),Rosters!$A:$A,0))&amp;" "&amp;INDEX(Rosters!$D:$D,MATCH('Girls Individual'!E144&amp;"-"&amp;TEXT('Girls Individual'!F144,"00"),Rosters!$A:$A,0))</f>
        <v>F 8</v>
      </c>
      <c r="I144" s="11"/>
      <c r="L144" s="11"/>
    </row>
    <row r="145" spans="1:12" x14ac:dyDescent="0.2">
      <c r="A145" s="5">
        <v>35</v>
      </c>
      <c r="B145" s="21">
        <v>1.3033680555555554E-2</v>
      </c>
      <c r="C145" t="str">
        <f>INDEX(Rosters!$G:$G,MATCH('Girls Individual'!E145&amp;"-"&amp;TEXT('Girls Individual'!F145,"00"),Rosters!$A:$A,0))</f>
        <v>Isabella	 Propper</v>
      </c>
      <c r="D145" t="str">
        <f>INDEX($C$152:$C$171,MATCH(E145,$B$152:$B$171,0))</f>
        <v>Villa Walsh</v>
      </c>
      <c r="E145" t="s">
        <v>1273</v>
      </c>
      <c r="F145">
        <v>5</v>
      </c>
      <c r="G145" s="30" t="str">
        <f>INDEX(Rosters!$E:$E,MATCH('Girls Individual'!E145&amp;"-"&amp;TEXT('Girls Individual'!F145,"00"),Rosters!$A:$A,0))&amp;" "&amp;INDEX(Rosters!$D:$D,MATCH('Girls Individual'!E145&amp;"-"&amp;TEXT('Girls Individual'!F145,"00"),Rosters!$A:$A,0))</f>
        <v>F 8</v>
      </c>
      <c r="I145" s="11"/>
      <c r="L145" s="11"/>
    </row>
    <row r="146" spans="1:12" x14ac:dyDescent="0.2">
      <c r="A146" s="5">
        <v>36</v>
      </c>
      <c r="B146" s="21">
        <v>1.3145023148148147E-2</v>
      </c>
      <c r="C146" t="str">
        <f>INDEX(Rosters!$G:$G,MATCH('Girls Individual'!E146&amp;"-"&amp;TEXT('Girls Individual'!F146,"00"),Rosters!$A:$A,0))</f>
        <v>Olivia Ramdass</v>
      </c>
      <c r="D146" t="str">
        <f>INDEX($C$152:$C$171,MATCH(E146,$B$152:$B$171,0))</f>
        <v>St Cassian's</v>
      </c>
      <c r="E146" t="s">
        <v>191</v>
      </c>
      <c r="F146">
        <v>48</v>
      </c>
      <c r="G146" s="30" t="str">
        <f>INDEX(Rosters!$E:$E,MATCH('Girls Individual'!E146&amp;"-"&amp;TEXT('Girls Individual'!F146,"00"),Rosters!$A:$A,0))&amp;" "&amp;INDEX(Rosters!$D:$D,MATCH('Girls Individual'!E146&amp;"-"&amp;TEXT('Girls Individual'!F146,"00"),Rosters!$A:$A,0))</f>
        <v>F 5</v>
      </c>
      <c r="I146" s="11"/>
      <c r="L146" s="11"/>
    </row>
    <row r="147" spans="1:12" x14ac:dyDescent="0.2">
      <c r="A147" s="5">
        <v>37</v>
      </c>
      <c r="B147" s="21">
        <v>1.330150462962963E-2</v>
      </c>
      <c r="C147" t="str">
        <f>INDEX(Rosters!$G:$G,MATCH('Girls Individual'!E147&amp;"-"&amp;TEXT('Girls Individual'!F147,"00"),Rosters!$A:$A,0))</f>
        <v>Sofia Bonilla</v>
      </c>
      <c r="D147" t="str">
        <f>INDEX($C$152:$C$171,MATCH(E147,$B$152:$B$171,0))</f>
        <v>SJA</v>
      </c>
      <c r="E147" t="s">
        <v>329</v>
      </c>
      <c r="F147">
        <v>30</v>
      </c>
      <c r="G147" s="30" t="str">
        <f>INDEX(Rosters!$E:$E,MATCH('Girls Individual'!E147&amp;"-"&amp;TEXT('Girls Individual'!F147,"00"),Rosters!$A:$A,0))&amp;" "&amp;INDEX(Rosters!$D:$D,MATCH('Girls Individual'!E147&amp;"-"&amp;TEXT('Girls Individual'!F147,"00"),Rosters!$A:$A,0))</f>
        <v>F 7</v>
      </c>
      <c r="I147" s="11"/>
      <c r="L147" s="11"/>
    </row>
    <row r="148" spans="1:12" x14ac:dyDescent="0.2">
      <c r="A148" s="5">
        <v>38</v>
      </c>
      <c r="B148" s="21">
        <v>1.4582060185185186E-2</v>
      </c>
      <c r="C148" t="str">
        <f>INDEX(Rosters!$G:$G,MATCH('Girls Individual'!E148&amp;"-"&amp;TEXT('Girls Individual'!F148,"00"),Rosters!$A:$A,0))</f>
        <v>Azariah	 Andrews</v>
      </c>
      <c r="D148" t="str">
        <f>INDEX($C$152:$C$171,MATCH(E148,$B$152:$B$171,0))</f>
        <v>Villa Walsh</v>
      </c>
      <c r="E148" t="s">
        <v>1273</v>
      </c>
      <c r="F148">
        <v>1</v>
      </c>
      <c r="G148" s="30" t="str">
        <f>INDEX(Rosters!$E:$E,MATCH('Girls Individual'!E148&amp;"-"&amp;TEXT('Girls Individual'!F148,"00"),Rosters!$A:$A,0))&amp;" "&amp;INDEX(Rosters!$D:$D,MATCH('Girls Individual'!E148&amp;"-"&amp;TEXT('Girls Individual'!F148,"00"),Rosters!$A:$A,0))</f>
        <v>F 8</v>
      </c>
      <c r="I148" s="11"/>
      <c r="L148" s="11"/>
    </row>
    <row r="149" spans="1:12" x14ac:dyDescent="0.2">
      <c r="A149" s="5">
        <v>39</v>
      </c>
      <c r="B149" s="21">
        <v>1.6632986111111112E-2</v>
      </c>
      <c r="C149" t="str">
        <f>INDEX(Rosters!$G:$G,MATCH('Girls Individual'!E149&amp;"-"&amp;TEXT('Girls Individual'!F149,"00"),Rosters!$A:$A,0))</f>
        <v>Layla	 Vreeling</v>
      </c>
      <c r="D149" t="str">
        <f>INDEX($C$152:$C$171,MATCH(E149,$B$152:$B$171,0))</f>
        <v>Villa Walsh</v>
      </c>
      <c r="E149" t="s">
        <v>1273</v>
      </c>
      <c r="F149">
        <v>10</v>
      </c>
      <c r="G149" s="30" t="str">
        <f>INDEX(Rosters!$E:$E,MATCH('Girls Individual'!E149&amp;"-"&amp;TEXT('Girls Individual'!F149,"00"),Rosters!$A:$A,0))&amp;" "&amp;INDEX(Rosters!$D:$D,MATCH('Girls Individual'!E149&amp;"-"&amp;TEXT('Girls Individual'!F149,"00"),Rosters!$A:$A,0))</f>
        <v>F 7</v>
      </c>
      <c r="I149" s="11"/>
      <c r="L149" s="11"/>
    </row>
    <row r="150" spans="1:12" x14ac:dyDescent="0.2">
      <c r="A150" s="5"/>
      <c r="B150" s="21"/>
    </row>
    <row r="151" spans="1:12" x14ac:dyDescent="0.2">
      <c r="A151" t="s">
        <v>520</v>
      </c>
      <c r="B151" s="21"/>
    </row>
    <row r="152" spans="1:12" x14ac:dyDescent="0.2">
      <c r="A152" s="30">
        <f t="shared" ref="A152:A166" si="1">COUNTIF($D:$D,C152)</f>
        <v>16</v>
      </c>
      <c r="B152" t="s">
        <v>45</v>
      </c>
      <c r="C152" t="s">
        <v>393</v>
      </c>
    </row>
    <row r="153" spans="1:12" x14ac:dyDescent="0.2">
      <c r="A153" s="30">
        <f t="shared" si="1"/>
        <v>10</v>
      </c>
      <c r="B153" t="s">
        <v>191</v>
      </c>
      <c r="C153" t="s">
        <v>536</v>
      </c>
    </row>
    <row r="154" spans="1:12" x14ac:dyDescent="0.2">
      <c r="A154" s="30">
        <f t="shared" si="1"/>
        <v>12</v>
      </c>
      <c r="B154" t="s">
        <v>328</v>
      </c>
      <c r="C154" t="s">
        <v>603</v>
      </c>
    </row>
    <row r="155" spans="1:12" x14ac:dyDescent="0.2">
      <c r="A155" s="30">
        <f t="shared" si="1"/>
        <v>21</v>
      </c>
      <c r="B155" t="s">
        <v>190</v>
      </c>
      <c r="C155" t="s">
        <v>4</v>
      </c>
    </row>
    <row r="156" spans="1:12" x14ac:dyDescent="0.2">
      <c r="A156" s="30">
        <f t="shared" si="1"/>
        <v>9</v>
      </c>
      <c r="B156" t="s">
        <v>192</v>
      </c>
      <c r="C156" t="s">
        <v>734</v>
      </c>
    </row>
    <row r="157" spans="1:12" x14ac:dyDescent="0.2">
      <c r="A157" s="30">
        <f t="shared" si="1"/>
        <v>5</v>
      </c>
      <c r="B157" t="s">
        <v>326</v>
      </c>
      <c r="C157" t="s">
        <v>3</v>
      </c>
    </row>
    <row r="158" spans="1:12" x14ac:dyDescent="0.2">
      <c r="A158" s="30">
        <f t="shared" si="1"/>
        <v>0</v>
      </c>
      <c r="B158" t="s">
        <v>325</v>
      </c>
      <c r="C158" t="s">
        <v>1227</v>
      </c>
    </row>
    <row r="159" spans="1:12" x14ac:dyDescent="0.2">
      <c r="A159" s="30">
        <f t="shared" si="1"/>
        <v>1</v>
      </c>
      <c r="B159" t="s">
        <v>327</v>
      </c>
      <c r="C159" t="s">
        <v>350</v>
      </c>
    </row>
    <row r="160" spans="1:12" x14ac:dyDescent="0.2">
      <c r="A160" s="30">
        <f t="shared" si="1"/>
        <v>2</v>
      </c>
      <c r="B160" t="s">
        <v>1272</v>
      </c>
      <c r="C160" t="s">
        <v>992</v>
      </c>
    </row>
    <row r="161" spans="1:3" x14ac:dyDescent="0.2">
      <c r="A161" s="30">
        <f t="shared" si="1"/>
        <v>9</v>
      </c>
      <c r="B161" t="s">
        <v>1273</v>
      </c>
      <c r="C161" t="s">
        <v>857</v>
      </c>
    </row>
    <row r="162" spans="1:3" x14ac:dyDescent="0.2">
      <c r="A162" s="30">
        <f t="shared" si="1"/>
        <v>3</v>
      </c>
      <c r="B162" t="s">
        <v>1274</v>
      </c>
      <c r="C162" t="s">
        <v>1169</v>
      </c>
    </row>
    <row r="163" spans="1:3" x14ac:dyDescent="0.2">
      <c r="A163" s="30">
        <f t="shared" si="1"/>
        <v>9</v>
      </c>
      <c r="B163" t="s">
        <v>1275</v>
      </c>
      <c r="C163" t="s">
        <v>807</v>
      </c>
    </row>
    <row r="164" spans="1:3" x14ac:dyDescent="0.2">
      <c r="A164" s="30">
        <f t="shared" si="1"/>
        <v>11</v>
      </c>
      <c r="B164" t="s">
        <v>1276</v>
      </c>
      <c r="C164" t="s">
        <v>891</v>
      </c>
    </row>
    <row r="165" spans="1:3" x14ac:dyDescent="0.2">
      <c r="A165" s="30">
        <f t="shared" si="1"/>
        <v>5</v>
      </c>
      <c r="B165" t="s">
        <v>329</v>
      </c>
      <c r="C165" t="s">
        <v>278</v>
      </c>
    </row>
    <row r="166" spans="1:3" x14ac:dyDescent="0.2">
      <c r="A166" s="30">
        <f t="shared" si="1"/>
        <v>7</v>
      </c>
      <c r="B166" t="s">
        <v>330</v>
      </c>
      <c r="C166" t="s">
        <v>1100</v>
      </c>
    </row>
    <row r="168" spans="1:3" x14ac:dyDescent="0.2">
      <c r="A168" s="30">
        <f>SUM(A152:A166)</f>
        <v>120</v>
      </c>
    </row>
  </sheetData>
  <dataValidations count="1">
    <dataValidation type="list" allowBlank="1" showInputMessage="1" showErrorMessage="1" sqref="D3:D35 D38:D158" xr:uid="{908CDE1C-86BA-4AFC-A77E-9EA15A54AFD1}">
      <formula1>$C$152:$C$170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4"/>
  <sheetViews>
    <sheetView tabSelected="1" workbookViewId="0">
      <selection activeCell="A149" sqref="A148:A149"/>
    </sheetView>
  </sheetViews>
  <sheetFormatPr baseColWidth="10" defaultColWidth="8.83203125" defaultRowHeight="15" x14ac:dyDescent="0.2"/>
  <cols>
    <col min="2" max="2" width="11.33203125" customWidth="1"/>
    <col min="3" max="3" width="28.5" bestFit="1" customWidth="1"/>
    <col min="4" max="4" width="18.83203125" bestFit="1" customWidth="1"/>
    <col min="5" max="5" width="4" bestFit="1" customWidth="1"/>
    <col min="6" max="6" width="6" customWidth="1"/>
    <col min="16" max="16" width="5.5" customWidth="1"/>
    <col min="17" max="17" width="35" bestFit="1" customWidth="1"/>
  </cols>
  <sheetData>
    <row r="1" spans="1:13" x14ac:dyDescent="0.2">
      <c r="A1" s="5" t="s">
        <v>34</v>
      </c>
      <c r="B1" s="5"/>
    </row>
    <row r="2" spans="1:13" x14ac:dyDescent="0.2">
      <c r="A2" s="5" t="s">
        <v>2</v>
      </c>
      <c r="B2" s="5" t="s">
        <v>17</v>
      </c>
      <c r="C2" s="5" t="s">
        <v>0</v>
      </c>
      <c r="D2" s="5" t="s">
        <v>1</v>
      </c>
      <c r="E2" s="5" t="s">
        <v>37</v>
      </c>
      <c r="G2" s="29" t="s">
        <v>519</v>
      </c>
    </row>
    <row r="3" spans="1:13" x14ac:dyDescent="0.2">
      <c r="A3" s="5">
        <v>1</v>
      </c>
      <c r="B3" s="21">
        <v>3.6475694444444446E-3</v>
      </c>
      <c r="C3" t="str">
        <f>INDEX(Rosters!$G:$G,MATCH('Boys Individual'!E3&amp;"-"&amp;TEXT('Boys Individual'!F3,"00"),Rosters!$A:$A,0))</f>
        <v>Thomas Dudley</v>
      </c>
      <c r="D3" t="str">
        <f>INDEX($C$164:$C$183,MATCH(E3,$B$164:$B$183,0))</f>
        <v>St E</v>
      </c>
      <c r="E3" t="s">
        <v>192</v>
      </c>
      <c r="F3">
        <v>10</v>
      </c>
      <c r="G3" s="30" t="str">
        <f>INDEX(Rosters!$E:$E,MATCH('Boys Individual'!E3&amp;"-"&amp;TEXT('Boys Individual'!F3,"00"),Rosters!$A:$A,0))&amp;" "&amp;INDEX(Rosters!$D:$D,MATCH('Boys Individual'!E3&amp;"-"&amp;TEXT('Boys Individual'!F3,"00"),Rosters!$A:$A,0))</f>
        <v>M 3</v>
      </c>
      <c r="J3" s="11"/>
      <c r="M3" s="11"/>
    </row>
    <row r="4" spans="1:13" x14ac:dyDescent="0.2">
      <c r="A4" s="5">
        <v>2</v>
      </c>
      <c r="B4" s="21">
        <v>3.7344907407407409E-3</v>
      </c>
      <c r="C4" t="str">
        <f>INDEX(Rosters!$G:$G,MATCH('Boys Individual'!E4&amp;"-"&amp;TEXT('Boys Individual'!F4,"00"),Rosters!$A:$A,0))</f>
        <v>Luca Marabella</v>
      </c>
      <c r="D4" t="str">
        <f>INDEX($C$164:$C$183,MATCH(E4,$B$164:$B$183,0))</f>
        <v>St Cassian's</v>
      </c>
      <c r="E4" t="s">
        <v>191</v>
      </c>
      <c r="F4">
        <v>36</v>
      </c>
      <c r="G4" s="30" t="str">
        <f>INDEX(Rosters!$E:$E,MATCH('Boys Individual'!E4&amp;"-"&amp;TEXT('Boys Individual'!F4,"00"),Rosters!$A:$A,0))&amp;" "&amp;INDEX(Rosters!$D:$D,MATCH('Boys Individual'!E4&amp;"-"&amp;TEXT('Boys Individual'!F4,"00"),Rosters!$A:$A,0))</f>
        <v>M 3</v>
      </c>
      <c r="J4" s="11"/>
      <c r="M4" s="11"/>
    </row>
    <row r="5" spans="1:13" x14ac:dyDescent="0.2">
      <c r="A5" s="5">
        <v>3</v>
      </c>
      <c r="B5" s="21">
        <v>3.7915509259259256E-3</v>
      </c>
      <c r="C5" t="str">
        <f>INDEX(Rosters!$G:$G,MATCH('Boys Individual'!E5&amp;"-"&amp;TEXT('Boys Individual'!F5,"00"),Rosters!$A:$A,0))</f>
        <v>Marcel Porras</v>
      </c>
      <c r="D5" t="str">
        <f>INDEX($C$164:$C$183,MATCH(E5,$B$164:$B$183,0))</f>
        <v>Assumption</v>
      </c>
      <c r="E5" t="s">
        <v>190</v>
      </c>
      <c r="F5">
        <v>12</v>
      </c>
      <c r="G5" s="30" t="str">
        <f>INDEX(Rosters!$E:$E,MATCH('Boys Individual'!E5&amp;"-"&amp;TEXT('Boys Individual'!F5,"00"),Rosters!$A:$A,0))&amp;" "&amp;INDEX(Rosters!$D:$D,MATCH('Boys Individual'!E5&amp;"-"&amp;TEXT('Boys Individual'!F5,"00"),Rosters!$A:$A,0))</f>
        <v>M 3</v>
      </c>
      <c r="J5" s="11"/>
      <c r="M5" s="11"/>
    </row>
    <row r="6" spans="1:13" x14ac:dyDescent="0.2">
      <c r="A6" s="5">
        <v>4</v>
      </c>
      <c r="B6" s="21">
        <v>3.9923611111111106E-3</v>
      </c>
      <c r="C6" t="str">
        <f>INDEX(Rosters!$G:$G,MATCH('Boys Individual'!E6&amp;"-"&amp;TEXT('Boys Individual'!F6,"00"),Rosters!$A:$A,0))</f>
        <v>Ronan Pfistner</v>
      </c>
      <c r="D6" t="str">
        <f>INDEX($C$164:$C$183,MATCH(E6,$B$164:$B$183,0))</f>
        <v>St James</v>
      </c>
      <c r="E6" t="s">
        <v>328</v>
      </c>
      <c r="F6">
        <v>65</v>
      </c>
      <c r="G6" s="30" t="str">
        <f>INDEX(Rosters!$E:$E,MATCH('Boys Individual'!E6&amp;"-"&amp;TEXT('Boys Individual'!F6,"00"),Rosters!$A:$A,0))&amp;" "&amp;INDEX(Rosters!$D:$D,MATCH('Boys Individual'!E6&amp;"-"&amp;TEXT('Boys Individual'!F6,"00"),Rosters!$A:$A,0))</f>
        <v>M 3</v>
      </c>
      <c r="J6" s="11"/>
      <c r="M6" s="11"/>
    </row>
    <row r="7" spans="1:13" x14ac:dyDescent="0.2">
      <c r="A7" s="5">
        <v>5</v>
      </c>
      <c r="B7" s="21">
        <v>4.0068287037037043E-3</v>
      </c>
      <c r="C7" t="str">
        <f>INDEX(Rosters!$G:$G,MATCH('Boys Individual'!E7&amp;"-"&amp;TEXT('Boys Individual'!F7,"00"),Rosters!$A:$A,0))</f>
        <v>Declan Brucato</v>
      </c>
      <c r="D7" t="str">
        <f>INDEX($C$164:$C$183,MATCH(E7,$B$164:$B$183,0))</f>
        <v>Assumption</v>
      </c>
      <c r="E7" t="s">
        <v>190</v>
      </c>
      <c r="F7">
        <v>1</v>
      </c>
      <c r="G7" s="30" t="str">
        <f>INDEX(Rosters!$E:$E,MATCH('Boys Individual'!E7&amp;"-"&amp;TEXT('Boys Individual'!F7,"00"),Rosters!$A:$A,0))&amp;" "&amp;INDEX(Rosters!$D:$D,MATCH('Boys Individual'!E7&amp;"-"&amp;TEXT('Boys Individual'!F7,"00"),Rosters!$A:$A,0))</f>
        <v>M 3</v>
      </c>
      <c r="J7" s="11"/>
      <c r="M7" s="11"/>
    </row>
    <row r="8" spans="1:13" x14ac:dyDescent="0.2">
      <c r="A8" s="5">
        <v>6</v>
      </c>
      <c r="B8" s="21">
        <v>4.0097222222222227E-3</v>
      </c>
      <c r="C8" t="str">
        <f>INDEX(Rosters!$G:$G,MATCH('Boys Individual'!E8&amp;"-"&amp;TEXT('Boys Individual'!F8,"00"),Rosters!$A:$A,0))</f>
        <v>Teagan Rogers</v>
      </c>
      <c r="D8" t="str">
        <f>INDEX($C$164:$C$183,MATCH(E8,$B$164:$B$183,0))</f>
        <v>St James</v>
      </c>
      <c r="E8" t="s">
        <v>328</v>
      </c>
      <c r="F8">
        <v>11</v>
      </c>
      <c r="G8" s="30" t="str">
        <f>INDEX(Rosters!$E:$E,MATCH('Boys Individual'!E8&amp;"-"&amp;TEXT('Boys Individual'!F8,"00"),Rosters!$A:$A,0))&amp;" "&amp;INDEX(Rosters!$D:$D,MATCH('Boys Individual'!E8&amp;"-"&amp;TEXT('Boys Individual'!F8,"00"),Rosters!$A:$A,0))</f>
        <v>F 1</v>
      </c>
      <c r="H8" t="s">
        <v>1282</v>
      </c>
      <c r="J8" s="11"/>
      <c r="M8" s="11"/>
    </row>
    <row r="9" spans="1:13" x14ac:dyDescent="0.2">
      <c r="A9" s="5">
        <v>7</v>
      </c>
      <c r="B9" s="21">
        <v>4.1271990740740739E-3</v>
      </c>
      <c r="C9" t="str">
        <f>INDEX(Rosters!$G:$G,MATCH('Boys Individual'!E9&amp;"-"&amp;TEXT('Boys Individual'!F9,"00"),Rosters!$A:$A,0))</f>
        <v>Bobby Meulener</v>
      </c>
      <c r="D9" t="str">
        <f>INDEX($C$164:$C$183,MATCH(E9,$B$164:$B$183,0))</f>
        <v>SVMS</v>
      </c>
      <c r="E9" t="s">
        <v>1276</v>
      </c>
      <c r="F9">
        <v>2</v>
      </c>
      <c r="G9" s="30" t="str">
        <f>INDEX(Rosters!$E:$E,MATCH('Boys Individual'!E9&amp;"-"&amp;TEXT('Boys Individual'!F9,"00"),Rosters!$A:$A,0))&amp;" "&amp;INDEX(Rosters!$D:$D,MATCH('Boys Individual'!E9&amp;"-"&amp;TEXT('Boys Individual'!F9,"00"),Rosters!$A:$A,0))</f>
        <v>M 3</v>
      </c>
      <c r="J9" s="11"/>
      <c r="M9" s="11"/>
    </row>
    <row r="10" spans="1:13" x14ac:dyDescent="0.2">
      <c r="A10" s="5">
        <v>8</v>
      </c>
      <c r="B10" s="21">
        <v>4.1906250000000008E-3</v>
      </c>
      <c r="C10" t="str">
        <f>INDEX(Rosters!$G:$G,MATCH('Boys Individual'!E10&amp;"-"&amp;TEXT('Boys Individual'!F10,"00"),Rosters!$A:$A,0))</f>
        <v>Adrian Garcia</v>
      </c>
      <c r="D10" t="str">
        <f>INDEX($C$164:$C$183,MATCH(E10,$B$164:$B$183,0))</f>
        <v>St James</v>
      </c>
      <c r="E10" t="s">
        <v>328</v>
      </c>
      <c r="F10">
        <v>54</v>
      </c>
      <c r="G10" s="30" t="str">
        <f>INDEX(Rosters!$E:$E,MATCH('Boys Individual'!E10&amp;"-"&amp;TEXT('Boys Individual'!F10,"00"),Rosters!$A:$A,0))&amp;" "&amp;INDEX(Rosters!$D:$D,MATCH('Boys Individual'!E10&amp;"-"&amp;TEXT('Boys Individual'!F10,"00"),Rosters!$A:$A,0))</f>
        <v>M 3</v>
      </c>
      <c r="J10" s="11"/>
      <c r="M10" s="11"/>
    </row>
    <row r="11" spans="1:13" x14ac:dyDescent="0.2">
      <c r="A11" s="5">
        <v>9</v>
      </c>
      <c r="B11" s="21">
        <v>4.2112268518518523E-3</v>
      </c>
      <c r="C11" t="str">
        <f>INDEX(Rosters!$G:$G,MATCH('Boys Individual'!E11&amp;"-"&amp;TEXT('Boys Individual'!F11,"00"),Rosters!$A:$A,0))</f>
        <v>Brendan Maloney</v>
      </c>
      <c r="D11" t="str">
        <f>INDEX($C$164:$C$183,MATCH(E11,$B$164:$B$183,0))</f>
        <v>St James</v>
      </c>
      <c r="E11" t="s">
        <v>328</v>
      </c>
      <c r="F11">
        <v>63</v>
      </c>
      <c r="G11" s="30" t="str">
        <f>INDEX(Rosters!$E:$E,MATCH('Boys Individual'!E11&amp;"-"&amp;TEXT('Boys Individual'!F11,"00"),Rosters!$A:$A,0))&amp;" "&amp;INDEX(Rosters!$D:$D,MATCH('Boys Individual'!E11&amp;"-"&amp;TEXT('Boys Individual'!F11,"00"),Rosters!$A:$A,0))</f>
        <v>M 3</v>
      </c>
      <c r="J11" s="11"/>
      <c r="M11" s="11"/>
    </row>
    <row r="12" spans="1:13" x14ac:dyDescent="0.2">
      <c r="A12" s="5">
        <v>10</v>
      </c>
      <c r="B12" s="21">
        <v>4.2408564814814817E-3</v>
      </c>
      <c r="C12" t="str">
        <f>INDEX(Rosters!$G:$G,MATCH('Boys Individual'!E12&amp;"-"&amp;TEXT('Boys Individual'!F12,"00"),Rosters!$A:$A,0))</f>
        <v>Matthew Skovran</v>
      </c>
      <c r="D12" t="str">
        <f>INDEX($C$164:$C$183,MATCH(E12,$B$164:$B$183,0))</f>
        <v>SJA</v>
      </c>
      <c r="E12" t="s">
        <v>329</v>
      </c>
      <c r="F12">
        <v>13</v>
      </c>
      <c r="G12" s="30" t="str">
        <f>INDEX(Rosters!$E:$E,MATCH('Boys Individual'!E12&amp;"-"&amp;TEXT('Boys Individual'!F12,"00"),Rosters!$A:$A,0))&amp;" "&amp;INDEX(Rosters!$D:$D,MATCH('Boys Individual'!E12&amp;"-"&amp;TEXT('Boys Individual'!F12,"00"),Rosters!$A:$A,0))</f>
        <v>M 3</v>
      </c>
      <c r="J12" s="11"/>
      <c r="M12" s="11"/>
    </row>
    <row r="13" spans="1:13" x14ac:dyDescent="0.2">
      <c r="A13" s="5">
        <v>11</v>
      </c>
      <c r="B13" s="21">
        <v>4.4694444444444443E-3</v>
      </c>
      <c r="C13" t="str">
        <f>INDEX(Rosters!$G:$G,MATCH('Boys Individual'!E13&amp;"-"&amp;TEXT('Boys Individual'!F13,"00"),Rosters!$A:$A,0))</f>
        <v>River Chambers</v>
      </c>
      <c r="D13" t="str">
        <f>INDEX($C$164:$C$183,MATCH(E13,$B$164:$B$183,0))</f>
        <v>St Rose</v>
      </c>
      <c r="E13" t="s">
        <v>1274</v>
      </c>
      <c r="F13">
        <v>9</v>
      </c>
      <c r="G13" s="30" t="str">
        <f>INDEX(Rosters!$E:$E,MATCH('Boys Individual'!E13&amp;"-"&amp;TEXT('Boys Individual'!F13,"00"),Rosters!$A:$A,0))&amp;" "&amp;INDEX(Rosters!$D:$D,MATCH('Boys Individual'!E13&amp;"-"&amp;TEXT('Boys Individual'!F13,"00"),Rosters!$A:$A,0))</f>
        <v>M 3</v>
      </c>
      <c r="J13" s="11"/>
      <c r="M13" s="11"/>
    </row>
    <row r="14" spans="1:13" x14ac:dyDescent="0.2">
      <c r="A14" s="5">
        <v>12</v>
      </c>
      <c r="B14" s="21">
        <v>5.0476851851851854E-3</v>
      </c>
      <c r="C14" t="str">
        <f>INDEX(Rosters!$G:$G,MATCH('Boys Individual'!E14&amp;"-"&amp;TEXT('Boys Individual'!F14,"00"),Rosters!$A:$A,0))</f>
        <v>JP Martinez</v>
      </c>
      <c r="D14" t="str">
        <f>INDEX($C$164:$C$183,MATCH(E14,$B$164:$B$183,0))</f>
        <v>Assumption</v>
      </c>
      <c r="E14" t="s">
        <v>190</v>
      </c>
      <c r="F14">
        <v>9</v>
      </c>
      <c r="G14" s="30" t="str">
        <f>INDEX(Rosters!$E:$E,MATCH('Boys Individual'!E14&amp;"-"&amp;TEXT('Boys Individual'!F14,"00"),Rosters!$A:$A,0))&amp;" "&amp;INDEX(Rosters!$D:$D,MATCH('Boys Individual'!E14&amp;"-"&amp;TEXT('Boys Individual'!F14,"00"),Rosters!$A:$A,0))</f>
        <v>M 3</v>
      </c>
      <c r="J14" s="11"/>
      <c r="M14" s="11"/>
    </row>
    <row r="15" spans="1:13" x14ac:dyDescent="0.2">
      <c r="A15" s="5">
        <v>13</v>
      </c>
      <c r="B15" s="21">
        <v>5.5811342592592605E-3</v>
      </c>
      <c r="C15" t="str">
        <f>INDEX(Rosters!$G:$G,MATCH('Boys Individual'!E15&amp;"-"&amp;TEXT('Boys Individual'!F15,"00"),Rosters!$A:$A,0))</f>
        <v>Aagam Shah</v>
      </c>
      <c r="D15" t="str">
        <f>INDEX($C$164:$C$183,MATCH(E15,$B$164:$B$183,0))</f>
        <v>Assumption</v>
      </c>
      <c r="E15" t="s">
        <v>190</v>
      </c>
      <c r="F15">
        <v>13</v>
      </c>
      <c r="G15" s="30" t="str">
        <f>INDEX(Rosters!$E:$E,MATCH('Boys Individual'!E15&amp;"-"&amp;TEXT('Boys Individual'!F15,"00"),Rosters!$A:$A,0))&amp;" "&amp;INDEX(Rosters!$D:$D,MATCH('Boys Individual'!E15&amp;"-"&amp;TEXT('Boys Individual'!F15,"00"),Rosters!$A:$A,0))</f>
        <v>M 3</v>
      </c>
      <c r="J15" s="11"/>
      <c r="M15" s="11"/>
    </row>
    <row r="16" spans="1:13" x14ac:dyDescent="0.2">
      <c r="A16" s="5">
        <v>14</v>
      </c>
      <c r="B16" s="21">
        <v>5.715393518518519E-3</v>
      </c>
      <c r="C16" t="str">
        <f>INDEX(Rosters!$G:$G,MATCH('Boys Individual'!E16&amp;"-"&amp;TEXT('Boys Individual'!F16,"00"),Rosters!$A:$A,0))</f>
        <v>Theo Merrill</v>
      </c>
      <c r="D16" t="str">
        <f>INDEX($C$164:$C$183,MATCH(E16,$B$164:$B$183,0))</f>
        <v>Assumption</v>
      </c>
      <c r="E16" t="s">
        <v>190</v>
      </c>
      <c r="F16">
        <v>10</v>
      </c>
      <c r="G16" s="30" t="str">
        <f>INDEX(Rosters!$E:$E,MATCH('Boys Individual'!E16&amp;"-"&amp;TEXT('Boys Individual'!F16,"00"),Rosters!$A:$A,0))&amp;" "&amp;INDEX(Rosters!$D:$D,MATCH('Boys Individual'!E16&amp;"-"&amp;TEXT('Boys Individual'!F16,"00"),Rosters!$A:$A,0))</f>
        <v>M 3</v>
      </c>
      <c r="J16" s="11"/>
      <c r="M16" s="11"/>
    </row>
    <row r="17" spans="1:13" x14ac:dyDescent="0.2">
      <c r="A17" s="12">
        <v>15</v>
      </c>
      <c r="B17" s="21">
        <v>5.8508101851851846E-3</v>
      </c>
      <c r="C17" t="str">
        <f>INDEX(Rosters!$G:$G,MATCH('Boys Individual'!E17&amp;"-"&amp;TEXT('Boys Individual'!F17,"00"),Rosters!$A:$A,0))</f>
        <v>Talin Mohan</v>
      </c>
      <c r="D17" t="str">
        <f>INDEX($C$164:$C$183,MATCH(E17,$B$164:$B$183,0))</f>
        <v>St Thomas</v>
      </c>
      <c r="E17" t="s">
        <v>1275</v>
      </c>
      <c r="F17">
        <v>6</v>
      </c>
      <c r="G17" s="30" t="str">
        <f>INDEX(Rosters!$E:$E,MATCH('Boys Individual'!E17&amp;"-"&amp;TEXT('Boys Individual'!F17,"00"),Rosters!$A:$A,0))&amp;" "&amp;INDEX(Rosters!$D:$D,MATCH('Boys Individual'!E17&amp;"-"&amp;TEXT('Boys Individual'!F17,"00"),Rosters!$A:$A,0))</f>
        <v>F 3</v>
      </c>
      <c r="H17" t="s">
        <v>1282</v>
      </c>
      <c r="J17" s="11"/>
      <c r="M17" s="11"/>
    </row>
    <row r="18" spans="1:13" x14ac:dyDescent="0.2">
      <c r="A18" s="12">
        <v>16</v>
      </c>
      <c r="B18" s="21">
        <v>6.1075231481481475E-3</v>
      </c>
      <c r="C18" t="str">
        <f>INDEX(Rosters!$G:$G,MATCH('Boys Individual'!E18&amp;"-"&amp;TEXT('Boys Individual'!F18,"00"),Rosters!$A:$A,0))</f>
        <v>Julian Zavala</v>
      </c>
      <c r="D18" t="str">
        <f>INDEX($C$164:$C$183,MATCH(E18,$B$164:$B$183,0))</f>
        <v>St Cassian's</v>
      </c>
      <c r="E18" t="s">
        <v>191</v>
      </c>
      <c r="F18">
        <v>62</v>
      </c>
      <c r="G18" s="30" t="str">
        <f>INDEX(Rosters!$E:$E,MATCH('Boys Individual'!E18&amp;"-"&amp;TEXT('Boys Individual'!F18,"00"),Rosters!$A:$A,0))&amp;" "&amp;INDEX(Rosters!$D:$D,MATCH('Boys Individual'!E18&amp;"-"&amp;TEXT('Boys Individual'!F18,"00"),Rosters!$A:$A,0))</f>
        <v>M 3</v>
      </c>
      <c r="J18" s="11"/>
      <c r="M18" s="11"/>
    </row>
    <row r="19" spans="1:13" x14ac:dyDescent="0.2">
      <c r="A19" s="5">
        <v>17</v>
      </c>
      <c r="B19" s="21">
        <v>6.1483796296296295E-3</v>
      </c>
      <c r="C19" t="str">
        <f>INDEX(Rosters!$G:$G,MATCH('Boys Individual'!E19&amp;"-"&amp;TEXT('Boys Individual'!F19,"00"),Rosters!$A:$A,0))</f>
        <v>Michael Gosiewski</v>
      </c>
      <c r="D19" t="str">
        <f>INDEX($C$164:$C$183,MATCH(E19,$B$164:$B$183,0))</f>
        <v>Queen of Peace</v>
      </c>
      <c r="E19" t="s">
        <v>1272</v>
      </c>
      <c r="F19">
        <v>3</v>
      </c>
      <c r="G19" s="30" t="str">
        <f>INDEX(Rosters!$E:$E,MATCH('Boys Individual'!E19&amp;"-"&amp;TEXT('Boys Individual'!F19,"00"),Rosters!$A:$A,0))&amp;" "&amp;INDEX(Rosters!$D:$D,MATCH('Boys Individual'!E19&amp;"-"&amp;TEXT('Boys Individual'!F19,"00"),Rosters!$A:$A,0))</f>
        <v>M 3</v>
      </c>
      <c r="J19" s="11"/>
      <c r="M19" s="11"/>
    </row>
    <row r="20" spans="1:13" x14ac:dyDescent="0.2">
      <c r="A20" s="5">
        <v>18</v>
      </c>
      <c r="B20" s="21">
        <v>6.320138888888889E-3</v>
      </c>
      <c r="C20" t="str">
        <f>INDEX(Rosters!$G:$G,MATCH('Boys Individual'!E20&amp;"-"&amp;TEXT('Boys Individual'!F20,"00"),Rosters!$A:$A,0))</f>
        <v>John Paul Mainardi</v>
      </c>
      <c r="D20" t="str">
        <f>INDEX($C$164:$C$183,MATCH(E20,$B$164:$B$183,0))</f>
        <v>Assumption</v>
      </c>
      <c r="E20" t="s">
        <v>190</v>
      </c>
      <c r="F20">
        <v>8</v>
      </c>
      <c r="G20" s="30" t="str">
        <f>INDEX(Rosters!$E:$E,MATCH('Boys Individual'!E20&amp;"-"&amp;TEXT('Boys Individual'!F20,"00"),Rosters!$A:$A,0))&amp;" "&amp;INDEX(Rosters!$D:$D,MATCH('Boys Individual'!E20&amp;"-"&amp;TEXT('Boys Individual'!F20,"00"),Rosters!$A:$A,0))</f>
        <v>M 3</v>
      </c>
      <c r="J20" s="11"/>
      <c r="M20" s="11"/>
    </row>
    <row r="21" spans="1:13" x14ac:dyDescent="0.2">
      <c r="A21" s="5">
        <v>19</v>
      </c>
      <c r="B21" s="21" t="s">
        <v>1285</v>
      </c>
      <c r="C21" t="str">
        <f>INDEX(Rosters!$G:$G,MATCH('Boys Individual'!E21&amp;"-"&amp;TEXT('Boys Individual'!F21,"00"),Rosters!$A:$A,0))</f>
        <v>Carter Boone</v>
      </c>
      <c r="D21" t="str">
        <f>INDEX($C$164:$C$183,MATCH(E21,$B$164:$B$183,0))</f>
        <v>St Cassian's</v>
      </c>
      <c r="E21" t="s">
        <v>191</v>
      </c>
      <c r="F21">
        <v>8</v>
      </c>
      <c r="G21" s="30" t="str">
        <f>INDEX(Rosters!$E:$E,MATCH('Boys Individual'!E21&amp;"-"&amp;TEXT('Boys Individual'!F21,"00"),Rosters!$A:$A,0))&amp;" "&amp;INDEX(Rosters!$D:$D,MATCH('Boys Individual'!E21&amp;"-"&amp;TEXT('Boys Individual'!F21,"00"),Rosters!$A:$A,0))</f>
        <v>M 3</v>
      </c>
      <c r="J21" s="11"/>
    </row>
    <row r="22" spans="1:13" x14ac:dyDescent="0.2">
      <c r="A22" s="5"/>
      <c r="B22" s="21"/>
      <c r="G22" s="30"/>
    </row>
    <row r="23" spans="1:13" x14ac:dyDescent="0.2">
      <c r="A23" s="5"/>
      <c r="B23" s="21"/>
      <c r="G23" s="30"/>
    </row>
    <row r="24" spans="1:13" x14ac:dyDescent="0.2">
      <c r="A24" s="5"/>
      <c r="B24" s="21"/>
      <c r="G24" s="30"/>
    </row>
    <row r="25" spans="1:13" x14ac:dyDescent="0.2">
      <c r="A25" s="5"/>
      <c r="B25" s="21"/>
      <c r="G25" s="30"/>
    </row>
    <row r="26" spans="1:13" x14ac:dyDescent="0.2">
      <c r="A26" s="5"/>
      <c r="B26" s="21"/>
    </row>
    <row r="27" spans="1:13" x14ac:dyDescent="0.2">
      <c r="A27" s="5"/>
      <c r="B27" s="21"/>
    </row>
    <row r="28" spans="1:13" x14ac:dyDescent="0.2">
      <c r="A28" s="5" t="s">
        <v>30</v>
      </c>
      <c r="B28" s="5"/>
    </row>
    <row r="29" spans="1:13" x14ac:dyDescent="0.2">
      <c r="A29" s="5" t="s">
        <v>2</v>
      </c>
      <c r="B29" s="5"/>
      <c r="C29" s="5"/>
      <c r="D29" s="5" t="s">
        <v>1</v>
      </c>
    </row>
    <row r="30" spans="1:13" x14ac:dyDescent="0.2">
      <c r="A30" s="5">
        <v>1</v>
      </c>
      <c r="B30" s="21">
        <v>3.4918981481481481E-3</v>
      </c>
      <c r="C30" t="str">
        <f>INDEX(Rosters!$G:$G,MATCH('Boys Individual'!E30&amp;"-"&amp;TEXT('Boys Individual'!F30,"00"),Rosters!$A:$A,0))</f>
        <v>Luke Seaman</v>
      </c>
      <c r="D30" t="str">
        <f>INDEX($C$164:$C$183,MATCH(E30,$B$164:$B$183,0))</f>
        <v>St E</v>
      </c>
      <c r="E30" t="s">
        <v>192</v>
      </c>
      <c r="F30">
        <v>18</v>
      </c>
      <c r="G30" s="30" t="str">
        <f>INDEX(Rosters!$E:$E,MATCH('Boys Individual'!E30&amp;"-"&amp;TEXT('Boys Individual'!F30,"00"),Rosters!$A:$A,0))&amp;" "&amp;INDEX(Rosters!$D:$D,MATCH('Boys Individual'!E30&amp;"-"&amp;TEXT('Boys Individual'!F30,"00"),Rosters!$A:$A,0))</f>
        <v>M 4</v>
      </c>
      <c r="J30" s="11"/>
      <c r="M30" s="11"/>
    </row>
    <row r="31" spans="1:13" x14ac:dyDescent="0.2">
      <c r="A31" s="5">
        <f>A30+1</f>
        <v>2</v>
      </c>
      <c r="B31" s="21">
        <v>3.498842592592592E-3</v>
      </c>
      <c r="C31" t="str">
        <f>INDEX(Rosters!$G:$G,MATCH('Boys Individual'!E31&amp;"-"&amp;TEXT('Boys Individual'!F31,"00"),Rosters!$A:$A,0))</f>
        <v>Brady Kostrowski</v>
      </c>
      <c r="D31" t="str">
        <f>INDEX($C$164:$C$183,MATCH(E31,$B$164:$B$183,0))</f>
        <v>St James</v>
      </c>
      <c r="E31" t="s">
        <v>328</v>
      </c>
      <c r="F31">
        <v>59</v>
      </c>
      <c r="G31" s="30" t="str">
        <f>INDEX(Rosters!$E:$E,MATCH('Boys Individual'!E31&amp;"-"&amp;TEXT('Boys Individual'!F31,"00"),Rosters!$A:$A,0))&amp;" "&amp;INDEX(Rosters!$D:$D,MATCH('Boys Individual'!E31&amp;"-"&amp;TEXT('Boys Individual'!F31,"00"),Rosters!$A:$A,0))</f>
        <v>M 4</v>
      </c>
      <c r="J31" s="11"/>
      <c r="M31" s="11"/>
    </row>
    <row r="32" spans="1:13" x14ac:dyDescent="0.2">
      <c r="A32" s="5">
        <f t="shared" ref="A32:A67" si="0">A31+1</f>
        <v>3</v>
      </c>
      <c r="B32" s="21">
        <v>3.5324074074074077E-3</v>
      </c>
      <c r="C32" t="str">
        <f>INDEX(Rosters!$G:$G,MATCH('Boys Individual'!E32&amp;"-"&amp;TEXT('Boys Individual'!F32,"00"),Rosters!$A:$A,0))</f>
        <v>Will Sheehan</v>
      </c>
      <c r="D32" t="str">
        <f>INDEX($C$164:$C$183,MATCH(E32,$B$164:$B$183,0))</f>
        <v>St James</v>
      </c>
      <c r="E32" t="s">
        <v>328</v>
      </c>
      <c r="F32">
        <v>68</v>
      </c>
      <c r="G32" s="30" t="str">
        <f>INDEX(Rosters!$E:$E,MATCH('Boys Individual'!E32&amp;"-"&amp;TEXT('Boys Individual'!F32,"00"),Rosters!$A:$A,0))&amp;" "&amp;INDEX(Rosters!$D:$D,MATCH('Boys Individual'!E32&amp;"-"&amp;TEXT('Boys Individual'!F32,"00"),Rosters!$A:$A,0))</f>
        <v>M 4</v>
      </c>
      <c r="J32" s="11"/>
      <c r="M32" s="11"/>
    </row>
    <row r="33" spans="1:13" x14ac:dyDescent="0.2">
      <c r="A33" s="5">
        <f t="shared" si="0"/>
        <v>4</v>
      </c>
      <c r="B33" s="21">
        <v>3.5821759259259257E-3</v>
      </c>
      <c r="C33" t="str">
        <f>INDEX(Rosters!$G:$G,MATCH('Boys Individual'!E33&amp;"-"&amp;TEXT('Boys Individual'!F33,"00"),Rosters!$A:$A,0))</f>
        <v>Cash Heinze</v>
      </c>
      <c r="D33" t="str">
        <f>INDEX($C$164:$C$183,MATCH(E33,$B$164:$B$183,0))</f>
        <v>St James</v>
      </c>
      <c r="E33" t="s">
        <v>328</v>
      </c>
      <c r="F33">
        <v>55</v>
      </c>
      <c r="G33" s="30" t="str">
        <f>INDEX(Rosters!$E:$E,MATCH('Boys Individual'!E33&amp;"-"&amp;TEXT('Boys Individual'!F33,"00"),Rosters!$A:$A,0))&amp;" "&amp;INDEX(Rosters!$D:$D,MATCH('Boys Individual'!E33&amp;"-"&amp;TEXT('Boys Individual'!F33,"00"),Rosters!$A:$A,0))</f>
        <v>M 4</v>
      </c>
      <c r="J33" s="11"/>
      <c r="M33" s="11"/>
    </row>
    <row r="34" spans="1:13" x14ac:dyDescent="0.2">
      <c r="A34" s="5">
        <f t="shared" si="0"/>
        <v>5</v>
      </c>
      <c r="B34" s="21">
        <v>3.615740740740741E-3</v>
      </c>
      <c r="C34" t="str">
        <f>INDEX(Rosters!$G:$G,MATCH('Boys Individual'!E34&amp;"-"&amp;TEXT('Boys Individual'!F34,"00"),Rosters!$A:$A,0))</f>
        <v>Sidney Hamlett</v>
      </c>
      <c r="D34" t="str">
        <f>INDEX($C$164:$C$183,MATCH(E34,$B$164:$B$183,0))</f>
        <v>SVMS</v>
      </c>
      <c r="E34" t="s">
        <v>1276</v>
      </c>
      <c r="F34">
        <v>6</v>
      </c>
      <c r="G34" s="30" t="str">
        <f>INDEX(Rosters!$E:$E,MATCH('Boys Individual'!E34&amp;"-"&amp;TEXT('Boys Individual'!F34,"00"),Rosters!$A:$A,0))&amp;" "&amp;INDEX(Rosters!$D:$D,MATCH('Boys Individual'!E34&amp;"-"&amp;TEXT('Boys Individual'!F34,"00"),Rosters!$A:$A,0))</f>
        <v>M 4</v>
      </c>
      <c r="J34" s="11"/>
      <c r="M34" s="11"/>
    </row>
    <row r="35" spans="1:13" x14ac:dyDescent="0.2">
      <c r="A35" s="5">
        <f t="shared" si="0"/>
        <v>6</v>
      </c>
      <c r="B35" s="21">
        <v>3.6493055555555554E-3</v>
      </c>
      <c r="C35" t="str">
        <f>INDEX(Rosters!$G:$G,MATCH('Boys Individual'!E35&amp;"-"&amp;TEXT('Boys Individual'!F35,"00"),Rosters!$A:$A,0))</f>
        <v>Christian Andricopolous</v>
      </c>
      <c r="D35" t="str">
        <f>INDEX($C$164:$C$183,MATCH(E35,$B$164:$B$183,0))</f>
        <v>St James</v>
      </c>
      <c r="E35" t="s">
        <v>328</v>
      </c>
      <c r="F35">
        <v>50</v>
      </c>
      <c r="G35" s="30" t="str">
        <f>INDEX(Rosters!$E:$E,MATCH('Boys Individual'!E35&amp;"-"&amp;TEXT('Boys Individual'!F35,"00"),Rosters!$A:$A,0))&amp;" "&amp;INDEX(Rosters!$D:$D,MATCH('Boys Individual'!E35&amp;"-"&amp;TEXT('Boys Individual'!F35,"00"),Rosters!$A:$A,0))</f>
        <v>M 4</v>
      </c>
      <c r="J35" s="11"/>
      <c r="M35" s="11"/>
    </row>
    <row r="36" spans="1:13" x14ac:dyDescent="0.2">
      <c r="A36" s="5">
        <f t="shared" si="0"/>
        <v>7</v>
      </c>
      <c r="B36" s="21">
        <v>3.6736111111111114E-3</v>
      </c>
      <c r="C36" t="str">
        <f>INDEX(Rosters!$G:$G,MATCH('Boys Individual'!E36&amp;"-"&amp;TEXT('Boys Individual'!F36,"00"),Rosters!$A:$A,0))</f>
        <v>Tommy Malloy</v>
      </c>
      <c r="D36" t="str">
        <f>INDEX($C$164:$C$183,MATCH(E36,$B$164:$B$183,0))</f>
        <v>St James</v>
      </c>
      <c r="E36" t="s">
        <v>328</v>
      </c>
      <c r="F36">
        <v>62</v>
      </c>
      <c r="G36" s="30" t="str">
        <f>INDEX(Rosters!$E:$E,MATCH('Boys Individual'!E36&amp;"-"&amp;TEXT('Boys Individual'!F36,"00"),Rosters!$A:$A,0))&amp;" "&amp;INDEX(Rosters!$D:$D,MATCH('Boys Individual'!E36&amp;"-"&amp;TEXT('Boys Individual'!F36,"00"),Rosters!$A:$A,0))</f>
        <v>M 4</v>
      </c>
      <c r="J36" s="11"/>
      <c r="M36" s="11"/>
    </row>
    <row r="37" spans="1:13" x14ac:dyDescent="0.2">
      <c r="A37" s="5">
        <f t="shared" si="0"/>
        <v>8</v>
      </c>
      <c r="B37" s="21">
        <v>3.7002314814814814E-3</v>
      </c>
      <c r="C37" t="str">
        <f>INDEX(Rosters!$G:$G,MATCH('Boys Individual'!E37&amp;"-"&amp;TEXT('Boys Individual'!F37,"00"),Rosters!$A:$A,0))</f>
        <v>Henry Schlegal</v>
      </c>
      <c r="D37" t="str">
        <f>INDEX($C$164:$C$183,MATCH(E37,$B$164:$B$183,0))</f>
        <v>St E</v>
      </c>
      <c r="E37" t="s">
        <v>192</v>
      </c>
      <c r="F37">
        <v>16</v>
      </c>
      <c r="G37" s="30" t="str">
        <f>INDEX(Rosters!$E:$E,MATCH('Boys Individual'!E37&amp;"-"&amp;TEXT('Boys Individual'!F37,"00"),Rosters!$A:$A,0))&amp;" "&amp;INDEX(Rosters!$D:$D,MATCH('Boys Individual'!E37&amp;"-"&amp;TEXT('Boys Individual'!F37,"00"),Rosters!$A:$A,0))</f>
        <v>M 4</v>
      </c>
      <c r="J37" s="11"/>
      <c r="M37" s="11"/>
    </row>
    <row r="38" spans="1:13" x14ac:dyDescent="0.2">
      <c r="A38" s="5">
        <f t="shared" si="0"/>
        <v>9</v>
      </c>
      <c r="B38" s="21">
        <v>3.712962962962963E-3</v>
      </c>
      <c r="C38" t="str">
        <f>INDEX(Rosters!$G:$G,MATCH('Boys Individual'!E38&amp;"-"&amp;TEXT('Boys Individual'!F38,"00"),Rosters!$A:$A,0))</f>
        <v>NOELIA AROCHO</v>
      </c>
      <c r="D38" t="str">
        <f>INDEX($C$164:$C$183,MATCH(E38,$B$164:$B$183,0))</f>
        <v>OLMC</v>
      </c>
      <c r="E38" t="s">
        <v>45</v>
      </c>
      <c r="F38">
        <v>17</v>
      </c>
      <c r="G38" s="30" t="str">
        <f>INDEX(Rosters!$E:$E,MATCH('Boys Individual'!E38&amp;"-"&amp;TEXT('Boys Individual'!F38,"00"),Rosters!$A:$A,0))&amp;" "&amp;INDEX(Rosters!$D:$D,MATCH('Boys Individual'!E38&amp;"-"&amp;TEXT('Boys Individual'!F38,"00"),Rosters!$A:$A,0))</f>
        <v>F 5</v>
      </c>
      <c r="H38" t="s">
        <v>1283</v>
      </c>
      <c r="J38" s="11"/>
      <c r="M38" s="11"/>
    </row>
    <row r="39" spans="1:13" x14ac:dyDescent="0.2">
      <c r="A39" s="5">
        <f t="shared" si="0"/>
        <v>10</v>
      </c>
      <c r="B39" s="21">
        <v>3.7604166666666667E-3</v>
      </c>
      <c r="C39" t="str">
        <f>INDEX(Rosters!$G:$G,MATCH('Boys Individual'!E39&amp;"-"&amp;TEXT('Boys Individual'!F39,"00"),Rosters!$A:$A,0))</f>
        <v>Chris DeLuca</v>
      </c>
      <c r="D39" t="str">
        <f>INDEX($C$164:$C$183,MATCH(E39,$B$164:$B$183,0))</f>
        <v>St E</v>
      </c>
      <c r="E39" t="s">
        <v>192</v>
      </c>
      <c r="F39">
        <v>21</v>
      </c>
      <c r="G39" s="30" t="str">
        <f>INDEX(Rosters!$E:$E,MATCH('Boys Individual'!E39&amp;"-"&amp;TEXT('Boys Individual'!F39,"00"),Rosters!$A:$A,0))&amp;" "&amp;INDEX(Rosters!$D:$D,MATCH('Boys Individual'!E39&amp;"-"&amp;TEXT('Boys Individual'!F39,"00"),Rosters!$A:$A,0))</f>
        <v>M 4</v>
      </c>
      <c r="J39" s="11"/>
      <c r="M39" s="11"/>
    </row>
    <row r="40" spans="1:13" x14ac:dyDescent="0.2">
      <c r="A40" s="5">
        <f t="shared" si="0"/>
        <v>11</v>
      </c>
      <c r="B40" s="21">
        <v>3.7638888888888891E-3</v>
      </c>
      <c r="C40" t="str">
        <f>INDEX(Rosters!$G:$G,MATCH('Boys Individual'!E40&amp;"-"&amp;TEXT('Boys Individual'!F40,"00"),Rosters!$A:$A,0))</f>
        <v>Cameron Scott</v>
      </c>
      <c r="D40" t="str">
        <f>INDEX($C$164:$C$183,MATCH(E40,$B$164:$B$183,0))</f>
        <v>St James</v>
      </c>
      <c r="E40" t="s">
        <v>328</v>
      </c>
      <c r="F40">
        <v>66</v>
      </c>
      <c r="G40" s="30" t="str">
        <f>INDEX(Rosters!$E:$E,MATCH('Boys Individual'!E40&amp;"-"&amp;TEXT('Boys Individual'!F40,"00"),Rosters!$A:$A,0))&amp;" "&amp;INDEX(Rosters!$D:$D,MATCH('Boys Individual'!E40&amp;"-"&amp;TEXT('Boys Individual'!F40,"00"),Rosters!$A:$A,0))</f>
        <v>M 4</v>
      </c>
      <c r="J40" s="11"/>
      <c r="M40" s="11"/>
    </row>
    <row r="41" spans="1:13" x14ac:dyDescent="0.2">
      <c r="A41" s="5">
        <f t="shared" si="0"/>
        <v>12</v>
      </c>
      <c r="B41" s="21">
        <v>3.8958333333333332E-3</v>
      </c>
      <c r="C41" t="str">
        <f>INDEX(Rosters!$G:$G,MATCH('Boys Individual'!E41&amp;"-"&amp;TEXT('Boys Individual'!F41,"00"),Rosters!$A:$A,0))</f>
        <v>Casey Kostrowski</v>
      </c>
      <c r="D41" t="str">
        <f>INDEX($C$164:$C$183,MATCH(E41,$B$164:$B$183,0))</f>
        <v>St James</v>
      </c>
      <c r="E41" t="s">
        <v>328</v>
      </c>
      <c r="F41">
        <v>60</v>
      </c>
      <c r="G41" s="30" t="str">
        <f>INDEX(Rosters!$E:$E,MATCH('Boys Individual'!E41&amp;"-"&amp;TEXT('Boys Individual'!F41,"00"),Rosters!$A:$A,0))&amp;" "&amp;INDEX(Rosters!$D:$D,MATCH('Boys Individual'!E41&amp;"-"&amp;TEXT('Boys Individual'!F41,"00"),Rosters!$A:$A,0))</f>
        <v>M 4</v>
      </c>
      <c r="J41" s="11"/>
      <c r="M41" s="11"/>
    </row>
    <row r="42" spans="1:13" x14ac:dyDescent="0.2">
      <c r="A42" s="5">
        <f t="shared" si="0"/>
        <v>13</v>
      </c>
      <c r="B42" s="21">
        <v>3.9120370370370368E-3</v>
      </c>
      <c r="C42" t="str">
        <f>INDEX(Rosters!$G:$G,MATCH('Boys Individual'!E42&amp;"-"&amp;TEXT('Boys Individual'!F42,"00"),Rosters!$A:$A,0))</f>
        <v>Harrison Dormo</v>
      </c>
      <c r="D42" t="str">
        <f>INDEX($C$164:$C$183,MATCH(E42,$B$164:$B$183,0))</f>
        <v>St E</v>
      </c>
      <c r="E42" t="s">
        <v>192</v>
      </c>
      <c r="F42">
        <v>15</v>
      </c>
      <c r="G42" s="30" t="str">
        <f>INDEX(Rosters!$E:$E,MATCH('Boys Individual'!E42&amp;"-"&amp;TEXT('Boys Individual'!F42,"00"),Rosters!$A:$A,0))&amp;" "&amp;INDEX(Rosters!$D:$D,MATCH('Boys Individual'!E42&amp;"-"&amp;TEXT('Boys Individual'!F42,"00"),Rosters!$A:$A,0))</f>
        <v>M 4</v>
      </c>
      <c r="J42" s="11"/>
      <c r="M42" s="11"/>
    </row>
    <row r="43" spans="1:13" x14ac:dyDescent="0.2">
      <c r="A43" s="5">
        <f t="shared" si="0"/>
        <v>14</v>
      </c>
      <c r="B43" s="21">
        <v>3.9178240740740744E-3</v>
      </c>
      <c r="C43" t="str">
        <f>INDEX(Rosters!$G:$G,MATCH('Boys Individual'!E43&amp;"-"&amp;TEXT('Boys Individual'!F43,"00"),Rosters!$A:$A,0))</f>
        <v>Greer Sheehan</v>
      </c>
      <c r="D43" t="str">
        <f>INDEX($C$164:$C$183,MATCH(E43,$B$164:$B$183,0))</f>
        <v>St James</v>
      </c>
      <c r="E43" t="s">
        <v>328</v>
      </c>
      <c r="F43">
        <v>67</v>
      </c>
      <c r="G43" s="30" t="str">
        <f>INDEX(Rosters!$E:$E,MATCH('Boys Individual'!E43&amp;"-"&amp;TEXT('Boys Individual'!F43,"00"),Rosters!$A:$A,0))&amp;" "&amp;INDEX(Rosters!$D:$D,MATCH('Boys Individual'!E43&amp;"-"&amp;TEXT('Boys Individual'!F43,"00"),Rosters!$A:$A,0))</f>
        <v>M 4</v>
      </c>
      <c r="J43" s="11"/>
      <c r="M43" s="11"/>
    </row>
    <row r="44" spans="1:13" x14ac:dyDescent="0.2">
      <c r="A44" s="5">
        <f t="shared" si="0"/>
        <v>15</v>
      </c>
      <c r="B44" s="21">
        <v>3.9548611111111113E-3</v>
      </c>
      <c r="C44" t="str">
        <f>INDEX(Rosters!$G:$G,MATCH('Boys Individual'!E44&amp;"-"&amp;TEXT('Boys Individual'!F44,"00"),Rosters!$A:$A,0))</f>
        <v>Jimbo Blackwell</v>
      </c>
      <c r="D44" t="str">
        <f>INDEX($C$164:$C$183,MATCH(E44,$B$164:$B$183,0))</f>
        <v>St E</v>
      </c>
      <c r="E44" t="s">
        <v>192</v>
      </c>
      <c r="F44">
        <v>19</v>
      </c>
      <c r="G44" s="30" t="str">
        <f>INDEX(Rosters!$E:$E,MATCH('Boys Individual'!E44&amp;"-"&amp;TEXT('Boys Individual'!F44,"00"),Rosters!$A:$A,0))&amp;" "&amp;INDEX(Rosters!$D:$D,MATCH('Boys Individual'!E44&amp;"-"&amp;TEXT('Boys Individual'!F44,"00"),Rosters!$A:$A,0))</f>
        <v>M 4</v>
      </c>
      <c r="J44" s="11"/>
      <c r="M44" s="11"/>
    </row>
    <row r="45" spans="1:13" x14ac:dyDescent="0.2">
      <c r="A45" s="5">
        <f t="shared" si="0"/>
        <v>16</v>
      </c>
      <c r="B45" s="21">
        <v>3.9826388888888889E-3</v>
      </c>
      <c r="C45" t="str">
        <f>INDEX(Rosters!$G:$G,MATCH('Boys Individual'!E45&amp;"-"&amp;TEXT('Boys Individual'!F45,"00"),Rosters!$A:$A,0))</f>
        <v>Jack Cormier</v>
      </c>
      <c r="D45" t="str">
        <f>INDEX($C$164:$C$183,MATCH(E45,$B$164:$B$183,0))</f>
        <v>St Pats</v>
      </c>
      <c r="E45" t="s">
        <v>330</v>
      </c>
      <c r="F45">
        <v>2</v>
      </c>
      <c r="G45" s="30" t="str">
        <f>INDEX(Rosters!$E:$E,MATCH('Boys Individual'!E45&amp;"-"&amp;TEXT('Boys Individual'!F45,"00"),Rosters!$A:$A,0))&amp;" "&amp;INDEX(Rosters!$D:$D,MATCH('Boys Individual'!E45&amp;"-"&amp;TEXT('Boys Individual'!F45,"00"),Rosters!$A:$A,0))</f>
        <v>M 4</v>
      </c>
      <c r="J45" s="11"/>
      <c r="M45" s="11"/>
    </row>
    <row r="46" spans="1:13" x14ac:dyDescent="0.2">
      <c r="A46" s="5">
        <f t="shared" si="0"/>
        <v>17</v>
      </c>
      <c r="B46" s="21">
        <v>3.9884259259259256E-3</v>
      </c>
      <c r="C46" t="str">
        <f>INDEX(Rosters!$G:$G,MATCH('Boys Individual'!E46&amp;"-"&amp;TEXT('Boys Individual'!F46,"00"),Rosters!$A:$A,0))</f>
        <v>Kohlman Johnson</v>
      </c>
      <c r="D46" t="str">
        <f>INDEX($C$164:$C$183,MATCH(E46,$B$164:$B$183,0))</f>
        <v>St Rose</v>
      </c>
      <c r="E46" t="s">
        <v>1274</v>
      </c>
      <c r="F46">
        <v>11</v>
      </c>
      <c r="G46" s="30" t="str">
        <f>INDEX(Rosters!$E:$E,MATCH('Boys Individual'!E46&amp;"-"&amp;TEXT('Boys Individual'!F46,"00"),Rosters!$A:$A,0))&amp;" "&amp;INDEX(Rosters!$D:$D,MATCH('Boys Individual'!E46&amp;"-"&amp;TEXT('Boys Individual'!F46,"00"),Rosters!$A:$A,0))</f>
        <v>M 4</v>
      </c>
      <c r="J46" s="11"/>
      <c r="M46" s="11"/>
    </row>
    <row r="47" spans="1:13" x14ac:dyDescent="0.2">
      <c r="A47" s="5">
        <f t="shared" si="0"/>
        <v>18</v>
      </c>
      <c r="B47" s="21">
        <v>3.9930555555555561E-3</v>
      </c>
      <c r="C47" t="str">
        <f>INDEX(Rosters!$G:$G,MATCH('Boys Individual'!E47&amp;"-"&amp;TEXT('Boys Individual'!F47,"00"),Rosters!$A:$A,0))</f>
        <v>Spiros Andricopoulos</v>
      </c>
      <c r="D47" t="str">
        <f>INDEX($C$164:$C$183,MATCH(E47,$B$164:$B$183,0))</f>
        <v>St James</v>
      </c>
      <c r="E47" t="s">
        <v>328</v>
      </c>
      <c r="F47">
        <v>51</v>
      </c>
      <c r="G47" s="30" t="str">
        <f>INDEX(Rosters!$E:$E,MATCH('Boys Individual'!E47&amp;"-"&amp;TEXT('Boys Individual'!F47,"00"),Rosters!$A:$A,0))&amp;" "&amp;INDEX(Rosters!$D:$D,MATCH('Boys Individual'!E47&amp;"-"&amp;TEXT('Boys Individual'!F47,"00"),Rosters!$A:$A,0))</f>
        <v>M 4</v>
      </c>
      <c r="J47" s="11"/>
      <c r="M47" s="11"/>
    </row>
    <row r="48" spans="1:13" x14ac:dyDescent="0.2">
      <c r="A48" s="5">
        <f t="shared" si="0"/>
        <v>19</v>
      </c>
      <c r="B48" s="21">
        <v>4.1168981481481482E-3</v>
      </c>
      <c r="C48" t="str">
        <f>INDEX(Rosters!$G:$G,MATCH('Boys Individual'!E48&amp;"-"&amp;TEXT('Boys Individual'!F48,"00"),Rosters!$A:$A,0))</f>
        <v>Ben Falcone</v>
      </c>
      <c r="D48" t="str">
        <f>INDEX($C$164:$C$183,MATCH(E48,$B$164:$B$183,0))</f>
        <v>St James</v>
      </c>
      <c r="E48" t="s">
        <v>328</v>
      </c>
      <c r="F48">
        <v>53</v>
      </c>
      <c r="G48" s="30" t="str">
        <f>INDEX(Rosters!$E:$E,MATCH('Boys Individual'!E48&amp;"-"&amp;TEXT('Boys Individual'!F48,"00"),Rosters!$A:$A,0))&amp;" "&amp;INDEX(Rosters!$D:$D,MATCH('Boys Individual'!E48&amp;"-"&amp;TEXT('Boys Individual'!F48,"00"),Rosters!$A:$A,0))</f>
        <v>M 4</v>
      </c>
      <c r="J48" s="11"/>
      <c r="M48" s="11"/>
    </row>
    <row r="49" spans="1:13" x14ac:dyDescent="0.2">
      <c r="A49" s="5">
        <f t="shared" si="0"/>
        <v>20</v>
      </c>
      <c r="B49" s="21">
        <v>4.2222222222222218E-3</v>
      </c>
      <c r="C49" t="str">
        <f>INDEX(Rosters!$G:$G,MATCH('Boys Individual'!E49&amp;"-"&amp;TEXT('Boys Individual'!F49,"00"),Rosters!$A:$A,0))</f>
        <v>Aarón Labrada</v>
      </c>
      <c r="D49" t="str">
        <f>INDEX($C$164:$C$183,MATCH(E49,$B$164:$B$183,0))</f>
        <v>SJA</v>
      </c>
      <c r="E49" t="s">
        <v>329</v>
      </c>
      <c r="F49">
        <v>17</v>
      </c>
      <c r="G49" s="30" t="str">
        <f>INDEX(Rosters!$E:$E,MATCH('Boys Individual'!E49&amp;"-"&amp;TEXT('Boys Individual'!F49,"00"),Rosters!$A:$A,0))&amp;" "&amp;INDEX(Rosters!$D:$D,MATCH('Boys Individual'!E49&amp;"-"&amp;TEXT('Boys Individual'!F49,"00"),Rosters!$A:$A,0))</f>
        <v>M 4</v>
      </c>
      <c r="J49" s="11"/>
      <c r="M49" s="11"/>
    </row>
    <row r="50" spans="1:13" x14ac:dyDescent="0.2">
      <c r="A50" s="5">
        <f t="shared" si="0"/>
        <v>21</v>
      </c>
      <c r="B50">
        <v>4.2291666666666667E-3</v>
      </c>
      <c r="C50" t="str">
        <f>INDEX(Rosters!$G:$G,MATCH('Boys Individual'!E50&amp;"-"&amp;TEXT('Boys Individual'!F50,"00"),Rosters!$A:$A,0))</f>
        <v>WATSON SMITH</v>
      </c>
      <c r="D50" t="str">
        <f>INDEX($C$164:$C$183,MATCH(E50,$B$164:$B$183,0))</f>
        <v>OLMC</v>
      </c>
      <c r="E50" t="s">
        <v>45</v>
      </c>
      <c r="F50">
        <v>5</v>
      </c>
      <c r="G50" s="30" t="str">
        <f>INDEX(Rosters!$E:$E,MATCH('Boys Individual'!E50&amp;"-"&amp;TEXT('Boys Individual'!F50,"00"),Rosters!$A:$A,0))&amp;" "&amp;INDEX(Rosters!$D:$D,MATCH('Boys Individual'!E50&amp;"-"&amp;TEXT('Boys Individual'!F50,"00"),Rosters!$A:$A,0))</f>
        <v>M 4</v>
      </c>
      <c r="J50" s="11"/>
      <c r="M50" s="11"/>
    </row>
    <row r="51" spans="1:13" x14ac:dyDescent="0.2">
      <c r="A51" s="5">
        <f t="shared" si="0"/>
        <v>22</v>
      </c>
      <c r="B51">
        <v>4.332175925925926E-3</v>
      </c>
      <c r="C51" t="str">
        <f>INDEX(Rosters!$G:$G,MATCH('Boys Individual'!E51&amp;"-"&amp;TEXT('Boys Individual'!F51,"00"),Rosters!$A:$A,0))</f>
        <v>Mason Paolini</v>
      </c>
      <c r="D51" t="str">
        <f>INDEX($C$164:$C$183,MATCH(E51,$B$164:$B$183,0))</f>
        <v>St E</v>
      </c>
      <c r="E51" t="s">
        <v>192</v>
      </c>
      <c r="F51">
        <v>17</v>
      </c>
      <c r="G51" s="30" t="str">
        <f>INDEX(Rosters!$E:$E,MATCH('Boys Individual'!E51&amp;"-"&amp;TEXT('Boys Individual'!F51,"00"),Rosters!$A:$A,0))&amp;" "&amp;INDEX(Rosters!$D:$D,MATCH('Boys Individual'!E51&amp;"-"&amp;TEXT('Boys Individual'!F51,"00"),Rosters!$A:$A,0))</f>
        <v>M 4</v>
      </c>
      <c r="J51" s="11"/>
      <c r="M51" s="11"/>
    </row>
    <row r="52" spans="1:13" x14ac:dyDescent="0.2">
      <c r="A52" s="5">
        <f t="shared" si="0"/>
        <v>23</v>
      </c>
      <c r="B52">
        <v>4.3449074074074076E-3</v>
      </c>
      <c r="C52" t="str">
        <f>INDEX(Rosters!$G:$G,MATCH('Boys Individual'!E52&amp;"-"&amp;TEXT('Boys Individual'!F52,"00"),Rosters!$A:$A,0))</f>
        <v>RICHARD HOFF</v>
      </c>
      <c r="D52" t="str">
        <f>INDEX($C$164:$C$183,MATCH(E52,$B$164:$B$183,0))</f>
        <v>OLMC</v>
      </c>
      <c r="E52" t="s">
        <v>45</v>
      </c>
      <c r="F52">
        <v>12</v>
      </c>
      <c r="G52" s="30" t="str">
        <f>INDEX(Rosters!$E:$E,MATCH('Boys Individual'!E52&amp;"-"&amp;TEXT('Boys Individual'!F52,"00"),Rosters!$A:$A,0))&amp;" "&amp;INDEX(Rosters!$D:$D,MATCH('Boys Individual'!E52&amp;"-"&amp;TEXT('Boys Individual'!F52,"00"),Rosters!$A:$A,0))</f>
        <v>M 4</v>
      </c>
      <c r="J52" s="11"/>
      <c r="M52" s="11"/>
    </row>
    <row r="53" spans="1:13" x14ac:dyDescent="0.2">
      <c r="A53" s="5">
        <f t="shared" si="0"/>
        <v>24</v>
      </c>
      <c r="B53">
        <v>4.3530092592592596E-3</v>
      </c>
      <c r="C53" t="str">
        <f>INDEX(Rosters!$G:$G,MATCH('Boys Individual'!E53&amp;"-"&amp;TEXT('Boys Individual'!F53,"00"),Rosters!$A:$A,0))</f>
        <v>Joseph Aberle</v>
      </c>
      <c r="D53" t="str">
        <f>INDEX($C$164:$C$183,MATCH(E53,$B$164:$B$183,0))</f>
        <v>Holy Trinity</v>
      </c>
      <c r="E53" t="s">
        <v>326</v>
      </c>
      <c r="F53">
        <v>2</v>
      </c>
      <c r="G53" s="30" t="str">
        <f>INDEX(Rosters!$E:$E,MATCH('Boys Individual'!E53&amp;"-"&amp;TEXT('Boys Individual'!F53,"00"),Rosters!$A:$A,0))&amp;" "&amp;INDEX(Rosters!$D:$D,MATCH('Boys Individual'!E53&amp;"-"&amp;TEXT('Boys Individual'!F53,"00"),Rosters!$A:$A,0))</f>
        <v>M 4</v>
      </c>
      <c r="J53" s="11"/>
      <c r="M53" s="11"/>
    </row>
    <row r="54" spans="1:13" x14ac:dyDescent="0.2">
      <c r="A54" s="5">
        <f t="shared" si="0"/>
        <v>25</v>
      </c>
      <c r="B54">
        <v>4.3599537037037036E-3</v>
      </c>
      <c r="C54" t="str">
        <f>INDEX(Rosters!$G:$G,MATCH('Boys Individual'!E54&amp;"-"&amp;TEXT('Boys Individual'!F54,"00"),Rosters!$A:$A,0))</f>
        <v>Xavier Alpago</v>
      </c>
      <c r="D54" t="str">
        <f>INDEX($C$164:$C$183,MATCH(E54,$B$164:$B$183,0))</f>
        <v>St Cassian's</v>
      </c>
      <c r="E54" t="s">
        <v>191</v>
      </c>
      <c r="F54">
        <v>3</v>
      </c>
      <c r="G54" s="30" t="str">
        <f>INDEX(Rosters!$E:$E,MATCH('Boys Individual'!E54&amp;"-"&amp;TEXT('Boys Individual'!F54,"00"),Rosters!$A:$A,0))&amp;" "&amp;INDEX(Rosters!$D:$D,MATCH('Boys Individual'!E54&amp;"-"&amp;TEXT('Boys Individual'!F54,"00"),Rosters!$A:$A,0))</f>
        <v>M 4</v>
      </c>
      <c r="J54" s="11"/>
      <c r="M54" s="11"/>
    </row>
    <row r="55" spans="1:13" x14ac:dyDescent="0.2">
      <c r="A55" s="5">
        <f t="shared" si="0"/>
        <v>26</v>
      </c>
      <c r="B55">
        <v>4.4317129629629628E-3</v>
      </c>
      <c r="C55" t="str">
        <f>INDEX(Rosters!$G:$G,MATCH('Boys Individual'!E55&amp;"-"&amp;TEXT('Boys Individual'!F55,"00"),Rosters!$A:$A,0))</f>
        <v>FINNEGAN JONES</v>
      </c>
      <c r="D55" t="str">
        <f>INDEX($C$164:$C$183,MATCH(E55,$B$164:$B$183,0))</f>
        <v>OLMC</v>
      </c>
      <c r="E55" t="s">
        <v>45</v>
      </c>
      <c r="F55">
        <v>10</v>
      </c>
      <c r="G55" s="30" t="str">
        <f>INDEX(Rosters!$E:$E,MATCH('Boys Individual'!E55&amp;"-"&amp;TEXT('Boys Individual'!F55,"00"),Rosters!$A:$A,0))&amp;" "&amp;INDEX(Rosters!$D:$D,MATCH('Boys Individual'!E55&amp;"-"&amp;TEXT('Boys Individual'!F55,"00"),Rosters!$A:$A,0))</f>
        <v>M 4</v>
      </c>
      <c r="J55" s="11"/>
      <c r="M55" s="11"/>
    </row>
    <row r="56" spans="1:13" x14ac:dyDescent="0.2">
      <c r="A56" s="5">
        <f t="shared" si="0"/>
        <v>27</v>
      </c>
      <c r="B56">
        <v>4.6886574074074079E-3</v>
      </c>
      <c r="C56" t="str">
        <f>INDEX(Rosters!$G:$G,MATCH('Boys Individual'!E56&amp;"-"&amp;TEXT('Boys Individual'!F56,"00"),Rosters!$A:$A,0))</f>
        <v>Gianluca Ravano</v>
      </c>
      <c r="D56" t="str">
        <f>INDEX($C$164:$C$183,MATCH(E56,$B$164:$B$183,0))</f>
        <v>OLS</v>
      </c>
      <c r="E56" t="s">
        <v>327</v>
      </c>
      <c r="F56">
        <v>9</v>
      </c>
      <c r="G56" s="30" t="str">
        <f>INDEX(Rosters!$E:$E,MATCH('Boys Individual'!E56&amp;"-"&amp;TEXT('Boys Individual'!F56,"00"),Rosters!$A:$A,0))&amp;" "&amp;INDEX(Rosters!$D:$D,MATCH('Boys Individual'!E56&amp;"-"&amp;TEXT('Boys Individual'!F56,"00"),Rosters!$A:$A,0))</f>
        <v>M 4</v>
      </c>
      <c r="J56" s="11"/>
      <c r="M56" s="11"/>
    </row>
    <row r="57" spans="1:13" x14ac:dyDescent="0.2">
      <c r="A57" s="5">
        <f t="shared" si="0"/>
        <v>28</v>
      </c>
      <c r="B57">
        <v>4.7523148148148151E-3</v>
      </c>
      <c r="C57" t="str">
        <f>INDEX(Rosters!$G:$G,MATCH('Boys Individual'!E57&amp;"-"&amp;TEXT('Boys Individual'!F57,"00"),Rosters!$A:$A,0))</f>
        <v>David Williams</v>
      </c>
      <c r="D57" t="str">
        <f>INDEX($C$164:$C$183,MATCH(E57,$B$164:$B$183,0))</f>
        <v>SVMS</v>
      </c>
      <c r="E57" t="s">
        <v>1276</v>
      </c>
      <c r="F57">
        <v>13</v>
      </c>
      <c r="G57" s="30" t="str">
        <f>INDEX(Rosters!$E:$E,MATCH('Boys Individual'!E57&amp;"-"&amp;TEXT('Boys Individual'!F57,"00"),Rosters!$A:$A,0))&amp;" "&amp;INDEX(Rosters!$D:$D,MATCH('Boys Individual'!E57&amp;"-"&amp;TEXT('Boys Individual'!F57,"00"),Rosters!$A:$A,0))</f>
        <v>M 4</v>
      </c>
      <c r="J57" s="11"/>
      <c r="M57" s="11"/>
    </row>
    <row r="58" spans="1:13" x14ac:dyDescent="0.2">
      <c r="A58" s="5">
        <f t="shared" si="0"/>
        <v>29</v>
      </c>
      <c r="B58">
        <v>4.7812499999999999E-3</v>
      </c>
      <c r="C58" t="str">
        <f>INDEX(Rosters!$G:$G,MATCH('Boys Individual'!E58&amp;"-"&amp;TEXT('Boys Individual'!F58,"00"),Rosters!$A:$A,0))</f>
        <v>Emmanuel Pereya</v>
      </c>
      <c r="D58" t="str">
        <f>INDEX($C$164:$C$183,MATCH(E58,$B$164:$B$183,0))</f>
        <v>Holy Trinity</v>
      </c>
      <c r="E58" t="s">
        <v>326</v>
      </c>
      <c r="F58">
        <v>17</v>
      </c>
      <c r="G58" s="30" t="str">
        <f>INDEX(Rosters!$E:$E,MATCH('Boys Individual'!E58&amp;"-"&amp;TEXT('Boys Individual'!F58,"00"),Rosters!$A:$A,0))&amp;" "&amp;INDEX(Rosters!$D:$D,MATCH('Boys Individual'!E58&amp;"-"&amp;TEXT('Boys Individual'!F58,"00"),Rosters!$A:$A,0))</f>
        <v>M 4</v>
      </c>
      <c r="J58" s="11"/>
      <c r="M58" s="11"/>
    </row>
    <row r="59" spans="1:13" x14ac:dyDescent="0.2">
      <c r="A59" s="5">
        <f t="shared" si="0"/>
        <v>30</v>
      </c>
      <c r="B59">
        <v>4.8032407407407407E-3</v>
      </c>
      <c r="C59" t="str">
        <f>INDEX(Rosters!$G:$G,MATCH('Boys Individual'!E59&amp;"-"&amp;TEXT('Boys Individual'!F59,"00"),Rosters!$A:$A,0))</f>
        <v>Lucas Villeda</v>
      </c>
      <c r="D59" t="str">
        <f>INDEX($C$164:$C$183,MATCH(E59,$B$164:$B$183,0))</f>
        <v>St Cassian's</v>
      </c>
      <c r="E59" t="s">
        <v>191</v>
      </c>
      <c r="F59">
        <v>59</v>
      </c>
      <c r="G59" s="30" t="str">
        <f>INDEX(Rosters!$E:$E,MATCH('Boys Individual'!E59&amp;"-"&amp;TEXT('Boys Individual'!F59,"00"),Rosters!$A:$A,0))&amp;" "&amp;INDEX(Rosters!$D:$D,MATCH('Boys Individual'!E59&amp;"-"&amp;TEXT('Boys Individual'!F59,"00"),Rosters!$A:$A,0))</f>
        <v>M 4</v>
      </c>
      <c r="J59" s="11"/>
      <c r="M59" s="11"/>
    </row>
    <row r="60" spans="1:13" x14ac:dyDescent="0.2">
      <c r="A60" s="5">
        <f t="shared" si="0"/>
        <v>31</v>
      </c>
      <c r="B60">
        <v>4.8182870370370367E-3</v>
      </c>
      <c r="C60" t="str">
        <f>INDEX(Rosters!$G:$G,MATCH('Boys Individual'!E60&amp;"-"&amp;TEXT('Boys Individual'!F60,"00"),Rosters!$A:$A,0))</f>
        <v>Nate Mainardi</v>
      </c>
      <c r="D60" t="str">
        <f>INDEX($C$164:$C$183,MATCH(E60,$B$164:$B$183,0))</f>
        <v>Assumption</v>
      </c>
      <c r="E60" t="s">
        <v>190</v>
      </c>
      <c r="F60">
        <v>16</v>
      </c>
      <c r="G60" s="30" t="str">
        <f>INDEX(Rosters!$E:$E,MATCH('Boys Individual'!E60&amp;"-"&amp;TEXT('Boys Individual'!F60,"00"),Rosters!$A:$A,0))&amp;" "&amp;INDEX(Rosters!$D:$D,MATCH('Boys Individual'!E60&amp;"-"&amp;TEXT('Boys Individual'!F60,"00"),Rosters!$A:$A,0))</f>
        <v>M 4</v>
      </c>
      <c r="J60" s="11"/>
      <c r="M60" s="11"/>
    </row>
    <row r="61" spans="1:13" x14ac:dyDescent="0.2">
      <c r="A61" s="5">
        <f t="shared" si="0"/>
        <v>32</v>
      </c>
      <c r="B61">
        <v>4.8310185185185183E-3</v>
      </c>
      <c r="C61" t="str">
        <f>INDEX(Rosters!$G:$G,MATCH('Boys Individual'!E61&amp;"-"&amp;TEXT('Boys Individual'!F61,"00"),Rosters!$A:$A,0))</f>
        <v>James Byrne</v>
      </c>
      <c r="D61" t="str">
        <f>INDEX($C$164:$C$183,MATCH(E61,$B$164:$B$183,0))</f>
        <v>St Cassian's</v>
      </c>
      <c r="E61" t="s">
        <v>191</v>
      </c>
      <c r="F61">
        <v>11</v>
      </c>
      <c r="G61" s="30" t="str">
        <f>INDEX(Rosters!$E:$E,MATCH('Boys Individual'!E61&amp;"-"&amp;TEXT('Boys Individual'!F61,"00"),Rosters!$A:$A,0))&amp;" "&amp;INDEX(Rosters!$D:$D,MATCH('Boys Individual'!E61&amp;"-"&amp;TEXT('Boys Individual'!F61,"00"),Rosters!$A:$A,0))</f>
        <v>M 4</v>
      </c>
      <c r="J61" s="11"/>
      <c r="M61" s="11"/>
    </row>
    <row r="62" spans="1:13" x14ac:dyDescent="0.2">
      <c r="A62" s="5">
        <f t="shared" si="0"/>
        <v>33</v>
      </c>
      <c r="B62">
        <v>4.8854166666666672E-3</v>
      </c>
      <c r="C62" t="str">
        <f>INDEX(Rosters!$G:$G,MATCH('Boys Individual'!E62&amp;"-"&amp;TEXT('Boys Individual'!F62,"00"),Rosters!$A:$A,0))</f>
        <v>Gabriel Bonilla</v>
      </c>
      <c r="D62" t="str">
        <f>INDEX($C$164:$C$183,MATCH(E62,$B$164:$B$183,0))</f>
        <v>SJA</v>
      </c>
      <c r="E62" t="s">
        <v>329</v>
      </c>
      <c r="F62">
        <v>18</v>
      </c>
      <c r="G62" s="30" t="str">
        <f>INDEX(Rosters!$E:$E,MATCH('Boys Individual'!E62&amp;"-"&amp;TEXT('Boys Individual'!F62,"00"),Rosters!$A:$A,0))&amp;" "&amp;INDEX(Rosters!$D:$D,MATCH('Boys Individual'!E62&amp;"-"&amp;TEXT('Boys Individual'!F62,"00"),Rosters!$A:$A,0))</f>
        <v>M 4</v>
      </c>
      <c r="J62" s="11"/>
      <c r="M62" s="11"/>
    </row>
    <row r="63" spans="1:13" x14ac:dyDescent="0.2">
      <c r="A63" s="5">
        <f t="shared" si="0"/>
        <v>34</v>
      </c>
      <c r="B63">
        <v>4.9421296296296288E-3</v>
      </c>
      <c r="C63" t="str">
        <f>INDEX(Rosters!$G:$G,MATCH('Boys Individual'!E63&amp;"-"&amp;TEXT('Boys Individual'!F63,"00"),Rosters!$A:$A,0))</f>
        <v>Declan Crowley</v>
      </c>
      <c r="D63" t="str">
        <f>INDEX($C$164:$C$183,MATCH(E63,$B$164:$B$183,0))</f>
        <v>Assumption</v>
      </c>
      <c r="E63" t="s">
        <v>190</v>
      </c>
      <c r="F63">
        <v>14</v>
      </c>
      <c r="G63" s="30" t="str">
        <f>INDEX(Rosters!$E:$E,MATCH('Boys Individual'!E63&amp;"-"&amp;TEXT('Boys Individual'!F63,"00"),Rosters!$A:$A,0))&amp;" "&amp;INDEX(Rosters!$D:$D,MATCH('Boys Individual'!E63&amp;"-"&amp;TEXT('Boys Individual'!F63,"00"),Rosters!$A:$A,0))</f>
        <v>M 4</v>
      </c>
      <c r="J63" s="11"/>
      <c r="M63" s="11"/>
    </row>
    <row r="64" spans="1:13" x14ac:dyDescent="0.2">
      <c r="A64" s="5">
        <f t="shared" si="0"/>
        <v>35</v>
      </c>
      <c r="B64">
        <v>5.1435185185185186E-3</v>
      </c>
      <c r="C64" t="str">
        <f>INDEX(Rosters!$G:$G,MATCH('Boys Individual'!E64&amp;"-"&amp;TEXT('Boys Individual'!F64,"00"),Rosters!$A:$A,0))</f>
        <v>Matthew Kelly</v>
      </c>
      <c r="D64" t="str">
        <f>INDEX($C$164:$C$183,MATCH(E64,$B$164:$B$183,0))</f>
        <v>St Rose</v>
      </c>
      <c r="E64" t="s">
        <v>1274</v>
      </c>
      <c r="F64">
        <v>12</v>
      </c>
      <c r="G64" s="30" t="str">
        <f>INDEX(Rosters!$E:$E,MATCH('Boys Individual'!E64&amp;"-"&amp;TEXT('Boys Individual'!F64,"00"),Rosters!$A:$A,0))&amp;" "&amp;INDEX(Rosters!$D:$D,MATCH('Boys Individual'!E64&amp;"-"&amp;TEXT('Boys Individual'!F64,"00"),Rosters!$A:$A,0))</f>
        <v>M 4</v>
      </c>
      <c r="J64" s="11"/>
      <c r="M64" s="11"/>
    </row>
    <row r="65" spans="1:13" x14ac:dyDescent="0.2">
      <c r="A65" s="5">
        <f t="shared" si="0"/>
        <v>36</v>
      </c>
      <c r="B65">
        <v>5.2245370370370371E-3</v>
      </c>
      <c r="C65" t="str">
        <f>INDEX(Rosters!$G:$G,MATCH('Boys Individual'!E65&amp;"-"&amp;TEXT('Boys Individual'!F65,"00"),Rosters!$A:$A,0))</f>
        <v>Griffin McShane</v>
      </c>
      <c r="D65" t="str">
        <f>INDEX($C$164:$C$183,MATCH(E65,$B$164:$B$183,0))</f>
        <v>OLS</v>
      </c>
      <c r="E65" t="s">
        <v>327</v>
      </c>
      <c r="F65">
        <v>8</v>
      </c>
      <c r="G65" s="30" t="str">
        <f>INDEX(Rosters!$E:$E,MATCH('Boys Individual'!E65&amp;"-"&amp;TEXT('Boys Individual'!F65,"00"),Rosters!$A:$A,0))&amp;" "&amp;INDEX(Rosters!$D:$D,MATCH('Boys Individual'!E65&amp;"-"&amp;TEXT('Boys Individual'!F65,"00"),Rosters!$A:$A,0))</f>
        <v>M 4</v>
      </c>
      <c r="J65" s="11"/>
      <c r="M65" s="11"/>
    </row>
    <row r="66" spans="1:13" x14ac:dyDescent="0.2">
      <c r="A66" s="5">
        <f t="shared" si="0"/>
        <v>37</v>
      </c>
      <c r="B66">
        <v>6.2037037037037043E-3</v>
      </c>
      <c r="C66" t="str">
        <f>INDEX(Rosters!$G:$G,MATCH('Boys Individual'!E66&amp;"-"&amp;TEXT('Boys Individual'!F66,"00"),Rosters!$A:$A,0))</f>
        <v>John Ryans</v>
      </c>
      <c r="D66" t="str">
        <f>INDEX($C$164:$C$183,MATCH(E66,$B$164:$B$183,0))</f>
        <v>Assumption</v>
      </c>
      <c r="E66" t="s">
        <v>190</v>
      </c>
      <c r="F66">
        <v>19</v>
      </c>
      <c r="G66" s="30" t="str">
        <f>INDEX(Rosters!$E:$E,MATCH('Boys Individual'!E66&amp;"-"&amp;TEXT('Boys Individual'!F66,"00"),Rosters!$A:$A,0))&amp;" "&amp;INDEX(Rosters!$D:$D,MATCH('Boys Individual'!E66&amp;"-"&amp;TEXT('Boys Individual'!F66,"00"),Rosters!$A:$A,0))</f>
        <v>M 4</v>
      </c>
      <c r="J66" s="11"/>
      <c r="M66" s="11"/>
    </row>
    <row r="67" spans="1:13" x14ac:dyDescent="0.2">
      <c r="A67" s="5">
        <f t="shared" si="0"/>
        <v>38</v>
      </c>
      <c r="B67">
        <v>7.8229166666666673E-3</v>
      </c>
      <c r="C67" t="str">
        <f>INDEX(Rosters!$G:$G,MATCH('Boys Individual'!E67&amp;"-"&amp;TEXT('Boys Individual'!F67,"00"),Rosters!$A:$A,0))</f>
        <v>Matteo Pedalino</v>
      </c>
      <c r="D67" t="str">
        <f>INDEX($C$164:$C$183,MATCH(E67,$B$164:$B$183,0))</f>
        <v>Assumption</v>
      </c>
      <c r="E67" t="s">
        <v>190</v>
      </c>
      <c r="F67">
        <v>18</v>
      </c>
      <c r="G67" s="30" t="str">
        <f>INDEX(Rosters!$E:$E,MATCH('Boys Individual'!E67&amp;"-"&amp;TEXT('Boys Individual'!F67,"00"),Rosters!$A:$A,0))&amp;" "&amp;INDEX(Rosters!$D:$D,MATCH('Boys Individual'!E67&amp;"-"&amp;TEXT('Boys Individual'!F67,"00"),Rosters!$A:$A,0))</f>
        <v>M 4</v>
      </c>
      <c r="M67" s="11"/>
    </row>
    <row r="70" spans="1:13" x14ac:dyDescent="0.2">
      <c r="A70" s="5" t="s">
        <v>7</v>
      </c>
    </row>
    <row r="71" spans="1:13" x14ac:dyDescent="0.2">
      <c r="A71" s="5" t="s">
        <v>2</v>
      </c>
      <c r="B71" s="5"/>
      <c r="C71" s="5"/>
      <c r="D71" s="5" t="s">
        <v>1</v>
      </c>
    </row>
    <row r="72" spans="1:13" x14ac:dyDescent="0.2">
      <c r="A72" s="5">
        <v>1</v>
      </c>
      <c r="B72" s="21">
        <v>5.8196759259259261E-3</v>
      </c>
      <c r="C72" t="str">
        <f>INDEX(Rosters!$G:$G,MATCH('Boys Individual'!E72&amp;"-"&amp;TEXT('Boys Individual'!F72,"00"),Rosters!$A:$A,0))</f>
        <v>Robert Dudley</v>
      </c>
      <c r="D72" t="str">
        <f>INDEX($C$164:$C$183,MATCH(E72,$B$164:$B$183,0))</f>
        <v>St E</v>
      </c>
      <c r="E72" t="s">
        <v>192</v>
      </c>
      <c r="F72">
        <v>35</v>
      </c>
      <c r="G72" s="30" t="str">
        <f>INDEX(Rosters!$E:$E,MATCH('Boys Individual'!E72&amp;"-"&amp;TEXT('Boys Individual'!F72,"00"),Rosters!$A:$A,0))&amp;" "&amp;INDEX(Rosters!$D:$D,MATCH('Boys Individual'!E72&amp;"-"&amp;TEXT('Boys Individual'!F72,"00"),Rosters!$A:$A,0))</f>
        <v>M 6</v>
      </c>
      <c r="J72" s="11"/>
      <c r="M72" s="11"/>
    </row>
    <row r="73" spans="1:13" x14ac:dyDescent="0.2">
      <c r="A73" s="5">
        <v>2</v>
      </c>
      <c r="B73" s="21">
        <v>6.4543981481481492E-3</v>
      </c>
      <c r="C73" t="str">
        <f>INDEX(Rosters!$G:$G,MATCH('Boys Individual'!E73&amp;"-"&amp;TEXT('Boys Individual'!F73,"00"),Rosters!$A:$A,0))</f>
        <v>Thomas Halliez</v>
      </c>
      <c r="D73" t="str">
        <f>INDEX($C$164:$C$183,MATCH(E73,$B$164:$B$183,0))</f>
        <v>St E</v>
      </c>
      <c r="E73" t="s">
        <v>192</v>
      </c>
      <c r="F73">
        <v>34</v>
      </c>
      <c r="G73" s="30" t="str">
        <f>INDEX(Rosters!$E:$E,MATCH('Boys Individual'!E73&amp;"-"&amp;TEXT('Boys Individual'!F73,"00"),Rosters!$A:$A,0))&amp;" "&amp;INDEX(Rosters!$D:$D,MATCH('Boys Individual'!E73&amp;"-"&amp;TEXT('Boys Individual'!F73,"00"),Rosters!$A:$A,0))</f>
        <v>M 6</v>
      </c>
      <c r="J73" s="11"/>
      <c r="M73" s="11"/>
    </row>
    <row r="74" spans="1:13" x14ac:dyDescent="0.2">
      <c r="A74" s="5">
        <v>3</v>
      </c>
      <c r="B74" s="21">
        <v>6.7792824074074075E-3</v>
      </c>
      <c r="C74" t="str">
        <f>INDEX(Rosters!$G:$G,MATCH('Boys Individual'!E74&amp;"-"&amp;TEXT('Boys Individual'!F74,"00"),Rosters!$A:$A,0))</f>
        <v>Michael Galvan</v>
      </c>
      <c r="D74" t="str">
        <f>INDEX($C$164:$C$183,MATCH(E74,$B$164:$B$183,0))</f>
        <v>St Cassian's</v>
      </c>
      <c r="E74" t="s">
        <v>191</v>
      </c>
      <c r="F74">
        <v>24</v>
      </c>
      <c r="G74" s="30" t="str">
        <f>INDEX(Rosters!$E:$E,MATCH('Boys Individual'!E74&amp;"-"&amp;TEXT('Boys Individual'!F74,"00"),Rosters!$A:$A,0))&amp;" "&amp;INDEX(Rosters!$D:$D,MATCH('Boys Individual'!E74&amp;"-"&amp;TEXT('Boys Individual'!F74,"00"),Rosters!$A:$A,0))</f>
        <v>M 5</v>
      </c>
      <c r="J74" s="11"/>
      <c r="M74" s="11"/>
    </row>
    <row r="75" spans="1:13" x14ac:dyDescent="0.2">
      <c r="A75" s="5">
        <v>4</v>
      </c>
      <c r="B75" s="21">
        <v>6.8376157407407413E-3</v>
      </c>
      <c r="C75" t="str">
        <f>INDEX(Rosters!$G:$G,MATCH('Boys Individual'!E75&amp;"-"&amp;TEXT('Boys Individual'!F75,"00"),Rosters!$A:$A,0))</f>
        <v>PATRICK MORROW</v>
      </c>
      <c r="D75" t="str">
        <f>INDEX($C$164:$C$183,MATCH(E75,$B$164:$B$183,0))</f>
        <v>OLMC</v>
      </c>
      <c r="E75" t="s">
        <v>45</v>
      </c>
      <c r="F75">
        <v>24</v>
      </c>
      <c r="G75" s="30" t="str">
        <f>INDEX(Rosters!$E:$E,MATCH('Boys Individual'!E75&amp;"-"&amp;TEXT('Boys Individual'!F75,"00"),Rosters!$A:$A,0))&amp;" "&amp;INDEX(Rosters!$D:$D,MATCH('Boys Individual'!E75&amp;"-"&amp;TEXT('Boys Individual'!F75,"00"),Rosters!$A:$A,0))</f>
        <v>M 6</v>
      </c>
      <c r="J75" s="11"/>
      <c r="M75" s="11"/>
    </row>
    <row r="76" spans="1:13" x14ac:dyDescent="0.2">
      <c r="A76" s="5">
        <v>5</v>
      </c>
      <c r="B76" s="21">
        <v>7.0240740740740741E-3</v>
      </c>
      <c r="C76" t="str">
        <f>INDEX(Rosters!$G:$G,MATCH('Boys Individual'!E76&amp;"-"&amp;TEXT('Boys Individual'!F76,"00"),Rosters!$A:$A,0))</f>
        <v>KEITH VAN FLEET</v>
      </c>
      <c r="D76" t="str">
        <f>INDEX($C$164:$C$183,MATCH(E76,$B$164:$B$183,0))</f>
        <v>OLMC</v>
      </c>
      <c r="E76" t="s">
        <v>45</v>
      </c>
      <c r="F76">
        <v>23</v>
      </c>
      <c r="G76" s="30" t="str">
        <f>INDEX(Rosters!$E:$E,MATCH('Boys Individual'!E76&amp;"-"&amp;TEXT('Boys Individual'!F76,"00"),Rosters!$A:$A,0))&amp;" "&amp;INDEX(Rosters!$D:$D,MATCH('Boys Individual'!E76&amp;"-"&amp;TEXT('Boys Individual'!F76,"00"),Rosters!$A:$A,0))</f>
        <v>M 6</v>
      </c>
      <c r="J76" s="11"/>
      <c r="M76" s="11"/>
    </row>
    <row r="77" spans="1:13" x14ac:dyDescent="0.2">
      <c r="A77" s="5">
        <v>6</v>
      </c>
      <c r="B77" s="21">
        <v>7.0561342592592585E-3</v>
      </c>
      <c r="C77" t="str">
        <f>INDEX(Rosters!$G:$G,MATCH('Boys Individual'!E77&amp;"-"&amp;TEXT('Boys Individual'!F77,"00"),Rosters!$A:$A,0))</f>
        <v>Johnny Roberts</v>
      </c>
      <c r="D77" t="str">
        <f>INDEX($C$164:$C$183,MATCH(E77,$B$164:$B$183,0))</f>
        <v>St James</v>
      </c>
      <c r="E77" t="s">
        <v>328</v>
      </c>
      <c r="F77">
        <v>79</v>
      </c>
      <c r="G77" s="30" t="str">
        <f>INDEX(Rosters!$E:$E,MATCH('Boys Individual'!E77&amp;"-"&amp;TEXT('Boys Individual'!F77,"00"),Rosters!$A:$A,0))&amp;" "&amp;INDEX(Rosters!$D:$D,MATCH('Boys Individual'!E77&amp;"-"&amp;TEXT('Boys Individual'!F77,"00"),Rosters!$A:$A,0))</f>
        <v>M 5</v>
      </c>
      <c r="J77" s="11"/>
      <c r="M77" s="11"/>
    </row>
    <row r="78" spans="1:13" x14ac:dyDescent="0.2">
      <c r="A78" s="5">
        <v>7</v>
      </c>
      <c r="B78" s="21">
        <v>7.0865740740740741E-3</v>
      </c>
      <c r="C78" t="str">
        <f>INDEX(Rosters!$G:$G,MATCH('Boys Individual'!E78&amp;"-"&amp;TEXT('Boys Individual'!F78,"00"),Rosters!$A:$A,0))</f>
        <v>Nicolai Chalet</v>
      </c>
      <c r="D78" t="str">
        <f>INDEX($C$164:$C$183,MATCH(E78,$B$164:$B$183,0))</f>
        <v>St Thomas</v>
      </c>
      <c r="E78" t="s">
        <v>1275</v>
      </c>
      <c r="F78">
        <v>18</v>
      </c>
      <c r="G78" s="30" t="str">
        <f>INDEX(Rosters!$E:$E,MATCH('Boys Individual'!E78&amp;"-"&amp;TEXT('Boys Individual'!F78,"00"),Rosters!$A:$A,0))&amp;" "&amp;INDEX(Rosters!$D:$D,MATCH('Boys Individual'!E78&amp;"-"&amp;TEXT('Boys Individual'!F78,"00"),Rosters!$A:$A,0))</f>
        <v>M 6</v>
      </c>
      <c r="J78" s="11"/>
      <c r="M78" s="11"/>
    </row>
    <row r="79" spans="1:13" x14ac:dyDescent="0.2">
      <c r="A79" s="5">
        <v>8</v>
      </c>
      <c r="B79" s="21">
        <v>7.1799768518518515E-3</v>
      </c>
      <c r="C79" t="str">
        <f>INDEX(Rosters!$G:$G,MATCH('Boys Individual'!E79&amp;"-"&amp;TEXT('Boys Individual'!F79,"00"),Rosters!$A:$A,0))</f>
        <v>Daniel Cronin</v>
      </c>
      <c r="D79" t="str">
        <f>INDEX($C$164:$C$183,MATCH(E79,$B$164:$B$183,0))</f>
        <v>St Pats</v>
      </c>
      <c r="E79" t="s">
        <v>330</v>
      </c>
      <c r="F79">
        <v>5</v>
      </c>
      <c r="G79" s="30" t="str">
        <f>INDEX(Rosters!$E:$E,MATCH('Boys Individual'!E79&amp;"-"&amp;TEXT('Boys Individual'!F79,"00"),Rosters!$A:$A,0))&amp;" "&amp;INDEX(Rosters!$D:$D,MATCH('Boys Individual'!E79&amp;"-"&amp;TEXT('Boys Individual'!F79,"00"),Rosters!$A:$A,0))</f>
        <v>M 5</v>
      </c>
      <c r="J79" s="11"/>
      <c r="M79" s="11"/>
    </row>
    <row r="80" spans="1:13" x14ac:dyDescent="0.2">
      <c r="A80" s="5">
        <v>9</v>
      </c>
      <c r="B80" s="21">
        <v>7.2215277777777781E-3</v>
      </c>
      <c r="C80" t="str">
        <f>INDEX(Rosters!$G:$G,MATCH('Boys Individual'!E80&amp;"-"&amp;TEXT('Boys Individual'!F80,"00"),Rosters!$A:$A,0))</f>
        <v>Nicholas Kervel</v>
      </c>
      <c r="D80" t="str">
        <f>INDEX($C$164:$C$183,MATCH(E80,$B$164:$B$183,0))</f>
        <v>St Thomas</v>
      </c>
      <c r="E80" t="s">
        <v>1275</v>
      </c>
      <c r="F80">
        <v>15</v>
      </c>
      <c r="G80" s="30" t="str">
        <f>INDEX(Rosters!$E:$E,MATCH('Boys Individual'!E80&amp;"-"&amp;TEXT('Boys Individual'!F80,"00"),Rosters!$A:$A,0))&amp;" "&amp;INDEX(Rosters!$D:$D,MATCH('Boys Individual'!E80&amp;"-"&amp;TEXT('Boys Individual'!F80,"00"),Rosters!$A:$A,0))</f>
        <v>M 5</v>
      </c>
      <c r="J80" s="11"/>
      <c r="M80" s="11"/>
    </row>
    <row r="81" spans="1:13" x14ac:dyDescent="0.2">
      <c r="A81" s="5">
        <v>10</v>
      </c>
      <c r="B81" s="21">
        <v>7.2303240740740739E-3</v>
      </c>
      <c r="C81" t="str">
        <f>INDEX(Rosters!$G:$G,MATCH('Boys Individual'!E81&amp;"-"&amp;TEXT('Boys Individual'!F81,"00"),Rosters!$A:$A,0))</f>
        <v>Christian Maloney</v>
      </c>
      <c r="D81" t="str">
        <f>INDEX($C$164:$C$183,MATCH(E81,$B$164:$B$183,0))</f>
        <v>St James</v>
      </c>
      <c r="E81" t="s">
        <v>328</v>
      </c>
      <c r="F81">
        <v>76</v>
      </c>
      <c r="G81" s="30" t="str">
        <f>INDEX(Rosters!$E:$E,MATCH('Boys Individual'!E81&amp;"-"&amp;TEXT('Boys Individual'!F81,"00"),Rosters!$A:$A,0))&amp;" "&amp;INDEX(Rosters!$D:$D,MATCH('Boys Individual'!E81&amp;"-"&amp;TEXT('Boys Individual'!F81,"00"),Rosters!$A:$A,0))</f>
        <v>M 5</v>
      </c>
      <c r="J81" s="11"/>
      <c r="M81" s="11"/>
    </row>
    <row r="82" spans="1:13" x14ac:dyDescent="0.2">
      <c r="A82" s="5">
        <v>11</v>
      </c>
      <c r="B82" s="21">
        <v>7.2490740740740736E-3</v>
      </c>
      <c r="C82" t="e">
        <f>INDEX(Rosters!$G:$G,MATCH('Boys Individual'!E82&amp;"-"&amp;TEXT('Boys Individual'!F82,"00"),Rosters!$A:$A,0))</f>
        <v>#N/A</v>
      </c>
      <c r="D82" t="str">
        <f>INDEX($C$164:$C$183,MATCH(E82,$B$164:$B$183,0))</f>
        <v>OLS</v>
      </c>
      <c r="E82" t="s">
        <v>327</v>
      </c>
      <c r="F82">
        <v>37</v>
      </c>
      <c r="G82" s="30" t="e">
        <f>INDEX(Rosters!$E:$E,MATCH('Boys Individual'!E82&amp;"-"&amp;TEXT('Boys Individual'!F82,"00"),Rosters!$A:$A,0))&amp;" "&amp;INDEX(Rosters!$D:$D,MATCH('Boys Individual'!E82&amp;"-"&amp;TEXT('Boys Individual'!F82,"00"),Rosters!$A:$A,0))</f>
        <v>#N/A</v>
      </c>
      <c r="H82" t="s">
        <v>1284</v>
      </c>
      <c r="J82" s="11"/>
      <c r="M82" s="11"/>
    </row>
    <row r="83" spans="1:13" x14ac:dyDescent="0.2">
      <c r="A83" s="5">
        <v>12</v>
      </c>
      <c r="B83" s="21">
        <v>7.3535879629629637E-3</v>
      </c>
      <c r="C83" t="str">
        <f>INDEX(Rosters!$G:$G,MATCH('Boys Individual'!E83&amp;"-"&amp;TEXT('Boys Individual'!F83,"00"),Rosters!$A:$A,0))</f>
        <v>Alex Annese</v>
      </c>
      <c r="D83" t="str">
        <f>INDEX($C$164:$C$183,MATCH(E83,$B$164:$B$183,0))</f>
        <v>St James</v>
      </c>
      <c r="E83" t="s">
        <v>328</v>
      </c>
      <c r="F83">
        <v>70</v>
      </c>
      <c r="G83" s="30" t="str">
        <f>INDEX(Rosters!$E:$E,MATCH('Boys Individual'!E83&amp;"-"&amp;TEXT('Boys Individual'!F83,"00"),Rosters!$A:$A,0))&amp;" "&amp;INDEX(Rosters!$D:$D,MATCH('Boys Individual'!E83&amp;"-"&amp;TEXT('Boys Individual'!F83,"00"),Rosters!$A:$A,0))</f>
        <v>M 5</v>
      </c>
      <c r="J83" s="11"/>
      <c r="M83" s="11"/>
    </row>
    <row r="84" spans="1:13" x14ac:dyDescent="0.2">
      <c r="A84" s="5">
        <v>13</v>
      </c>
      <c r="B84" s="21">
        <v>7.4162037037037035E-3</v>
      </c>
      <c r="C84" t="str">
        <f>INDEX(Rosters!$G:$G,MATCH('Boys Individual'!E84&amp;"-"&amp;TEXT('Boys Individual'!F84,"00"),Rosters!$A:$A,0))</f>
        <v>Jacob Schlegal</v>
      </c>
      <c r="D84" t="str">
        <f>INDEX($C$164:$C$183,MATCH(E84,$B$164:$B$183,0))</f>
        <v>St E</v>
      </c>
      <c r="E84" t="s">
        <v>192</v>
      </c>
      <c r="F84">
        <v>30</v>
      </c>
      <c r="G84" s="30" t="str">
        <f>INDEX(Rosters!$E:$E,MATCH('Boys Individual'!E84&amp;"-"&amp;TEXT('Boys Individual'!F84,"00"),Rosters!$A:$A,0))&amp;" "&amp;INDEX(Rosters!$D:$D,MATCH('Boys Individual'!E84&amp;"-"&amp;TEXT('Boys Individual'!F84,"00"),Rosters!$A:$A,0))</f>
        <v>M 6</v>
      </c>
      <c r="J84" s="11"/>
      <c r="M84" s="11"/>
    </row>
    <row r="85" spans="1:13" x14ac:dyDescent="0.2">
      <c r="A85" s="5">
        <v>14</v>
      </c>
      <c r="B85" s="21">
        <v>7.4202546296296299E-3</v>
      </c>
      <c r="C85" t="str">
        <f>INDEX(Rosters!$G:$G,MATCH('Boys Individual'!E85&amp;"-"&amp;TEXT('Boys Individual'!F85,"00"),Rosters!$A:$A,0))</f>
        <v>Nate Grande</v>
      </c>
      <c r="D85" t="str">
        <f>INDEX($C$164:$C$183,MATCH(E85,$B$164:$B$183,0))</f>
        <v>St E</v>
      </c>
      <c r="E85" t="s">
        <v>192</v>
      </c>
      <c r="F85">
        <v>31</v>
      </c>
      <c r="G85" s="30" t="str">
        <f>INDEX(Rosters!$E:$E,MATCH('Boys Individual'!E85&amp;"-"&amp;TEXT('Boys Individual'!F85,"00"),Rosters!$A:$A,0))&amp;" "&amp;INDEX(Rosters!$D:$D,MATCH('Boys Individual'!E85&amp;"-"&amp;TEXT('Boys Individual'!F85,"00"),Rosters!$A:$A,0))</f>
        <v>M 6</v>
      </c>
      <c r="J85" s="11"/>
      <c r="M85" s="11"/>
    </row>
    <row r="86" spans="1:13" x14ac:dyDescent="0.2">
      <c r="A86" s="5">
        <v>15</v>
      </c>
      <c r="B86" s="21">
        <v>7.4519675925925925E-3</v>
      </c>
      <c r="C86" t="str">
        <f>INDEX(Rosters!$G:$G,MATCH('Boys Individual'!E86&amp;"-"&amp;TEXT('Boys Individual'!F86,"00"),Rosters!$A:$A,0))</f>
        <v>Aidan Allen</v>
      </c>
      <c r="D86" t="str">
        <f>INDEX($C$164:$C$183,MATCH(E86,$B$164:$B$183,0))</f>
        <v>St Thomas</v>
      </c>
      <c r="E86" t="s">
        <v>1275</v>
      </c>
      <c r="F86">
        <v>9</v>
      </c>
      <c r="G86" s="30" t="str">
        <f>INDEX(Rosters!$E:$E,MATCH('Boys Individual'!E86&amp;"-"&amp;TEXT('Boys Individual'!F86,"00"),Rosters!$A:$A,0))&amp;" "&amp;INDEX(Rosters!$D:$D,MATCH('Boys Individual'!E86&amp;"-"&amp;TEXT('Boys Individual'!F86,"00"),Rosters!$A:$A,0))</f>
        <v>M 5</v>
      </c>
      <c r="J86" s="11"/>
      <c r="M86" s="11"/>
    </row>
    <row r="87" spans="1:13" x14ac:dyDescent="0.2">
      <c r="A87" s="5">
        <v>16</v>
      </c>
      <c r="B87" s="21">
        <v>7.6824074074074078E-3</v>
      </c>
      <c r="C87" t="str">
        <f>INDEX(Rosters!$G:$G,MATCH('Boys Individual'!E87&amp;"-"&amp;TEXT('Boys Individual'!F87,"00"),Rosters!$A:$A,0))</f>
        <v>GABRIEL PRIDE</v>
      </c>
      <c r="D87" t="str">
        <f>INDEX($C$164:$C$183,MATCH(E87,$B$164:$B$183,0))</f>
        <v>OLMC</v>
      </c>
      <c r="E87" t="s">
        <v>45</v>
      </c>
      <c r="F87">
        <v>22</v>
      </c>
      <c r="G87" s="30" t="str">
        <f>INDEX(Rosters!$E:$E,MATCH('Boys Individual'!E87&amp;"-"&amp;TEXT('Boys Individual'!F87,"00"),Rosters!$A:$A,0))&amp;" "&amp;INDEX(Rosters!$D:$D,MATCH('Boys Individual'!E87&amp;"-"&amp;TEXT('Boys Individual'!F87,"00"),Rosters!$A:$A,0))</f>
        <v>M 6</v>
      </c>
      <c r="J87" s="11"/>
      <c r="M87" s="11"/>
    </row>
    <row r="88" spans="1:13" x14ac:dyDescent="0.2">
      <c r="A88" s="5">
        <v>17</v>
      </c>
      <c r="B88" s="21">
        <v>7.7336805555555553E-3</v>
      </c>
      <c r="C88" t="str">
        <f>INDEX(Rosters!$G:$G,MATCH('Boys Individual'!E88&amp;"-"&amp;TEXT('Boys Individual'!F88,"00"),Rosters!$A:$A,0))</f>
        <v>Michael Guzman</v>
      </c>
      <c r="D88" t="str">
        <f>INDEX($C$164:$C$183,MATCH(E88,$B$164:$B$183,0))</f>
        <v>St Thomas</v>
      </c>
      <c r="E88" t="s">
        <v>1275</v>
      </c>
      <c r="F88">
        <v>14</v>
      </c>
      <c r="G88" s="30" t="str">
        <f>INDEX(Rosters!$E:$E,MATCH('Boys Individual'!E88&amp;"-"&amp;TEXT('Boys Individual'!F88,"00"),Rosters!$A:$A,0))&amp;" "&amp;INDEX(Rosters!$D:$D,MATCH('Boys Individual'!E88&amp;"-"&amp;TEXT('Boys Individual'!F88,"00"),Rosters!$A:$A,0))</f>
        <v>M 5</v>
      </c>
      <c r="J88" s="11"/>
      <c r="M88" s="11"/>
    </row>
    <row r="89" spans="1:13" x14ac:dyDescent="0.2">
      <c r="A89" s="5">
        <v>18</v>
      </c>
      <c r="B89" s="21">
        <v>7.7362268518518526E-3</v>
      </c>
      <c r="C89" t="str">
        <f>INDEX(Rosters!$G:$G,MATCH('Boys Individual'!E89&amp;"-"&amp;TEXT('Boys Individual'!F89,"00"),Rosters!$A:$A,0))</f>
        <v>Jack Dugan</v>
      </c>
      <c r="D89" t="str">
        <f>INDEX($C$164:$C$183,MATCH(E89,$B$164:$B$183,0))</f>
        <v>St E</v>
      </c>
      <c r="E89" t="s">
        <v>192</v>
      </c>
      <c r="F89">
        <v>25</v>
      </c>
      <c r="G89" s="30" t="str">
        <f>INDEX(Rosters!$E:$E,MATCH('Boys Individual'!E89&amp;"-"&amp;TEXT('Boys Individual'!F89,"00"),Rosters!$A:$A,0))&amp;" "&amp;INDEX(Rosters!$D:$D,MATCH('Boys Individual'!E89&amp;"-"&amp;TEXT('Boys Individual'!F89,"00"),Rosters!$A:$A,0))</f>
        <v>M 5</v>
      </c>
      <c r="J89" s="11"/>
      <c r="M89" s="11"/>
    </row>
    <row r="90" spans="1:13" x14ac:dyDescent="0.2">
      <c r="A90" s="5">
        <v>19</v>
      </c>
      <c r="B90" s="21">
        <v>7.8481481481481475E-3</v>
      </c>
      <c r="C90" t="str">
        <f>INDEX(Rosters!$G:$G,MATCH('Boys Individual'!E90&amp;"-"&amp;TEXT('Boys Individual'!F90,"00"),Rosters!$A:$A,0))</f>
        <v>Mason Mendez</v>
      </c>
      <c r="D90" t="str">
        <f>INDEX($C$164:$C$183,MATCH(E90,$B$164:$B$183,0))</f>
        <v>St James</v>
      </c>
      <c r="E90" t="s">
        <v>328</v>
      </c>
      <c r="F90">
        <v>77</v>
      </c>
      <c r="G90" s="30" t="str">
        <f>INDEX(Rosters!$E:$E,MATCH('Boys Individual'!E90&amp;"-"&amp;TEXT('Boys Individual'!F90,"00"),Rosters!$A:$A,0))&amp;" "&amp;INDEX(Rosters!$D:$D,MATCH('Boys Individual'!E90&amp;"-"&amp;TEXT('Boys Individual'!F90,"00"),Rosters!$A:$A,0))</f>
        <v>M 6</v>
      </c>
      <c r="J90" s="11"/>
      <c r="M90" s="11"/>
    </row>
    <row r="91" spans="1:13" x14ac:dyDescent="0.2">
      <c r="A91" s="5">
        <v>20</v>
      </c>
      <c r="B91" s="21">
        <v>7.8964120370370369E-3</v>
      </c>
      <c r="C91" t="str">
        <f>INDEX(Rosters!$G:$G,MATCH('Boys Individual'!E91&amp;"-"&amp;TEXT('Boys Individual'!F91,"00"),Rosters!$A:$A,0))</f>
        <v>RAYMOND MISA</v>
      </c>
      <c r="D91" t="str">
        <f>INDEX($C$164:$C$183,MATCH(E91,$B$164:$B$183,0))</f>
        <v>OLMC</v>
      </c>
      <c r="E91" t="s">
        <v>45</v>
      </c>
      <c r="F91">
        <v>16</v>
      </c>
      <c r="G91" s="30" t="str">
        <f>INDEX(Rosters!$E:$E,MATCH('Boys Individual'!E91&amp;"-"&amp;TEXT('Boys Individual'!F91,"00"),Rosters!$A:$A,0))&amp;" "&amp;INDEX(Rosters!$D:$D,MATCH('Boys Individual'!E91&amp;"-"&amp;TEXT('Boys Individual'!F91,"00"),Rosters!$A:$A,0))</f>
        <v>M 5</v>
      </c>
      <c r="J91" s="11"/>
      <c r="M91" s="11"/>
    </row>
    <row r="92" spans="1:13" x14ac:dyDescent="0.2">
      <c r="A92" s="5">
        <v>21</v>
      </c>
      <c r="B92" s="21">
        <v>7.9496527777777777E-3</v>
      </c>
      <c r="C92" t="str">
        <f>INDEX(Rosters!$G:$G,MATCH('Boys Individual'!E92&amp;"-"&amp;TEXT('Boys Individual'!F92,"00"),Rosters!$A:$A,0))</f>
        <v>Frankie Lancellotti</v>
      </c>
      <c r="D92" t="str">
        <f>INDEX($C$164:$C$183,MATCH(E92,$B$164:$B$183,0))</f>
        <v>SJA</v>
      </c>
      <c r="E92" t="s">
        <v>329</v>
      </c>
      <c r="F92">
        <v>23</v>
      </c>
      <c r="G92" s="30" t="str">
        <f>INDEX(Rosters!$E:$E,MATCH('Boys Individual'!E92&amp;"-"&amp;TEXT('Boys Individual'!F92,"00"),Rosters!$A:$A,0))&amp;" "&amp;INDEX(Rosters!$D:$D,MATCH('Boys Individual'!E92&amp;"-"&amp;TEXT('Boys Individual'!F92,"00"),Rosters!$A:$A,0))</f>
        <v>M 6</v>
      </c>
      <c r="J92" s="11"/>
      <c r="M92" s="11"/>
    </row>
    <row r="93" spans="1:13" x14ac:dyDescent="0.2">
      <c r="A93" s="5">
        <v>22</v>
      </c>
      <c r="B93" s="21">
        <v>8.0148148148148149E-3</v>
      </c>
      <c r="C93" t="str">
        <f>INDEX(Rosters!$G:$G,MATCH('Boys Individual'!E93&amp;"-"&amp;TEXT('Boys Individual'!F93,"00"),Rosters!$A:$A,0))</f>
        <v>Jan Eckhard</v>
      </c>
      <c r="D93" t="str">
        <f>INDEX($C$164:$C$183,MATCH(E93,$B$164:$B$183,0))</f>
        <v>St Thomas</v>
      </c>
      <c r="E93" t="s">
        <v>1275</v>
      </c>
      <c r="F93">
        <v>11</v>
      </c>
      <c r="G93" s="30" t="str">
        <f>INDEX(Rosters!$E:$E,MATCH('Boys Individual'!E93&amp;"-"&amp;TEXT('Boys Individual'!F93,"00"),Rosters!$A:$A,0))&amp;" "&amp;INDEX(Rosters!$D:$D,MATCH('Boys Individual'!E93&amp;"-"&amp;TEXT('Boys Individual'!F93,"00"),Rosters!$A:$A,0))</f>
        <v>M 5</v>
      </c>
      <c r="H93" s="11"/>
      <c r="J93" s="11"/>
      <c r="M93" s="11"/>
    </row>
    <row r="94" spans="1:13" x14ac:dyDescent="0.2">
      <c r="A94" s="5">
        <v>23</v>
      </c>
      <c r="B94" s="21">
        <v>8.0951388888888896E-3</v>
      </c>
      <c r="C94" t="str">
        <f>INDEX(Rosters!$G:$G,MATCH('Boys Individual'!E94&amp;"-"&amp;TEXT('Boys Individual'!F94,"00"),Rosters!$A:$A,0))</f>
        <v>THOMAS MORA</v>
      </c>
      <c r="D94" t="str">
        <f>INDEX($C$164:$C$183,MATCH(E94,$B$164:$B$183,0))</f>
        <v>OLMC</v>
      </c>
      <c r="E94" t="s">
        <v>45</v>
      </c>
      <c r="F94">
        <v>14</v>
      </c>
      <c r="G94" s="30" t="str">
        <f>INDEX(Rosters!$E:$E,MATCH('Boys Individual'!E94&amp;"-"&amp;TEXT('Boys Individual'!F94,"00"),Rosters!$A:$A,0))&amp;" "&amp;INDEX(Rosters!$D:$D,MATCH('Boys Individual'!E94&amp;"-"&amp;TEXT('Boys Individual'!F94,"00"),Rosters!$A:$A,0))</f>
        <v>M 5</v>
      </c>
      <c r="J94" s="11"/>
      <c r="M94" s="11"/>
    </row>
    <row r="95" spans="1:13" x14ac:dyDescent="0.2">
      <c r="A95" s="5">
        <v>24</v>
      </c>
      <c r="B95" s="21">
        <v>8.2152777777777779E-3</v>
      </c>
      <c r="C95" t="str">
        <f>INDEX(Rosters!$G:$G,MATCH('Boys Individual'!E95&amp;"-"&amp;TEXT('Boys Individual'!F95,"00"),Rosters!$A:$A,0))</f>
        <v>Maximiliano Canessa</v>
      </c>
      <c r="D95" t="str">
        <f>INDEX($C$164:$C$183,MATCH(E95,$B$164:$B$183,0))</f>
        <v>SJA</v>
      </c>
      <c r="E95" t="s">
        <v>329</v>
      </c>
      <c r="F95">
        <v>27</v>
      </c>
      <c r="G95" s="30" t="str">
        <f>INDEX(Rosters!$E:$E,MATCH('Boys Individual'!E95&amp;"-"&amp;TEXT('Boys Individual'!F95,"00"),Rosters!$A:$A,0))&amp;" "&amp;INDEX(Rosters!$D:$D,MATCH('Boys Individual'!E95&amp;"-"&amp;TEXT('Boys Individual'!F95,"00"),Rosters!$A:$A,0))</f>
        <v>M 6</v>
      </c>
      <c r="J95" s="11"/>
      <c r="M95" s="11"/>
    </row>
    <row r="96" spans="1:13" x14ac:dyDescent="0.2">
      <c r="A96" s="5">
        <v>25</v>
      </c>
      <c r="B96" s="21">
        <v>8.2344907407407419E-3</v>
      </c>
      <c r="C96" t="str">
        <f>INDEX(Rosters!$G:$G,MATCH('Boys Individual'!E96&amp;"-"&amp;TEXT('Boys Individual'!F96,"00"),Rosters!$A:$A,0))</f>
        <v>Aiden Glacken</v>
      </c>
      <c r="D96" t="str">
        <f>INDEX($C$164:$C$183,MATCH(E96,$B$164:$B$183,0))</f>
        <v>SVMS</v>
      </c>
      <c r="E96" t="s">
        <v>1276</v>
      </c>
      <c r="F96">
        <v>18</v>
      </c>
      <c r="G96" s="30" t="str">
        <f>INDEX(Rosters!$E:$E,MATCH('Boys Individual'!E96&amp;"-"&amp;TEXT('Boys Individual'!F96,"00"),Rosters!$A:$A,0))&amp;" "&amp;INDEX(Rosters!$D:$D,MATCH('Boys Individual'!E96&amp;"-"&amp;TEXT('Boys Individual'!F96,"00"),Rosters!$A:$A,0))</f>
        <v>M 6</v>
      </c>
      <c r="J96" s="11"/>
      <c r="M96" s="11"/>
    </row>
    <row r="97" spans="1:13" x14ac:dyDescent="0.2">
      <c r="A97" s="5">
        <v>26</v>
      </c>
      <c r="B97" s="21">
        <v>8.3473379629629627E-3</v>
      </c>
      <c r="C97" t="str">
        <f>INDEX(Rosters!$G:$G,MATCH('Boys Individual'!E97&amp;"-"&amp;TEXT('Boys Individual'!F97,"00"),Rosters!$A:$A,0))</f>
        <v>Brandon Rios</v>
      </c>
      <c r="D97" t="str">
        <f>INDEX($C$164:$C$183,MATCH(E97,$B$164:$B$183,0))</f>
        <v>St Thomas</v>
      </c>
      <c r="E97" t="s">
        <v>1275</v>
      </c>
      <c r="F97">
        <v>16</v>
      </c>
      <c r="G97" s="30" t="str">
        <f>INDEX(Rosters!$E:$E,MATCH('Boys Individual'!E97&amp;"-"&amp;TEXT('Boys Individual'!F97,"00"),Rosters!$A:$A,0))&amp;" "&amp;INDEX(Rosters!$D:$D,MATCH('Boys Individual'!E97&amp;"-"&amp;TEXT('Boys Individual'!F97,"00"),Rosters!$A:$A,0))</f>
        <v>M 6</v>
      </c>
      <c r="J97" s="11"/>
      <c r="M97" s="11"/>
    </row>
    <row r="98" spans="1:13" x14ac:dyDescent="0.2">
      <c r="A98" s="5">
        <v>27</v>
      </c>
      <c r="B98" s="21">
        <v>8.6384259259259261E-3</v>
      </c>
      <c r="C98" t="str">
        <f>INDEX(Rosters!$G:$G,MATCH('Boys Individual'!E98&amp;"-"&amp;TEXT('Boys Individual'!F98,"00"),Rosters!$A:$A,0))</f>
        <v>Joshua Rossano</v>
      </c>
      <c r="D98" t="str">
        <f>INDEX($C$164:$C$183,MATCH(E98,$B$164:$B$183,0))</f>
        <v>Assumption</v>
      </c>
      <c r="E98" t="s">
        <v>190</v>
      </c>
      <c r="F98">
        <v>32</v>
      </c>
      <c r="G98" s="30" t="str">
        <f>INDEX(Rosters!$E:$E,MATCH('Boys Individual'!E98&amp;"-"&amp;TEXT('Boys Individual'!F98,"00"),Rosters!$A:$A,0))&amp;" "&amp;INDEX(Rosters!$D:$D,MATCH('Boys Individual'!E98&amp;"-"&amp;TEXT('Boys Individual'!F98,"00"),Rosters!$A:$A,0))</f>
        <v>M 5</v>
      </c>
      <c r="J98" s="11"/>
      <c r="M98" s="11"/>
    </row>
    <row r="99" spans="1:13" x14ac:dyDescent="0.2">
      <c r="A99" s="5">
        <v>28</v>
      </c>
      <c r="B99" s="21">
        <v>8.6724537037037048E-3</v>
      </c>
      <c r="C99" t="str">
        <f>INDEX(Rosters!$G:$G,MATCH('Boys Individual'!E99&amp;"-"&amp;TEXT('Boys Individual'!F99,"00"),Rosters!$A:$A,0))</f>
        <v>David Fazio</v>
      </c>
      <c r="D99" t="str">
        <f>INDEX($C$164:$C$183,MATCH(E99,$B$164:$B$183,0))</f>
        <v>St Thomas</v>
      </c>
      <c r="E99" t="s">
        <v>1275</v>
      </c>
      <c r="F99">
        <v>10</v>
      </c>
      <c r="G99" s="30" t="str">
        <f>INDEX(Rosters!$E:$E,MATCH('Boys Individual'!E99&amp;"-"&amp;TEXT('Boys Individual'!F99,"00"),Rosters!$A:$A,0))&amp;" "&amp;INDEX(Rosters!$D:$D,MATCH('Boys Individual'!E99&amp;"-"&amp;TEXT('Boys Individual'!F99,"00"),Rosters!$A:$A,0))</f>
        <v>M 5</v>
      </c>
      <c r="J99" s="11"/>
      <c r="M99" s="11"/>
    </row>
    <row r="100" spans="1:13" x14ac:dyDescent="0.2">
      <c r="A100" s="5">
        <v>29</v>
      </c>
      <c r="B100" s="21">
        <v>8.9799768518518518E-3</v>
      </c>
      <c r="C100" t="str">
        <f>INDEX(Rosters!$G:$G,MATCH('Boys Individual'!E100&amp;"-"&amp;TEXT('Boys Individual'!F100,"00"),Rosters!$A:$A,0))</f>
        <v>Owen McLane</v>
      </c>
      <c r="D100" t="str">
        <f>INDEX($C$164:$C$183,MATCH(E100,$B$164:$B$183,0))</f>
        <v>St Pats</v>
      </c>
      <c r="E100" t="s">
        <v>330</v>
      </c>
      <c r="F100">
        <v>3</v>
      </c>
      <c r="G100" s="30" t="str">
        <f>INDEX(Rosters!$E:$E,MATCH('Boys Individual'!E100&amp;"-"&amp;TEXT('Boys Individual'!F100,"00"),Rosters!$A:$A,0))&amp;" "&amp;INDEX(Rosters!$D:$D,MATCH('Boys Individual'!E100&amp;"-"&amp;TEXT('Boys Individual'!F100,"00"),Rosters!$A:$A,0))</f>
        <v>M 5</v>
      </c>
      <c r="J100" s="11"/>
      <c r="M100" s="11"/>
    </row>
    <row r="101" spans="1:13" x14ac:dyDescent="0.2">
      <c r="A101" s="5">
        <v>30</v>
      </c>
      <c r="B101" s="21">
        <v>9.0196759259259258E-3</v>
      </c>
      <c r="C101" t="str">
        <f>INDEX(Rosters!$G:$G,MATCH('Boys Individual'!E101&amp;"-"&amp;TEXT('Boys Individual'!F101,"00"),Rosters!$A:$A,0))</f>
        <v>Finn Costello</v>
      </c>
      <c r="D101" t="str">
        <f>INDEX($C$164:$C$183,MATCH(E101,$B$164:$B$183,0))</f>
        <v>Assumption</v>
      </c>
      <c r="E101" t="s">
        <v>190</v>
      </c>
      <c r="F101">
        <v>35</v>
      </c>
      <c r="G101" s="30" t="str">
        <f>INDEX(Rosters!$E:$E,MATCH('Boys Individual'!E101&amp;"-"&amp;TEXT('Boys Individual'!F101,"00"),Rosters!$A:$A,0))&amp;" "&amp;INDEX(Rosters!$D:$D,MATCH('Boys Individual'!E101&amp;"-"&amp;TEXT('Boys Individual'!F101,"00"),Rosters!$A:$A,0))</f>
        <v>M 6</v>
      </c>
      <c r="J101" s="11"/>
      <c r="M101" s="11"/>
    </row>
    <row r="102" spans="1:13" x14ac:dyDescent="0.2">
      <c r="A102" s="5">
        <v>31</v>
      </c>
      <c r="B102" s="21">
        <v>9.116087962962963E-3</v>
      </c>
      <c r="C102" t="str">
        <f>INDEX(Rosters!$G:$G,MATCH('Boys Individual'!E102&amp;"-"&amp;TEXT('Boys Individual'!F102,"00"),Rosters!$A:$A,0))</f>
        <v>James Crowley</v>
      </c>
      <c r="D102" t="str">
        <f>INDEX($C$164:$C$183,MATCH(E102,$B$164:$B$183,0))</f>
        <v>Assumption</v>
      </c>
      <c r="E102" t="s">
        <v>190</v>
      </c>
      <c r="F102">
        <v>36</v>
      </c>
      <c r="G102" s="30" t="str">
        <f>INDEX(Rosters!$E:$E,MATCH('Boys Individual'!E102&amp;"-"&amp;TEXT('Boys Individual'!F102,"00"),Rosters!$A:$A,0))&amp;" "&amp;INDEX(Rosters!$D:$D,MATCH('Boys Individual'!E102&amp;"-"&amp;TEXT('Boys Individual'!F102,"00"),Rosters!$A:$A,0))</f>
        <v>M 6</v>
      </c>
      <c r="J102" s="11"/>
      <c r="M102" s="11"/>
    </row>
    <row r="103" spans="1:13" x14ac:dyDescent="0.2">
      <c r="A103" s="5">
        <v>32</v>
      </c>
      <c r="B103" s="21">
        <v>9.1537037037037038E-3</v>
      </c>
      <c r="C103" t="str">
        <f>INDEX(Rosters!$G:$G,MATCH('Boys Individual'!E103&amp;"-"&amp;TEXT('Boys Individual'!F103,"00"),Rosters!$A:$A,0))</f>
        <v>Nicolas Secatello</v>
      </c>
      <c r="D103" t="str">
        <f>INDEX($C$164:$C$183,MATCH(E103,$B$164:$B$183,0))</f>
        <v>SJA</v>
      </c>
      <c r="E103" t="s">
        <v>329</v>
      </c>
      <c r="F103">
        <v>26</v>
      </c>
      <c r="G103" s="30" t="str">
        <f>INDEX(Rosters!$E:$E,MATCH('Boys Individual'!E103&amp;"-"&amp;TEXT('Boys Individual'!F103,"00"),Rosters!$A:$A,0))&amp;" "&amp;INDEX(Rosters!$D:$D,MATCH('Boys Individual'!E103&amp;"-"&amp;TEXT('Boys Individual'!F103,"00"),Rosters!$A:$A,0))</f>
        <v>M 6</v>
      </c>
      <c r="J103" s="11"/>
      <c r="M103" s="11"/>
    </row>
    <row r="104" spans="1:13" x14ac:dyDescent="0.2">
      <c r="A104" s="5">
        <v>33</v>
      </c>
      <c r="B104" s="21">
        <v>9.9600694444444433E-3</v>
      </c>
      <c r="C104" t="str">
        <f>INDEX(Rosters!$G:$G,MATCH('Boys Individual'!E104&amp;"-"&amp;TEXT('Boys Individual'!F104,"00"),Rosters!$A:$A,0))</f>
        <v>Arvind rajan</v>
      </c>
      <c r="D104" t="str">
        <f>INDEX($C$164:$C$183,MATCH(E104,$B$164:$B$183,0))</f>
        <v>St Rose</v>
      </c>
      <c r="E104" t="s">
        <v>1274</v>
      </c>
      <c r="F104">
        <v>16</v>
      </c>
      <c r="G104" s="30" t="str">
        <f>INDEX(Rosters!$E:$E,MATCH('Boys Individual'!E104&amp;"-"&amp;TEXT('Boys Individual'!F104,"00"),Rosters!$A:$A,0))&amp;" "&amp;INDEX(Rosters!$D:$D,MATCH('Boys Individual'!E104&amp;"-"&amp;TEXT('Boys Individual'!F104,"00"),Rosters!$A:$A,0))</f>
        <v>M 6</v>
      </c>
      <c r="J104" s="11"/>
      <c r="M104" s="11"/>
    </row>
    <row r="105" spans="1:13" x14ac:dyDescent="0.2">
      <c r="A105" s="5">
        <v>34</v>
      </c>
      <c r="B105" s="21">
        <v>1.0089699074074074E-2</v>
      </c>
      <c r="C105" t="str">
        <f>INDEX(Rosters!$G:$G,MATCH('Boys Individual'!E105&amp;"-"&amp;TEXT('Boys Individual'!F105,"00"),Rosters!$A:$A,0))</f>
        <v>Henry Meyers</v>
      </c>
      <c r="D105" t="str">
        <f>INDEX($C$164:$C$183,MATCH(E105,$B$164:$B$183,0))</f>
        <v>St Cassian's</v>
      </c>
      <c r="E105" t="s">
        <v>191</v>
      </c>
      <c r="F105">
        <v>39</v>
      </c>
      <c r="G105" s="30" t="str">
        <f>INDEX(Rosters!$E:$E,MATCH('Boys Individual'!E105&amp;"-"&amp;TEXT('Boys Individual'!F105,"00"),Rosters!$A:$A,0))&amp;" "&amp;INDEX(Rosters!$D:$D,MATCH('Boys Individual'!E105&amp;"-"&amp;TEXT('Boys Individual'!F105,"00"),Rosters!$A:$A,0))</f>
        <v>M 6</v>
      </c>
      <c r="J105" s="11"/>
      <c r="M105" s="11"/>
    </row>
    <row r="106" spans="1:13" x14ac:dyDescent="0.2">
      <c r="A106" s="5">
        <v>35</v>
      </c>
      <c r="B106" s="21">
        <v>1.0124768518518517E-2</v>
      </c>
      <c r="C106" t="str">
        <f>INDEX(Rosters!$G:$G,MATCH('Boys Individual'!E106&amp;"-"&amp;TEXT('Boys Individual'!F106,"00"),Rosters!$A:$A,0))</f>
        <v>Elias Adams</v>
      </c>
      <c r="D106" t="str">
        <f>INDEX($C$164:$C$183,MATCH(E106,$B$164:$B$183,0))</f>
        <v>St Cassian's</v>
      </c>
      <c r="E106" t="s">
        <v>191</v>
      </c>
      <c r="F106">
        <v>1</v>
      </c>
      <c r="G106" s="30" t="str">
        <f>INDEX(Rosters!$E:$E,MATCH('Boys Individual'!E106&amp;"-"&amp;TEXT('Boys Individual'!F106,"00"),Rosters!$A:$A,0))&amp;" "&amp;INDEX(Rosters!$D:$D,MATCH('Boys Individual'!E106&amp;"-"&amp;TEXT('Boys Individual'!F106,"00"),Rosters!$A:$A,0))</f>
        <v>M 6</v>
      </c>
      <c r="J106" s="11"/>
      <c r="M106" s="11"/>
    </row>
    <row r="107" spans="1:13" x14ac:dyDescent="0.2">
      <c r="A107" s="5">
        <v>36</v>
      </c>
      <c r="B107" s="21">
        <v>1.0934953703703704E-2</v>
      </c>
      <c r="C107" t="str">
        <f>INDEX(Rosters!$G:$G,MATCH('Boys Individual'!E107&amp;"-"&amp;TEXT('Boys Individual'!F107,"00"),Rosters!$A:$A,0))</f>
        <v>Benjamin Caldwell</v>
      </c>
      <c r="D107" t="str">
        <f>INDEX($C$164:$C$183,MATCH(E107,$B$164:$B$183,0))</f>
        <v>St Cassian's</v>
      </c>
      <c r="E107" t="s">
        <v>191</v>
      </c>
      <c r="F107">
        <v>14</v>
      </c>
      <c r="G107" s="30" t="str">
        <f>INDEX(Rosters!$E:$E,MATCH('Boys Individual'!E107&amp;"-"&amp;TEXT('Boys Individual'!F107,"00"),Rosters!$A:$A,0))&amp;" "&amp;INDEX(Rosters!$D:$D,MATCH('Boys Individual'!E107&amp;"-"&amp;TEXT('Boys Individual'!F107,"00"),Rosters!$A:$A,0))</f>
        <v>M 6</v>
      </c>
      <c r="J107" s="11"/>
      <c r="M107" s="11"/>
    </row>
    <row r="108" spans="1:13" x14ac:dyDescent="0.2">
      <c r="A108" s="5">
        <v>37</v>
      </c>
      <c r="B108" s="21">
        <v>1.1197222222222221E-2</v>
      </c>
      <c r="C108" t="str">
        <f>INDEX(Rosters!$G:$G,MATCH('Boys Individual'!E108&amp;"-"&amp;TEXT('Boys Individual'!F108,"00"),Rosters!$A:$A,0))</f>
        <v>Felipe Rendon</v>
      </c>
      <c r="D108" t="str">
        <f>INDEX($C$164:$C$183,MATCH(E108,$B$164:$B$183,0))</f>
        <v>SVMS</v>
      </c>
      <c r="E108" t="s">
        <v>1276</v>
      </c>
      <c r="F108">
        <v>21</v>
      </c>
      <c r="G108" s="30" t="str">
        <f>INDEX(Rosters!$E:$E,MATCH('Boys Individual'!E108&amp;"-"&amp;TEXT('Boys Individual'!F108,"00"),Rosters!$A:$A,0))&amp;" "&amp;INDEX(Rosters!$D:$D,MATCH('Boys Individual'!E108&amp;"-"&amp;TEXT('Boys Individual'!F108,"00"),Rosters!$A:$A,0))</f>
        <v>M 6</v>
      </c>
      <c r="J108" s="11"/>
      <c r="M108" s="11"/>
    </row>
    <row r="109" spans="1:13" x14ac:dyDescent="0.2">
      <c r="A109" s="5">
        <v>38</v>
      </c>
      <c r="B109" s="21">
        <v>1.1233564814814814E-2</v>
      </c>
      <c r="C109" t="str">
        <f>INDEX(Rosters!$G:$G,MATCH('Boys Individual'!E109&amp;"-"&amp;TEXT('Boys Individual'!F109,"00"),Rosters!$A:$A,0))</f>
        <v>Dylan Fusco</v>
      </c>
      <c r="D109" t="str">
        <f>INDEX($C$164:$C$183,MATCH(E109,$B$164:$B$183,0))</f>
        <v>SVMS</v>
      </c>
      <c r="E109" t="s">
        <v>1276</v>
      </c>
      <c r="F109">
        <v>15</v>
      </c>
      <c r="G109" s="30" t="str">
        <f>INDEX(Rosters!$E:$E,MATCH('Boys Individual'!E109&amp;"-"&amp;TEXT('Boys Individual'!F109,"00"),Rosters!$A:$A,0))&amp;" "&amp;INDEX(Rosters!$D:$D,MATCH('Boys Individual'!E109&amp;"-"&amp;TEXT('Boys Individual'!F109,"00"),Rosters!$A:$A,0))</f>
        <v>M 5</v>
      </c>
      <c r="J109" s="11"/>
      <c r="M109" s="11"/>
    </row>
    <row r="110" spans="1:13" x14ac:dyDescent="0.2">
      <c r="A110" s="5">
        <v>39</v>
      </c>
      <c r="B110" s="21">
        <v>1.2187847222222221E-2</v>
      </c>
      <c r="C110" t="str">
        <f>INDEX(Rosters!$G:$G,MATCH('Boys Individual'!E110&amp;"-"&amp;TEXT('Boys Individual'!F110,"00"),Rosters!$A:$A,0))</f>
        <v>Ryan Hughes</v>
      </c>
      <c r="D110" t="str">
        <f>INDEX($C$164:$C$183,MATCH(E110,$B$164:$B$183,0))</f>
        <v>Assumption</v>
      </c>
      <c r="E110" t="s">
        <v>190</v>
      </c>
      <c r="F110">
        <v>26</v>
      </c>
      <c r="G110" s="30" t="str">
        <f>INDEX(Rosters!$E:$E,MATCH('Boys Individual'!E110&amp;"-"&amp;TEXT('Boys Individual'!F110,"00"),Rosters!$A:$A,0))&amp;" "&amp;INDEX(Rosters!$D:$D,MATCH('Boys Individual'!E110&amp;"-"&amp;TEXT('Boys Individual'!F110,"00"),Rosters!$A:$A,0))</f>
        <v>M 5</v>
      </c>
      <c r="J110" s="11"/>
      <c r="M110" s="11"/>
    </row>
    <row r="111" spans="1:13" x14ac:dyDescent="0.2">
      <c r="A111" s="5">
        <v>40</v>
      </c>
      <c r="B111" s="21">
        <v>1.3035648148148149E-2</v>
      </c>
      <c r="C111" t="str">
        <f>INDEX(Rosters!$G:$G,MATCH('Boys Individual'!E111&amp;"-"&amp;TEXT('Boys Individual'!F111,"00"),Rosters!$A:$A,0))</f>
        <v>Jackson Boone</v>
      </c>
      <c r="D111" t="str">
        <f>INDEX($C$164:$C$183,MATCH(E111,$B$164:$B$183,0))</f>
        <v>St Cassian's</v>
      </c>
      <c r="E111" t="s">
        <v>191</v>
      </c>
      <c r="F111">
        <v>9</v>
      </c>
      <c r="G111" s="30" t="str">
        <f>INDEX(Rosters!$E:$E,MATCH('Boys Individual'!E111&amp;"-"&amp;TEXT('Boys Individual'!F111,"00"),Rosters!$A:$A,0))&amp;" "&amp;INDEX(Rosters!$D:$D,MATCH('Boys Individual'!E111&amp;"-"&amp;TEXT('Boys Individual'!F111,"00"),Rosters!$A:$A,0))</f>
        <v>M 6</v>
      </c>
      <c r="J111" s="11"/>
      <c r="M111" s="11"/>
    </row>
    <row r="112" spans="1:13" x14ac:dyDescent="0.2">
      <c r="A112" s="5"/>
      <c r="B112" s="21"/>
      <c r="M112" s="11"/>
    </row>
    <row r="113" spans="1:13" x14ac:dyDescent="0.2">
      <c r="A113" s="5"/>
      <c r="B113" s="21"/>
    </row>
    <row r="114" spans="1:13" x14ac:dyDescent="0.2">
      <c r="A114" s="5"/>
      <c r="B114" s="21"/>
    </row>
    <row r="115" spans="1:13" x14ac:dyDescent="0.2">
      <c r="A115" s="5" t="s">
        <v>6</v>
      </c>
      <c r="B115" s="21"/>
    </row>
    <row r="116" spans="1:13" x14ac:dyDescent="0.2">
      <c r="A116" s="5" t="s">
        <v>2</v>
      </c>
      <c r="B116" s="5"/>
      <c r="C116" s="5" t="s">
        <v>0</v>
      </c>
      <c r="D116" s="5" t="s">
        <v>1</v>
      </c>
    </row>
    <row r="117" spans="1:13" x14ac:dyDescent="0.2">
      <c r="A117" s="5">
        <v>1</v>
      </c>
      <c r="B117" s="21">
        <v>7.8054398148148145E-3</v>
      </c>
      <c r="C117" t="str">
        <f>INDEX(Rosters!$G:$G,MATCH('Boys Individual'!E117&amp;"-"&amp;TEXT('Boys Individual'!F117,"00"),Rosters!$A:$A,0))</f>
        <v>Victor Mielnik</v>
      </c>
      <c r="D117" t="str">
        <f>INDEX($C$164:$C$183,MATCH(E117,$B$164:$B$183,0))</f>
        <v>St Thomas</v>
      </c>
      <c r="E117" t="s">
        <v>1275</v>
      </c>
      <c r="F117">
        <v>19</v>
      </c>
      <c r="G117" s="30" t="str">
        <f>INDEX(Rosters!$E:$E,MATCH('Boys Individual'!E117&amp;"-"&amp;TEXT('Boys Individual'!F117,"00"),Rosters!$A:$A,0))&amp;" "&amp;INDEX(Rosters!$D:$D,MATCH('Boys Individual'!E117&amp;"-"&amp;TEXT('Boys Individual'!F117,"00"),Rosters!$A:$A,0))</f>
        <v>M 8</v>
      </c>
      <c r="J117" s="11"/>
      <c r="M117" s="11"/>
    </row>
    <row r="118" spans="1:13" x14ac:dyDescent="0.2">
      <c r="A118" s="5">
        <v>2</v>
      </c>
      <c r="B118" s="21">
        <v>7.9585648148148141E-3</v>
      </c>
      <c r="C118" t="str">
        <f>INDEX(Rosters!$G:$G,MATCH('Boys Individual'!E118&amp;"-"&amp;TEXT('Boys Individual'!F118,"00"),Rosters!$A:$A,0))</f>
        <v>Andrew Demetrick</v>
      </c>
      <c r="D118" t="str">
        <f>INDEX($C$164:$C$183,MATCH(E118,$B$164:$B$183,0))</f>
        <v>Holy Trinity</v>
      </c>
      <c r="E118" t="s">
        <v>326</v>
      </c>
      <c r="F118">
        <v>6</v>
      </c>
      <c r="G118" s="30" t="str">
        <f>INDEX(Rosters!$E:$E,MATCH('Boys Individual'!E118&amp;"-"&amp;TEXT('Boys Individual'!F118,"00"),Rosters!$A:$A,0))&amp;" "&amp;INDEX(Rosters!$D:$D,MATCH('Boys Individual'!E118&amp;"-"&amp;TEXT('Boys Individual'!F118,"00"),Rosters!$A:$A,0))</f>
        <v>M 8</v>
      </c>
      <c r="J118" s="11"/>
      <c r="M118" s="11"/>
    </row>
    <row r="119" spans="1:13" x14ac:dyDescent="0.2">
      <c r="A119" s="5">
        <v>3</v>
      </c>
      <c r="B119" s="21">
        <v>8.0496527777777788E-3</v>
      </c>
      <c r="C119" t="str">
        <f>INDEX(Rosters!$G:$G,MATCH('Boys Individual'!E119&amp;"-"&amp;TEXT('Boys Individual'!F119,"00"),Rosters!$A:$A,0))</f>
        <v>Colby Mannion</v>
      </c>
      <c r="D119" t="str">
        <f>INDEX($C$164:$C$183,MATCH(E119,$B$164:$B$183,0))</f>
        <v>St E</v>
      </c>
      <c r="E119" t="s">
        <v>192</v>
      </c>
      <c r="F119">
        <v>42</v>
      </c>
      <c r="G119" s="30" t="str">
        <f>INDEX(Rosters!$E:$E,MATCH('Boys Individual'!E119&amp;"-"&amp;TEXT('Boys Individual'!F119,"00"),Rosters!$A:$A,0))&amp;" "&amp;INDEX(Rosters!$D:$D,MATCH('Boys Individual'!E119&amp;"-"&amp;TEXT('Boys Individual'!F119,"00"),Rosters!$A:$A,0))</f>
        <v>M 7</v>
      </c>
      <c r="J119" s="11"/>
      <c r="M119" s="11"/>
    </row>
    <row r="120" spans="1:13" x14ac:dyDescent="0.2">
      <c r="A120" s="5">
        <v>4</v>
      </c>
      <c r="B120" s="21">
        <v>8.1065972222222216E-3</v>
      </c>
      <c r="C120" t="str">
        <f>INDEX(Rosters!$G:$G,MATCH('Boys Individual'!E120&amp;"-"&amp;TEXT('Boys Individual'!F120,"00"),Rosters!$A:$A,0))</f>
        <v>Charlie Grube</v>
      </c>
      <c r="D120" t="str">
        <f>INDEX($C$164:$C$183,MATCH(E120,$B$164:$B$183,0))</f>
        <v>St Cassian's</v>
      </c>
      <c r="E120" t="s">
        <v>191</v>
      </c>
      <c r="F120">
        <v>27</v>
      </c>
      <c r="G120" s="30" t="str">
        <f>INDEX(Rosters!$E:$E,MATCH('Boys Individual'!E120&amp;"-"&amp;TEXT('Boys Individual'!F120,"00"),Rosters!$A:$A,0))&amp;" "&amp;INDEX(Rosters!$D:$D,MATCH('Boys Individual'!E120&amp;"-"&amp;TEXT('Boys Individual'!F120,"00"),Rosters!$A:$A,0))</f>
        <v>M 8</v>
      </c>
      <c r="J120" s="11"/>
      <c r="M120" s="11"/>
    </row>
    <row r="121" spans="1:13" x14ac:dyDescent="0.2">
      <c r="A121" s="5">
        <v>5</v>
      </c>
      <c r="B121" s="21">
        <v>8.1870370370370361E-3</v>
      </c>
      <c r="C121" t="str">
        <f>INDEX(Rosters!$G:$G,MATCH('Boys Individual'!E121&amp;"-"&amp;TEXT('Boys Individual'!F121,"00"),Rosters!$A:$A,0))</f>
        <v>Jack Meyers</v>
      </c>
      <c r="D121" t="str">
        <f>INDEX($C$164:$C$183,MATCH(E121,$B$164:$B$183,0))</f>
        <v>St Cassian's</v>
      </c>
      <c r="E121" t="s">
        <v>191</v>
      </c>
      <c r="F121">
        <v>38</v>
      </c>
      <c r="G121" s="30" t="str">
        <f>INDEX(Rosters!$E:$E,MATCH('Boys Individual'!E121&amp;"-"&amp;TEXT('Boys Individual'!F121,"00"),Rosters!$A:$A,0))&amp;" "&amp;INDEX(Rosters!$D:$D,MATCH('Boys Individual'!E121&amp;"-"&amp;TEXT('Boys Individual'!F121,"00"),Rosters!$A:$A,0))</f>
        <v>M 8</v>
      </c>
      <c r="J121" s="11"/>
      <c r="M121" s="11"/>
    </row>
    <row r="122" spans="1:13" x14ac:dyDescent="0.2">
      <c r="A122" s="5">
        <v>6</v>
      </c>
      <c r="B122" s="21">
        <v>8.3964120370370373E-3</v>
      </c>
      <c r="C122" t="str">
        <f>INDEX(Rosters!$G:$G,MATCH('Boys Individual'!E122&amp;"-"&amp;TEXT('Boys Individual'!F122,"00"),Rosters!$A:$A,0))</f>
        <v>Aidan Shrekgast</v>
      </c>
      <c r="D122" t="str">
        <f>INDEX($C$164:$C$183,MATCH(E122,$B$164:$B$183,0))</f>
        <v>St Pats</v>
      </c>
      <c r="E122" t="s">
        <v>330</v>
      </c>
      <c r="F122">
        <v>15</v>
      </c>
      <c r="G122" s="30" t="str">
        <f>INDEX(Rosters!$E:$E,MATCH('Boys Individual'!E122&amp;"-"&amp;TEXT('Boys Individual'!F122,"00"),Rosters!$A:$A,0))&amp;" "&amp;INDEX(Rosters!$D:$D,MATCH('Boys Individual'!E122&amp;"-"&amp;TEXT('Boys Individual'!F122,"00"),Rosters!$A:$A,0))</f>
        <v>M 8</v>
      </c>
      <c r="J122" s="11"/>
      <c r="M122" s="11"/>
    </row>
    <row r="123" spans="1:13" x14ac:dyDescent="0.2">
      <c r="A123" s="5">
        <v>7</v>
      </c>
      <c r="B123" s="21">
        <v>8.5574074074074077E-3</v>
      </c>
      <c r="C123" t="str">
        <f>INDEX(Rosters!$G:$G,MATCH('Boys Individual'!E123&amp;"-"&amp;TEXT('Boys Individual'!F123,"00"),Rosters!$A:$A,0))</f>
        <v>Christian Seaman</v>
      </c>
      <c r="D123" t="str">
        <f>INDEX($C$164:$C$183,MATCH(E123,$B$164:$B$183,0))</f>
        <v>St E</v>
      </c>
      <c r="E123" t="s">
        <v>192</v>
      </c>
      <c r="F123">
        <v>41</v>
      </c>
      <c r="G123" s="30" t="str">
        <f>INDEX(Rosters!$E:$E,MATCH('Boys Individual'!E123&amp;"-"&amp;TEXT('Boys Individual'!F123,"00"),Rosters!$A:$A,0))&amp;" "&amp;INDEX(Rosters!$D:$D,MATCH('Boys Individual'!E123&amp;"-"&amp;TEXT('Boys Individual'!F123,"00"),Rosters!$A:$A,0))</f>
        <v>M 7</v>
      </c>
      <c r="J123" s="11"/>
      <c r="M123" s="11"/>
    </row>
    <row r="124" spans="1:13" x14ac:dyDescent="0.2">
      <c r="A124" s="5">
        <v>8</v>
      </c>
      <c r="B124" s="21">
        <v>8.6273148148148151E-3</v>
      </c>
      <c r="C124" t="str">
        <f>INDEX(Rosters!$G:$G,MATCH('Boys Individual'!E124&amp;"-"&amp;TEXT('Boys Individual'!F124,"00"),Rosters!$A:$A,0))</f>
        <v>Aaron Villeda</v>
      </c>
      <c r="D124" t="str">
        <f>INDEX($C$164:$C$183,MATCH(E124,$B$164:$B$183,0))</f>
        <v>St Cassian's</v>
      </c>
      <c r="E124" t="s">
        <v>191</v>
      </c>
      <c r="F124">
        <v>60</v>
      </c>
      <c r="G124" s="30" t="str">
        <f>INDEX(Rosters!$E:$E,MATCH('Boys Individual'!E124&amp;"-"&amp;TEXT('Boys Individual'!F124,"00"),Rosters!$A:$A,0))&amp;" "&amp;INDEX(Rosters!$D:$D,MATCH('Boys Individual'!E124&amp;"-"&amp;TEXT('Boys Individual'!F124,"00"),Rosters!$A:$A,0))</f>
        <v>M 8</v>
      </c>
      <c r="J124" s="11"/>
      <c r="M124" s="11"/>
    </row>
    <row r="125" spans="1:13" x14ac:dyDescent="0.2">
      <c r="A125" s="5">
        <v>9</v>
      </c>
      <c r="B125" s="21">
        <v>8.6420138888888883E-3</v>
      </c>
      <c r="C125" t="str">
        <f>INDEX(Rosters!$G:$G,MATCH('Boys Individual'!E125&amp;"-"&amp;TEXT('Boys Individual'!F125,"00"),Rosters!$A:$A,0))</f>
        <v>Charles Gosda</v>
      </c>
      <c r="D125" t="str">
        <f>INDEX($C$164:$C$183,MATCH(E125,$B$164:$B$183,0))</f>
        <v>Holy Trinity</v>
      </c>
      <c r="E125" t="s">
        <v>326</v>
      </c>
      <c r="F125">
        <v>12</v>
      </c>
      <c r="G125" s="30" t="str">
        <f>INDEX(Rosters!$E:$E,MATCH('Boys Individual'!E125&amp;"-"&amp;TEXT('Boys Individual'!F125,"00"),Rosters!$A:$A,0))&amp;" "&amp;INDEX(Rosters!$D:$D,MATCH('Boys Individual'!E125&amp;"-"&amp;TEXT('Boys Individual'!F125,"00"),Rosters!$A:$A,0))</f>
        <v>M 8</v>
      </c>
      <c r="J125" s="11"/>
      <c r="M125" s="11"/>
    </row>
    <row r="126" spans="1:13" x14ac:dyDescent="0.2">
      <c r="A126" s="5">
        <v>10</v>
      </c>
      <c r="B126" s="21">
        <v>8.7188657407407406E-3</v>
      </c>
      <c r="C126" t="str">
        <f>INDEX(Rosters!$G:$G,MATCH('Boys Individual'!E126&amp;"-"&amp;TEXT('Boys Individual'!F126,"00"),Rosters!$A:$A,0))</f>
        <v>Andrew Quiroz</v>
      </c>
      <c r="D126" t="str">
        <f>INDEX($C$164:$C$183,MATCH(E126,$B$164:$B$183,0))</f>
        <v>SJA</v>
      </c>
      <c r="E126" t="s">
        <v>329</v>
      </c>
      <c r="F126">
        <v>36</v>
      </c>
      <c r="G126" s="30" t="str">
        <f>INDEX(Rosters!$E:$E,MATCH('Boys Individual'!E126&amp;"-"&amp;TEXT('Boys Individual'!F126,"00"),Rosters!$A:$A,0))&amp;" "&amp;INDEX(Rosters!$D:$D,MATCH('Boys Individual'!E126&amp;"-"&amp;TEXT('Boys Individual'!F126,"00"),Rosters!$A:$A,0))</f>
        <v>M 8</v>
      </c>
      <c r="J126" s="11"/>
      <c r="M126" s="11"/>
    </row>
    <row r="127" spans="1:13" x14ac:dyDescent="0.2">
      <c r="A127" s="5">
        <v>11</v>
      </c>
      <c r="B127" s="21">
        <v>8.8081018518518534E-3</v>
      </c>
      <c r="C127" t="str">
        <f>INDEX(Rosters!$G:$G,MATCH('Boys Individual'!E127&amp;"-"&amp;TEXT('Boys Individual'!F127,"00"),Rosters!$A:$A,0))</f>
        <v>Colt Shankman</v>
      </c>
      <c r="D127" t="str">
        <f>INDEX($C$164:$C$183,MATCH(E127,$B$164:$B$183,0))</f>
        <v>St E</v>
      </c>
      <c r="E127" t="s">
        <v>192</v>
      </c>
      <c r="F127">
        <v>40</v>
      </c>
      <c r="G127" s="30" t="str">
        <f>INDEX(Rosters!$E:$E,MATCH('Boys Individual'!E127&amp;"-"&amp;TEXT('Boys Individual'!F127,"00"),Rosters!$A:$A,0))&amp;" "&amp;INDEX(Rosters!$D:$D,MATCH('Boys Individual'!E127&amp;"-"&amp;TEXT('Boys Individual'!F127,"00"),Rosters!$A:$A,0))</f>
        <v>M 7</v>
      </c>
      <c r="J127" s="11"/>
      <c r="M127" s="11"/>
    </row>
    <row r="128" spans="1:13" x14ac:dyDescent="0.2">
      <c r="A128" s="5">
        <v>12</v>
      </c>
      <c r="B128" s="21">
        <v>8.8729166666666661E-3</v>
      </c>
      <c r="C128" t="str">
        <f>INDEX(Rosters!$G:$G,MATCH('Boys Individual'!E128&amp;"-"&amp;TEXT('Boys Individual'!F128,"00"),Rosters!$A:$A,0))</f>
        <v>Connor Post</v>
      </c>
      <c r="D128" t="str">
        <f>INDEX($C$164:$C$183,MATCH(E128,$B$164:$B$183,0))</f>
        <v>St E</v>
      </c>
      <c r="E128" t="s">
        <v>192</v>
      </c>
      <c r="F128">
        <v>43</v>
      </c>
      <c r="G128" s="30" t="str">
        <f>INDEX(Rosters!$E:$E,MATCH('Boys Individual'!E128&amp;"-"&amp;TEXT('Boys Individual'!F128,"00"),Rosters!$A:$A,0))&amp;" "&amp;INDEX(Rosters!$D:$D,MATCH('Boys Individual'!E128&amp;"-"&amp;TEXT('Boys Individual'!F128,"00"),Rosters!$A:$A,0))</f>
        <v>M 7</v>
      </c>
      <c r="J128" s="11"/>
      <c r="M128" s="11"/>
    </row>
    <row r="129" spans="1:13" x14ac:dyDescent="0.2">
      <c r="A129" s="5">
        <v>13</v>
      </c>
      <c r="B129" s="21">
        <v>8.9253472222222217E-3</v>
      </c>
      <c r="C129" t="str">
        <f>INDEX(Rosters!$G:$G,MATCH('Boys Individual'!E129&amp;"-"&amp;TEXT('Boys Individual'!F129,"00"),Rosters!$A:$A,0))</f>
        <v>Karl Krajewski</v>
      </c>
      <c r="D129" t="str">
        <f>INDEX($C$164:$C$183,MATCH(E129,$B$164:$B$183,0))</f>
        <v>St Cassian's</v>
      </c>
      <c r="E129" t="s">
        <v>191</v>
      </c>
      <c r="F129">
        <v>30</v>
      </c>
      <c r="G129" s="30" t="str">
        <f>INDEX(Rosters!$E:$E,MATCH('Boys Individual'!E129&amp;"-"&amp;TEXT('Boys Individual'!F129,"00"),Rosters!$A:$A,0))&amp;" "&amp;INDEX(Rosters!$D:$D,MATCH('Boys Individual'!E129&amp;"-"&amp;TEXT('Boys Individual'!F129,"00"),Rosters!$A:$A,0))</f>
        <v>M 7</v>
      </c>
      <c r="J129" s="11"/>
      <c r="M129" s="11"/>
    </row>
    <row r="130" spans="1:13" x14ac:dyDescent="0.2">
      <c r="A130" s="5">
        <v>14</v>
      </c>
      <c r="B130" s="21">
        <v>8.9478009259259268E-3</v>
      </c>
      <c r="C130" t="str">
        <f>INDEX(Rosters!$G:$G,MATCH('Boys Individual'!E130&amp;"-"&amp;TEXT('Boys Individual'!F130,"00"),Rosters!$A:$A,0))</f>
        <v>Millen Dhiman</v>
      </c>
      <c r="D130" t="str">
        <f>INDEX($C$164:$C$183,MATCH(E130,$B$164:$B$183,0))</f>
        <v>SJA</v>
      </c>
      <c r="E130" t="s">
        <v>329</v>
      </c>
      <c r="F130">
        <v>31</v>
      </c>
      <c r="G130" s="30" t="str">
        <f>INDEX(Rosters!$E:$E,MATCH('Boys Individual'!E130&amp;"-"&amp;TEXT('Boys Individual'!F130,"00"),Rosters!$A:$A,0))&amp;" "&amp;INDEX(Rosters!$D:$D,MATCH('Boys Individual'!E130&amp;"-"&amp;TEXT('Boys Individual'!F130,"00"),Rosters!$A:$A,0))</f>
        <v>M 7</v>
      </c>
      <c r="J130" s="11"/>
      <c r="M130" s="11"/>
    </row>
    <row r="131" spans="1:13" x14ac:dyDescent="0.2">
      <c r="A131" s="5">
        <v>15</v>
      </c>
      <c r="B131" s="21">
        <v>8.9642361111111121E-3</v>
      </c>
      <c r="C131" t="str">
        <f>INDEX(Rosters!$G:$G,MATCH('Boys Individual'!E131&amp;"-"&amp;TEXT('Boys Individual'!F131,"00"),Rosters!$A:$A,0))</f>
        <v>Carl Aberle</v>
      </c>
      <c r="D131" t="str">
        <f>INDEX($C$164:$C$183,MATCH(E131,$B$164:$B$183,0))</f>
        <v>Holy Trinity</v>
      </c>
      <c r="E131" t="s">
        <v>326</v>
      </c>
      <c r="F131">
        <v>1</v>
      </c>
      <c r="G131" s="30" t="str">
        <f>INDEX(Rosters!$E:$E,MATCH('Boys Individual'!E131&amp;"-"&amp;TEXT('Boys Individual'!F131,"00"),Rosters!$A:$A,0))&amp;" "&amp;INDEX(Rosters!$D:$D,MATCH('Boys Individual'!E131&amp;"-"&amp;TEXT('Boys Individual'!F131,"00"),Rosters!$A:$A,0))</f>
        <v>M 7</v>
      </c>
      <c r="J131" s="11"/>
      <c r="M131" s="11"/>
    </row>
    <row r="132" spans="1:13" x14ac:dyDescent="0.2">
      <c r="A132" s="5">
        <v>16</v>
      </c>
      <c r="B132" s="21">
        <v>9.0032407407407405E-3</v>
      </c>
      <c r="C132" t="e">
        <f>INDEX(Rosters!$G:$G,MATCH('Boys Individual'!E132&amp;"-"&amp;TEXT('Boys Individual'!F132,"00"),Rosters!$A:$A,0))</f>
        <v>#N/A</v>
      </c>
      <c r="D132" t="str">
        <f>INDEX($C$164:$C$183,MATCH(E132,$B$164:$B$183,0))</f>
        <v>Villa Walsh</v>
      </c>
      <c r="E132" t="s">
        <v>1273</v>
      </c>
      <c r="F132">
        <v>30</v>
      </c>
      <c r="G132" s="30" t="e">
        <f>INDEX(Rosters!$E:$E,MATCH('Boys Individual'!E132&amp;"-"&amp;TEXT('Boys Individual'!F132,"00"),Rosters!$A:$A,0))&amp;" "&amp;INDEX(Rosters!$D:$D,MATCH('Boys Individual'!E132&amp;"-"&amp;TEXT('Boys Individual'!F132,"00"),Rosters!$A:$A,0))</f>
        <v>#N/A</v>
      </c>
      <c r="I132" s="11"/>
      <c r="L132" s="11"/>
    </row>
    <row r="133" spans="1:13" x14ac:dyDescent="0.2">
      <c r="A133" s="5">
        <v>17</v>
      </c>
      <c r="B133" s="21">
        <v>9.0424768518518519E-3</v>
      </c>
      <c r="C133" t="str">
        <f>INDEX(Rosters!$G:$G,MATCH('Boys Individual'!E133&amp;"-"&amp;TEXT('Boys Individual'!F133,"00"),Rosters!$A:$A,0))</f>
        <v>Iker Osorto</v>
      </c>
      <c r="D133" t="str">
        <f>INDEX($C$164:$C$183,MATCH(E133,$B$164:$B$183,0))</f>
        <v>SJA</v>
      </c>
      <c r="E133" t="s">
        <v>329</v>
      </c>
      <c r="F133">
        <v>35</v>
      </c>
      <c r="G133" s="30" t="str">
        <f>INDEX(Rosters!$E:$E,MATCH('Boys Individual'!E133&amp;"-"&amp;TEXT('Boys Individual'!F133,"00"),Rosters!$A:$A,0))&amp;" "&amp;INDEX(Rosters!$D:$D,MATCH('Boys Individual'!E133&amp;"-"&amp;TEXT('Boys Individual'!F133,"00"),Rosters!$A:$A,0))</f>
        <v>M 8</v>
      </c>
      <c r="J133" s="11"/>
      <c r="M133" s="11"/>
    </row>
    <row r="134" spans="1:13" x14ac:dyDescent="0.2">
      <c r="A134" s="5">
        <v>18</v>
      </c>
      <c r="B134" s="21">
        <v>9.0487268518518512E-3</v>
      </c>
      <c r="C134" t="str">
        <f>INDEX(Rosters!$G:$G,MATCH('Boys Individual'!E134&amp;"-"&amp;TEXT('Boys Individual'!F134,"00"),Rosters!$A:$A,0))</f>
        <v>Jaxon Payumo</v>
      </c>
      <c r="D134" t="str">
        <f>INDEX($C$164:$C$183,MATCH(E134,$B$164:$B$183,0))</f>
        <v>Holy Trinity</v>
      </c>
      <c r="E134" t="s">
        <v>326</v>
      </c>
      <c r="F134">
        <v>16</v>
      </c>
      <c r="G134" s="30" t="str">
        <f>INDEX(Rosters!$E:$E,MATCH('Boys Individual'!E134&amp;"-"&amp;TEXT('Boys Individual'!F134,"00"),Rosters!$A:$A,0))&amp;" "&amp;INDEX(Rosters!$D:$D,MATCH('Boys Individual'!E134&amp;"-"&amp;TEXT('Boys Individual'!F134,"00"),Rosters!$A:$A,0))</f>
        <v>M 8</v>
      </c>
      <c r="J134" s="11"/>
      <c r="M134" s="11"/>
    </row>
    <row r="135" spans="1:13" x14ac:dyDescent="0.2">
      <c r="A135" s="5">
        <v>19</v>
      </c>
      <c r="B135" s="21">
        <v>9.1098379629629637E-3</v>
      </c>
      <c r="C135" t="str">
        <f>INDEX(Rosters!$G:$G,MATCH('Boys Individual'!E135&amp;"-"&amp;TEXT('Boys Individual'!F135,"00"),Rosters!$A:$A,0))</f>
        <v>Yeoukiro Lafortune</v>
      </c>
      <c r="D135" t="str">
        <f>INDEX($C$164:$C$183,MATCH(E135,$B$164:$B$183,0))</f>
        <v>St Rose</v>
      </c>
      <c r="E135" t="s">
        <v>1274</v>
      </c>
      <c r="F135">
        <v>27</v>
      </c>
      <c r="G135" s="30" t="str">
        <f>INDEX(Rosters!$E:$E,MATCH('Boys Individual'!E135&amp;"-"&amp;TEXT('Boys Individual'!F135,"00"),Rosters!$A:$A,0))&amp;" "&amp;INDEX(Rosters!$D:$D,MATCH('Boys Individual'!E135&amp;"-"&amp;TEXT('Boys Individual'!F135,"00"),Rosters!$A:$A,0))</f>
        <v>M 8</v>
      </c>
      <c r="J135" s="11"/>
      <c r="M135" s="11"/>
    </row>
    <row r="136" spans="1:13" x14ac:dyDescent="0.2">
      <c r="A136" s="5">
        <v>20</v>
      </c>
      <c r="B136" s="21">
        <v>9.1341435185185189E-3</v>
      </c>
      <c r="C136" t="str">
        <f>INDEX(Rosters!$G:$G,MATCH('Boys Individual'!E136&amp;"-"&amp;TEXT('Boys Individual'!F136,"00"),Rosters!$A:$A,0))</f>
        <v>Vincent Lotito</v>
      </c>
      <c r="D136" t="str">
        <f>INDEX($C$164:$C$183,MATCH(E136,$B$164:$B$183,0))</f>
        <v>Queen of Peace</v>
      </c>
      <c r="E136" t="s">
        <v>1272</v>
      </c>
      <c r="F136">
        <v>8</v>
      </c>
      <c r="G136" s="30" t="str">
        <f>INDEX(Rosters!$E:$E,MATCH('Boys Individual'!E136&amp;"-"&amp;TEXT('Boys Individual'!F136,"00"),Rosters!$A:$A,0))&amp;" "&amp;INDEX(Rosters!$D:$D,MATCH('Boys Individual'!E136&amp;"-"&amp;TEXT('Boys Individual'!F136,"00"),Rosters!$A:$A,0))</f>
        <v>M 8</v>
      </c>
      <c r="J136" s="11"/>
      <c r="M136" s="11"/>
    </row>
    <row r="137" spans="1:13" x14ac:dyDescent="0.2">
      <c r="A137" s="5">
        <v>21</v>
      </c>
      <c r="B137" s="21">
        <v>9.2960648148148143E-3</v>
      </c>
      <c r="C137" t="str">
        <f>INDEX(Rosters!$G:$G,MATCH('Boys Individual'!E137&amp;"-"&amp;TEXT('Boys Individual'!F137,"00"),Rosters!$A:$A,0))</f>
        <v>John Karuitha</v>
      </c>
      <c r="D137" t="str">
        <f>INDEX($C$164:$C$183,MATCH(E137,$B$164:$B$183,0))</f>
        <v>St James</v>
      </c>
      <c r="E137" t="s">
        <v>328</v>
      </c>
      <c r="F137">
        <v>84</v>
      </c>
      <c r="G137" s="30" t="str">
        <f>INDEX(Rosters!$E:$E,MATCH('Boys Individual'!E137&amp;"-"&amp;TEXT('Boys Individual'!F137,"00"),Rosters!$A:$A,0))&amp;" "&amp;INDEX(Rosters!$D:$D,MATCH('Boys Individual'!E137&amp;"-"&amp;TEXT('Boys Individual'!F137,"00"),Rosters!$A:$A,0))</f>
        <v>M 8</v>
      </c>
      <c r="J137" s="11"/>
      <c r="M137" s="11"/>
    </row>
    <row r="138" spans="1:13" x14ac:dyDescent="0.2">
      <c r="A138" s="5">
        <v>22</v>
      </c>
      <c r="B138" s="21">
        <v>9.3776620370370368E-3</v>
      </c>
      <c r="C138" t="str">
        <f>INDEX(Rosters!$G:$G,MATCH('Boys Individual'!E138&amp;"-"&amp;TEXT('Boys Individual'!F138,"00"),Rosters!$A:$A,0))</f>
        <v>Harcourt Lucius II</v>
      </c>
      <c r="D138" t="str">
        <f>INDEX($C$164:$C$183,MATCH(E138,$B$164:$B$183,0))</f>
        <v>St Rose</v>
      </c>
      <c r="E138" t="s">
        <v>1274</v>
      </c>
      <c r="F138">
        <v>22</v>
      </c>
      <c r="G138" s="30" t="str">
        <f>INDEX(Rosters!$E:$E,MATCH('Boys Individual'!E138&amp;"-"&amp;TEXT('Boys Individual'!F138,"00"),Rosters!$A:$A,0))&amp;" "&amp;INDEX(Rosters!$D:$D,MATCH('Boys Individual'!E138&amp;"-"&amp;TEXT('Boys Individual'!F138,"00"),Rosters!$A:$A,0))</f>
        <v>M 7</v>
      </c>
      <c r="J138" s="11"/>
      <c r="M138" s="11"/>
    </row>
    <row r="139" spans="1:13" x14ac:dyDescent="0.2">
      <c r="A139" s="5">
        <v>23</v>
      </c>
      <c r="B139" s="21">
        <v>9.4263888888888887E-3</v>
      </c>
      <c r="C139" t="str">
        <f>INDEX(Rosters!$G:$G,MATCH('Boys Individual'!E139&amp;"-"&amp;TEXT('Boys Individual'!F139,"00"),Rosters!$A:$A,0))</f>
        <v>Ben Balian</v>
      </c>
      <c r="D139" t="str">
        <f>INDEX($C$164:$C$183,MATCH(E139,$B$164:$B$183,0))</f>
        <v>St E</v>
      </c>
      <c r="E139" t="s">
        <v>192</v>
      </c>
      <c r="F139">
        <v>46</v>
      </c>
      <c r="G139" s="30" t="str">
        <f>INDEX(Rosters!$E:$E,MATCH('Boys Individual'!E139&amp;"-"&amp;TEXT('Boys Individual'!F139,"00"),Rosters!$A:$A,0))&amp;" "&amp;INDEX(Rosters!$D:$D,MATCH('Boys Individual'!E139&amp;"-"&amp;TEXT('Boys Individual'!F139,"00"),Rosters!$A:$A,0))</f>
        <v>M 8</v>
      </c>
      <c r="J139" s="11"/>
      <c r="M139" s="11"/>
    </row>
    <row r="140" spans="1:13" x14ac:dyDescent="0.2">
      <c r="A140" s="5">
        <v>24</v>
      </c>
      <c r="B140" s="21">
        <v>9.6547453703703708E-3</v>
      </c>
      <c r="C140" t="str">
        <f>INDEX(Rosters!$G:$G,MATCH('Boys Individual'!E140&amp;"-"&amp;TEXT('Boys Individual'!F140,"00"),Rosters!$A:$A,0))</f>
        <v>Stephen Varghis</v>
      </c>
      <c r="D140" t="str">
        <f>INDEX($C$164:$C$183,MATCH(E140,$B$164:$B$183,0))</f>
        <v>Assumption</v>
      </c>
      <c r="E140" t="s">
        <v>190</v>
      </c>
      <c r="F140">
        <v>49</v>
      </c>
      <c r="G140" s="30" t="str">
        <f>INDEX(Rosters!$E:$E,MATCH('Boys Individual'!E140&amp;"-"&amp;TEXT('Boys Individual'!F140,"00"),Rosters!$A:$A,0))&amp;" "&amp;INDEX(Rosters!$D:$D,MATCH('Boys Individual'!E140&amp;"-"&amp;TEXT('Boys Individual'!F140,"00"),Rosters!$A:$A,0))</f>
        <v>M 7</v>
      </c>
      <c r="J140" s="11"/>
      <c r="M140" s="11"/>
    </row>
    <row r="141" spans="1:13" x14ac:dyDescent="0.2">
      <c r="A141" s="5">
        <v>25</v>
      </c>
      <c r="B141" s="21">
        <v>9.9067129629629627E-3</v>
      </c>
      <c r="C141" t="str">
        <f>INDEX(Rosters!$G:$G,MATCH('Boys Individual'!E141&amp;"-"&amp;TEXT('Boys Individual'!F141,"00"),Rosters!$A:$A,0))</f>
        <v>Jack Jerow</v>
      </c>
      <c r="D141" t="str">
        <f>INDEX($C$164:$C$183,MATCH(E141,$B$164:$B$183,0))</f>
        <v>St Rose</v>
      </c>
      <c r="E141" t="s">
        <v>1274</v>
      </c>
      <c r="F141">
        <v>26</v>
      </c>
      <c r="G141" s="30" t="str">
        <f>INDEX(Rosters!$E:$E,MATCH('Boys Individual'!E141&amp;"-"&amp;TEXT('Boys Individual'!F141,"00"),Rosters!$A:$A,0))&amp;" "&amp;INDEX(Rosters!$D:$D,MATCH('Boys Individual'!E141&amp;"-"&amp;TEXT('Boys Individual'!F141,"00"),Rosters!$A:$A,0))</f>
        <v>M 8</v>
      </c>
      <c r="J141" s="11"/>
      <c r="M141" s="11"/>
    </row>
    <row r="142" spans="1:13" x14ac:dyDescent="0.2">
      <c r="A142" s="5">
        <v>26</v>
      </c>
      <c r="B142" s="21">
        <v>1.0224074074074075E-2</v>
      </c>
      <c r="C142" t="str">
        <f>INDEX(Rosters!$G:$G,MATCH('Boys Individual'!E142&amp;"-"&amp;TEXT('Boys Individual'!F142,"00"),Rosters!$A:$A,0))</f>
        <v>Marko Kvesic</v>
      </c>
      <c r="D142" t="str">
        <f>INDEX($C$164:$C$183,MATCH(E142,$B$164:$B$183,0))</f>
        <v>St Pats</v>
      </c>
      <c r="E142" t="s">
        <v>330</v>
      </c>
      <c r="F142">
        <v>18</v>
      </c>
      <c r="G142" s="30" t="str">
        <f>INDEX(Rosters!$E:$E,MATCH('Boys Individual'!E142&amp;"-"&amp;TEXT('Boys Individual'!F142,"00"),Rosters!$A:$A,0))&amp;" "&amp;INDEX(Rosters!$D:$D,MATCH('Boys Individual'!E142&amp;"-"&amp;TEXT('Boys Individual'!F142,"00"),Rosters!$A:$A,0))</f>
        <v>M 8</v>
      </c>
      <c r="J142" s="11"/>
      <c r="M142" s="11"/>
    </row>
    <row r="143" spans="1:13" x14ac:dyDescent="0.2">
      <c r="A143" s="5">
        <v>27</v>
      </c>
      <c r="B143" s="21">
        <v>1.023275462962963E-2</v>
      </c>
      <c r="C143" t="str">
        <f>INDEX(Rosters!$G:$G,MATCH('Boys Individual'!E143&amp;"-"&amp;TEXT('Boys Individual'!F143,"00"),Rosters!$A:$A,0))</f>
        <v>Rémy Picciano</v>
      </c>
      <c r="D143" t="str">
        <f>INDEX($C$164:$C$183,MATCH(E143,$B$164:$B$183,0))</f>
        <v>St Cassian's</v>
      </c>
      <c r="E143" t="s">
        <v>191</v>
      </c>
      <c r="F143">
        <v>47</v>
      </c>
      <c r="G143" s="30" t="str">
        <f>INDEX(Rosters!$E:$E,MATCH('Boys Individual'!E143&amp;"-"&amp;TEXT('Boys Individual'!F143,"00"),Rosters!$A:$A,0))&amp;" "&amp;INDEX(Rosters!$D:$D,MATCH('Boys Individual'!E143&amp;"-"&amp;TEXT('Boys Individual'!F143,"00"),Rosters!$A:$A,0))</f>
        <v>M 8</v>
      </c>
      <c r="J143" s="11"/>
      <c r="M143" s="11"/>
    </row>
    <row r="144" spans="1:13" x14ac:dyDescent="0.2">
      <c r="A144" s="5">
        <v>28</v>
      </c>
      <c r="B144" s="21">
        <v>1.032824074074074E-2</v>
      </c>
      <c r="C144" t="str">
        <f>INDEX(Rosters!$G:$G,MATCH('Boys Individual'!E144&amp;"-"&amp;TEXT('Boys Individual'!F144,"00"),Rosters!$A:$A,0))</f>
        <v>Henry Salaki</v>
      </c>
      <c r="D144" t="str">
        <f>INDEX($C$164:$C$183,MATCH(E144,$B$164:$B$183,0))</f>
        <v>SVMS</v>
      </c>
      <c r="E144" t="s">
        <v>1276</v>
      </c>
      <c r="F144">
        <v>25</v>
      </c>
      <c r="G144" s="30" t="str">
        <f>INDEX(Rosters!$E:$E,MATCH('Boys Individual'!E144&amp;"-"&amp;TEXT('Boys Individual'!F144,"00"),Rosters!$A:$A,0))&amp;" "&amp;INDEX(Rosters!$D:$D,MATCH('Boys Individual'!E144&amp;"-"&amp;TEXT('Boys Individual'!F144,"00"),Rosters!$A:$A,0))</f>
        <v>M 7</v>
      </c>
      <c r="J144" s="11"/>
      <c r="M144" s="11"/>
    </row>
    <row r="145" spans="1:13" x14ac:dyDescent="0.2">
      <c r="A145" s="5">
        <v>29</v>
      </c>
      <c r="B145" s="21">
        <v>1.0349652777777777E-2</v>
      </c>
      <c r="C145" t="str">
        <f>INDEX(Rosters!$G:$G,MATCH('Boys Individual'!E145&amp;"-"&amp;TEXT('Boys Individual'!F145,"00"),Rosters!$A:$A,0))</f>
        <v>Ryan Desimone</v>
      </c>
      <c r="D145" t="str">
        <f>INDEX($C$164:$C$183,MATCH(E145,$B$164:$B$183,0))</f>
        <v>St E</v>
      </c>
      <c r="E145" t="s">
        <v>192</v>
      </c>
      <c r="F145">
        <v>44</v>
      </c>
      <c r="G145" s="30" t="str">
        <f>INDEX(Rosters!$E:$E,MATCH('Boys Individual'!E145&amp;"-"&amp;TEXT('Boys Individual'!F145,"00"),Rosters!$A:$A,0))&amp;" "&amp;INDEX(Rosters!$D:$D,MATCH('Boys Individual'!E145&amp;"-"&amp;TEXT('Boys Individual'!F145,"00"),Rosters!$A:$A,0))</f>
        <v>M 8</v>
      </c>
      <c r="J145" s="11"/>
      <c r="M145" s="11"/>
    </row>
    <row r="146" spans="1:13" x14ac:dyDescent="0.2">
      <c r="A146" s="5">
        <v>30</v>
      </c>
      <c r="B146" s="21">
        <v>1.0569560185185185E-2</v>
      </c>
      <c r="C146" t="str">
        <f>INDEX(Rosters!$G:$G,MATCH('Boys Individual'!E146&amp;"-"&amp;TEXT('Boys Individual'!F146,"00"),Rosters!$A:$A,0))</f>
        <v>Aedan Payumo</v>
      </c>
      <c r="D146" t="str">
        <f>INDEX($C$164:$C$183,MATCH(E146,$B$164:$B$183,0))</f>
        <v>Holy Trinity</v>
      </c>
      <c r="E146" t="s">
        <v>326</v>
      </c>
      <c r="F146">
        <v>15</v>
      </c>
      <c r="G146" s="30" t="str">
        <f>INDEX(Rosters!$E:$E,MATCH('Boys Individual'!E146&amp;"-"&amp;TEXT('Boys Individual'!F146,"00"),Rosters!$A:$A,0))&amp;" "&amp;INDEX(Rosters!$D:$D,MATCH('Boys Individual'!E146&amp;"-"&amp;TEXT('Boys Individual'!F146,"00"),Rosters!$A:$A,0))</f>
        <v>M 8</v>
      </c>
      <c r="J146" s="11"/>
      <c r="M146" s="11"/>
    </row>
    <row r="147" spans="1:13" x14ac:dyDescent="0.2">
      <c r="A147" s="5">
        <f>A146+1</f>
        <v>31</v>
      </c>
      <c r="B147" s="21">
        <v>1.0685648148148147E-2</v>
      </c>
      <c r="C147" t="str">
        <f>INDEX(Rosters!$G:$G,MATCH('Boys Individual'!E147&amp;"-"&amp;TEXT('Boys Individual'!F147,"00"),Rosters!$A:$A,0))</f>
        <v>Declan Mack</v>
      </c>
      <c r="D147" t="str">
        <f>INDEX($C$164:$C$183,MATCH(E147,$B$164:$B$183,0))</f>
        <v>St James</v>
      </c>
      <c r="E147" t="s">
        <v>328</v>
      </c>
      <c r="F147">
        <v>85</v>
      </c>
      <c r="G147" s="30" t="str">
        <f>INDEX(Rosters!$E:$E,MATCH('Boys Individual'!E147&amp;"-"&amp;TEXT('Boys Individual'!F147,"00"),Rosters!$A:$A,0))&amp;" "&amp;INDEX(Rosters!$D:$D,MATCH('Boys Individual'!E147&amp;"-"&amp;TEXT('Boys Individual'!F147,"00"),Rosters!$A:$A,0))</f>
        <v>M 7</v>
      </c>
      <c r="J147" s="11"/>
      <c r="M147" s="11"/>
    </row>
    <row r="148" spans="1:13" x14ac:dyDescent="0.2">
      <c r="A148" s="5">
        <f t="shared" ref="A148:A161" si="1">A147+1</f>
        <v>32</v>
      </c>
      <c r="B148" s="21">
        <v>1.0760185185185185E-2</v>
      </c>
      <c r="C148" t="str">
        <f>INDEX(Rosters!$G:$G,MATCH('Boys Individual'!E148&amp;"-"&amp;TEXT('Boys Individual'!F148,"00"),Rosters!$A:$A,0))</f>
        <v>Naeem Rawat</v>
      </c>
      <c r="D148" t="str">
        <f>INDEX($C$164:$C$183,MATCH(E148,$B$164:$B$183,0))</f>
        <v>SVMS</v>
      </c>
      <c r="E148" t="s">
        <v>1276</v>
      </c>
      <c r="F148">
        <v>24</v>
      </c>
      <c r="G148" s="30" t="str">
        <f>INDEX(Rosters!$E:$E,MATCH('Boys Individual'!E148&amp;"-"&amp;TEXT('Boys Individual'!F148,"00"),Rosters!$A:$A,0))&amp;" "&amp;INDEX(Rosters!$D:$D,MATCH('Boys Individual'!E148&amp;"-"&amp;TEXT('Boys Individual'!F148,"00"),Rosters!$A:$A,0))</f>
        <v>M 7</v>
      </c>
      <c r="J148" s="11"/>
      <c r="M148" s="11"/>
    </row>
    <row r="149" spans="1:13" x14ac:dyDescent="0.2">
      <c r="A149" s="5">
        <f t="shared" si="1"/>
        <v>33</v>
      </c>
      <c r="B149" s="21">
        <v>1.0807060185185185E-2</v>
      </c>
      <c r="C149" t="str">
        <f>INDEX(Rosters!$G:$G,MATCH('Boys Individual'!E149&amp;"-"&amp;TEXT('Boys Individual'!F149,"00"),Rosters!$A:$A,0))</f>
        <v>Brandon Peppinghaus</v>
      </c>
      <c r="D149" t="str">
        <f>INDEX($C$164:$C$183,MATCH(E149,$B$164:$B$183,0))</f>
        <v>St Thomas</v>
      </c>
      <c r="E149" t="s">
        <v>1275</v>
      </c>
      <c r="F149">
        <v>21</v>
      </c>
      <c r="G149" s="30" t="str">
        <f>INDEX(Rosters!$E:$E,MATCH('Boys Individual'!E149&amp;"-"&amp;TEXT('Boys Individual'!F149,"00"),Rosters!$A:$A,0))&amp;" "&amp;INDEX(Rosters!$D:$D,MATCH('Boys Individual'!E149&amp;"-"&amp;TEXT('Boys Individual'!F149,"00"),Rosters!$A:$A,0))</f>
        <v>M 8</v>
      </c>
      <c r="J149" s="11"/>
      <c r="M149" s="11"/>
    </row>
    <row r="150" spans="1:13" x14ac:dyDescent="0.2">
      <c r="A150" s="5">
        <f t="shared" si="1"/>
        <v>34</v>
      </c>
      <c r="B150" s="21">
        <v>1.1561805555555556E-2</v>
      </c>
      <c r="C150" t="str">
        <f>INDEX(Rosters!$G:$G,MATCH('Boys Individual'!E150&amp;"-"&amp;TEXT('Boys Individual'!F150,"00"),Rosters!$A:$A,0))</f>
        <v>Sam Bonsignore</v>
      </c>
      <c r="D150" t="str">
        <f>INDEX($C$164:$C$183,MATCH(E150,$B$164:$B$183,0))</f>
        <v>Holy Trinity</v>
      </c>
      <c r="E150" t="s">
        <v>326</v>
      </c>
      <c r="F150">
        <v>4</v>
      </c>
      <c r="G150" s="30" t="str">
        <f>INDEX(Rosters!$E:$E,MATCH('Boys Individual'!E150&amp;"-"&amp;TEXT('Boys Individual'!F150,"00"),Rosters!$A:$A,0))&amp;" "&amp;INDEX(Rosters!$D:$D,MATCH('Boys Individual'!E150&amp;"-"&amp;TEXT('Boys Individual'!F150,"00"),Rosters!$A:$A,0))</f>
        <v>M 7</v>
      </c>
      <c r="J150" s="11"/>
      <c r="M150" s="11"/>
    </row>
    <row r="151" spans="1:13" x14ac:dyDescent="0.2">
      <c r="A151" s="5">
        <f t="shared" si="1"/>
        <v>35</v>
      </c>
      <c r="B151" s="21">
        <v>1.1655902777777777E-2</v>
      </c>
      <c r="C151" t="str">
        <f>INDEX(Rosters!$G:$G,MATCH('Boys Individual'!E151&amp;"-"&amp;TEXT('Boys Individual'!F151,"00"),Rosters!$A:$A,0))</f>
        <v>Vincent Pasqua</v>
      </c>
      <c r="D151" t="str">
        <f>INDEX($C$164:$C$183,MATCH(E151,$B$164:$B$183,0))</f>
        <v>SVMS</v>
      </c>
      <c r="E151" t="s">
        <v>1276</v>
      </c>
      <c r="F151">
        <v>23</v>
      </c>
      <c r="G151" s="30" t="str">
        <f>INDEX(Rosters!$E:$E,MATCH('Boys Individual'!E151&amp;"-"&amp;TEXT('Boys Individual'!F151,"00"),Rosters!$A:$A,0))&amp;" "&amp;INDEX(Rosters!$D:$D,MATCH('Boys Individual'!E151&amp;"-"&amp;TEXT('Boys Individual'!F151,"00"),Rosters!$A:$A,0))</f>
        <v>M 7</v>
      </c>
      <c r="J151" s="11"/>
      <c r="M151" s="11"/>
    </row>
    <row r="152" spans="1:13" x14ac:dyDescent="0.2">
      <c r="A152" s="5">
        <f t="shared" si="1"/>
        <v>36</v>
      </c>
      <c r="B152" s="21">
        <v>1.1668171296296298E-2</v>
      </c>
      <c r="C152" t="str">
        <f>INDEX(Rosters!$G:$G,MATCH('Boys Individual'!E152&amp;"-"&amp;TEXT('Boys Individual'!F152,"00"),Rosters!$A:$A,0))</f>
        <v>Thomas Walsh</v>
      </c>
      <c r="D152" t="str">
        <f>INDEX($C$164:$C$183,MATCH(E152,$B$164:$B$183,0))</f>
        <v>SVMS</v>
      </c>
      <c r="E152" t="s">
        <v>1276</v>
      </c>
      <c r="F152">
        <v>26</v>
      </c>
      <c r="G152" s="30" t="str">
        <f>INDEX(Rosters!$E:$E,MATCH('Boys Individual'!E152&amp;"-"&amp;TEXT('Boys Individual'!F152,"00"),Rosters!$A:$A,0))&amp;" "&amp;INDEX(Rosters!$D:$D,MATCH('Boys Individual'!E152&amp;"-"&amp;TEXT('Boys Individual'!F152,"00"),Rosters!$A:$A,0))</f>
        <v>M 7</v>
      </c>
      <c r="J152" s="11"/>
      <c r="M152" s="11"/>
    </row>
    <row r="153" spans="1:13" x14ac:dyDescent="0.2">
      <c r="A153" s="5">
        <f t="shared" si="1"/>
        <v>37</v>
      </c>
      <c r="B153" s="21">
        <v>1.1859143518518517E-2</v>
      </c>
      <c r="C153" t="str">
        <f>INDEX(Rosters!$G:$G,MATCH('Boys Individual'!E153&amp;"-"&amp;TEXT('Boys Individual'!F153,"00"),Rosters!$A:$A,0))</f>
        <v>Christian McCloskey</v>
      </c>
      <c r="D153" t="str">
        <f>INDEX($C$164:$C$183,MATCH(E153,$B$164:$B$183,0))</f>
        <v>St Rose</v>
      </c>
      <c r="E153" t="s">
        <v>1274</v>
      </c>
      <c r="F153">
        <v>23</v>
      </c>
      <c r="G153" s="30" t="str">
        <f>INDEX(Rosters!$E:$E,MATCH('Boys Individual'!E153&amp;"-"&amp;TEXT('Boys Individual'!F153,"00"),Rosters!$A:$A,0))&amp;" "&amp;INDEX(Rosters!$D:$D,MATCH('Boys Individual'!E153&amp;"-"&amp;TEXT('Boys Individual'!F153,"00"),Rosters!$A:$A,0))</f>
        <v>M 7</v>
      </c>
      <c r="J153" s="11"/>
      <c r="M153" s="11"/>
    </row>
    <row r="154" spans="1:13" x14ac:dyDescent="0.2">
      <c r="A154" s="5">
        <f t="shared" si="1"/>
        <v>38</v>
      </c>
      <c r="B154" s="11">
        <v>1.203125E-2</v>
      </c>
      <c r="C154" t="str">
        <f>INDEX(Rosters!$G:$G,MATCH('Boys Individual'!E154&amp;"-"&amp;TEXT('Boys Individual'!F154,"00"),Rosters!$A:$A,0))</f>
        <v>Pablo Schielke</v>
      </c>
      <c r="D154" t="str">
        <f>INDEX($C$164:$C$183,MATCH(E154,$B$164:$B$183,0))</f>
        <v>St Cassian's</v>
      </c>
      <c r="E154" t="s">
        <v>191</v>
      </c>
      <c r="F154">
        <v>55</v>
      </c>
      <c r="G154" s="30" t="str">
        <f>INDEX(Rosters!$E:$E,MATCH('Boys Individual'!E154&amp;"-"&amp;TEXT('Boys Individual'!F154,"00"),Rosters!$A:$A,0))&amp;" "&amp;INDEX(Rosters!$D:$D,MATCH('Boys Individual'!E154&amp;"-"&amp;TEXT('Boys Individual'!F154,"00"),Rosters!$A:$A,0))</f>
        <v>M 8</v>
      </c>
      <c r="J154" s="11"/>
      <c r="M154" s="11"/>
    </row>
    <row r="155" spans="1:13" x14ac:dyDescent="0.2">
      <c r="A155" s="5">
        <f t="shared" si="1"/>
        <v>39</v>
      </c>
      <c r="B155" s="11">
        <v>1.2101273148148149E-2</v>
      </c>
      <c r="C155" t="str">
        <f>INDEX(Rosters!$G:$G,MATCH('Boys Individual'!E155&amp;"-"&amp;TEXT('Boys Individual'!F155,"00"),Rosters!$A:$A,0))</f>
        <v>Kyle Pantanilla</v>
      </c>
      <c r="D155" t="str">
        <f>INDEX($C$164:$C$183,MATCH(E155,$B$164:$B$183,0))</f>
        <v>St Cassian's</v>
      </c>
      <c r="E155" t="s">
        <v>191</v>
      </c>
      <c r="F155">
        <v>42</v>
      </c>
      <c r="G155" s="30" t="str">
        <f>INDEX(Rosters!$E:$E,MATCH('Boys Individual'!E155&amp;"-"&amp;TEXT('Boys Individual'!F155,"00"),Rosters!$A:$A,0))&amp;" "&amp;INDEX(Rosters!$D:$D,MATCH('Boys Individual'!E155&amp;"-"&amp;TEXT('Boys Individual'!F155,"00"),Rosters!$A:$A,0))</f>
        <v>M 8</v>
      </c>
      <c r="J155" s="11"/>
      <c r="M155" s="11"/>
    </row>
    <row r="156" spans="1:13" x14ac:dyDescent="0.2">
      <c r="A156" s="5">
        <f t="shared" si="1"/>
        <v>40</v>
      </c>
      <c r="B156" s="11">
        <v>1.214363425925926E-2</v>
      </c>
      <c r="C156" t="str">
        <f>INDEX(Rosters!$G:$G,MATCH('Boys Individual'!E156&amp;"-"&amp;TEXT('Boys Individual'!F156,"00"),Rosters!$A:$A,0))</f>
        <v>Ethan Mathison</v>
      </c>
      <c r="D156" t="str">
        <f>INDEX($C$164:$C$183,MATCH(E156,$B$164:$B$183,0))</f>
        <v>SJA</v>
      </c>
      <c r="E156" t="s">
        <v>329</v>
      </c>
      <c r="F156">
        <v>34</v>
      </c>
      <c r="G156" s="30" t="str">
        <f>INDEX(Rosters!$E:$E,MATCH('Boys Individual'!E156&amp;"-"&amp;TEXT('Boys Individual'!F156,"00"),Rosters!$A:$A,0))&amp;" "&amp;INDEX(Rosters!$D:$D,MATCH('Boys Individual'!E156&amp;"-"&amp;TEXT('Boys Individual'!F156,"00"),Rosters!$A:$A,0))</f>
        <v>M 7</v>
      </c>
      <c r="J156" s="11"/>
      <c r="M156" s="11"/>
    </row>
    <row r="157" spans="1:13" x14ac:dyDescent="0.2">
      <c r="A157" s="5">
        <f t="shared" si="1"/>
        <v>41</v>
      </c>
      <c r="B157" s="11">
        <v>1.2228472222222224E-2</v>
      </c>
      <c r="C157" t="str">
        <f>INDEX(Rosters!$G:$G,MATCH('Boys Individual'!E157&amp;"-"&amp;TEXT('Boys Individual'!F157,"00"),Rosters!$A:$A,0))</f>
        <v>Kevin Peoples</v>
      </c>
      <c r="D157" t="str">
        <f>INDEX($C$164:$C$183,MATCH(E157,$B$164:$B$183,0))</f>
        <v>St James</v>
      </c>
      <c r="E157" t="s">
        <v>328</v>
      </c>
      <c r="F157">
        <v>87</v>
      </c>
      <c r="G157" s="30" t="str">
        <f>INDEX(Rosters!$E:$E,MATCH('Boys Individual'!E157&amp;"-"&amp;TEXT('Boys Individual'!F157,"00"),Rosters!$A:$A,0))&amp;" "&amp;INDEX(Rosters!$D:$D,MATCH('Boys Individual'!E157&amp;"-"&amp;TEXT('Boys Individual'!F157,"00"),Rosters!$A:$A,0))</f>
        <v>M 7</v>
      </c>
      <c r="J157" s="11"/>
      <c r="M157" s="11"/>
    </row>
    <row r="158" spans="1:13" x14ac:dyDescent="0.2">
      <c r="A158" s="5">
        <f t="shared" si="1"/>
        <v>42</v>
      </c>
      <c r="B158" s="11">
        <v>1.3683912037037038E-2</v>
      </c>
      <c r="C158" t="str">
        <f>INDEX(Rosters!$G:$G,MATCH('Boys Individual'!E158&amp;"-"&amp;TEXT('Boys Individual'!F158,"00"),Rosters!$A:$A,0))</f>
        <v>Jack Ross</v>
      </c>
      <c r="D158" t="str">
        <f>INDEX($C$164:$C$183,MATCH(E158,$B$164:$B$183,0))</f>
        <v>St Pats</v>
      </c>
      <c r="E158" t="s">
        <v>330</v>
      </c>
      <c r="F158">
        <v>17</v>
      </c>
      <c r="G158" s="30" t="str">
        <f>INDEX(Rosters!$E:$E,MATCH('Boys Individual'!E158&amp;"-"&amp;TEXT('Boys Individual'!F158,"00"),Rosters!$A:$A,0))&amp;" "&amp;INDEX(Rosters!$D:$D,MATCH('Boys Individual'!E158&amp;"-"&amp;TEXT('Boys Individual'!F158,"00"),Rosters!$A:$A,0))</f>
        <v>M 8</v>
      </c>
      <c r="J158" s="11"/>
      <c r="M158" s="11"/>
    </row>
    <row r="159" spans="1:13" x14ac:dyDescent="0.2">
      <c r="A159" s="5">
        <f t="shared" si="1"/>
        <v>43</v>
      </c>
      <c r="B159" s="11">
        <v>1.4581134259259261E-2</v>
      </c>
      <c r="C159" t="str">
        <f>INDEX(Rosters!$G:$G,MATCH('Boys Individual'!E159&amp;"-"&amp;TEXT('Boys Individual'!F159,"00"),Rosters!$A:$A,0))</f>
        <v>Elijah Sturtz</v>
      </c>
      <c r="D159" t="str">
        <f>INDEX($C$164:$C$183,MATCH(E159,$B$164:$B$183,0))</f>
        <v>Assumption</v>
      </c>
      <c r="E159" t="s">
        <v>190</v>
      </c>
      <c r="F159">
        <v>48</v>
      </c>
      <c r="G159" s="30" t="str">
        <f>INDEX(Rosters!$E:$E,MATCH('Boys Individual'!E159&amp;"-"&amp;TEXT('Boys Individual'!F159,"00"),Rosters!$A:$A,0))&amp;" "&amp;INDEX(Rosters!$D:$D,MATCH('Boys Individual'!E159&amp;"-"&amp;TEXT('Boys Individual'!F159,"00"),Rosters!$A:$A,0))</f>
        <v>M 7</v>
      </c>
      <c r="J159" s="11"/>
      <c r="M159" s="11"/>
    </row>
    <row r="160" spans="1:13" x14ac:dyDescent="0.2">
      <c r="A160" s="5">
        <f t="shared" si="1"/>
        <v>44</v>
      </c>
      <c r="B160" s="11">
        <v>1.5744328703703705E-2</v>
      </c>
      <c r="C160" t="str">
        <f>INDEX(Rosters!$G:$G,MATCH('Boys Individual'!E160&amp;"-"&amp;TEXT('Boys Individual'!F160,"00"),Rosters!$A:$A,0))</f>
        <v>Joshua Cruz</v>
      </c>
      <c r="D160" t="str">
        <f>INDEX($C$164:$C$183,MATCH(E160,$B$164:$B$183,0))</f>
        <v>St Cassian's</v>
      </c>
      <c r="E160" t="s">
        <v>191</v>
      </c>
      <c r="F160">
        <v>18</v>
      </c>
      <c r="G160" s="30" t="str">
        <f>INDEX(Rosters!$E:$E,MATCH('Boys Individual'!E160&amp;"-"&amp;TEXT('Boys Individual'!F160,"00"),Rosters!$A:$A,0))&amp;" "&amp;INDEX(Rosters!$D:$D,MATCH('Boys Individual'!E160&amp;"-"&amp;TEXT('Boys Individual'!F160,"00"),Rosters!$A:$A,0))</f>
        <v>M 8</v>
      </c>
      <c r="J160" s="11"/>
      <c r="M160" s="11"/>
    </row>
    <row r="161" spans="1:13" x14ac:dyDescent="0.2">
      <c r="A161" s="5">
        <f t="shared" si="1"/>
        <v>45</v>
      </c>
      <c r="B161" s="11">
        <v>1.683263888888889E-2</v>
      </c>
      <c r="C161" t="str">
        <f>INDEX(Rosters!$G:$G,MATCH('Boys Individual'!E161&amp;"-"&amp;TEXT('Boys Individual'!F161,"00"),Rosters!$A:$A,0))</f>
        <v>Emanuele Vinti</v>
      </c>
      <c r="D161" t="str">
        <f>INDEX($C$164:$C$183,MATCH(E161,$B$164:$B$183,0))</f>
        <v>Assumption</v>
      </c>
      <c r="E161" t="s">
        <v>190</v>
      </c>
      <c r="F161">
        <v>50</v>
      </c>
      <c r="G161" s="30" t="str">
        <f>INDEX(Rosters!$E:$E,MATCH('Boys Individual'!E161&amp;"-"&amp;TEXT('Boys Individual'!F161,"00"),Rosters!$A:$A,0))&amp;" "&amp;INDEX(Rosters!$D:$D,MATCH('Boys Individual'!E161&amp;"-"&amp;TEXT('Boys Individual'!F161,"00"),Rosters!$A:$A,0))</f>
        <v>M 7</v>
      </c>
      <c r="J161" s="11"/>
      <c r="M161" s="11"/>
    </row>
    <row r="164" spans="1:13" x14ac:dyDescent="0.2">
      <c r="A164" s="30">
        <f>COUNTIF($D:$D,C164)</f>
        <v>9</v>
      </c>
      <c r="B164" t="s">
        <v>45</v>
      </c>
      <c r="C164" t="s">
        <v>393</v>
      </c>
    </row>
    <row r="165" spans="1:13" x14ac:dyDescent="0.2">
      <c r="A165" s="30">
        <f>COUNTIF($D:$D,C165)</f>
        <v>19</v>
      </c>
      <c r="B165" t="s">
        <v>191</v>
      </c>
      <c r="C165" t="s">
        <v>536</v>
      </c>
    </row>
    <row r="166" spans="1:13" x14ac:dyDescent="0.2">
      <c r="A166" s="30">
        <f>COUNTIF($D:$D,C166)</f>
        <v>21</v>
      </c>
      <c r="B166" t="s">
        <v>328</v>
      </c>
      <c r="C166" t="s">
        <v>603</v>
      </c>
    </row>
    <row r="167" spans="1:13" x14ac:dyDescent="0.2">
      <c r="A167" s="30">
        <f>COUNTIF($D:$D,C167)</f>
        <v>17</v>
      </c>
      <c r="B167" t="s">
        <v>190</v>
      </c>
      <c r="C167" t="s">
        <v>4</v>
      </c>
    </row>
    <row r="168" spans="1:13" x14ac:dyDescent="0.2">
      <c r="A168" s="30">
        <f>COUNTIF($D:$D,C168)</f>
        <v>18</v>
      </c>
      <c r="B168" t="s">
        <v>192</v>
      </c>
      <c r="C168" t="s">
        <v>734</v>
      </c>
    </row>
    <row r="169" spans="1:13" x14ac:dyDescent="0.2">
      <c r="A169" s="30">
        <f>COUNTIF($D:$D,C169)</f>
        <v>8</v>
      </c>
      <c r="B169" t="s">
        <v>326</v>
      </c>
      <c r="C169" t="s">
        <v>3</v>
      </c>
    </row>
    <row r="170" spans="1:13" x14ac:dyDescent="0.2">
      <c r="A170" s="30">
        <f>COUNTIF($D:$D,C170)</f>
        <v>0</v>
      </c>
      <c r="B170" t="s">
        <v>325</v>
      </c>
      <c r="C170" t="s">
        <v>1227</v>
      </c>
    </row>
    <row r="171" spans="1:13" x14ac:dyDescent="0.2">
      <c r="A171" s="30">
        <f>COUNTIF($D:$D,C171)</f>
        <v>3</v>
      </c>
      <c r="B171" t="s">
        <v>327</v>
      </c>
      <c r="C171" t="s">
        <v>350</v>
      </c>
    </row>
    <row r="172" spans="1:13" x14ac:dyDescent="0.2">
      <c r="A172" s="30">
        <f>COUNTIF($D:$D,C172)</f>
        <v>2</v>
      </c>
      <c r="B172" t="s">
        <v>1272</v>
      </c>
      <c r="C172" t="s">
        <v>992</v>
      </c>
    </row>
    <row r="173" spans="1:13" x14ac:dyDescent="0.2">
      <c r="A173" s="30">
        <f>COUNTIF($D:$D,C173)</f>
        <v>1</v>
      </c>
      <c r="B173" t="s">
        <v>1273</v>
      </c>
      <c r="C173" t="s">
        <v>857</v>
      </c>
    </row>
    <row r="174" spans="1:13" x14ac:dyDescent="0.2">
      <c r="A174" s="30">
        <f>COUNTIF($D:$D,C174)</f>
        <v>8</v>
      </c>
      <c r="B174" t="s">
        <v>1274</v>
      </c>
      <c r="C174" t="s">
        <v>1169</v>
      </c>
    </row>
    <row r="175" spans="1:13" x14ac:dyDescent="0.2">
      <c r="A175" s="30">
        <f>COUNTIF($D:$D,C175)</f>
        <v>10</v>
      </c>
      <c r="B175" t="s">
        <v>1275</v>
      </c>
      <c r="C175" t="s">
        <v>807</v>
      </c>
    </row>
    <row r="176" spans="1:13" x14ac:dyDescent="0.2">
      <c r="A176" s="30">
        <f>COUNTIF($D:$D,C176)</f>
        <v>10</v>
      </c>
      <c r="B176" t="s">
        <v>1276</v>
      </c>
      <c r="C176" t="s">
        <v>891</v>
      </c>
    </row>
    <row r="177" spans="1:3" x14ac:dyDescent="0.2">
      <c r="A177" s="30">
        <f>COUNTIF($D:$D,C177)</f>
        <v>10</v>
      </c>
      <c r="B177" t="s">
        <v>329</v>
      </c>
      <c r="C177" t="s">
        <v>278</v>
      </c>
    </row>
    <row r="178" spans="1:3" x14ac:dyDescent="0.2">
      <c r="A178" s="30">
        <f>COUNTIF($D:$D,C178)</f>
        <v>6</v>
      </c>
      <c r="B178" t="s">
        <v>330</v>
      </c>
      <c r="C178" t="s">
        <v>1100</v>
      </c>
    </row>
    <row r="184" spans="1:3" x14ac:dyDescent="0.2">
      <c r="A184" s="30">
        <f>SUM(A164:A178)</f>
        <v>142</v>
      </c>
    </row>
  </sheetData>
  <dataValidations count="1">
    <dataValidation type="list" allowBlank="1" showInputMessage="1" showErrorMessage="1" sqref="D3:D27 D30:D313" xr:uid="{00000000-0002-0000-0200-000000000000}">
      <formula1>$C$164:$C$182</formula1>
    </dataValidation>
  </dataValidation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572"/>
  <sheetViews>
    <sheetView workbookViewId="0">
      <selection activeCell="K341" sqref="K341"/>
    </sheetView>
  </sheetViews>
  <sheetFormatPr baseColWidth="10" defaultColWidth="8.83203125" defaultRowHeight="15" x14ac:dyDescent="0.2"/>
  <sheetData>
    <row r="1" spans="1:7" x14ac:dyDescent="0.2">
      <c r="A1" t="s">
        <v>533</v>
      </c>
      <c r="B1" t="s">
        <v>39</v>
      </c>
      <c r="C1" t="s">
        <v>38</v>
      </c>
      <c r="D1" t="s">
        <v>41</v>
      </c>
      <c r="E1" t="s">
        <v>40</v>
      </c>
      <c r="F1" t="s">
        <v>1</v>
      </c>
    </row>
    <row r="2" spans="1:7" x14ac:dyDescent="0.2">
      <c r="A2" t="s">
        <v>42</v>
      </c>
      <c r="B2" t="s">
        <v>534</v>
      </c>
      <c r="C2" t="s">
        <v>535</v>
      </c>
      <c r="D2">
        <v>6</v>
      </c>
      <c r="E2" t="s">
        <v>45</v>
      </c>
      <c r="F2" t="s">
        <v>536</v>
      </c>
      <c r="G2" t="str">
        <f>C2&amp;" "&amp;B2</f>
        <v>Elias Adams</v>
      </c>
    </row>
    <row r="3" spans="1:7" x14ac:dyDescent="0.2">
      <c r="A3" t="s">
        <v>46</v>
      </c>
      <c r="B3" t="s">
        <v>44</v>
      </c>
      <c r="C3" t="s">
        <v>537</v>
      </c>
      <c r="D3">
        <v>1</v>
      </c>
      <c r="E3" t="s">
        <v>45</v>
      </c>
      <c r="F3" t="s">
        <v>536</v>
      </c>
      <c r="G3" t="str">
        <f t="shared" ref="G3:G66" si="0">C3&amp;" "&amp;B3</f>
        <v>Brennan Alpago</v>
      </c>
    </row>
    <row r="4" spans="1:7" x14ac:dyDescent="0.2">
      <c r="A4" t="s">
        <v>49</v>
      </c>
      <c r="B4" t="s">
        <v>44</v>
      </c>
      <c r="C4" t="s">
        <v>43</v>
      </c>
      <c r="D4">
        <v>4</v>
      </c>
      <c r="E4" t="s">
        <v>45</v>
      </c>
      <c r="F4" t="s">
        <v>536</v>
      </c>
      <c r="G4" t="str">
        <f t="shared" si="0"/>
        <v>Xavier Alpago</v>
      </c>
    </row>
    <row r="5" spans="1:7" x14ac:dyDescent="0.2">
      <c r="A5" t="s">
        <v>52</v>
      </c>
      <c r="B5" t="s">
        <v>538</v>
      </c>
      <c r="C5" t="s">
        <v>539</v>
      </c>
      <c r="D5">
        <v>1</v>
      </c>
      <c r="E5" t="s">
        <v>48</v>
      </c>
      <c r="F5" t="s">
        <v>536</v>
      </c>
      <c r="G5" t="str">
        <f t="shared" si="0"/>
        <v>Madeline Angelillo</v>
      </c>
    </row>
    <row r="6" spans="1:7" x14ac:dyDescent="0.2">
      <c r="A6" t="s">
        <v>53</v>
      </c>
      <c r="B6" t="s">
        <v>538</v>
      </c>
      <c r="C6" t="s">
        <v>540</v>
      </c>
      <c r="D6">
        <v>6</v>
      </c>
      <c r="E6" t="s">
        <v>48</v>
      </c>
      <c r="F6" t="s">
        <v>536</v>
      </c>
      <c r="G6" t="str">
        <f t="shared" si="0"/>
        <v>Morgan Angelillo</v>
      </c>
    </row>
    <row r="7" spans="1:7" x14ac:dyDescent="0.2">
      <c r="A7" t="s">
        <v>56</v>
      </c>
      <c r="B7" t="s">
        <v>538</v>
      </c>
      <c r="C7" t="s">
        <v>541</v>
      </c>
      <c r="D7">
        <v>8</v>
      </c>
      <c r="E7" t="s">
        <v>48</v>
      </c>
      <c r="F7" t="s">
        <v>536</v>
      </c>
      <c r="G7" t="str">
        <f t="shared" si="0"/>
        <v>Tessa Angelillo</v>
      </c>
    </row>
    <row r="8" spans="1:7" x14ac:dyDescent="0.2">
      <c r="A8" t="s">
        <v>59</v>
      </c>
      <c r="B8" t="s">
        <v>51</v>
      </c>
      <c r="C8" t="s">
        <v>50</v>
      </c>
      <c r="D8">
        <v>6</v>
      </c>
      <c r="E8" t="s">
        <v>45</v>
      </c>
      <c r="F8" t="s">
        <v>536</v>
      </c>
      <c r="G8" t="str">
        <f t="shared" si="0"/>
        <v>Ethan Bedoya</v>
      </c>
    </row>
    <row r="9" spans="1:7" x14ac:dyDescent="0.2">
      <c r="A9" t="s">
        <v>61</v>
      </c>
      <c r="B9" t="s">
        <v>542</v>
      </c>
      <c r="C9" t="s">
        <v>261</v>
      </c>
      <c r="D9">
        <v>3</v>
      </c>
      <c r="E9" t="s">
        <v>45</v>
      </c>
      <c r="F9" t="s">
        <v>536</v>
      </c>
      <c r="G9" t="str">
        <f t="shared" si="0"/>
        <v>Carter Boone</v>
      </c>
    </row>
    <row r="10" spans="1:7" x14ac:dyDescent="0.2">
      <c r="A10" t="s">
        <v>64</v>
      </c>
      <c r="B10" t="s">
        <v>542</v>
      </c>
      <c r="C10" t="s">
        <v>543</v>
      </c>
      <c r="D10">
        <v>6</v>
      </c>
      <c r="E10" t="s">
        <v>45</v>
      </c>
      <c r="F10" t="s">
        <v>536</v>
      </c>
      <c r="G10" t="str">
        <f t="shared" si="0"/>
        <v>Jackson Boone</v>
      </c>
    </row>
    <row r="11" spans="1:7" x14ac:dyDescent="0.2">
      <c r="A11" t="s">
        <v>67</v>
      </c>
      <c r="B11" t="s">
        <v>145</v>
      </c>
      <c r="C11" t="s">
        <v>65</v>
      </c>
      <c r="D11">
        <v>1</v>
      </c>
      <c r="E11" t="s">
        <v>48</v>
      </c>
      <c r="F11" t="s">
        <v>536</v>
      </c>
      <c r="G11" t="str">
        <f t="shared" si="0"/>
        <v>Evelyn Byrne</v>
      </c>
    </row>
    <row r="12" spans="1:7" x14ac:dyDescent="0.2">
      <c r="A12" t="s">
        <v>69</v>
      </c>
      <c r="B12" t="s">
        <v>145</v>
      </c>
      <c r="C12" t="s">
        <v>74</v>
      </c>
      <c r="D12">
        <v>4</v>
      </c>
      <c r="E12" t="s">
        <v>45</v>
      </c>
      <c r="F12" t="s">
        <v>536</v>
      </c>
      <c r="G12" t="str">
        <f t="shared" si="0"/>
        <v>James Byrne</v>
      </c>
    </row>
    <row r="13" spans="1:7" x14ac:dyDescent="0.2">
      <c r="A13" t="s">
        <v>70</v>
      </c>
      <c r="B13" t="s">
        <v>544</v>
      </c>
      <c r="C13" t="s">
        <v>241</v>
      </c>
      <c r="D13">
        <v>2</v>
      </c>
      <c r="E13" t="s">
        <v>45</v>
      </c>
      <c r="F13" t="s">
        <v>536</v>
      </c>
      <c r="G13" t="str">
        <f t="shared" si="0"/>
        <v>Alexander Caldwell</v>
      </c>
    </row>
    <row r="14" spans="1:7" x14ac:dyDescent="0.2">
      <c r="A14" t="s">
        <v>72</v>
      </c>
      <c r="B14" t="s">
        <v>544</v>
      </c>
      <c r="C14" t="s">
        <v>222</v>
      </c>
      <c r="D14">
        <v>4</v>
      </c>
      <c r="E14" t="s">
        <v>48</v>
      </c>
      <c r="F14" t="s">
        <v>536</v>
      </c>
      <c r="G14" t="str">
        <f t="shared" si="0"/>
        <v>Emma Caldwell</v>
      </c>
    </row>
    <row r="15" spans="1:7" x14ac:dyDescent="0.2">
      <c r="A15" t="s">
        <v>73</v>
      </c>
      <c r="B15" t="s">
        <v>544</v>
      </c>
      <c r="C15" t="s">
        <v>545</v>
      </c>
      <c r="D15">
        <v>6</v>
      </c>
      <c r="E15" t="s">
        <v>45</v>
      </c>
      <c r="F15" t="s">
        <v>536</v>
      </c>
      <c r="G15" t="str">
        <f t="shared" si="0"/>
        <v>Benjamin Caldwell</v>
      </c>
    </row>
    <row r="16" spans="1:7" x14ac:dyDescent="0.2">
      <c r="A16" t="s">
        <v>75</v>
      </c>
      <c r="B16" t="s">
        <v>55</v>
      </c>
      <c r="C16" t="s">
        <v>54</v>
      </c>
      <c r="D16">
        <v>5</v>
      </c>
      <c r="E16" t="s">
        <v>45</v>
      </c>
      <c r="F16" t="s">
        <v>536</v>
      </c>
      <c r="G16" t="str">
        <f t="shared" si="0"/>
        <v>Carlos Chilewitz</v>
      </c>
    </row>
    <row r="17" spans="1:7" x14ac:dyDescent="0.2">
      <c r="A17" t="s">
        <v>78</v>
      </c>
      <c r="B17" t="s">
        <v>58</v>
      </c>
      <c r="C17" t="s">
        <v>57</v>
      </c>
      <c r="D17">
        <v>6</v>
      </c>
      <c r="E17" t="s">
        <v>48</v>
      </c>
      <c r="F17" t="s">
        <v>536</v>
      </c>
      <c r="G17" t="str">
        <f t="shared" si="0"/>
        <v>Sophia Cohen</v>
      </c>
    </row>
    <row r="18" spans="1:7" x14ac:dyDescent="0.2">
      <c r="A18" t="s">
        <v>79</v>
      </c>
      <c r="B18" t="s">
        <v>63</v>
      </c>
      <c r="C18" t="s">
        <v>546</v>
      </c>
      <c r="D18">
        <v>6</v>
      </c>
      <c r="E18" t="s">
        <v>48</v>
      </c>
      <c r="F18" t="s">
        <v>536</v>
      </c>
      <c r="G18" t="str">
        <f t="shared" si="0"/>
        <v>Adeline Cruz</v>
      </c>
    </row>
    <row r="19" spans="1:7" x14ac:dyDescent="0.2">
      <c r="A19" t="s">
        <v>80</v>
      </c>
      <c r="B19" t="s">
        <v>63</v>
      </c>
      <c r="C19" t="s">
        <v>249</v>
      </c>
      <c r="D19">
        <v>8</v>
      </c>
      <c r="E19" t="s">
        <v>45</v>
      </c>
      <c r="F19" t="s">
        <v>536</v>
      </c>
      <c r="G19" t="str">
        <f t="shared" si="0"/>
        <v>Joshua Cruz</v>
      </c>
    </row>
    <row r="20" spans="1:7" x14ac:dyDescent="0.2">
      <c r="A20" t="s">
        <v>81</v>
      </c>
      <c r="B20" t="s">
        <v>66</v>
      </c>
      <c r="C20" t="s">
        <v>65</v>
      </c>
      <c r="D20">
        <v>6</v>
      </c>
      <c r="E20" t="s">
        <v>48</v>
      </c>
      <c r="F20" t="s">
        <v>536</v>
      </c>
      <c r="G20" t="str">
        <f t="shared" si="0"/>
        <v>Evelyn Cudia</v>
      </c>
    </row>
    <row r="21" spans="1:7" x14ac:dyDescent="0.2">
      <c r="A21" t="s">
        <v>83</v>
      </c>
      <c r="B21" t="s">
        <v>66</v>
      </c>
      <c r="C21" t="s">
        <v>68</v>
      </c>
      <c r="D21">
        <v>8</v>
      </c>
      <c r="E21" t="s">
        <v>48</v>
      </c>
      <c r="F21" t="s">
        <v>536</v>
      </c>
      <c r="G21" t="str">
        <f t="shared" si="0"/>
        <v>Alena Cudia</v>
      </c>
    </row>
    <row r="22" spans="1:7" x14ac:dyDescent="0.2">
      <c r="A22" t="s">
        <v>84</v>
      </c>
      <c r="B22" t="s">
        <v>547</v>
      </c>
      <c r="C22" t="s">
        <v>548</v>
      </c>
      <c r="D22">
        <v>1</v>
      </c>
      <c r="E22" t="s">
        <v>45</v>
      </c>
      <c r="F22" t="s">
        <v>536</v>
      </c>
      <c r="G22" t="str">
        <f t="shared" si="0"/>
        <v>Matthew Dombroski</v>
      </c>
    </row>
    <row r="23" spans="1:7" x14ac:dyDescent="0.2">
      <c r="A23" t="s">
        <v>87</v>
      </c>
      <c r="B23" t="s">
        <v>77</v>
      </c>
      <c r="C23" t="s">
        <v>76</v>
      </c>
      <c r="D23">
        <v>8</v>
      </c>
      <c r="E23" t="s">
        <v>48</v>
      </c>
      <c r="F23" t="s">
        <v>536</v>
      </c>
      <c r="G23" t="str">
        <f t="shared" si="0"/>
        <v>Maggie Faherty</v>
      </c>
    </row>
    <row r="24" spans="1:7" x14ac:dyDescent="0.2">
      <c r="A24" t="s">
        <v>90</v>
      </c>
      <c r="B24" t="s">
        <v>549</v>
      </c>
      <c r="C24" t="s">
        <v>146</v>
      </c>
      <c r="D24">
        <v>2</v>
      </c>
      <c r="E24" t="s">
        <v>48</v>
      </c>
      <c r="F24" t="s">
        <v>536</v>
      </c>
      <c r="G24" t="str">
        <f t="shared" si="0"/>
        <v>Addison Fitzgerald</v>
      </c>
    </row>
    <row r="25" spans="1:7" x14ac:dyDescent="0.2">
      <c r="A25" t="s">
        <v>91</v>
      </c>
      <c r="B25" t="s">
        <v>550</v>
      </c>
      <c r="C25" t="s">
        <v>551</v>
      </c>
      <c r="D25">
        <v>5</v>
      </c>
      <c r="E25" t="s">
        <v>45</v>
      </c>
      <c r="F25" t="s">
        <v>536</v>
      </c>
      <c r="G25" t="str">
        <f t="shared" si="0"/>
        <v>Michael Galvan</v>
      </c>
    </row>
    <row r="26" spans="1:7" x14ac:dyDescent="0.2">
      <c r="A26" t="s">
        <v>92</v>
      </c>
      <c r="B26" t="s">
        <v>552</v>
      </c>
      <c r="C26" t="s">
        <v>553</v>
      </c>
      <c r="D26">
        <v>4</v>
      </c>
      <c r="E26" t="s">
        <v>45</v>
      </c>
      <c r="F26" t="s">
        <v>536</v>
      </c>
      <c r="G26" t="str">
        <f t="shared" si="0"/>
        <v>Davin Gibbs</v>
      </c>
    </row>
    <row r="27" spans="1:7" x14ac:dyDescent="0.2">
      <c r="A27" t="s">
        <v>95</v>
      </c>
      <c r="B27" t="s">
        <v>554</v>
      </c>
      <c r="C27" t="s">
        <v>172</v>
      </c>
      <c r="D27">
        <v>1</v>
      </c>
      <c r="E27" t="s">
        <v>45</v>
      </c>
      <c r="F27" t="s">
        <v>536</v>
      </c>
      <c r="G27" t="str">
        <f t="shared" si="0"/>
        <v>Thomas Graham</v>
      </c>
    </row>
    <row r="28" spans="1:7" x14ac:dyDescent="0.2">
      <c r="A28" t="s">
        <v>97</v>
      </c>
      <c r="B28" t="s">
        <v>86</v>
      </c>
      <c r="C28" t="s">
        <v>85</v>
      </c>
      <c r="D28">
        <v>8</v>
      </c>
      <c r="E28" t="s">
        <v>45</v>
      </c>
      <c r="F28" t="s">
        <v>536</v>
      </c>
      <c r="G28" t="str">
        <f t="shared" si="0"/>
        <v>Charlie Grube</v>
      </c>
    </row>
    <row r="29" spans="1:7" x14ac:dyDescent="0.2">
      <c r="A29" t="s">
        <v>100</v>
      </c>
      <c r="B29" t="s">
        <v>89</v>
      </c>
      <c r="C29" t="s">
        <v>88</v>
      </c>
      <c r="D29">
        <v>8</v>
      </c>
      <c r="E29" t="s">
        <v>48</v>
      </c>
      <c r="F29" t="s">
        <v>536</v>
      </c>
      <c r="G29" t="str">
        <f t="shared" si="0"/>
        <v>Roshaun Halaby</v>
      </c>
    </row>
    <row r="30" spans="1:7" x14ac:dyDescent="0.2">
      <c r="A30" t="s">
        <v>101</v>
      </c>
      <c r="B30" t="s">
        <v>555</v>
      </c>
      <c r="C30" t="s">
        <v>556</v>
      </c>
      <c r="D30">
        <v>1</v>
      </c>
      <c r="E30" t="s">
        <v>45</v>
      </c>
      <c r="F30" t="s">
        <v>536</v>
      </c>
      <c r="G30" t="str">
        <f t="shared" si="0"/>
        <v>Maximiliano Izunieta-Poussia</v>
      </c>
    </row>
    <row r="31" spans="1:7" x14ac:dyDescent="0.2">
      <c r="A31" t="s">
        <v>104</v>
      </c>
      <c r="B31" t="s">
        <v>557</v>
      </c>
      <c r="C31" t="s">
        <v>558</v>
      </c>
      <c r="D31">
        <v>7</v>
      </c>
      <c r="E31" t="s">
        <v>45</v>
      </c>
      <c r="F31" t="s">
        <v>536</v>
      </c>
      <c r="G31" t="str">
        <f t="shared" si="0"/>
        <v>Karl Krajewski</v>
      </c>
    </row>
    <row r="32" spans="1:7" x14ac:dyDescent="0.2">
      <c r="A32" t="s">
        <v>107</v>
      </c>
      <c r="B32" t="s">
        <v>94</v>
      </c>
      <c r="C32" t="s">
        <v>93</v>
      </c>
      <c r="D32">
        <v>2</v>
      </c>
      <c r="E32" t="s">
        <v>45</v>
      </c>
      <c r="F32" t="s">
        <v>536</v>
      </c>
      <c r="G32" t="str">
        <f t="shared" si="0"/>
        <v>Christian Llanes</v>
      </c>
    </row>
    <row r="33" spans="1:7" x14ac:dyDescent="0.2">
      <c r="A33" t="s">
        <v>109</v>
      </c>
      <c r="B33" t="s">
        <v>94</v>
      </c>
      <c r="C33" t="s">
        <v>96</v>
      </c>
      <c r="D33">
        <v>5</v>
      </c>
      <c r="E33" t="s">
        <v>45</v>
      </c>
      <c r="F33" t="s">
        <v>536</v>
      </c>
      <c r="G33" t="str">
        <f t="shared" si="0"/>
        <v>Steven Llanes</v>
      </c>
    </row>
    <row r="34" spans="1:7" x14ac:dyDescent="0.2">
      <c r="A34" t="s">
        <v>110</v>
      </c>
      <c r="B34" t="s">
        <v>559</v>
      </c>
      <c r="C34" t="s">
        <v>560</v>
      </c>
      <c r="D34">
        <v>1</v>
      </c>
      <c r="E34" t="s">
        <v>45</v>
      </c>
      <c r="F34" t="s">
        <v>536</v>
      </c>
      <c r="G34" t="str">
        <f t="shared" si="0"/>
        <v>Mateo Manuel</v>
      </c>
    </row>
    <row r="35" spans="1:7" x14ac:dyDescent="0.2">
      <c r="A35" t="s">
        <v>112</v>
      </c>
      <c r="B35" t="s">
        <v>99</v>
      </c>
      <c r="C35" t="s">
        <v>98</v>
      </c>
      <c r="D35">
        <v>2</v>
      </c>
      <c r="E35" t="s">
        <v>45</v>
      </c>
      <c r="F35" t="s">
        <v>536</v>
      </c>
      <c r="G35" t="str">
        <f t="shared" si="0"/>
        <v>Dominic Manze</v>
      </c>
    </row>
    <row r="36" spans="1:7" x14ac:dyDescent="0.2">
      <c r="A36" t="s">
        <v>113</v>
      </c>
      <c r="B36" t="s">
        <v>561</v>
      </c>
      <c r="C36" t="s">
        <v>562</v>
      </c>
      <c r="D36">
        <v>1</v>
      </c>
      <c r="E36" t="s">
        <v>45</v>
      </c>
      <c r="F36" t="s">
        <v>536</v>
      </c>
      <c r="G36" t="str">
        <f t="shared" si="0"/>
        <v>Theo Marabella</v>
      </c>
    </row>
    <row r="37" spans="1:7" x14ac:dyDescent="0.2">
      <c r="A37" t="s">
        <v>115</v>
      </c>
      <c r="B37" t="s">
        <v>561</v>
      </c>
      <c r="C37" t="s">
        <v>82</v>
      </c>
      <c r="D37">
        <v>3</v>
      </c>
      <c r="E37" t="s">
        <v>45</v>
      </c>
      <c r="F37" t="s">
        <v>536</v>
      </c>
      <c r="G37" t="str">
        <f t="shared" si="0"/>
        <v>Luca Marabella</v>
      </c>
    </row>
    <row r="38" spans="1:7" x14ac:dyDescent="0.2">
      <c r="A38" t="s">
        <v>117</v>
      </c>
      <c r="B38" t="s">
        <v>103</v>
      </c>
      <c r="C38" t="s">
        <v>102</v>
      </c>
      <c r="D38">
        <v>3</v>
      </c>
      <c r="E38" t="s">
        <v>48</v>
      </c>
      <c r="F38" t="s">
        <v>536</v>
      </c>
      <c r="G38" t="str">
        <f t="shared" si="0"/>
        <v>Sofia Martinez-Roman</v>
      </c>
    </row>
    <row r="39" spans="1:7" x14ac:dyDescent="0.2">
      <c r="A39" t="s">
        <v>118</v>
      </c>
      <c r="B39" t="s">
        <v>106</v>
      </c>
      <c r="C39" t="s">
        <v>108</v>
      </c>
      <c r="D39">
        <v>8</v>
      </c>
      <c r="E39" t="s">
        <v>45</v>
      </c>
      <c r="F39" t="s">
        <v>536</v>
      </c>
      <c r="G39" t="str">
        <f t="shared" si="0"/>
        <v>Jack Meyers</v>
      </c>
    </row>
    <row r="40" spans="1:7" x14ac:dyDescent="0.2">
      <c r="A40" t="s">
        <v>121</v>
      </c>
      <c r="B40" t="s">
        <v>106</v>
      </c>
      <c r="C40" t="s">
        <v>105</v>
      </c>
      <c r="D40">
        <v>6</v>
      </c>
      <c r="E40" t="s">
        <v>45</v>
      </c>
      <c r="F40" t="s">
        <v>536</v>
      </c>
      <c r="G40" t="str">
        <f t="shared" si="0"/>
        <v>Henry Meyers</v>
      </c>
    </row>
    <row r="41" spans="1:7" x14ac:dyDescent="0.2">
      <c r="A41" t="s">
        <v>123</v>
      </c>
      <c r="B41" t="s">
        <v>563</v>
      </c>
      <c r="C41" t="s">
        <v>124</v>
      </c>
      <c r="D41">
        <v>1</v>
      </c>
      <c r="E41" t="s">
        <v>48</v>
      </c>
      <c r="F41" t="s">
        <v>536</v>
      </c>
      <c r="G41" t="str">
        <f t="shared" si="0"/>
        <v>Valentina Miele</v>
      </c>
    </row>
    <row r="42" spans="1:7" x14ac:dyDescent="0.2">
      <c r="A42" t="s">
        <v>126</v>
      </c>
      <c r="B42" t="s">
        <v>111</v>
      </c>
      <c r="C42" t="s">
        <v>564</v>
      </c>
      <c r="D42">
        <v>4</v>
      </c>
      <c r="E42" t="s">
        <v>48</v>
      </c>
      <c r="F42" t="s">
        <v>536</v>
      </c>
      <c r="G42" t="str">
        <f t="shared" si="0"/>
        <v>Noelle Oess</v>
      </c>
    </row>
    <row r="43" spans="1:7" x14ac:dyDescent="0.2">
      <c r="A43" t="s">
        <v>128</v>
      </c>
      <c r="B43" t="s">
        <v>565</v>
      </c>
      <c r="C43" t="s">
        <v>566</v>
      </c>
      <c r="D43">
        <v>8</v>
      </c>
      <c r="E43" t="s">
        <v>45</v>
      </c>
      <c r="F43" t="s">
        <v>536</v>
      </c>
      <c r="G43" t="str">
        <f t="shared" si="0"/>
        <v>Kyle Pantanilla</v>
      </c>
    </row>
    <row r="44" spans="1:7" x14ac:dyDescent="0.2">
      <c r="A44" t="s">
        <v>129</v>
      </c>
      <c r="B44" t="s">
        <v>567</v>
      </c>
      <c r="C44" t="s">
        <v>509</v>
      </c>
      <c r="D44">
        <v>2</v>
      </c>
      <c r="E44" t="s">
        <v>45</v>
      </c>
      <c r="F44" t="s">
        <v>536</v>
      </c>
      <c r="G44" t="str">
        <f t="shared" si="0"/>
        <v>Eli Perez-Rodriguez</v>
      </c>
    </row>
    <row r="45" spans="1:7" x14ac:dyDescent="0.2">
      <c r="A45" t="s">
        <v>132</v>
      </c>
      <c r="B45" t="s">
        <v>114</v>
      </c>
      <c r="C45" t="s">
        <v>43</v>
      </c>
      <c r="D45">
        <v>1</v>
      </c>
      <c r="E45" t="s">
        <v>45</v>
      </c>
      <c r="F45" t="s">
        <v>536</v>
      </c>
      <c r="G45" t="str">
        <f t="shared" si="0"/>
        <v>Xavier Perry</v>
      </c>
    </row>
    <row r="46" spans="1:7" x14ac:dyDescent="0.2">
      <c r="A46" t="s">
        <v>134</v>
      </c>
      <c r="B46" t="s">
        <v>568</v>
      </c>
      <c r="C46" t="s">
        <v>548</v>
      </c>
      <c r="D46">
        <v>1</v>
      </c>
      <c r="E46" t="s">
        <v>45</v>
      </c>
      <c r="F46" t="s">
        <v>536</v>
      </c>
      <c r="G46" t="str">
        <f t="shared" si="0"/>
        <v>Matthew Petrillo</v>
      </c>
    </row>
    <row r="47" spans="1:7" x14ac:dyDescent="0.2">
      <c r="A47" t="s">
        <v>135</v>
      </c>
      <c r="B47" t="s">
        <v>116</v>
      </c>
      <c r="C47" t="s">
        <v>569</v>
      </c>
      <c r="D47">
        <v>8</v>
      </c>
      <c r="E47" t="s">
        <v>48</v>
      </c>
      <c r="F47" t="s">
        <v>536</v>
      </c>
      <c r="G47" t="str">
        <f t="shared" si="0"/>
        <v>Anaïs Picciano</v>
      </c>
    </row>
    <row r="48" spans="1:7" x14ac:dyDescent="0.2">
      <c r="A48" t="s">
        <v>137</v>
      </c>
      <c r="B48" t="s">
        <v>116</v>
      </c>
      <c r="C48" t="s">
        <v>570</v>
      </c>
      <c r="D48">
        <v>8</v>
      </c>
      <c r="E48" t="s">
        <v>45</v>
      </c>
      <c r="F48" t="s">
        <v>536</v>
      </c>
      <c r="G48" t="str">
        <f t="shared" si="0"/>
        <v>Rémy Picciano</v>
      </c>
    </row>
    <row r="49" spans="1:7" x14ac:dyDescent="0.2">
      <c r="A49" t="s">
        <v>571</v>
      </c>
      <c r="B49" t="s">
        <v>572</v>
      </c>
      <c r="C49" t="s">
        <v>47</v>
      </c>
      <c r="D49">
        <v>5</v>
      </c>
      <c r="E49" t="s">
        <v>48</v>
      </c>
      <c r="F49" t="s">
        <v>536</v>
      </c>
      <c r="G49" t="str">
        <f t="shared" si="0"/>
        <v>Olivia Ramdass</v>
      </c>
    </row>
    <row r="50" spans="1:7" x14ac:dyDescent="0.2">
      <c r="A50" t="s">
        <v>573</v>
      </c>
      <c r="B50" t="s">
        <v>574</v>
      </c>
      <c r="C50" t="s">
        <v>539</v>
      </c>
      <c r="D50">
        <v>3</v>
      </c>
      <c r="E50" t="s">
        <v>48</v>
      </c>
      <c r="F50" t="s">
        <v>536</v>
      </c>
      <c r="G50" t="str">
        <f t="shared" si="0"/>
        <v>Madeline Rea</v>
      </c>
    </row>
    <row r="51" spans="1:7" x14ac:dyDescent="0.2">
      <c r="A51" t="s">
        <v>575</v>
      </c>
      <c r="B51" t="s">
        <v>120</v>
      </c>
      <c r="C51" t="s">
        <v>119</v>
      </c>
      <c r="D51">
        <v>5</v>
      </c>
      <c r="E51" t="s">
        <v>45</v>
      </c>
      <c r="F51" t="s">
        <v>536</v>
      </c>
      <c r="G51" t="str">
        <f t="shared" si="0"/>
        <v>Finn Ripley</v>
      </c>
    </row>
    <row r="52" spans="1:7" x14ac:dyDescent="0.2">
      <c r="A52" t="s">
        <v>576</v>
      </c>
      <c r="B52" t="s">
        <v>120</v>
      </c>
      <c r="C52" t="s">
        <v>122</v>
      </c>
      <c r="D52">
        <v>8</v>
      </c>
      <c r="E52" t="s">
        <v>48</v>
      </c>
      <c r="F52" t="s">
        <v>536</v>
      </c>
      <c r="G52" t="str">
        <f t="shared" si="0"/>
        <v>Isla Ripley</v>
      </c>
    </row>
    <row r="53" spans="1:7" x14ac:dyDescent="0.2">
      <c r="A53" t="s">
        <v>577</v>
      </c>
      <c r="B53" t="s">
        <v>578</v>
      </c>
      <c r="C53" t="s">
        <v>579</v>
      </c>
      <c r="D53">
        <v>1</v>
      </c>
      <c r="E53" t="s">
        <v>48</v>
      </c>
      <c r="F53" t="s">
        <v>536</v>
      </c>
      <c r="G53" t="str">
        <f t="shared" si="0"/>
        <v>Amelia Rosania</v>
      </c>
    </row>
    <row r="54" spans="1:7" x14ac:dyDescent="0.2">
      <c r="A54" t="s">
        <v>580</v>
      </c>
      <c r="B54" t="s">
        <v>581</v>
      </c>
      <c r="C54" t="s">
        <v>582</v>
      </c>
      <c r="D54">
        <v>8</v>
      </c>
      <c r="E54" t="s">
        <v>45</v>
      </c>
      <c r="F54" t="s">
        <v>536</v>
      </c>
      <c r="G54" t="str">
        <f t="shared" si="0"/>
        <v>Drew Schestag</v>
      </c>
    </row>
    <row r="55" spans="1:7" x14ac:dyDescent="0.2">
      <c r="A55" t="s">
        <v>583</v>
      </c>
      <c r="B55" t="s">
        <v>125</v>
      </c>
      <c r="C55" t="s">
        <v>124</v>
      </c>
      <c r="D55">
        <v>3</v>
      </c>
      <c r="E55" t="s">
        <v>48</v>
      </c>
      <c r="F55" t="s">
        <v>536</v>
      </c>
      <c r="G55" t="str">
        <f t="shared" si="0"/>
        <v>Valentina Schielke</v>
      </c>
    </row>
    <row r="56" spans="1:7" x14ac:dyDescent="0.2">
      <c r="A56" t="s">
        <v>584</v>
      </c>
      <c r="B56" t="s">
        <v>125</v>
      </c>
      <c r="C56" t="s">
        <v>127</v>
      </c>
      <c r="D56">
        <v>8</v>
      </c>
      <c r="E56" t="s">
        <v>45</v>
      </c>
      <c r="F56" t="s">
        <v>536</v>
      </c>
      <c r="G56" t="str">
        <f t="shared" si="0"/>
        <v>Pablo Schielke</v>
      </c>
    </row>
    <row r="57" spans="1:7" x14ac:dyDescent="0.2">
      <c r="A57" t="s">
        <v>585</v>
      </c>
      <c r="B57" t="s">
        <v>131</v>
      </c>
      <c r="C57" t="s">
        <v>133</v>
      </c>
      <c r="D57">
        <v>6</v>
      </c>
      <c r="E57" t="s">
        <v>48</v>
      </c>
      <c r="F57" t="s">
        <v>536</v>
      </c>
      <c r="G57" t="str">
        <f t="shared" si="0"/>
        <v>Eden Solorzano</v>
      </c>
    </row>
    <row r="58" spans="1:7" x14ac:dyDescent="0.2">
      <c r="A58" t="s">
        <v>586</v>
      </c>
      <c r="B58" t="s">
        <v>587</v>
      </c>
      <c r="C58" t="s">
        <v>588</v>
      </c>
      <c r="D58">
        <v>4</v>
      </c>
      <c r="E58" t="s">
        <v>48</v>
      </c>
      <c r="F58" t="s">
        <v>536</v>
      </c>
      <c r="G58" t="str">
        <f t="shared" si="0"/>
        <v>Mahika Valasa</v>
      </c>
    </row>
    <row r="59" spans="1:7" x14ac:dyDescent="0.2">
      <c r="A59" t="s">
        <v>589</v>
      </c>
      <c r="B59" t="s">
        <v>590</v>
      </c>
      <c r="C59" t="s">
        <v>591</v>
      </c>
      <c r="D59">
        <v>1</v>
      </c>
      <c r="E59" t="s">
        <v>45</v>
      </c>
      <c r="F59" t="s">
        <v>536</v>
      </c>
      <c r="G59" t="str">
        <f t="shared" si="0"/>
        <v>Steven John Vilas</v>
      </c>
    </row>
    <row r="60" spans="1:7" x14ac:dyDescent="0.2">
      <c r="A60" t="s">
        <v>592</v>
      </c>
      <c r="B60" t="s">
        <v>593</v>
      </c>
      <c r="C60" t="s">
        <v>136</v>
      </c>
      <c r="D60">
        <v>4</v>
      </c>
      <c r="E60" t="s">
        <v>45</v>
      </c>
      <c r="F60" t="s">
        <v>536</v>
      </c>
      <c r="G60" t="str">
        <f t="shared" si="0"/>
        <v>Lucas Villeda</v>
      </c>
    </row>
    <row r="61" spans="1:7" x14ac:dyDescent="0.2">
      <c r="A61" t="s">
        <v>594</v>
      </c>
      <c r="B61" t="s">
        <v>593</v>
      </c>
      <c r="C61" t="s">
        <v>138</v>
      </c>
      <c r="D61">
        <v>8</v>
      </c>
      <c r="E61" t="s">
        <v>45</v>
      </c>
      <c r="F61" t="s">
        <v>536</v>
      </c>
      <c r="G61" t="str">
        <f t="shared" si="0"/>
        <v>Aaron Villeda</v>
      </c>
    </row>
    <row r="62" spans="1:7" x14ac:dyDescent="0.2">
      <c r="A62" t="s">
        <v>595</v>
      </c>
      <c r="B62" t="s">
        <v>596</v>
      </c>
      <c r="C62" t="s">
        <v>74</v>
      </c>
      <c r="D62">
        <v>1</v>
      </c>
      <c r="E62" t="s">
        <v>45</v>
      </c>
      <c r="F62" t="s">
        <v>536</v>
      </c>
      <c r="G62" t="str">
        <f t="shared" si="0"/>
        <v>James Whalen</v>
      </c>
    </row>
    <row r="63" spans="1:7" x14ac:dyDescent="0.2">
      <c r="A63" t="s">
        <v>597</v>
      </c>
      <c r="B63" t="s">
        <v>598</v>
      </c>
      <c r="C63" t="s">
        <v>599</v>
      </c>
      <c r="D63">
        <v>3</v>
      </c>
      <c r="E63" t="s">
        <v>45</v>
      </c>
      <c r="F63" t="s">
        <v>536</v>
      </c>
      <c r="G63" t="str">
        <f t="shared" si="0"/>
        <v>Julian Zavala</v>
      </c>
    </row>
    <row r="64" spans="1:7" x14ac:dyDescent="0.2">
      <c r="G64" t="str">
        <f t="shared" si="0"/>
        <v xml:space="preserve"> </v>
      </c>
    </row>
    <row r="65" spans="1:7" x14ac:dyDescent="0.2">
      <c r="G65" t="str">
        <f t="shared" si="0"/>
        <v xml:space="preserve"> </v>
      </c>
    </row>
    <row r="66" spans="1:7" x14ac:dyDescent="0.2">
      <c r="G66" t="str">
        <f t="shared" si="0"/>
        <v xml:space="preserve"> </v>
      </c>
    </row>
    <row r="67" spans="1:7" x14ac:dyDescent="0.2">
      <c r="G67" t="str">
        <f t="shared" ref="G67:G130" si="1">C67&amp;" "&amp;B67</f>
        <v xml:space="preserve"> </v>
      </c>
    </row>
    <row r="68" spans="1:7" x14ac:dyDescent="0.2">
      <c r="G68" t="str">
        <f t="shared" si="1"/>
        <v xml:space="preserve"> </v>
      </c>
    </row>
    <row r="69" spans="1:7" x14ac:dyDescent="0.2">
      <c r="G69" t="str">
        <f t="shared" si="1"/>
        <v xml:space="preserve"> </v>
      </c>
    </row>
    <row r="70" spans="1:7" x14ac:dyDescent="0.2">
      <c r="G70" t="str">
        <f t="shared" si="1"/>
        <v xml:space="preserve"> </v>
      </c>
    </row>
    <row r="71" spans="1:7" x14ac:dyDescent="0.2">
      <c r="A71" t="s">
        <v>600</v>
      </c>
      <c r="B71" t="s">
        <v>601</v>
      </c>
      <c r="C71" t="s">
        <v>602</v>
      </c>
      <c r="D71">
        <v>3</v>
      </c>
      <c r="E71" t="s">
        <v>48</v>
      </c>
      <c r="F71" t="s">
        <v>603</v>
      </c>
      <c r="G71" t="str">
        <f t="shared" si="1"/>
        <v>Fatima Alvites</v>
      </c>
    </row>
    <row r="72" spans="1:7" x14ac:dyDescent="0.2">
      <c r="A72" t="s">
        <v>604</v>
      </c>
      <c r="B72" t="s">
        <v>601</v>
      </c>
      <c r="C72" t="s">
        <v>605</v>
      </c>
      <c r="D72">
        <v>1</v>
      </c>
      <c r="E72" t="s">
        <v>48</v>
      </c>
      <c r="F72" t="s">
        <v>603</v>
      </c>
      <c r="G72" t="str">
        <f t="shared" si="1"/>
        <v>Veronica Alvites</v>
      </c>
    </row>
    <row r="73" spans="1:7" x14ac:dyDescent="0.2">
      <c r="A73" t="s">
        <v>606</v>
      </c>
      <c r="B73" t="s">
        <v>512</v>
      </c>
      <c r="C73" t="s">
        <v>404</v>
      </c>
      <c r="D73">
        <v>4</v>
      </c>
      <c r="E73" t="s">
        <v>48</v>
      </c>
      <c r="F73" t="s">
        <v>603</v>
      </c>
      <c r="G73" t="str">
        <f t="shared" si="1"/>
        <v>Julia Daus</v>
      </c>
    </row>
    <row r="74" spans="1:7" x14ac:dyDescent="0.2">
      <c r="A74" t="s">
        <v>607</v>
      </c>
      <c r="B74" t="s">
        <v>608</v>
      </c>
      <c r="C74" t="s">
        <v>102</v>
      </c>
      <c r="D74">
        <v>1</v>
      </c>
      <c r="E74" t="s">
        <v>48</v>
      </c>
      <c r="F74" t="s">
        <v>603</v>
      </c>
      <c r="G74" t="str">
        <f t="shared" si="1"/>
        <v>Sofia Juwana</v>
      </c>
    </row>
    <row r="75" spans="1:7" x14ac:dyDescent="0.2">
      <c r="A75" t="s">
        <v>609</v>
      </c>
      <c r="B75" t="s">
        <v>455</v>
      </c>
      <c r="C75" t="s">
        <v>454</v>
      </c>
      <c r="D75">
        <v>4</v>
      </c>
      <c r="E75" t="s">
        <v>48</v>
      </c>
      <c r="F75" t="s">
        <v>603</v>
      </c>
      <c r="G75" t="str">
        <f t="shared" si="1"/>
        <v>Michelle Karuitha</v>
      </c>
    </row>
    <row r="76" spans="1:7" x14ac:dyDescent="0.2">
      <c r="A76" t="s">
        <v>610</v>
      </c>
      <c r="B76" t="s">
        <v>611</v>
      </c>
      <c r="C76" t="s">
        <v>47</v>
      </c>
      <c r="D76">
        <v>4</v>
      </c>
      <c r="E76" t="s">
        <v>48</v>
      </c>
      <c r="F76" t="s">
        <v>603</v>
      </c>
      <c r="G76" t="str">
        <f t="shared" si="1"/>
        <v>Olivia Kielczewski</v>
      </c>
    </row>
    <row r="77" spans="1:7" x14ac:dyDescent="0.2">
      <c r="A77" t="s">
        <v>612</v>
      </c>
      <c r="B77" t="s">
        <v>478</v>
      </c>
      <c r="C77" t="s">
        <v>613</v>
      </c>
      <c r="D77">
        <v>3</v>
      </c>
      <c r="E77" t="s">
        <v>48</v>
      </c>
      <c r="F77" t="s">
        <v>603</v>
      </c>
      <c r="G77" t="str">
        <f t="shared" si="1"/>
        <v>Molly Mack</v>
      </c>
    </row>
    <row r="78" spans="1:7" x14ac:dyDescent="0.2">
      <c r="A78" t="s">
        <v>614</v>
      </c>
      <c r="B78" t="s">
        <v>615</v>
      </c>
      <c r="C78" t="s">
        <v>616</v>
      </c>
      <c r="D78">
        <v>3</v>
      </c>
      <c r="E78" t="s">
        <v>48</v>
      </c>
      <c r="F78" t="s">
        <v>603</v>
      </c>
      <c r="G78" t="str">
        <f t="shared" si="1"/>
        <v>Emily McEvoy</v>
      </c>
    </row>
    <row r="79" spans="1:7" x14ac:dyDescent="0.2">
      <c r="A79" t="s">
        <v>617</v>
      </c>
      <c r="B79" t="s">
        <v>490</v>
      </c>
      <c r="C79" t="s">
        <v>173</v>
      </c>
      <c r="D79">
        <v>4</v>
      </c>
      <c r="E79" t="s">
        <v>48</v>
      </c>
      <c r="F79" t="s">
        <v>603</v>
      </c>
      <c r="G79" t="str">
        <f t="shared" si="1"/>
        <v>Bella Milelli</v>
      </c>
    </row>
    <row r="80" spans="1:7" x14ac:dyDescent="0.2">
      <c r="A80" t="s">
        <v>426</v>
      </c>
      <c r="B80" t="s">
        <v>449</v>
      </c>
      <c r="C80" t="s">
        <v>158</v>
      </c>
      <c r="D80">
        <v>4</v>
      </c>
      <c r="E80" t="s">
        <v>48</v>
      </c>
      <c r="F80" t="s">
        <v>603</v>
      </c>
      <c r="G80" t="str">
        <f t="shared" si="1"/>
        <v>Avery Pfistner</v>
      </c>
    </row>
    <row r="81" spans="1:7" x14ac:dyDescent="0.2">
      <c r="A81" t="s">
        <v>427</v>
      </c>
      <c r="B81" t="s">
        <v>406</v>
      </c>
      <c r="C81" t="s">
        <v>618</v>
      </c>
      <c r="D81">
        <v>1</v>
      </c>
      <c r="E81" t="s">
        <v>48</v>
      </c>
      <c r="F81" t="s">
        <v>603</v>
      </c>
      <c r="G81" t="str">
        <f t="shared" si="1"/>
        <v>Teagan Rogers</v>
      </c>
    </row>
    <row r="82" spans="1:7" x14ac:dyDescent="0.2">
      <c r="A82" t="s">
        <v>428</v>
      </c>
      <c r="B82" t="s">
        <v>619</v>
      </c>
      <c r="C82" t="s">
        <v>620</v>
      </c>
      <c r="D82">
        <v>4</v>
      </c>
      <c r="E82" t="s">
        <v>48</v>
      </c>
      <c r="F82" t="s">
        <v>603</v>
      </c>
      <c r="G82" t="str">
        <f t="shared" si="1"/>
        <v>Hana Sorce</v>
      </c>
    </row>
    <row r="83" spans="1:7" x14ac:dyDescent="0.2">
      <c r="A83" t="s">
        <v>429</v>
      </c>
      <c r="B83" t="s">
        <v>481</v>
      </c>
      <c r="C83" t="s">
        <v>57</v>
      </c>
      <c r="D83">
        <v>6</v>
      </c>
      <c r="E83" t="s">
        <v>48</v>
      </c>
      <c r="F83" t="s">
        <v>603</v>
      </c>
      <c r="G83" t="str">
        <f t="shared" si="1"/>
        <v>Sophia Battista</v>
      </c>
    </row>
    <row r="84" spans="1:7" x14ac:dyDescent="0.2">
      <c r="A84" t="s">
        <v>430</v>
      </c>
      <c r="B84" t="s">
        <v>476</v>
      </c>
      <c r="C84" t="s">
        <v>475</v>
      </c>
      <c r="D84">
        <v>6</v>
      </c>
      <c r="E84" t="s">
        <v>48</v>
      </c>
      <c r="F84" t="s">
        <v>603</v>
      </c>
      <c r="G84" t="str">
        <f t="shared" si="1"/>
        <v>Natalia Bruzzichesi</v>
      </c>
    </row>
    <row r="85" spans="1:7" x14ac:dyDescent="0.2">
      <c r="A85" t="s">
        <v>431</v>
      </c>
      <c r="B85" t="s">
        <v>451</v>
      </c>
      <c r="C85" t="s">
        <v>472</v>
      </c>
      <c r="D85">
        <v>6</v>
      </c>
      <c r="E85" t="s">
        <v>48</v>
      </c>
      <c r="F85" t="s">
        <v>603</v>
      </c>
      <c r="G85" t="str">
        <f t="shared" si="1"/>
        <v>Lake Heinze</v>
      </c>
    </row>
    <row r="86" spans="1:7" x14ac:dyDescent="0.2">
      <c r="A86" t="s">
        <v>432</v>
      </c>
      <c r="B86" t="s">
        <v>461</v>
      </c>
      <c r="C86" t="s">
        <v>460</v>
      </c>
      <c r="D86">
        <v>5</v>
      </c>
      <c r="E86" t="s">
        <v>48</v>
      </c>
      <c r="F86" t="s">
        <v>603</v>
      </c>
      <c r="G86" t="str">
        <f t="shared" si="1"/>
        <v>Claire Johnson</v>
      </c>
    </row>
    <row r="87" spans="1:7" x14ac:dyDescent="0.2">
      <c r="A87" t="s">
        <v>433</v>
      </c>
      <c r="B87" t="s">
        <v>513</v>
      </c>
      <c r="C87" t="s">
        <v>158</v>
      </c>
      <c r="D87">
        <v>5</v>
      </c>
      <c r="E87" t="s">
        <v>48</v>
      </c>
      <c r="F87" t="s">
        <v>603</v>
      </c>
      <c r="G87" t="str">
        <f t="shared" si="1"/>
        <v>Avery Lawlor</v>
      </c>
    </row>
    <row r="88" spans="1:7" x14ac:dyDescent="0.2">
      <c r="A88" t="s">
        <v>434</v>
      </c>
      <c r="B88" t="s">
        <v>478</v>
      </c>
      <c r="C88" t="s">
        <v>477</v>
      </c>
      <c r="D88">
        <v>6</v>
      </c>
      <c r="E88" t="s">
        <v>48</v>
      </c>
      <c r="F88" t="s">
        <v>603</v>
      </c>
      <c r="G88" t="str">
        <f t="shared" si="1"/>
        <v>Noreen Mack</v>
      </c>
    </row>
    <row r="89" spans="1:7" x14ac:dyDescent="0.2">
      <c r="A89" t="s">
        <v>435</v>
      </c>
      <c r="B89" t="s">
        <v>470</v>
      </c>
      <c r="C89" t="s">
        <v>469</v>
      </c>
      <c r="D89">
        <v>6</v>
      </c>
      <c r="E89" t="s">
        <v>48</v>
      </c>
      <c r="F89" t="s">
        <v>603</v>
      </c>
      <c r="G89" t="str">
        <f t="shared" si="1"/>
        <v>Joelle Paolino</v>
      </c>
    </row>
    <row r="90" spans="1:7" x14ac:dyDescent="0.2">
      <c r="A90" t="s">
        <v>436</v>
      </c>
      <c r="B90" t="s">
        <v>468</v>
      </c>
      <c r="C90" t="s">
        <v>471</v>
      </c>
      <c r="D90">
        <v>6</v>
      </c>
      <c r="E90" t="s">
        <v>48</v>
      </c>
      <c r="F90" t="s">
        <v>603</v>
      </c>
      <c r="G90" t="str">
        <f t="shared" si="1"/>
        <v>Karla Pye</v>
      </c>
    </row>
    <row r="91" spans="1:7" x14ac:dyDescent="0.2">
      <c r="A91" t="s">
        <v>437</v>
      </c>
      <c r="B91" t="s">
        <v>480</v>
      </c>
      <c r="C91" t="s">
        <v>479</v>
      </c>
      <c r="D91">
        <v>6</v>
      </c>
      <c r="E91" t="s">
        <v>48</v>
      </c>
      <c r="F91" t="s">
        <v>603</v>
      </c>
      <c r="G91" t="str">
        <f t="shared" si="1"/>
        <v>Paige Travers</v>
      </c>
    </row>
    <row r="92" spans="1:7" x14ac:dyDescent="0.2">
      <c r="A92" t="s">
        <v>438</v>
      </c>
      <c r="B92" t="s">
        <v>621</v>
      </c>
      <c r="C92" t="s">
        <v>622</v>
      </c>
      <c r="D92">
        <v>8</v>
      </c>
      <c r="E92" t="s">
        <v>48</v>
      </c>
      <c r="F92" t="s">
        <v>603</v>
      </c>
      <c r="G92" t="str">
        <f t="shared" si="1"/>
        <v>Cardone Adriana</v>
      </c>
    </row>
    <row r="93" spans="1:7" x14ac:dyDescent="0.2">
      <c r="A93" t="s">
        <v>439</v>
      </c>
      <c r="B93" t="s">
        <v>623</v>
      </c>
      <c r="C93" t="s">
        <v>624</v>
      </c>
      <c r="D93">
        <v>7</v>
      </c>
      <c r="E93" t="s">
        <v>48</v>
      </c>
      <c r="F93" t="s">
        <v>603</v>
      </c>
      <c r="G93" t="str">
        <f t="shared" si="1"/>
        <v>Lacey Anastario</v>
      </c>
    </row>
    <row r="94" spans="1:7" x14ac:dyDescent="0.2">
      <c r="A94" t="s">
        <v>440</v>
      </c>
      <c r="B94" t="s">
        <v>625</v>
      </c>
      <c r="C94" t="s">
        <v>222</v>
      </c>
      <c r="D94">
        <v>7</v>
      </c>
      <c r="E94" t="s">
        <v>48</v>
      </c>
      <c r="F94" t="s">
        <v>603</v>
      </c>
      <c r="G94" t="str">
        <f t="shared" si="1"/>
        <v>Emma Daugherty</v>
      </c>
    </row>
    <row r="95" spans="1:7" x14ac:dyDescent="0.2">
      <c r="A95" t="s">
        <v>441</v>
      </c>
      <c r="B95" t="s">
        <v>484</v>
      </c>
      <c r="C95" t="s">
        <v>404</v>
      </c>
      <c r="D95">
        <v>7</v>
      </c>
      <c r="E95" t="s">
        <v>48</v>
      </c>
      <c r="F95" t="s">
        <v>603</v>
      </c>
      <c r="G95" t="str">
        <f t="shared" si="1"/>
        <v>Julia Garcia</v>
      </c>
    </row>
    <row r="96" spans="1:7" x14ac:dyDescent="0.2">
      <c r="A96" t="s">
        <v>442</v>
      </c>
      <c r="B96" t="s">
        <v>513</v>
      </c>
      <c r="C96" t="s">
        <v>130</v>
      </c>
      <c r="D96">
        <v>8</v>
      </c>
      <c r="E96" t="s">
        <v>48</v>
      </c>
      <c r="F96" t="s">
        <v>603</v>
      </c>
      <c r="G96" t="str">
        <f t="shared" si="1"/>
        <v>Ella Lawlor</v>
      </c>
    </row>
    <row r="97" spans="1:7" x14ac:dyDescent="0.2">
      <c r="A97" t="s">
        <v>443</v>
      </c>
      <c r="B97" t="s">
        <v>492</v>
      </c>
      <c r="C97" t="s">
        <v>491</v>
      </c>
      <c r="D97">
        <v>8</v>
      </c>
      <c r="E97" t="s">
        <v>48</v>
      </c>
      <c r="F97" t="s">
        <v>603</v>
      </c>
      <c r="G97" t="str">
        <f t="shared" si="1"/>
        <v>Emerson Mania</v>
      </c>
    </row>
    <row r="98" spans="1:7" x14ac:dyDescent="0.2">
      <c r="A98" t="s">
        <v>444</v>
      </c>
      <c r="B98" t="s">
        <v>453</v>
      </c>
      <c r="C98" t="s">
        <v>212</v>
      </c>
      <c r="D98">
        <v>8</v>
      </c>
      <c r="E98" t="s">
        <v>48</v>
      </c>
      <c r="F98" t="s">
        <v>603</v>
      </c>
      <c r="G98" t="str">
        <f t="shared" si="1"/>
        <v>Caroline Naulty</v>
      </c>
    </row>
    <row r="99" spans="1:7" x14ac:dyDescent="0.2">
      <c r="A99" t="s">
        <v>445</v>
      </c>
      <c r="B99" t="s">
        <v>626</v>
      </c>
      <c r="C99" t="s">
        <v>627</v>
      </c>
      <c r="D99">
        <v>8</v>
      </c>
      <c r="E99" t="s">
        <v>48</v>
      </c>
      <c r="F99" t="s">
        <v>603</v>
      </c>
      <c r="G99" t="str">
        <f t="shared" si="1"/>
        <v>DolceAnna Stropoli</v>
      </c>
    </row>
    <row r="100" spans="1:7" x14ac:dyDescent="0.2">
      <c r="A100" t="s">
        <v>446</v>
      </c>
      <c r="B100" t="s">
        <v>628</v>
      </c>
      <c r="C100" t="s">
        <v>177</v>
      </c>
      <c r="D100">
        <v>8</v>
      </c>
      <c r="E100" t="s">
        <v>48</v>
      </c>
      <c r="F100" t="s">
        <v>603</v>
      </c>
      <c r="G100" t="str">
        <f t="shared" si="1"/>
        <v>Gabriella Tuite</v>
      </c>
    </row>
    <row r="101" spans="1:7" x14ac:dyDescent="0.2">
      <c r="A101" t="s">
        <v>447</v>
      </c>
      <c r="B101" t="s">
        <v>629</v>
      </c>
      <c r="C101" t="s">
        <v>630</v>
      </c>
      <c r="D101">
        <v>8</v>
      </c>
      <c r="E101" t="s">
        <v>48</v>
      </c>
      <c r="F101" t="s">
        <v>603</v>
      </c>
      <c r="G101" t="str">
        <f t="shared" si="1"/>
        <v>Mika Vanderwesthuizen</v>
      </c>
    </row>
    <row r="102" spans="1:7" x14ac:dyDescent="0.2">
      <c r="A102" t="s">
        <v>514</v>
      </c>
      <c r="B102" t="s">
        <v>452</v>
      </c>
      <c r="C102" t="s">
        <v>93</v>
      </c>
      <c r="D102">
        <v>4</v>
      </c>
      <c r="E102" t="s">
        <v>45</v>
      </c>
      <c r="F102" t="s">
        <v>603</v>
      </c>
      <c r="G102" t="str">
        <f t="shared" si="1"/>
        <v>Christian Andricopolous</v>
      </c>
    </row>
    <row r="103" spans="1:7" x14ac:dyDescent="0.2">
      <c r="A103" t="s">
        <v>521</v>
      </c>
      <c r="B103" t="s">
        <v>457</v>
      </c>
      <c r="C103" t="s">
        <v>456</v>
      </c>
      <c r="D103">
        <v>4</v>
      </c>
      <c r="E103" t="s">
        <v>45</v>
      </c>
      <c r="F103" t="s">
        <v>603</v>
      </c>
      <c r="G103" t="str">
        <f t="shared" si="1"/>
        <v>Spiros Andricopoulos</v>
      </c>
    </row>
    <row r="104" spans="1:7" x14ac:dyDescent="0.2">
      <c r="A104" t="s">
        <v>522</v>
      </c>
      <c r="B104" t="s">
        <v>481</v>
      </c>
      <c r="C104" t="s">
        <v>74</v>
      </c>
      <c r="D104">
        <v>1</v>
      </c>
      <c r="E104" t="s">
        <v>45</v>
      </c>
      <c r="F104" t="s">
        <v>603</v>
      </c>
      <c r="G104" t="str">
        <f t="shared" si="1"/>
        <v>James Battista</v>
      </c>
    </row>
    <row r="105" spans="1:7" x14ac:dyDescent="0.2">
      <c r="A105" t="s">
        <v>523</v>
      </c>
      <c r="B105" t="s">
        <v>631</v>
      </c>
      <c r="C105" t="s">
        <v>632</v>
      </c>
      <c r="D105">
        <v>4</v>
      </c>
      <c r="E105" t="s">
        <v>45</v>
      </c>
      <c r="F105" t="s">
        <v>603</v>
      </c>
      <c r="G105" t="str">
        <f t="shared" si="1"/>
        <v>Ben Falcone</v>
      </c>
    </row>
    <row r="106" spans="1:7" x14ac:dyDescent="0.2">
      <c r="A106" t="s">
        <v>633</v>
      </c>
      <c r="B106" t="s">
        <v>484</v>
      </c>
      <c r="C106" t="s">
        <v>634</v>
      </c>
      <c r="D106">
        <v>3</v>
      </c>
      <c r="E106" t="s">
        <v>45</v>
      </c>
      <c r="F106" t="s">
        <v>603</v>
      </c>
      <c r="G106" t="str">
        <f t="shared" si="1"/>
        <v>Adrian Garcia</v>
      </c>
    </row>
    <row r="107" spans="1:7" x14ac:dyDescent="0.2">
      <c r="A107" t="s">
        <v>635</v>
      </c>
      <c r="B107" t="s">
        <v>451</v>
      </c>
      <c r="C107" t="s">
        <v>450</v>
      </c>
      <c r="D107">
        <v>4</v>
      </c>
      <c r="E107" t="s">
        <v>45</v>
      </c>
      <c r="F107" t="s">
        <v>603</v>
      </c>
      <c r="G107" t="str">
        <f t="shared" si="1"/>
        <v>Cash Heinze</v>
      </c>
    </row>
    <row r="108" spans="1:7" x14ac:dyDescent="0.2">
      <c r="A108" t="s">
        <v>636</v>
      </c>
      <c r="B108" t="s">
        <v>451</v>
      </c>
      <c r="C108" t="s">
        <v>637</v>
      </c>
      <c r="D108">
        <v>1</v>
      </c>
      <c r="E108" t="s">
        <v>45</v>
      </c>
      <c r="F108" t="s">
        <v>603</v>
      </c>
      <c r="G108" t="str">
        <f t="shared" si="1"/>
        <v>Maverick Heinze</v>
      </c>
    </row>
    <row r="109" spans="1:7" x14ac:dyDescent="0.2">
      <c r="A109" t="s">
        <v>638</v>
      </c>
      <c r="B109" t="s">
        <v>608</v>
      </c>
      <c r="C109" t="s">
        <v>639</v>
      </c>
      <c r="D109">
        <v>4</v>
      </c>
      <c r="E109" t="s">
        <v>45</v>
      </c>
      <c r="F109" t="s">
        <v>603</v>
      </c>
      <c r="G109" t="str">
        <f t="shared" si="1"/>
        <v>Anton Juwana</v>
      </c>
    </row>
    <row r="110" spans="1:7" x14ac:dyDescent="0.2">
      <c r="A110" t="s">
        <v>640</v>
      </c>
      <c r="B110" t="s">
        <v>608</v>
      </c>
      <c r="C110" t="s">
        <v>641</v>
      </c>
      <c r="D110">
        <v>4</v>
      </c>
      <c r="E110" t="s">
        <v>45</v>
      </c>
      <c r="F110" t="s">
        <v>603</v>
      </c>
      <c r="G110" t="str">
        <f t="shared" si="1"/>
        <v>Maxim Juwana</v>
      </c>
    </row>
    <row r="111" spans="1:7" x14ac:dyDescent="0.2">
      <c r="A111" t="s">
        <v>642</v>
      </c>
      <c r="B111" t="s">
        <v>643</v>
      </c>
      <c r="C111" t="s">
        <v>644</v>
      </c>
      <c r="D111">
        <v>4</v>
      </c>
      <c r="E111" t="s">
        <v>45</v>
      </c>
      <c r="F111" t="s">
        <v>603</v>
      </c>
      <c r="G111" t="str">
        <f t="shared" si="1"/>
        <v>Brady Kostrowski</v>
      </c>
    </row>
    <row r="112" spans="1:7" x14ac:dyDescent="0.2">
      <c r="A112" t="s">
        <v>645</v>
      </c>
      <c r="B112" t="s">
        <v>643</v>
      </c>
      <c r="C112" t="s">
        <v>646</v>
      </c>
      <c r="D112">
        <v>4</v>
      </c>
      <c r="E112" t="s">
        <v>45</v>
      </c>
      <c r="F112" t="s">
        <v>603</v>
      </c>
      <c r="G112" t="str">
        <f t="shared" si="1"/>
        <v>Casey Kostrowski</v>
      </c>
    </row>
    <row r="113" spans="1:7" x14ac:dyDescent="0.2">
      <c r="A113" t="s">
        <v>647</v>
      </c>
      <c r="B113" t="s">
        <v>459</v>
      </c>
      <c r="C113" t="s">
        <v>74</v>
      </c>
      <c r="D113">
        <v>1</v>
      </c>
      <c r="E113" t="s">
        <v>45</v>
      </c>
      <c r="F113" t="s">
        <v>603</v>
      </c>
      <c r="G113" t="str">
        <f t="shared" si="1"/>
        <v>James Malloy</v>
      </c>
    </row>
    <row r="114" spans="1:7" x14ac:dyDescent="0.2">
      <c r="A114" t="s">
        <v>648</v>
      </c>
      <c r="B114" t="s">
        <v>459</v>
      </c>
      <c r="C114" t="s">
        <v>458</v>
      </c>
      <c r="D114">
        <v>4</v>
      </c>
      <c r="E114" t="s">
        <v>45</v>
      </c>
      <c r="F114" t="s">
        <v>603</v>
      </c>
      <c r="G114" t="str">
        <f t="shared" si="1"/>
        <v>Tommy Malloy</v>
      </c>
    </row>
    <row r="115" spans="1:7" x14ac:dyDescent="0.2">
      <c r="A115" t="s">
        <v>649</v>
      </c>
      <c r="B115" t="s">
        <v>650</v>
      </c>
      <c r="C115" t="s">
        <v>147</v>
      </c>
      <c r="D115">
        <v>3</v>
      </c>
      <c r="E115" t="s">
        <v>45</v>
      </c>
      <c r="F115" t="s">
        <v>603</v>
      </c>
      <c r="G115" t="str">
        <f t="shared" si="1"/>
        <v>Brendan Maloney</v>
      </c>
    </row>
    <row r="116" spans="1:7" x14ac:dyDescent="0.2">
      <c r="A116" t="s">
        <v>651</v>
      </c>
      <c r="B116" t="s">
        <v>490</v>
      </c>
      <c r="C116" t="s">
        <v>341</v>
      </c>
      <c r="D116">
        <v>3</v>
      </c>
      <c r="E116" t="s">
        <v>45</v>
      </c>
      <c r="F116" t="s">
        <v>603</v>
      </c>
      <c r="G116" t="str">
        <f t="shared" si="1"/>
        <v>Joseph Milelli</v>
      </c>
    </row>
    <row r="117" spans="1:7" x14ac:dyDescent="0.2">
      <c r="A117" t="s">
        <v>652</v>
      </c>
      <c r="B117" t="s">
        <v>449</v>
      </c>
      <c r="C117" t="s">
        <v>448</v>
      </c>
      <c r="D117">
        <v>3</v>
      </c>
      <c r="E117" t="s">
        <v>45</v>
      </c>
      <c r="F117" t="s">
        <v>603</v>
      </c>
      <c r="G117" t="str">
        <f t="shared" si="1"/>
        <v>Ronan Pfistner</v>
      </c>
    </row>
    <row r="118" spans="1:7" x14ac:dyDescent="0.2">
      <c r="A118" t="s">
        <v>653</v>
      </c>
      <c r="B118" t="s">
        <v>654</v>
      </c>
      <c r="C118" t="s">
        <v>655</v>
      </c>
      <c r="D118">
        <v>4</v>
      </c>
      <c r="E118" t="s">
        <v>45</v>
      </c>
      <c r="F118" t="s">
        <v>603</v>
      </c>
      <c r="G118" t="str">
        <f t="shared" si="1"/>
        <v>Cameron Scott</v>
      </c>
    </row>
    <row r="119" spans="1:7" x14ac:dyDescent="0.2">
      <c r="A119" t="s">
        <v>656</v>
      </c>
      <c r="B119" t="s">
        <v>530</v>
      </c>
      <c r="C119" t="s">
        <v>531</v>
      </c>
      <c r="D119">
        <v>4</v>
      </c>
      <c r="E119" t="s">
        <v>45</v>
      </c>
      <c r="F119" t="s">
        <v>603</v>
      </c>
      <c r="G119" t="str">
        <f t="shared" si="1"/>
        <v>Greer Sheehan</v>
      </c>
    </row>
    <row r="120" spans="1:7" x14ac:dyDescent="0.2">
      <c r="A120" t="s">
        <v>657</v>
      </c>
      <c r="B120" t="s">
        <v>530</v>
      </c>
      <c r="C120" t="s">
        <v>532</v>
      </c>
      <c r="D120">
        <v>4</v>
      </c>
      <c r="E120" t="s">
        <v>45</v>
      </c>
      <c r="F120" t="s">
        <v>603</v>
      </c>
      <c r="G120" t="str">
        <f t="shared" si="1"/>
        <v>Will Sheehan</v>
      </c>
    </row>
    <row r="121" spans="1:7" x14ac:dyDescent="0.2">
      <c r="A121" t="s">
        <v>658</v>
      </c>
      <c r="B121" t="s">
        <v>659</v>
      </c>
      <c r="C121" t="s">
        <v>338</v>
      </c>
      <c r="D121">
        <v>4</v>
      </c>
      <c r="E121" t="s">
        <v>45</v>
      </c>
      <c r="F121" t="s">
        <v>603</v>
      </c>
      <c r="G121" t="str">
        <f t="shared" si="1"/>
        <v>Chase Woods</v>
      </c>
    </row>
    <row r="122" spans="1:7" x14ac:dyDescent="0.2">
      <c r="A122" t="s">
        <v>660</v>
      </c>
      <c r="B122" t="s">
        <v>463</v>
      </c>
      <c r="C122" t="s">
        <v>165</v>
      </c>
      <c r="D122">
        <v>5</v>
      </c>
      <c r="E122" t="s">
        <v>45</v>
      </c>
      <c r="F122" t="s">
        <v>603</v>
      </c>
      <c r="G122" t="str">
        <f t="shared" si="1"/>
        <v>Alex Annese</v>
      </c>
    </row>
    <row r="123" spans="1:7" x14ac:dyDescent="0.2">
      <c r="A123" t="s">
        <v>661</v>
      </c>
      <c r="B123" t="s">
        <v>483</v>
      </c>
      <c r="C123" t="s">
        <v>662</v>
      </c>
      <c r="D123">
        <v>6</v>
      </c>
      <c r="E123" t="s">
        <v>45</v>
      </c>
      <c r="F123" t="s">
        <v>603</v>
      </c>
      <c r="G123" t="str">
        <f t="shared" si="1"/>
        <v>Eddie Collins</v>
      </c>
    </row>
    <row r="124" spans="1:7" x14ac:dyDescent="0.2">
      <c r="A124" t="s">
        <v>663</v>
      </c>
      <c r="B124" t="s">
        <v>451</v>
      </c>
      <c r="C124" t="s">
        <v>464</v>
      </c>
      <c r="D124">
        <v>5</v>
      </c>
      <c r="E124" t="s">
        <v>45</v>
      </c>
      <c r="F124" t="s">
        <v>603</v>
      </c>
      <c r="G124" t="str">
        <f t="shared" si="1"/>
        <v>Bentley Heinze</v>
      </c>
    </row>
    <row r="125" spans="1:7" x14ac:dyDescent="0.2">
      <c r="A125" t="s">
        <v>664</v>
      </c>
      <c r="B125" t="s">
        <v>461</v>
      </c>
      <c r="C125" t="s">
        <v>462</v>
      </c>
      <c r="D125">
        <v>5</v>
      </c>
      <c r="E125" t="s">
        <v>45</v>
      </c>
      <c r="F125" t="s">
        <v>603</v>
      </c>
      <c r="G125" t="str">
        <f t="shared" si="1"/>
        <v>Liam Johnson</v>
      </c>
    </row>
    <row r="126" spans="1:7" x14ac:dyDescent="0.2">
      <c r="A126" t="s">
        <v>665</v>
      </c>
      <c r="B126" t="s">
        <v>611</v>
      </c>
      <c r="C126" t="s">
        <v>666</v>
      </c>
      <c r="D126">
        <v>6</v>
      </c>
      <c r="E126" t="s">
        <v>45</v>
      </c>
      <c r="F126" t="s">
        <v>603</v>
      </c>
      <c r="G126" t="str">
        <f t="shared" si="1"/>
        <v>Adam Kielczewski</v>
      </c>
    </row>
    <row r="127" spans="1:7" x14ac:dyDescent="0.2">
      <c r="A127" t="s">
        <v>667</v>
      </c>
      <c r="B127" t="s">
        <v>513</v>
      </c>
      <c r="C127" t="s">
        <v>336</v>
      </c>
      <c r="D127">
        <v>5</v>
      </c>
      <c r="E127" t="s">
        <v>45</v>
      </c>
      <c r="F127" t="s">
        <v>603</v>
      </c>
      <c r="G127" t="str">
        <f t="shared" si="1"/>
        <v>Nolan Lawlor</v>
      </c>
    </row>
    <row r="128" spans="1:7" x14ac:dyDescent="0.2">
      <c r="A128" t="s">
        <v>668</v>
      </c>
      <c r="B128" t="s">
        <v>650</v>
      </c>
      <c r="C128" t="s">
        <v>93</v>
      </c>
      <c r="D128">
        <v>5</v>
      </c>
      <c r="E128" t="s">
        <v>45</v>
      </c>
      <c r="F128" t="s">
        <v>603</v>
      </c>
      <c r="G128" t="str">
        <f t="shared" si="1"/>
        <v>Christian Maloney</v>
      </c>
    </row>
    <row r="129" spans="1:7" x14ac:dyDescent="0.2">
      <c r="A129" t="s">
        <v>669</v>
      </c>
      <c r="B129" t="s">
        <v>474</v>
      </c>
      <c r="C129" t="s">
        <v>473</v>
      </c>
      <c r="D129">
        <v>6</v>
      </c>
      <c r="E129" t="s">
        <v>45</v>
      </c>
      <c r="F129" t="s">
        <v>603</v>
      </c>
      <c r="G129" t="str">
        <f t="shared" si="1"/>
        <v>Mason Mendez</v>
      </c>
    </row>
    <row r="130" spans="1:7" x14ac:dyDescent="0.2">
      <c r="A130" t="s">
        <v>670</v>
      </c>
      <c r="B130" t="s">
        <v>468</v>
      </c>
      <c r="C130" t="s">
        <v>467</v>
      </c>
      <c r="D130">
        <v>5</v>
      </c>
      <c r="E130" t="s">
        <v>45</v>
      </c>
      <c r="F130" t="s">
        <v>603</v>
      </c>
      <c r="G130" t="str">
        <f t="shared" si="1"/>
        <v>Kaden Pye</v>
      </c>
    </row>
    <row r="131" spans="1:7" x14ac:dyDescent="0.2">
      <c r="A131" t="s">
        <v>671</v>
      </c>
      <c r="B131" t="s">
        <v>466</v>
      </c>
      <c r="C131" t="s">
        <v>465</v>
      </c>
      <c r="D131">
        <v>5</v>
      </c>
      <c r="E131" t="s">
        <v>45</v>
      </c>
      <c r="F131" t="s">
        <v>603</v>
      </c>
      <c r="G131" t="str">
        <f t="shared" ref="G131:G194" si="2">C131&amp;" "&amp;B131</f>
        <v>Johnny Roberts</v>
      </c>
    </row>
    <row r="132" spans="1:7" x14ac:dyDescent="0.2">
      <c r="A132" t="s">
        <v>672</v>
      </c>
      <c r="B132" t="s">
        <v>654</v>
      </c>
      <c r="C132" t="s">
        <v>673</v>
      </c>
      <c r="D132">
        <v>6</v>
      </c>
      <c r="E132" t="s">
        <v>45</v>
      </c>
      <c r="F132" t="s">
        <v>603</v>
      </c>
      <c r="G132" t="str">
        <f t="shared" si="2"/>
        <v>Colin Scott</v>
      </c>
    </row>
    <row r="133" spans="1:7" x14ac:dyDescent="0.2">
      <c r="A133" t="s">
        <v>674</v>
      </c>
      <c r="B133" t="s">
        <v>483</v>
      </c>
      <c r="C133" t="s">
        <v>482</v>
      </c>
      <c r="D133">
        <v>7</v>
      </c>
      <c r="E133" t="s">
        <v>45</v>
      </c>
      <c r="F133" t="s">
        <v>603</v>
      </c>
      <c r="G133" t="str">
        <f t="shared" si="2"/>
        <v>Dylan Collins</v>
      </c>
    </row>
    <row r="134" spans="1:7" x14ac:dyDescent="0.2">
      <c r="A134" t="s">
        <v>675</v>
      </c>
      <c r="B134" t="s">
        <v>631</v>
      </c>
      <c r="C134" t="s">
        <v>108</v>
      </c>
      <c r="D134">
        <v>8</v>
      </c>
      <c r="E134" t="s">
        <v>45</v>
      </c>
      <c r="F134" t="s">
        <v>603</v>
      </c>
      <c r="G134" t="str">
        <f t="shared" si="2"/>
        <v>Jack Falcone</v>
      </c>
    </row>
    <row r="135" spans="1:7" x14ac:dyDescent="0.2">
      <c r="A135" t="s">
        <v>676</v>
      </c>
      <c r="B135" t="s">
        <v>493</v>
      </c>
      <c r="C135" t="s">
        <v>105</v>
      </c>
      <c r="D135">
        <v>8</v>
      </c>
      <c r="E135" t="s">
        <v>45</v>
      </c>
      <c r="F135" t="s">
        <v>603</v>
      </c>
      <c r="G135" t="str">
        <f t="shared" si="2"/>
        <v>Henry Howell</v>
      </c>
    </row>
    <row r="136" spans="1:7" x14ac:dyDescent="0.2">
      <c r="A136" t="s">
        <v>677</v>
      </c>
      <c r="B136" t="s">
        <v>455</v>
      </c>
      <c r="C136" t="s">
        <v>494</v>
      </c>
      <c r="D136">
        <v>8</v>
      </c>
      <c r="E136" t="s">
        <v>45</v>
      </c>
      <c r="F136" t="s">
        <v>603</v>
      </c>
      <c r="G136" t="str">
        <f t="shared" si="2"/>
        <v>John Karuitha</v>
      </c>
    </row>
    <row r="137" spans="1:7" x14ac:dyDescent="0.2">
      <c r="A137" t="s">
        <v>678</v>
      </c>
      <c r="B137" t="s">
        <v>478</v>
      </c>
      <c r="C137" t="s">
        <v>193</v>
      </c>
      <c r="D137">
        <v>7</v>
      </c>
      <c r="E137" t="s">
        <v>45</v>
      </c>
      <c r="F137" t="s">
        <v>603</v>
      </c>
      <c r="G137" t="str">
        <f t="shared" si="2"/>
        <v>Declan Mack</v>
      </c>
    </row>
    <row r="138" spans="1:7" x14ac:dyDescent="0.2">
      <c r="A138" t="s">
        <v>679</v>
      </c>
      <c r="B138" t="s">
        <v>490</v>
      </c>
      <c r="C138" t="s">
        <v>489</v>
      </c>
      <c r="D138">
        <v>8</v>
      </c>
      <c r="E138" t="s">
        <v>45</v>
      </c>
      <c r="F138" t="s">
        <v>603</v>
      </c>
      <c r="G138" t="str">
        <f t="shared" si="2"/>
        <v>Cristoforo Milelli</v>
      </c>
    </row>
    <row r="139" spans="1:7" x14ac:dyDescent="0.2">
      <c r="A139" t="s">
        <v>680</v>
      </c>
      <c r="B139" t="s">
        <v>486</v>
      </c>
      <c r="C139" t="s">
        <v>485</v>
      </c>
      <c r="D139">
        <v>7</v>
      </c>
      <c r="E139" t="s">
        <v>45</v>
      </c>
      <c r="F139" t="s">
        <v>603</v>
      </c>
      <c r="G139" t="str">
        <f t="shared" si="2"/>
        <v>Kevin Peoples</v>
      </c>
    </row>
    <row r="140" spans="1:7" x14ac:dyDescent="0.2">
      <c r="A140" t="s">
        <v>681</v>
      </c>
      <c r="B140" t="s">
        <v>682</v>
      </c>
      <c r="C140" t="s">
        <v>405</v>
      </c>
      <c r="D140">
        <v>7</v>
      </c>
      <c r="E140" t="s">
        <v>45</v>
      </c>
      <c r="F140" t="s">
        <v>603</v>
      </c>
      <c r="G140" t="str">
        <f t="shared" si="2"/>
        <v>Patrick DiDomenico</v>
      </c>
    </row>
    <row r="141" spans="1:7" x14ac:dyDescent="0.2">
      <c r="A141" t="s">
        <v>683</v>
      </c>
      <c r="B141" t="s">
        <v>488</v>
      </c>
      <c r="C141" t="s">
        <v>487</v>
      </c>
      <c r="D141">
        <v>7</v>
      </c>
      <c r="E141" t="s">
        <v>45</v>
      </c>
      <c r="F141" t="s">
        <v>603</v>
      </c>
      <c r="G141" t="str">
        <f t="shared" si="2"/>
        <v>Trace Sikorski</v>
      </c>
    </row>
    <row r="142" spans="1:7" x14ac:dyDescent="0.2">
      <c r="A142" t="s">
        <v>684</v>
      </c>
      <c r="B142" t="s">
        <v>480</v>
      </c>
      <c r="C142" t="s">
        <v>108</v>
      </c>
      <c r="D142">
        <v>8</v>
      </c>
      <c r="E142" t="s">
        <v>45</v>
      </c>
      <c r="F142" t="s">
        <v>603</v>
      </c>
      <c r="G142" t="str">
        <f t="shared" si="2"/>
        <v>Jack Travers</v>
      </c>
    </row>
    <row r="143" spans="1:7" x14ac:dyDescent="0.2">
      <c r="G143" t="str">
        <f t="shared" si="2"/>
        <v xml:space="preserve"> </v>
      </c>
    </row>
    <row r="144" spans="1:7" x14ac:dyDescent="0.2">
      <c r="G144" t="str">
        <f t="shared" si="2"/>
        <v xml:space="preserve"> </v>
      </c>
    </row>
    <row r="145" spans="1:7" x14ac:dyDescent="0.2">
      <c r="G145" t="str">
        <f t="shared" si="2"/>
        <v xml:space="preserve"> </v>
      </c>
    </row>
    <row r="146" spans="1:7" x14ac:dyDescent="0.2">
      <c r="G146" t="str">
        <f t="shared" si="2"/>
        <v xml:space="preserve"> </v>
      </c>
    </row>
    <row r="147" spans="1:7" x14ac:dyDescent="0.2">
      <c r="G147" t="str">
        <f t="shared" si="2"/>
        <v xml:space="preserve"> </v>
      </c>
    </row>
    <row r="148" spans="1:7" x14ac:dyDescent="0.2">
      <c r="G148" t="str">
        <f t="shared" si="2"/>
        <v xml:space="preserve"> </v>
      </c>
    </row>
    <row r="149" spans="1:7" x14ac:dyDescent="0.2">
      <c r="A149" t="s">
        <v>685</v>
      </c>
      <c r="B149" t="s">
        <v>686</v>
      </c>
      <c r="C149" t="s">
        <v>193</v>
      </c>
      <c r="D149">
        <v>3</v>
      </c>
      <c r="E149" t="s">
        <v>45</v>
      </c>
      <c r="F149" t="s">
        <v>4</v>
      </c>
      <c r="G149" t="str">
        <f t="shared" si="2"/>
        <v>Declan Brucato</v>
      </c>
    </row>
    <row r="150" spans="1:7" x14ac:dyDescent="0.2">
      <c r="A150" t="s">
        <v>687</v>
      </c>
      <c r="B150" t="s">
        <v>688</v>
      </c>
      <c r="C150" t="s">
        <v>174</v>
      </c>
      <c r="D150">
        <v>3</v>
      </c>
      <c r="E150" t="s">
        <v>48</v>
      </c>
      <c r="F150" t="s">
        <v>4</v>
      </c>
      <c r="G150" t="str">
        <f t="shared" si="2"/>
        <v>Victoria Brusco</v>
      </c>
    </row>
    <row r="151" spans="1:7" x14ac:dyDescent="0.2">
      <c r="A151" t="s">
        <v>689</v>
      </c>
      <c r="B151" t="s">
        <v>690</v>
      </c>
      <c r="C151" t="s">
        <v>247</v>
      </c>
      <c r="D151">
        <v>3</v>
      </c>
      <c r="E151" t="s">
        <v>45</v>
      </c>
      <c r="F151" t="s">
        <v>4</v>
      </c>
      <c r="G151" t="str">
        <f t="shared" si="2"/>
        <v>Nicholas Dorony</v>
      </c>
    </row>
    <row r="152" spans="1:7" x14ac:dyDescent="0.2">
      <c r="A152" t="s">
        <v>691</v>
      </c>
      <c r="B152" t="s">
        <v>201</v>
      </c>
      <c r="C152" t="s">
        <v>518</v>
      </c>
      <c r="D152">
        <v>3</v>
      </c>
      <c r="E152" t="s">
        <v>48</v>
      </c>
      <c r="F152" t="s">
        <v>4</v>
      </c>
      <c r="G152" t="str">
        <f t="shared" si="2"/>
        <v>Rosie Farmer</v>
      </c>
    </row>
    <row r="153" spans="1:7" x14ac:dyDescent="0.2">
      <c r="A153" t="s">
        <v>692</v>
      </c>
      <c r="B153" t="s">
        <v>693</v>
      </c>
      <c r="C153" t="s">
        <v>694</v>
      </c>
      <c r="D153">
        <v>3</v>
      </c>
      <c r="E153" t="s">
        <v>48</v>
      </c>
      <c r="F153" t="s">
        <v>4</v>
      </c>
      <c r="G153" t="str">
        <f t="shared" si="2"/>
        <v>Jordyn Gundersdorf</v>
      </c>
    </row>
    <row r="154" spans="1:7" x14ac:dyDescent="0.2">
      <c r="A154" t="s">
        <v>695</v>
      </c>
      <c r="B154" t="s">
        <v>216</v>
      </c>
      <c r="C154" t="s">
        <v>696</v>
      </c>
      <c r="D154">
        <v>3</v>
      </c>
      <c r="E154" t="s">
        <v>48</v>
      </c>
      <c r="F154" t="s">
        <v>4</v>
      </c>
      <c r="G154" t="str">
        <f t="shared" si="2"/>
        <v>Megan Karpack</v>
      </c>
    </row>
    <row r="155" spans="1:7" x14ac:dyDescent="0.2">
      <c r="A155" t="s">
        <v>697</v>
      </c>
      <c r="B155" t="s">
        <v>698</v>
      </c>
      <c r="C155" t="s">
        <v>699</v>
      </c>
      <c r="D155">
        <v>3</v>
      </c>
      <c r="E155" t="s">
        <v>48</v>
      </c>
      <c r="F155" t="s">
        <v>4</v>
      </c>
      <c r="G155" t="str">
        <f t="shared" si="2"/>
        <v>SarahJane  Lukaszyk</v>
      </c>
    </row>
    <row r="156" spans="1:7" x14ac:dyDescent="0.2">
      <c r="A156" t="s">
        <v>700</v>
      </c>
      <c r="B156" t="s">
        <v>701</v>
      </c>
      <c r="C156" t="s">
        <v>702</v>
      </c>
      <c r="D156">
        <v>3</v>
      </c>
      <c r="E156" t="s">
        <v>45</v>
      </c>
      <c r="F156" t="s">
        <v>4</v>
      </c>
      <c r="G156" t="str">
        <f t="shared" si="2"/>
        <v>John Paul Mainardi</v>
      </c>
    </row>
    <row r="157" spans="1:7" x14ac:dyDescent="0.2">
      <c r="A157" t="s">
        <v>703</v>
      </c>
      <c r="B157" t="s">
        <v>704</v>
      </c>
      <c r="C157" t="s">
        <v>705</v>
      </c>
      <c r="D157">
        <v>3</v>
      </c>
      <c r="E157" t="s">
        <v>45</v>
      </c>
      <c r="F157" t="s">
        <v>4</v>
      </c>
      <c r="G157" t="str">
        <f t="shared" si="2"/>
        <v>JP Martinez</v>
      </c>
    </row>
    <row r="158" spans="1:7" x14ac:dyDescent="0.2">
      <c r="A158" t="s">
        <v>246</v>
      </c>
      <c r="B158" t="s">
        <v>706</v>
      </c>
      <c r="C158" t="s">
        <v>562</v>
      </c>
      <c r="D158">
        <v>3</v>
      </c>
      <c r="E158" t="s">
        <v>45</v>
      </c>
      <c r="F158" t="s">
        <v>4</v>
      </c>
      <c r="G158" t="str">
        <f t="shared" si="2"/>
        <v>Theo Merrill</v>
      </c>
    </row>
    <row r="159" spans="1:7" x14ac:dyDescent="0.2">
      <c r="A159" t="s">
        <v>248</v>
      </c>
      <c r="B159" t="s">
        <v>236</v>
      </c>
      <c r="C159" t="s">
        <v>60</v>
      </c>
      <c r="D159">
        <v>3</v>
      </c>
      <c r="E159" t="s">
        <v>45</v>
      </c>
      <c r="F159" t="s">
        <v>4</v>
      </c>
      <c r="G159" t="str">
        <f t="shared" si="2"/>
        <v>Brayden Niemczyk</v>
      </c>
    </row>
    <row r="160" spans="1:7" x14ac:dyDescent="0.2">
      <c r="A160" t="s">
        <v>263</v>
      </c>
      <c r="B160" t="s">
        <v>244</v>
      </c>
      <c r="C160" t="s">
        <v>243</v>
      </c>
      <c r="D160">
        <v>3</v>
      </c>
      <c r="E160" t="s">
        <v>45</v>
      </c>
      <c r="F160" t="s">
        <v>4</v>
      </c>
      <c r="G160" t="str">
        <f t="shared" si="2"/>
        <v>Marcel Porras</v>
      </c>
    </row>
    <row r="161" spans="1:7" x14ac:dyDescent="0.2">
      <c r="A161" t="s">
        <v>265</v>
      </c>
      <c r="B161" t="s">
        <v>707</v>
      </c>
      <c r="C161" t="s">
        <v>708</v>
      </c>
      <c r="D161">
        <v>3</v>
      </c>
      <c r="E161" t="s">
        <v>45</v>
      </c>
      <c r="F161" t="s">
        <v>4</v>
      </c>
      <c r="G161" t="str">
        <f t="shared" si="2"/>
        <v>Aagam Shah</v>
      </c>
    </row>
    <row r="162" spans="1:7" x14ac:dyDescent="0.2">
      <c r="A162" t="s">
        <v>273</v>
      </c>
      <c r="B162" t="s">
        <v>194</v>
      </c>
      <c r="C162" t="s">
        <v>193</v>
      </c>
      <c r="D162">
        <v>4</v>
      </c>
      <c r="E162" t="s">
        <v>45</v>
      </c>
      <c r="F162" t="s">
        <v>4</v>
      </c>
      <c r="G162" t="str">
        <f t="shared" si="2"/>
        <v>Declan Crowley</v>
      </c>
    </row>
    <row r="163" spans="1:7" x14ac:dyDescent="0.2">
      <c r="A163" t="s">
        <v>275</v>
      </c>
      <c r="B163" t="s">
        <v>206</v>
      </c>
      <c r="C163" t="s">
        <v>205</v>
      </c>
      <c r="D163">
        <v>4</v>
      </c>
      <c r="E163" t="s">
        <v>48</v>
      </c>
      <c r="F163" t="s">
        <v>4</v>
      </c>
      <c r="G163" t="str">
        <f t="shared" si="2"/>
        <v>Sara Gaglani</v>
      </c>
    </row>
    <row r="164" spans="1:7" x14ac:dyDescent="0.2">
      <c r="A164" t="s">
        <v>197</v>
      </c>
      <c r="B164" t="s">
        <v>701</v>
      </c>
      <c r="C164" t="s">
        <v>170</v>
      </c>
      <c r="D164">
        <v>4</v>
      </c>
      <c r="E164" t="s">
        <v>45</v>
      </c>
      <c r="F164" t="s">
        <v>4</v>
      </c>
      <c r="G164" t="str">
        <f t="shared" si="2"/>
        <v>Nate Mainardi</v>
      </c>
    </row>
    <row r="165" spans="1:7" x14ac:dyDescent="0.2">
      <c r="A165" t="s">
        <v>202</v>
      </c>
      <c r="B165" t="s">
        <v>229</v>
      </c>
      <c r="C165" t="s">
        <v>228</v>
      </c>
      <c r="D165">
        <v>4</v>
      </c>
      <c r="E165" t="s">
        <v>48</v>
      </c>
      <c r="F165" t="s">
        <v>4</v>
      </c>
      <c r="G165" t="str">
        <f t="shared" si="2"/>
        <v>Kathleen Melvin Jocher</v>
      </c>
    </row>
    <row r="166" spans="1:7" x14ac:dyDescent="0.2">
      <c r="A166" t="s">
        <v>210</v>
      </c>
      <c r="B166" t="s">
        <v>709</v>
      </c>
      <c r="C166" t="s">
        <v>710</v>
      </c>
      <c r="D166">
        <v>4</v>
      </c>
      <c r="E166" t="s">
        <v>45</v>
      </c>
      <c r="F166" t="s">
        <v>4</v>
      </c>
      <c r="G166" t="str">
        <f t="shared" si="2"/>
        <v>Matteo Pedalino</v>
      </c>
    </row>
    <row r="167" spans="1:7" x14ac:dyDescent="0.2">
      <c r="A167" t="s">
        <v>221</v>
      </c>
      <c r="B167" t="s">
        <v>711</v>
      </c>
      <c r="C167" t="s">
        <v>494</v>
      </c>
      <c r="D167">
        <v>4</v>
      </c>
      <c r="E167" t="s">
        <v>45</v>
      </c>
      <c r="F167" t="s">
        <v>4</v>
      </c>
      <c r="G167" t="str">
        <f t="shared" si="2"/>
        <v>John Ryans</v>
      </c>
    </row>
    <row r="168" spans="1:7" x14ac:dyDescent="0.2">
      <c r="A168" t="s">
        <v>234</v>
      </c>
      <c r="B168" t="s">
        <v>172</v>
      </c>
      <c r="C168" t="s">
        <v>264</v>
      </c>
      <c r="D168">
        <v>4</v>
      </c>
      <c r="E168" t="s">
        <v>48</v>
      </c>
      <c r="F168" t="s">
        <v>4</v>
      </c>
      <c r="G168" t="str">
        <f t="shared" si="2"/>
        <v>Isabella Thomas</v>
      </c>
    </row>
    <row r="169" spans="1:7" x14ac:dyDescent="0.2">
      <c r="A169" t="s">
        <v>251</v>
      </c>
      <c r="B169" t="s">
        <v>502</v>
      </c>
      <c r="C169" t="s">
        <v>409</v>
      </c>
      <c r="D169">
        <v>4</v>
      </c>
      <c r="E169" t="s">
        <v>48</v>
      </c>
      <c r="F169" t="s">
        <v>4</v>
      </c>
      <c r="G169" t="str">
        <f t="shared" si="2"/>
        <v>Isabell Young</v>
      </c>
    </row>
    <row r="170" spans="1:7" x14ac:dyDescent="0.2">
      <c r="A170" t="s">
        <v>277</v>
      </c>
      <c r="B170" t="s">
        <v>274</v>
      </c>
      <c r="C170" t="s">
        <v>222</v>
      </c>
      <c r="D170">
        <v>4</v>
      </c>
      <c r="E170" t="s">
        <v>48</v>
      </c>
      <c r="F170" t="s">
        <v>4</v>
      </c>
      <c r="G170" t="str">
        <f t="shared" si="2"/>
        <v>Emma Zienowicz</v>
      </c>
    </row>
    <row r="171" spans="1:7" x14ac:dyDescent="0.2">
      <c r="A171" t="s">
        <v>195</v>
      </c>
      <c r="B171" t="s">
        <v>201</v>
      </c>
      <c r="C171" t="s">
        <v>712</v>
      </c>
      <c r="D171">
        <v>5</v>
      </c>
      <c r="E171" t="s">
        <v>48</v>
      </c>
      <c r="F171" t="s">
        <v>4</v>
      </c>
      <c r="G171" t="str">
        <f t="shared" si="2"/>
        <v>Stephanie Farmer</v>
      </c>
    </row>
    <row r="172" spans="1:7" x14ac:dyDescent="0.2">
      <c r="A172" t="s">
        <v>200</v>
      </c>
      <c r="B172" t="s">
        <v>209</v>
      </c>
      <c r="C172" t="s">
        <v>208</v>
      </c>
      <c r="D172">
        <v>5</v>
      </c>
      <c r="E172" t="s">
        <v>45</v>
      </c>
      <c r="F172" t="s">
        <v>4</v>
      </c>
      <c r="G172" t="str">
        <f t="shared" si="2"/>
        <v>Thad Giansanti</v>
      </c>
    </row>
    <row r="173" spans="1:7" x14ac:dyDescent="0.2">
      <c r="A173" t="s">
        <v>207</v>
      </c>
      <c r="B173" t="s">
        <v>713</v>
      </c>
      <c r="C173" t="s">
        <v>193</v>
      </c>
      <c r="D173">
        <v>5</v>
      </c>
      <c r="E173" t="s">
        <v>45</v>
      </c>
      <c r="F173" t="s">
        <v>4</v>
      </c>
      <c r="G173" t="str">
        <f t="shared" si="2"/>
        <v>Declan Hanlon</v>
      </c>
    </row>
    <row r="174" spans="1:7" x14ac:dyDescent="0.2">
      <c r="A174" t="s">
        <v>217</v>
      </c>
      <c r="B174" t="s">
        <v>714</v>
      </c>
      <c r="C174" t="s">
        <v>149</v>
      </c>
      <c r="D174">
        <v>5</v>
      </c>
      <c r="E174" t="s">
        <v>45</v>
      </c>
      <c r="F174" t="s">
        <v>4</v>
      </c>
      <c r="G174" t="str">
        <f t="shared" si="2"/>
        <v>Ryan Hughes</v>
      </c>
    </row>
    <row r="175" spans="1:7" x14ac:dyDescent="0.2">
      <c r="A175" t="s">
        <v>219</v>
      </c>
      <c r="B175" t="s">
        <v>220</v>
      </c>
      <c r="C175" t="s">
        <v>168</v>
      </c>
      <c r="D175">
        <v>5</v>
      </c>
      <c r="E175" t="s">
        <v>45</v>
      </c>
      <c r="F175" t="s">
        <v>4</v>
      </c>
      <c r="G175" t="str">
        <f t="shared" si="2"/>
        <v>Robert Lincoln</v>
      </c>
    </row>
    <row r="176" spans="1:7" x14ac:dyDescent="0.2">
      <c r="A176" t="s">
        <v>227</v>
      </c>
      <c r="B176" t="s">
        <v>715</v>
      </c>
      <c r="C176" t="s">
        <v>716</v>
      </c>
      <c r="D176">
        <v>5</v>
      </c>
      <c r="E176" t="s">
        <v>48</v>
      </c>
      <c r="F176" t="s">
        <v>4</v>
      </c>
      <c r="G176" t="str">
        <f t="shared" si="2"/>
        <v>Sarah McNeil</v>
      </c>
    </row>
    <row r="177" spans="1:7" x14ac:dyDescent="0.2">
      <c r="A177" t="s">
        <v>237</v>
      </c>
      <c r="B177" t="s">
        <v>233</v>
      </c>
      <c r="C177" t="s">
        <v>232</v>
      </c>
      <c r="D177">
        <v>5</v>
      </c>
      <c r="E177" t="s">
        <v>48</v>
      </c>
      <c r="F177" t="s">
        <v>4</v>
      </c>
      <c r="G177" t="str">
        <f t="shared" si="2"/>
        <v>Madelyn Mulhearn</v>
      </c>
    </row>
    <row r="178" spans="1:7" x14ac:dyDescent="0.2">
      <c r="A178" t="s">
        <v>256</v>
      </c>
      <c r="B178" t="s">
        <v>717</v>
      </c>
      <c r="C178" t="s">
        <v>247</v>
      </c>
      <c r="D178">
        <v>5</v>
      </c>
      <c r="E178" t="s">
        <v>45</v>
      </c>
      <c r="F178" t="s">
        <v>4</v>
      </c>
      <c r="G178" t="str">
        <f t="shared" si="2"/>
        <v>Nicholas Najjar</v>
      </c>
    </row>
    <row r="179" spans="1:7" x14ac:dyDescent="0.2">
      <c r="A179" t="s">
        <v>260</v>
      </c>
      <c r="B179" t="s">
        <v>718</v>
      </c>
      <c r="C179" t="s">
        <v>719</v>
      </c>
      <c r="D179">
        <v>5</v>
      </c>
      <c r="E179" t="s">
        <v>45</v>
      </c>
      <c r="F179" t="s">
        <v>4</v>
      </c>
      <c r="G179" t="str">
        <f t="shared" si="2"/>
        <v>Rocco  Palumbo</v>
      </c>
    </row>
    <row r="180" spans="1:7" x14ac:dyDescent="0.2">
      <c r="A180" t="s">
        <v>267</v>
      </c>
      <c r="B180" t="s">
        <v>250</v>
      </c>
      <c r="C180" t="s">
        <v>249</v>
      </c>
      <c r="D180">
        <v>5</v>
      </c>
      <c r="E180" t="s">
        <v>45</v>
      </c>
      <c r="F180" t="s">
        <v>4</v>
      </c>
      <c r="G180" t="str">
        <f t="shared" si="2"/>
        <v>Joshua Rossano</v>
      </c>
    </row>
    <row r="181" spans="1:7" x14ac:dyDescent="0.2">
      <c r="A181" t="s">
        <v>196</v>
      </c>
      <c r="B181" t="s">
        <v>274</v>
      </c>
      <c r="C181" t="s">
        <v>276</v>
      </c>
      <c r="D181">
        <v>5</v>
      </c>
      <c r="E181" t="s">
        <v>48</v>
      </c>
      <c r="F181" t="s">
        <v>4</v>
      </c>
      <c r="G181" t="str">
        <f t="shared" si="2"/>
        <v>Kayla Zienowicz</v>
      </c>
    </row>
    <row r="182" spans="1:7" x14ac:dyDescent="0.2">
      <c r="A182" t="s">
        <v>213</v>
      </c>
      <c r="B182" t="s">
        <v>720</v>
      </c>
      <c r="C182" t="s">
        <v>721</v>
      </c>
      <c r="D182">
        <v>5</v>
      </c>
      <c r="E182" t="s">
        <v>48</v>
      </c>
      <c r="F182" t="s">
        <v>4</v>
      </c>
      <c r="G182" t="str">
        <f t="shared" si="2"/>
        <v>Ellery Zogby</v>
      </c>
    </row>
    <row r="183" spans="1:7" x14ac:dyDescent="0.2">
      <c r="A183" t="s">
        <v>214</v>
      </c>
      <c r="B183" t="s">
        <v>722</v>
      </c>
      <c r="C183" t="s">
        <v>119</v>
      </c>
      <c r="D183">
        <v>6</v>
      </c>
      <c r="E183" t="s">
        <v>45</v>
      </c>
      <c r="F183" t="s">
        <v>4</v>
      </c>
      <c r="G183" t="str">
        <f t="shared" si="2"/>
        <v>Finn Costello</v>
      </c>
    </row>
    <row r="184" spans="1:7" x14ac:dyDescent="0.2">
      <c r="A184" t="s">
        <v>224</v>
      </c>
      <c r="B184" t="s">
        <v>194</v>
      </c>
      <c r="C184" t="s">
        <v>74</v>
      </c>
      <c r="D184">
        <v>6</v>
      </c>
      <c r="E184" t="s">
        <v>45</v>
      </c>
      <c r="F184" t="s">
        <v>4</v>
      </c>
      <c r="G184" t="str">
        <f t="shared" si="2"/>
        <v>James Crowley</v>
      </c>
    </row>
    <row r="185" spans="1:7" x14ac:dyDescent="0.2">
      <c r="A185" t="s">
        <v>231</v>
      </c>
      <c r="B185" t="s">
        <v>528</v>
      </c>
      <c r="C185" t="s">
        <v>723</v>
      </c>
      <c r="D185">
        <v>6</v>
      </c>
      <c r="E185" t="s">
        <v>45</v>
      </c>
      <c r="F185" t="s">
        <v>4</v>
      </c>
      <c r="G185" t="str">
        <f t="shared" si="2"/>
        <v>Robbie Davis</v>
      </c>
    </row>
    <row r="186" spans="1:7" x14ac:dyDescent="0.2">
      <c r="A186" t="s">
        <v>238</v>
      </c>
      <c r="B186" t="s">
        <v>528</v>
      </c>
      <c r="C186" t="s">
        <v>724</v>
      </c>
      <c r="D186">
        <v>6</v>
      </c>
      <c r="E186" t="s">
        <v>48</v>
      </c>
      <c r="F186" t="s">
        <v>4</v>
      </c>
      <c r="G186" t="str">
        <f t="shared" si="2"/>
        <v>Kobi Davis</v>
      </c>
    </row>
    <row r="187" spans="1:7" x14ac:dyDescent="0.2">
      <c r="A187" t="s">
        <v>253</v>
      </c>
      <c r="B187" t="s">
        <v>199</v>
      </c>
      <c r="C187" t="s">
        <v>198</v>
      </c>
      <c r="D187">
        <v>6</v>
      </c>
      <c r="E187" t="s">
        <v>48</v>
      </c>
      <c r="F187" t="s">
        <v>4</v>
      </c>
      <c r="G187" t="str">
        <f t="shared" si="2"/>
        <v>Lauren Dischinger</v>
      </c>
    </row>
    <row r="188" spans="1:7" x14ac:dyDescent="0.2">
      <c r="A188" t="s">
        <v>255</v>
      </c>
      <c r="B188" t="s">
        <v>216</v>
      </c>
      <c r="C188" t="s">
        <v>205</v>
      </c>
      <c r="D188">
        <v>6</v>
      </c>
      <c r="E188" t="s">
        <v>48</v>
      </c>
      <c r="F188" t="s">
        <v>4</v>
      </c>
      <c r="G188" t="str">
        <f t="shared" si="2"/>
        <v>Sara Karpack</v>
      </c>
    </row>
    <row r="189" spans="1:7" x14ac:dyDescent="0.2">
      <c r="A189" t="s">
        <v>259</v>
      </c>
      <c r="B189" t="s">
        <v>226</v>
      </c>
      <c r="C189" t="s">
        <v>225</v>
      </c>
      <c r="D189">
        <v>6</v>
      </c>
      <c r="E189" t="s">
        <v>48</v>
      </c>
      <c r="F189" t="s">
        <v>4</v>
      </c>
      <c r="G189" t="str">
        <f t="shared" si="2"/>
        <v>Mary McEnroe</v>
      </c>
    </row>
    <row r="190" spans="1:7" x14ac:dyDescent="0.2">
      <c r="A190" t="s">
        <v>268</v>
      </c>
      <c r="B190" t="s">
        <v>236</v>
      </c>
      <c r="C190" t="s">
        <v>235</v>
      </c>
      <c r="D190">
        <v>6</v>
      </c>
      <c r="E190" t="s">
        <v>48</v>
      </c>
      <c r="F190" t="s">
        <v>4</v>
      </c>
      <c r="G190" t="str">
        <f t="shared" si="2"/>
        <v>Mikayla Niemczyk</v>
      </c>
    </row>
    <row r="191" spans="1:7" x14ac:dyDescent="0.2">
      <c r="A191" t="s">
        <v>272</v>
      </c>
      <c r="B191" t="s">
        <v>223</v>
      </c>
      <c r="C191" t="s">
        <v>222</v>
      </c>
      <c r="D191">
        <v>7</v>
      </c>
      <c r="E191" t="s">
        <v>48</v>
      </c>
      <c r="F191" t="s">
        <v>4</v>
      </c>
      <c r="G191" t="str">
        <f t="shared" si="2"/>
        <v>Emma MacDonald</v>
      </c>
    </row>
    <row r="192" spans="1:7" x14ac:dyDescent="0.2">
      <c r="A192" t="s">
        <v>215</v>
      </c>
      <c r="B192" t="s">
        <v>701</v>
      </c>
      <c r="C192" t="s">
        <v>222</v>
      </c>
      <c r="D192">
        <v>7</v>
      </c>
      <c r="E192" t="s">
        <v>48</v>
      </c>
      <c r="F192" t="s">
        <v>4</v>
      </c>
      <c r="G192" t="str">
        <f t="shared" si="2"/>
        <v>Emma Mainardi</v>
      </c>
    </row>
    <row r="193" spans="1:7" x14ac:dyDescent="0.2">
      <c r="A193" t="s">
        <v>218</v>
      </c>
      <c r="B193" t="s">
        <v>230</v>
      </c>
      <c r="C193" t="s">
        <v>47</v>
      </c>
      <c r="D193">
        <v>7</v>
      </c>
      <c r="E193" t="s">
        <v>48</v>
      </c>
      <c r="F193" t="s">
        <v>4</v>
      </c>
      <c r="G193" t="str">
        <f t="shared" si="2"/>
        <v>Olivia Minoia</v>
      </c>
    </row>
    <row r="194" spans="1:7" x14ac:dyDescent="0.2">
      <c r="A194" t="s">
        <v>240</v>
      </c>
      <c r="B194" t="s">
        <v>725</v>
      </c>
      <c r="C194" t="s">
        <v>222</v>
      </c>
      <c r="D194">
        <v>7</v>
      </c>
      <c r="E194" t="s">
        <v>48</v>
      </c>
      <c r="F194" t="s">
        <v>4</v>
      </c>
      <c r="G194" t="str">
        <f t="shared" si="2"/>
        <v>Emma Potian</v>
      </c>
    </row>
    <row r="195" spans="1:7" x14ac:dyDescent="0.2">
      <c r="A195" t="s">
        <v>242</v>
      </c>
      <c r="B195" t="s">
        <v>258</v>
      </c>
      <c r="C195" t="s">
        <v>257</v>
      </c>
      <c r="D195">
        <v>7</v>
      </c>
      <c r="E195" t="s">
        <v>48</v>
      </c>
      <c r="F195" t="s">
        <v>4</v>
      </c>
      <c r="G195" t="str">
        <f t="shared" ref="G195:G258" si="3">C195&amp;" "&amp;B195</f>
        <v>Logan Sodono</v>
      </c>
    </row>
    <row r="196" spans="1:7" x14ac:dyDescent="0.2">
      <c r="A196" t="s">
        <v>254</v>
      </c>
      <c r="B196" t="s">
        <v>726</v>
      </c>
      <c r="C196" t="s">
        <v>727</v>
      </c>
      <c r="D196">
        <v>7</v>
      </c>
      <c r="E196" t="s">
        <v>45</v>
      </c>
      <c r="F196" t="s">
        <v>4</v>
      </c>
      <c r="G196" t="str">
        <f t="shared" si="3"/>
        <v>Elijah Sturtz</v>
      </c>
    </row>
    <row r="197" spans="1:7" x14ac:dyDescent="0.2">
      <c r="A197" t="s">
        <v>204</v>
      </c>
      <c r="B197" t="s">
        <v>728</v>
      </c>
      <c r="C197" t="s">
        <v>729</v>
      </c>
      <c r="D197">
        <v>7</v>
      </c>
      <c r="E197" t="s">
        <v>45</v>
      </c>
      <c r="F197" t="s">
        <v>4</v>
      </c>
      <c r="G197" t="str">
        <f t="shared" si="3"/>
        <v>Stephen Varghis</v>
      </c>
    </row>
    <row r="198" spans="1:7" x14ac:dyDescent="0.2">
      <c r="A198" t="s">
        <v>262</v>
      </c>
      <c r="B198" t="s">
        <v>271</v>
      </c>
      <c r="C198" t="s">
        <v>270</v>
      </c>
      <c r="D198">
        <v>7</v>
      </c>
      <c r="E198" t="s">
        <v>45</v>
      </c>
      <c r="F198" t="s">
        <v>4</v>
      </c>
      <c r="G198" t="str">
        <f t="shared" si="3"/>
        <v>Emanuele Vinti</v>
      </c>
    </row>
    <row r="199" spans="1:7" x14ac:dyDescent="0.2">
      <c r="A199" t="s">
        <v>269</v>
      </c>
      <c r="B199" t="s">
        <v>239</v>
      </c>
      <c r="C199" t="s">
        <v>140</v>
      </c>
      <c r="D199">
        <v>8</v>
      </c>
      <c r="E199" t="s">
        <v>48</v>
      </c>
      <c r="F199" t="s">
        <v>4</v>
      </c>
      <c r="G199" t="str">
        <f t="shared" si="3"/>
        <v>Ava Paguirigan</v>
      </c>
    </row>
    <row r="200" spans="1:7" x14ac:dyDescent="0.2">
      <c r="A200" t="s">
        <v>211</v>
      </c>
      <c r="B200" t="s">
        <v>730</v>
      </c>
      <c r="C200" t="s">
        <v>212</v>
      </c>
      <c r="D200">
        <v>8</v>
      </c>
      <c r="E200" t="s">
        <v>48</v>
      </c>
      <c r="F200" t="s">
        <v>4</v>
      </c>
      <c r="G200" t="str">
        <f t="shared" si="3"/>
        <v>Caroline Tully</v>
      </c>
    </row>
    <row r="201" spans="1:7" x14ac:dyDescent="0.2">
      <c r="G201" t="str">
        <f t="shared" si="3"/>
        <v xml:space="preserve"> </v>
      </c>
    </row>
    <row r="202" spans="1:7" x14ac:dyDescent="0.2">
      <c r="G202" t="str">
        <f t="shared" si="3"/>
        <v xml:space="preserve"> </v>
      </c>
    </row>
    <row r="203" spans="1:7" x14ac:dyDescent="0.2">
      <c r="G203" t="str">
        <f t="shared" si="3"/>
        <v xml:space="preserve"> </v>
      </c>
    </row>
    <row r="204" spans="1:7" x14ac:dyDescent="0.2">
      <c r="G204" t="str">
        <f t="shared" si="3"/>
        <v xml:space="preserve"> </v>
      </c>
    </row>
    <row r="205" spans="1:7" x14ac:dyDescent="0.2">
      <c r="G205" t="str">
        <f t="shared" si="3"/>
        <v xml:space="preserve"> </v>
      </c>
    </row>
    <row r="206" spans="1:7" x14ac:dyDescent="0.2">
      <c r="G206" t="str">
        <f t="shared" si="3"/>
        <v xml:space="preserve"> </v>
      </c>
    </row>
    <row r="207" spans="1:7" x14ac:dyDescent="0.2">
      <c r="G207" t="str">
        <f t="shared" si="3"/>
        <v xml:space="preserve"> </v>
      </c>
    </row>
    <row r="208" spans="1:7" x14ac:dyDescent="0.2">
      <c r="G208" t="str">
        <f t="shared" si="3"/>
        <v xml:space="preserve"> </v>
      </c>
    </row>
    <row r="209" spans="1:7" x14ac:dyDescent="0.2">
      <c r="G209" t="str">
        <f t="shared" si="3"/>
        <v xml:space="preserve"> </v>
      </c>
    </row>
    <row r="210" spans="1:7" x14ac:dyDescent="0.2">
      <c r="A210" t="s">
        <v>731</v>
      </c>
      <c r="B210" t="s">
        <v>732</v>
      </c>
      <c r="C210" t="s">
        <v>733</v>
      </c>
      <c r="D210">
        <v>3</v>
      </c>
      <c r="E210" t="s">
        <v>48</v>
      </c>
      <c r="F210" t="s">
        <v>734</v>
      </c>
      <c r="G210" t="str">
        <f t="shared" si="3"/>
        <v>Gracyn Gill</v>
      </c>
    </row>
    <row r="211" spans="1:7" x14ac:dyDescent="0.2">
      <c r="A211" t="s">
        <v>735</v>
      </c>
      <c r="B211" t="s">
        <v>736</v>
      </c>
      <c r="C211" t="s">
        <v>225</v>
      </c>
      <c r="D211">
        <v>3</v>
      </c>
      <c r="E211" t="s">
        <v>48</v>
      </c>
      <c r="F211" t="s">
        <v>734</v>
      </c>
      <c r="G211" t="str">
        <f t="shared" si="3"/>
        <v>Mary Mahoney</v>
      </c>
    </row>
    <row r="212" spans="1:7" x14ac:dyDescent="0.2">
      <c r="A212" t="s">
        <v>737</v>
      </c>
      <c r="B212" t="s">
        <v>736</v>
      </c>
      <c r="C212" t="s">
        <v>738</v>
      </c>
      <c r="D212">
        <v>3</v>
      </c>
      <c r="E212" t="s">
        <v>48</v>
      </c>
      <c r="F212" t="s">
        <v>734</v>
      </c>
      <c r="G212" t="str">
        <f t="shared" si="3"/>
        <v>Reagan Mahoney</v>
      </c>
    </row>
    <row r="213" spans="1:7" x14ac:dyDescent="0.2">
      <c r="A213" t="s">
        <v>739</v>
      </c>
      <c r="B213" t="s">
        <v>740</v>
      </c>
      <c r="C213" t="s">
        <v>741</v>
      </c>
      <c r="D213">
        <v>3</v>
      </c>
      <c r="E213" t="s">
        <v>48</v>
      </c>
      <c r="F213" t="s">
        <v>734</v>
      </c>
      <c r="G213" t="str">
        <f t="shared" si="3"/>
        <v>Kalyna Pylyp</v>
      </c>
    </row>
    <row r="214" spans="1:7" x14ac:dyDescent="0.2">
      <c r="A214" t="s">
        <v>742</v>
      </c>
      <c r="B214" t="s">
        <v>166</v>
      </c>
      <c r="C214" t="s">
        <v>743</v>
      </c>
      <c r="D214">
        <v>3</v>
      </c>
      <c r="E214" t="s">
        <v>48</v>
      </c>
      <c r="F214" t="s">
        <v>734</v>
      </c>
      <c r="G214" t="str">
        <f t="shared" si="3"/>
        <v>Klari Jalics</v>
      </c>
    </row>
    <row r="215" spans="1:7" x14ac:dyDescent="0.2">
      <c r="A215" t="s">
        <v>744</v>
      </c>
      <c r="B215" t="s">
        <v>745</v>
      </c>
      <c r="C215" t="s">
        <v>746</v>
      </c>
      <c r="D215">
        <v>3</v>
      </c>
      <c r="E215" t="s">
        <v>48</v>
      </c>
      <c r="F215" t="s">
        <v>734</v>
      </c>
      <c r="G215" t="str">
        <f t="shared" si="3"/>
        <v>Eloise Baldwin </v>
      </c>
    </row>
    <row r="216" spans="1:7" x14ac:dyDescent="0.2">
      <c r="A216" t="s">
        <v>747</v>
      </c>
      <c r="B216" t="s">
        <v>186</v>
      </c>
      <c r="C216" t="s">
        <v>203</v>
      </c>
      <c r="D216">
        <v>3</v>
      </c>
      <c r="E216" t="s">
        <v>48</v>
      </c>
      <c r="F216" t="s">
        <v>734</v>
      </c>
      <c r="G216" t="str">
        <f t="shared" si="3"/>
        <v>Libby Dormo</v>
      </c>
    </row>
    <row r="217" spans="1:7" x14ac:dyDescent="0.2">
      <c r="A217" t="s">
        <v>748</v>
      </c>
      <c r="B217" t="s">
        <v>749</v>
      </c>
      <c r="C217" t="s">
        <v>750</v>
      </c>
      <c r="D217">
        <v>3</v>
      </c>
      <c r="E217" t="s">
        <v>48</v>
      </c>
      <c r="F217" t="s">
        <v>734</v>
      </c>
      <c r="G217" t="str">
        <f t="shared" si="3"/>
        <v>Lokklen Scoppetto</v>
      </c>
    </row>
    <row r="218" spans="1:7" x14ac:dyDescent="0.2">
      <c r="A218" t="s">
        <v>751</v>
      </c>
      <c r="B218" t="s">
        <v>752</v>
      </c>
      <c r="C218" t="s">
        <v>338</v>
      </c>
      <c r="D218">
        <v>3</v>
      </c>
      <c r="E218" t="s">
        <v>45</v>
      </c>
      <c r="F218" t="s">
        <v>734</v>
      </c>
      <c r="G218" t="str">
        <f t="shared" si="3"/>
        <v>Chase Allocco</v>
      </c>
    </row>
    <row r="219" spans="1:7" x14ac:dyDescent="0.2">
      <c r="A219" t="s">
        <v>753</v>
      </c>
      <c r="B219" t="s">
        <v>141</v>
      </c>
      <c r="C219" t="s">
        <v>172</v>
      </c>
      <c r="D219">
        <v>3</v>
      </c>
      <c r="E219" t="s">
        <v>45</v>
      </c>
      <c r="F219" t="s">
        <v>734</v>
      </c>
      <c r="G219" t="str">
        <f t="shared" si="3"/>
        <v>Thomas Dudley</v>
      </c>
    </row>
    <row r="220" spans="1:7" x14ac:dyDescent="0.2">
      <c r="A220" t="s">
        <v>754</v>
      </c>
      <c r="B220" t="s">
        <v>755</v>
      </c>
      <c r="C220" t="s">
        <v>178</v>
      </c>
      <c r="D220">
        <v>4</v>
      </c>
      <c r="E220" t="s">
        <v>48</v>
      </c>
      <c r="F220" t="s">
        <v>734</v>
      </c>
      <c r="G220" t="str">
        <f t="shared" si="3"/>
        <v>Emiliana Galeone </v>
      </c>
    </row>
    <row r="221" spans="1:7" x14ac:dyDescent="0.2">
      <c r="A221" t="s">
        <v>756</v>
      </c>
      <c r="B221" t="s">
        <v>182</v>
      </c>
      <c r="C221" t="s">
        <v>183</v>
      </c>
      <c r="D221">
        <v>4</v>
      </c>
      <c r="E221" t="s">
        <v>48</v>
      </c>
      <c r="F221" t="s">
        <v>734</v>
      </c>
      <c r="G221" t="str">
        <f t="shared" si="3"/>
        <v>Viktoria Molina</v>
      </c>
    </row>
    <row r="222" spans="1:7" x14ac:dyDescent="0.2">
      <c r="A222" t="s">
        <v>757</v>
      </c>
      <c r="B222" t="s">
        <v>179</v>
      </c>
      <c r="C222" t="s">
        <v>180</v>
      </c>
      <c r="D222">
        <v>4</v>
      </c>
      <c r="E222" t="s">
        <v>48</v>
      </c>
      <c r="F222" t="s">
        <v>734</v>
      </c>
      <c r="G222" t="str">
        <f t="shared" si="3"/>
        <v>Trinity Landry</v>
      </c>
    </row>
    <row r="223" spans="1:7" x14ac:dyDescent="0.2">
      <c r="A223" t="s">
        <v>758</v>
      </c>
      <c r="B223" t="s">
        <v>759</v>
      </c>
      <c r="C223" t="s">
        <v>181</v>
      </c>
      <c r="D223">
        <v>4</v>
      </c>
      <c r="E223" t="s">
        <v>48</v>
      </c>
      <c r="F223" t="s">
        <v>734</v>
      </c>
      <c r="G223" t="str">
        <f t="shared" si="3"/>
        <v>Sawyer Cinosky</v>
      </c>
    </row>
    <row r="224" spans="1:7" x14ac:dyDescent="0.2">
      <c r="A224" t="s">
        <v>760</v>
      </c>
      <c r="B224" t="s">
        <v>186</v>
      </c>
      <c r="C224" t="s">
        <v>187</v>
      </c>
      <c r="D224">
        <v>4</v>
      </c>
      <c r="E224" t="s">
        <v>45</v>
      </c>
      <c r="F224" t="s">
        <v>734</v>
      </c>
      <c r="G224" t="str">
        <f t="shared" si="3"/>
        <v>Harrison Dormo</v>
      </c>
    </row>
    <row r="225" spans="1:7" x14ac:dyDescent="0.2">
      <c r="A225" t="s">
        <v>761</v>
      </c>
      <c r="B225" t="s">
        <v>762</v>
      </c>
      <c r="C225" t="s">
        <v>105</v>
      </c>
      <c r="D225">
        <v>4</v>
      </c>
      <c r="E225" t="s">
        <v>45</v>
      </c>
      <c r="F225" t="s">
        <v>734</v>
      </c>
      <c r="G225" t="str">
        <f t="shared" si="3"/>
        <v>Henry Schlegal</v>
      </c>
    </row>
    <row r="226" spans="1:7" x14ac:dyDescent="0.2">
      <c r="A226" t="s">
        <v>763</v>
      </c>
      <c r="B226" t="s">
        <v>764</v>
      </c>
      <c r="C226" t="s">
        <v>473</v>
      </c>
      <c r="D226">
        <v>4</v>
      </c>
      <c r="E226" t="s">
        <v>45</v>
      </c>
      <c r="F226" t="s">
        <v>734</v>
      </c>
      <c r="G226" t="str">
        <f t="shared" si="3"/>
        <v>Mason Paolini</v>
      </c>
    </row>
    <row r="227" spans="1:7" x14ac:dyDescent="0.2">
      <c r="A227" t="s">
        <v>765</v>
      </c>
      <c r="B227" t="s">
        <v>139</v>
      </c>
      <c r="C227" t="s">
        <v>185</v>
      </c>
      <c r="D227">
        <v>4</v>
      </c>
      <c r="E227" t="s">
        <v>45</v>
      </c>
      <c r="F227" t="s">
        <v>734</v>
      </c>
      <c r="G227" t="str">
        <f t="shared" si="3"/>
        <v>Luke Seaman</v>
      </c>
    </row>
    <row r="228" spans="1:7" x14ac:dyDescent="0.2">
      <c r="A228" t="s">
        <v>766</v>
      </c>
      <c r="B228" t="s">
        <v>189</v>
      </c>
      <c r="C228" t="s">
        <v>767</v>
      </c>
      <c r="D228">
        <v>4</v>
      </c>
      <c r="E228" t="s">
        <v>45</v>
      </c>
      <c r="F228" t="s">
        <v>734</v>
      </c>
      <c r="G228" t="str">
        <f t="shared" si="3"/>
        <v>Jimbo Blackwell</v>
      </c>
    </row>
    <row r="229" spans="1:7" x14ac:dyDescent="0.2">
      <c r="A229" t="s">
        <v>768</v>
      </c>
      <c r="B229" t="s">
        <v>179</v>
      </c>
      <c r="C229" t="s">
        <v>188</v>
      </c>
      <c r="D229">
        <v>4</v>
      </c>
      <c r="E229" t="s">
        <v>45</v>
      </c>
      <c r="F229" t="s">
        <v>734</v>
      </c>
      <c r="G229" t="str">
        <f t="shared" si="3"/>
        <v>Tristan Landry</v>
      </c>
    </row>
    <row r="230" spans="1:7" x14ac:dyDescent="0.2">
      <c r="A230" t="s">
        <v>769</v>
      </c>
      <c r="B230" t="s">
        <v>770</v>
      </c>
      <c r="C230" t="s">
        <v>771</v>
      </c>
      <c r="D230">
        <v>4</v>
      </c>
      <c r="E230" t="s">
        <v>45</v>
      </c>
      <c r="F230" t="s">
        <v>734</v>
      </c>
      <c r="G230" t="str">
        <f t="shared" si="3"/>
        <v>Chris DeLuca</v>
      </c>
    </row>
    <row r="231" spans="1:7" x14ac:dyDescent="0.2">
      <c r="A231" t="s">
        <v>772</v>
      </c>
      <c r="B231" t="s">
        <v>773</v>
      </c>
      <c r="C231" t="s">
        <v>264</v>
      </c>
      <c r="D231">
        <v>5</v>
      </c>
      <c r="E231" t="s">
        <v>48</v>
      </c>
      <c r="F231" t="s">
        <v>734</v>
      </c>
      <c r="G231" t="str">
        <f t="shared" si="3"/>
        <v>Isabella Crum </v>
      </c>
    </row>
    <row r="232" spans="1:7" x14ac:dyDescent="0.2">
      <c r="A232" t="s">
        <v>774</v>
      </c>
      <c r="B232" t="s">
        <v>156</v>
      </c>
      <c r="C232" t="s">
        <v>175</v>
      </c>
      <c r="D232">
        <v>5</v>
      </c>
      <c r="E232" t="s">
        <v>48</v>
      </c>
      <c r="F232" t="s">
        <v>734</v>
      </c>
      <c r="G232" t="str">
        <f t="shared" si="3"/>
        <v>Taylor Post</v>
      </c>
    </row>
    <row r="233" spans="1:7" x14ac:dyDescent="0.2">
      <c r="A233" t="s">
        <v>775</v>
      </c>
      <c r="B233" t="s">
        <v>776</v>
      </c>
      <c r="C233" t="s">
        <v>102</v>
      </c>
      <c r="D233">
        <v>5</v>
      </c>
      <c r="E233" t="s">
        <v>48</v>
      </c>
      <c r="F233" t="s">
        <v>734</v>
      </c>
      <c r="G233" t="str">
        <f t="shared" si="3"/>
        <v>Sofia Nunez</v>
      </c>
    </row>
    <row r="234" spans="1:7" x14ac:dyDescent="0.2">
      <c r="A234" t="s">
        <v>777</v>
      </c>
      <c r="B234" t="s">
        <v>176</v>
      </c>
      <c r="C234" t="s">
        <v>108</v>
      </c>
      <c r="D234">
        <v>5</v>
      </c>
      <c r="E234" t="s">
        <v>45</v>
      </c>
      <c r="F234" t="s">
        <v>734</v>
      </c>
      <c r="G234" t="str">
        <f t="shared" si="3"/>
        <v>Jack Dugan</v>
      </c>
    </row>
    <row r="235" spans="1:7" x14ac:dyDescent="0.2">
      <c r="A235" t="s">
        <v>778</v>
      </c>
      <c r="B235" t="s">
        <v>779</v>
      </c>
      <c r="C235" t="s">
        <v>780</v>
      </c>
      <c r="D235">
        <v>5</v>
      </c>
      <c r="E235" t="s">
        <v>45</v>
      </c>
      <c r="F235" t="s">
        <v>734</v>
      </c>
      <c r="G235" t="str">
        <f t="shared" si="3"/>
        <v>Ryder Kraft </v>
      </c>
    </row>
    <row r="236" spans="1:7" x14ac:dyDescent="0.2">
      <c r="A236" t="s">
        <v>781</v>
      </c>
      <c r="B236" t="s">
        <v>150</v>
      </c>
      <c r="C236" t="s">
        <v>163</v>
      </c>
      <c r="D236">
        <v>6</v>
      </c>
      <c r="E236" t="s">
        <v>48</v>
      </c>
      <c r="F236" t="s">
        <v>734</v>
      </c>
      <c r="G236" t="str">
        <f t="shared" si="3"/>
        <v>Lucca Galeone</v>
      </c>
    </row>
    <row r="237" spans="1:7" x14ac:dyDescent="0.2">
      <c r="A237" t="s">
        <v>782</v>
      </c>
      <c r="B237" t="s">
        <v>159</v>
      </c>
      <c r="C237" t="s">
        <v>160</v>
      </c>
      <c r="D237">
        <v>6</v>
      </c>
      <c r="E237" t="s">
        <v>48</v>
      </c>
      <c r="F237" t="s">
        <v>734</v>
      </c>
      <c r="G237" t="str">
        <f t="shared" si="3"/>
        <v>Katie Segal</v>
      </c>
    </row>
    <row r="238" spans="1:7" x14ac:dyDescent="0.2">
      <c r="A238" t="s">
        <v>783</v>
      </c>
      <c r="B238" t="s">
        <v>161</v>
      </c>
      <c r="C238" t="s">
        <v>162</v>
      </c>
      <c r="D238">
        <v>6</v>
      </c>
      <c r="E238" t="s">
        <v>48</v>
      </c>
      <c r="F238" t="s">
        <v>734</v>
      </c>
      <c r="G238" t="str">
        <f t="shared" si="3"/>
        <v>Natalie Tangreti</v>
      </c>
    </row>
    <row r="239" spans="1:7" x14ac:dyDescent="0.2">
      <c r="A239" t="s">
        <v>784</v>
      </c>
      <c r="B239" t="s">
        <v>762</v>
      </c>
      <c r="C239" t="s">
        <v>71</v>
      </c>
      <c r="D239">
        <v>6</v>
      </c>
      <c r="E239" t="s">
        <v>45</v>
      </c>
      <c r="F239" t="s">
        <v>734</v>
      </c>
      <c r="G239" t="str">
        <f t="shared" si="3"/>
        <v>Jacob Schlegal</v>
      </c>
    </row>
    <row r="240" spans="1:7" x14ac:dyDescent="0.2">
      <c r="A240" t="s">
        <v>785</v>
      </c>
      <c r="B240" t="s">
        <v>169</v>
      </c>
      <c r="C240" t="s">
        <v>170</v>
      </c>
      <c r="D240">
        <v>6</v>
      </c>
      <c r="E240" t="s">
        <v>45</v>
      </c>
      <c r="F240" t="s">
        <v>734</v>
      </c>
      <c r="G240" t="str">
        <f t="shared" si="3"/>
        <v>Nate Grande</v>
      </c>
    </row>
    <row r="241" spans="1:7" x14ac:dyDescent="0.2">
      <c r="A241" t="s">
        <v>786</v>
      </c>
      <c r="B241" t="s">
        <v>787</v>
      </c>
      <c r="C241" t="s">
        <v>143</v>
      </c>
      <c r="D241">
        <v>6</v>
      </c>
      <c r="E241" t="s">
        <v>45</v>
      </c>
      <c r="F241" t="s">
        <v>734</v>
      </c>
      <c r="G241" t="str">
        <f t="shared" si="3"/>
        <v>Cole McQueen </v>
      </c>
    </row>
    <row r="242" spans="1:7" x14ac:dyDescent="0.2">
      <c r="A242" t="s">
        <v>788</v>
      </c>
      <c r="B242" t="s">
        <v>166</v>
      </c>
      <c r="C242" t="s">
        <v>167</v>
      </c>
      <c r="D242">
        <v>6</v>
      </c>
      <c r="E242" t="s">
        <v>45</v>
      </c>
      <c r="F242" t="s">
        <v>734</v>
      </c>
      <c r="G242" t="str">
        <f t="shared" si="3"/>
        <v>Benedek Jalics</v>
      </c>
    </row>
    <row r="243" spans="1:7" x14ac:dyDescent="0.2">
      <c r="A243" t="s">
        <v>789</v>
      </c>
      <c r="B243" t="s">
        <v>171</v>
      </c>
      <c r="C243" t="s">
        <v>172</v>
      </c>
      <c r="D243">
        <v>6</v>
      </c>
      <c r="E243" t="s">
        <v>45</v>
      </c>
      <c r="F243" t="s">
        <v>734</v>
      </c>
      <c r="G243" t="str">
        <f t="shared" si="3"/>
        <v>Thomas Halliez</v>
      </c>
    </row>
    <row r="244" spans="1:7" x14ac:dyDescent="0.2">
      <c r="A244" t="s">
        <v>790</v>
      </c>
      <c r="B244" t="s">
        <v>141</v>
      </c>
      <c r="C244" t="s">
        <v>168</v>
      </c>
      <c r="D244">
        <v>6</v>
      </c>
      <c r="E244" t="s">
        <v>45</v>
      </c>
      <c r="F244" t="s">
        <v>734</v>
      </c>
      <c r="G244" t="str">
        <f t="shared" si="3"/>
        <v>Robert Dudley</v>
      </c>
    </row>
    <row r="245" spans="1:7" x14ac:dyDescent="0.2">
      <c r="A245" t="s">
        <v>791</v>
      </c>
      <c r="B245" t="s">
        <v>792</v>
      </c>
      <c r="C245" t="s">
        <v>793</v>
      </c>
      <c r="D245">
        <v>6</v>
      </c>
      <c r="E245" t="s">
        <v>45</v>
      </c>
      <c r="F245" t="s">
        <v>734</v>
      </c>
      <c r="G245" t="str">
        <f t="shared" si="3"/>
        <v>Wade Bridgman</v>
      </c>
    </row>
    <row r="246" spans="1:7" x14ac:dyDescent="0.2">
      <c r="A246" t="s">
        <v>794</v>
      </c>
      <c r="B246" t="s">
        <v>764</v>
      </c>
      <c r="C246" t="s">
        <v>164</v>
      </c>
      <c r="D246">
        <v>7</v>
      </c>
      <c r="E246" t="s">
        <v>48</v>
      </c>
      <c r="F246" t="s">
        <v>734</v>
      </c>
      <c r="G246" t="str">
        <f t="shared" si="3"/>
        <v>Elizabeth Paolini</v>
      </c>
    </row>
    <row r="247" spans="1:7" x14ac:dyDescent="0.2">
      <c r="A247" t="s">
        <v>795</v>
      </c>
      <c r="B247" t="s">
        <v>773</v>
      </c>
      <c r="C247" t="s">
        <v>57</v>
      </c>
      <c r="D247">
        <v>7</v>
      </c>
      <c r="E247" t="s">
        <v>48</v>
      </c>
      <c r="F247" t="s">
        <v>734</v>
      </c>
      <c r="G247" t="str">
        <f t="shared" si="3"/>
        <v>Sophia Crum </v>
      </c>
    </row>
    <row r="248" spans="1:7" x14ac:dyDescent="0.2">
      <c r="A248" t="s">
        <v>796</v>
      </c>
      <c r="B248" t="s">
        <v>755</v>
      </c>
      <c r="C248" t="s">
        <v>151</v>
      </c>
      <c r="D248">
        <v>7</v>
      </c>
      <c r="E248" t="s">
        <v>48</v>
      </c>
      <c r="F248" t="s">
        <v>734</v>
      </c>
      <c r="G248" t="str">
        <f t="shared" si="3"/>
        <v>Seraphina Galeone </v>
      </c>
    </row>
    <row r="249" spans="1:7" x14ac:dyDescent="0.2">
      <c r="A249" t="s">
        <v>797</v>
      </c>
      <c r="B249" t="s">
        <v>152</v>
      </c>
      <c r="C249" t="s">
        <v>153</v>
      </c>
      <c r="D249">
        <v>7</v>
      </c>
      <c r="E249" t="s">
        <v>45</v>
      </c>
      <c r="F249" t="s">
        <v>734</v>
      </c>
      <c r="G249" t="str">
        <f t="shared" si="3"/>
        <v>Colt Shankman</v>
      </c>
    </row>
    <row r="250" spans="1:7" x14ac:dyDescent="0.2">
      <c r="A250" t="s">
        <v>798</v>
      </c>
      <c r="B250" t="s">
        <v>139</v>
      </c>
      <c r="C250" t="s">
        <v>93</v>
      </c>
      <c r="D250">
        <v>7</v>
      </c>
      <c r="E250" t="s">
        <v>45</v>
      </c>
      <c r="F250" t="s">
        <v>734</v>
      </c>
      <c r="G250" t="str">
        <f t="shared" si="3"/>
        <v>Christian Seaman</v>
      </c>
    </row>
    <row r="251" spans="1:7" x14ac:dyDescent="0.2">
      <c r="A251" t="s">
        <v>799</v>
      </c>
      <c r="B251" t="s">
        <v>154</v>
      </c>
      <c r="C251" t="s">
        <v>155</v>
      </c>
      <c r="D251">
        <v>7</v>
      </c>
      <c r="E251" t="s">
        <v>45</v>
      </c>
      <c r="F251" t="s">
        <v>734</v>
      </c>
      <c r="G251" t="str">
        <f t="shared" si="3"/>
        <v>Colby Mannion</v>
      </c>
    </row>
    <row r="252" spans="1:7" x14ac:dyDescent="0.2">
      <c r="A252" t="s">
        <v>800</v>
      </c>
      <c r="B252" t="s">
        <v>156</v>
      </c>
      <c r="C252" t="s">
        <v>157</v>
      </c>
      <c r="D252">
        <v>7</v>
      </c>
      <c r="E252" t="s">
        <v>45</v>
      </c>
      <c r="F252" t="s">
        <v>734</v>
      </c>
      <c r="G252" t="str">
        <f t="shared" si="3"/>
        <v>Connor Post</v>
      </c>
    </row>
    <row r="253" spans="1:7" x14ac:dyDescent="0.2">
      <c r="A253" t="s">
        <v>801</v>
      </c>
      <c r="B253" t="s">
        <v>148</v>
      </c>
      <c r="C253" t="s">
        <v>149</v>
      </c>
      <c r="D253">
        <v>8</v>
      </c>
      <c r="E253" t="s">
        <v>45</v>
      </c>
      <c r="F253" t="s">
        <v>734</v>
      </c>
      <c r="G253" t="str">
        <f t="shared" si="3"/>
        <v>Ryan Desimone</v>
      </c>
    </row>
    <row r="254" spans="1:7" x14ac:dyDescent="0.2">
      <c r="A254" t="s">
        <v>802</v>
      </c>
      <c r="B254" t="s">
        <v>144</v>
      </c>
      <c r="C254" t="s">
        <v>147</v>
      </c>
      <c r="D254">
        <v>8</v>
      </c>
      <c r="E254" t="s">
        <v>45</v>
      </c>
      <c r="F254" t="s">
        <v>734</v>
      </c>
      <c r="G254" t="str">
        <f t="shared" si="3"/>
        <v>Brendan Sharkey</v>
      </c>
    </row>
    <row r="255" spans="1:7" x14ac:dyDescent="0.2">
      <c r="A255" t="s">
        <v>803</v>
      </c>
      <c r="B255" t="s">
        <v>804</v>
      </c>
      <c r="C255" t="s">
        <v>632</v>
      </c>
      <c r="D255">
        <v>8</v>
      </c>
      <c r="E255" t="s">
        <v>45</v>
      </c>
      <c r="F255" t="s">
        <v>734</v>
      </c>
      <c r="G255" t="str">
        <f t="shared" si="3"/>
        <v>Ben Balian</v>
      </c>
    </row>
    <row r="256" spans="1:7" x14ac:dyDescent="0.2">
      <c r="G256" t="str">
        <f t="shared" si="3"/>
        <v xml:space="preserve"> </v>
      </c>
    </row>
    <row r="257" spans="1:7" x14ac:dyDescent="0.2">
      <c r="G257" t="str">
        <f t="shared" si="3"/>
        <v xml:space="preserve"> </v>
      </c>
    </row>
    <row r="258" spans="1:7" x14ac:dyDescent="0.2">
      <c r="G258" t="str">
        <f t="shared" si="3"/>
        <v xml:space="preserve"> </v>
      </c>
    </row>
    <row r="259" spans="1:7" x14ac:dyDescent="0.2">
      <c r="G259" t="str">
        <f t="shared" ref="G259:G322" si="4">C259&amp;" "&amp;B259</f>
        <v xml:space="preserve"> </v>
      </c>
    </row>
    <row r="260" spans="1:7" x14ac:dyDescent="0.2">
      <c r="G260" t="str">
        <f t="shared" si="4"/>
        <v xml:space="preserve"> </v>
      </c>
    </row>
    <row r="261" spans="1:7" x14ac:dyDescent="0.2">
      <c r="G261" t="str">
        <f t="shared" si="4"/>
        <v xml:space="preserve"> </v>
      </c>
    </row>
    <row r="262" spans="1:7" x14ac:dyDescent="0.2">
      <c r="G262" t="str">
        <f t="shared" si="4"/>
        <v xml:space="preserve"> </v>
      </c>
    </row>
    <row r="263" spans="1:7" x14ac:dyDescent="0.2">
      <c r="G263" t="str">
        <f t="shared" si="4"/>
        <v xml:space="preserve"> </v>
      </c>
    </row>
    <row r="264" spans="1:7" x14ac:dyDescent="0.2">
      <c r="G264" t="str">
        <f t="shared" si="4"/>
        <v xml:space="preserve"> </v>
      </c>
    </row>
    <row r="265" spans="1:7" x14ac:dyDescent="0.2">
      <c r="G265" t="str">
        <f t="shared" si="4"/>
        <v xml:space="preserve"> </v>
      </c>
    </row>
    <row r="266" spans="1:7" x14ac:dyDescent="0.2">
      <c r="G266" t="str">
        <f t="shared" si="4"/>
        <v xml:space="preserve"> </v>
      </c>
    </row>
    <row r="267" spans="1:7" x14ac:dyDescent="0.2">
      <c r="G267" t="str">
        <f t="shared" si="4"/>
        <v xml:space="preserve"> </v>
      </c>
    </row>
    <row r="268" spans="1:7" x14ac:dyDescent="0.2">
      <c r="A268" t="s">
        <v>805</v>
      </c>
      <c r="B268" t="s">
        <v>806</v>
      </c>
      <c r="C268" t="s">
        <v>164</v>
      </c>
      <c r="D268">
        <v>3</v>
      </c>
      <c r="E268" t="s">
        <v>48</v>
      </c>
      <c r="F268" t="s">
        <v>807</v>
      </c>
      <c r="G268" t="str">
        <f t="shared" si="4"/>
        <v>Elizabeth Fazio</v>
      </c>
    </row>
    <row r="269" spans="1:7" x14ac:dyDescent="0.2">
      <c r="A269" t="s">
        <v>808</v>
      </c>
      <c r="B269" t="s">
        <v>809</v>
      </c>
      <c r="C269" t="s">
        <v>810</v>
      </c>
      <c r="D269">
        <v>3</v>
      </c>
      <c r="E269" t="s">
        <v>48</v>
      </c>
      <c r="F269" t="s">
        <v>807</v>
      </c>
      <c r="G269" t="str">
        <f t="shared" si="4"/>
        <v>Kaitlyn Guzman</v>
      </c>
    </row>
    <row r="270" spans="1:7" x14ac:dyDescent="0.2">
      <c r="A270" t="s">
        <v>811</v>
      </c>
      <c r="B270" t="s">
        <v>812</v>
      </c>
      <c r="C270" t="s">
        <v>62</v>
      </c>
      <c r="D270">
        <v>3</v>
      </c>
      <c r="E270" t="s">
        <v>48</v>
      </c>
      <c r="F270" t="s">
        <v>807</v>
      </c>
      <c r="G270" t="str">
        <f t="shared" si="4"/>
        <v>Leah Fenton</v>
      </c>
    </row>
    <row r="271" spans="1:7" x14ac:dyDescent="0.2">
      <c r="A271" t="s">
        <v>813</v>
      </c>
      <c r="B271" t="s">
        <v>814</v>
      </c>
      <c r="C271" t="s">
        <v>815</v>
      </c>
      <c r="D271">
        <v>3</v>
      </c>
      <c r="E271" t="s">
        <v>48</v>
      </c>
      <c r="F271" t="s">
        <v>807</v>
      </c>
      <c r="G271" t="str">
        <f t="shared" si="4"/>
        <v>Meghan Hernandez</v>
      </c>
    </row>
    <row r="272" spans="1:7" x14ac:dyDescent="0.2">
      <c r="A272" t="s">
        <v>816</v>
      </c>
      <c r="B272" t="s">
        <v>817</v>
      </c>
      <c r="C272" t="s">
        <v>57</v>
      </c>
      <c r="D272">
        <v>3</v>
      </c>
      <c r="E272" t="s">
        <v>48</v>
      </c>
      <c r="F272" t="s">
        <v>807</v>
      </c>
      <c r="G272" t="str">
        <f t="shared" si="4"/>
        <v>Sophia Gencarelli</v>
      </c>
    </row>
    <row r="273" spans="1:10" x14ac:dyDescent="0.2">
      <c r="A273" t="s">
        <v>818</v>
      </c>
      <c r="B273" t="s">
        <v>819</v>
      </c>
      <c r="C273" t="s">
        <v>820</v>
      </c>
      <c r="D273">
        <v>3</v>
      </c>
      <c r="E273" t="s">
        <v>48</v>
      </c>
      <c r="F273" t="s">
        <v>807</v>
      </c>
      <c r="G273" t="str">
        <f t="shared" si="4"/>
        <v>Talin Mohan</v>
      </c>
    </row>
    <row r="274" spans="1:10" x14ac:dyDescent="0.2">
      <c r="A274" t="s">
        <v>821</v>
      </c>
      <c r="B274" t="s">
        <v>822</v>
      </c>
      <c r="C274" t="s">
        <v>823</v>
      </c>
      <c r="D274">
        <v>4</v>
      </c>
      <c r="E274" t="s">
        <v>48</v>
      </c>
      <c r="F274" t="s">
        <v>807</v>
      </c>
      <c r="G274" t="str">
        <f t="shared" si="4"/>
        <v>Lili Peppinghaus</v>
      </c>
    </row>
    <row r="275" spans="1:10" x14ac:dyDescent="0.2">
      <c r="A275" t="s">
        <v>824</v>
      </c>
      <c r="B275" t="s">
        <v>825</v>
      </c>
      <c r="C275" t="s">
        <v>47</v>
      </c>
      <c r="D275">
        <v>4</v>
      </c>
      <c r="E275" t="s">
        <v>48</v>
      </c>
      <c r="F275" t="s">
        <v>807</v>
      </c>
      <c r="G275" t="str">
        <f t="shared" si="4"/>
        <v>Olivia Mielnik</v>
      </c>
    </row>
    <row r="276" spans="1:10" x14ac:dyDescent="0.2">
      <c r="A276" t="s">
        <v>826</v>
      </c>
      <c r="B276" t="s">
        <v>827</v>
      </c>
      <c r="C276" t="s">
        <v>828</v>
      </c>
      <c r="D276">
        <v>5</v>
      </c>
      <c r="E276" t="s">
        <v>45</v>
      </c>
      <c r="F276" t="s">
        <v>807</v>
      </c>
      <c r="G276" t="str">
        <f t="shared" si="4"/>
        <v>Aidan Allen</v>
      </c>
    </row>
    <row r="277" spans="1:10" x14ac:dyDescent="0.2">
      <c r="A277" t="s">
        <v>829</v>
      </c>
      <c r="B277" t="s">
        <v>806</v>
      </c>
      <c r="C277" t="s">
        <v>830</v>
      </c>
      <c r="D277">
        <v>5</v>
      </c>
      <c r="E277" t="s">
        <v>45</v>
      </c>
      <c r="F277" t="s">
        <v>807</v>
      </c>
      <c r="G277" t="str">
        <f t="shared" si="4"/>
        <v>David Fazio</v>
      </c>
    </row>
    <row r="278" spans="1:10" x14ac:dyDescent="0.2">
      <c r="A278" t="s">
        <v>831</v>
      </c>
      <c r="B278" t="s">
        <v>832</v>
      </c>
      <c r="C278" t="s">
        <v>833</v>
      </c>
      <c r="D278">
        <v>5</v>
      </c>
      <c r="E278" t="s">
        <v>45</v>
      </c>
      <c r="F278" t="s">
        <v>807</v>
      </c>
      <c r="G278" t="str">
        <f t="shared" si="4"/>
        <v>Jan Eckhard</v>
      </c>
    </row>
    <row r="279" spans="1:10" x14ac:dyDescent="0.2">
      <c r="A279" t="s">
        <v>834</v>
      </c>
      <c r="B279" t="s">
        <v>817</v>
      </c>
      <c r="C279" t="s">
        <v>835</v>
      </c>
      <c r="D279">
        <v>5</v>
      </c>
      <c r="E279" t="s">
        <v>45</v>
      </c>
      <c r="F279" t="s">
        <v>807</v>
      </c>
      <c r="G279" t="str">
        <f t="shared" si="4"/>
        <v>Luciano Gencarelli</v>
      </c>
    </row>
    <row r="280" spans="1:10" x14ac:dyDescent="0.2">
      <c r="A280" t="s">
        <v>836</v>
      </c>
      <c r="B280" t="s">
        <v>837</v>
      </c>
      <c r="C280" t="s">
        <v>838</v>
      </c>
      <c r="D280">
        <v>5</v>
      </c>
      <c r="E280" t="s">
        <v>48</v>
      </c>
      <c r="F280" t="s">
        <v>807</v>
      </c>
      <c r="G280" t="str">
        <f t="shared" si="4"/>
        <v>Mia Soto</v>
      </c>
    </row>
    <row r="281" spans="1:10" x14ac:dyDescent="0.2">
      <c r="A281" t="s">
        <v>839</v>
      </c>
      <c r="B281" s="27" t="s">
        <v>809</v>
      </c>
      <c r="C281" s="27" t="s">
        <v>551</v>
      </c>
      <c r="D281">
        <v>5</v>
      </c>
      <c r="E281" s="27" t="s">
        <v>45</v>
      </c>
      <c r="F281" s="28" t="s">
        <v>807</v>
      </c>
      <c r="G281" t="str">
        <f t="shared" si="4"/>
        <v>Michael Guzman</v>
      </c>
      <c r="H281" s="27"/>
      <c r="I281" s="27"/>
      <c r="J281" s="27"/>
    </row>
    <row r="282" spans="1:10" x14ac:dyDescent="0.2">
      <c r="A282" t="s">
        <v>840</v>
      </c>
      <c r="B282" s="27" t="s">
        <v>841</v>
      </c>
      <c r="C282" s="27" t="s">
        <v>247</v>
      </c>
      <c r="D282">
        <v>5</v>
      </c>
      <c r="E282" s="27" t="s">
        <v>45</v>
      </c>
      <c r="F282" s="28" t="s">
        <v>807</v>
      </c>
      <c r="G282" t="str">
        <f t="shared" si="4"/>
        <v>Nicholas Kervel</v>
      </c>
      <c r="H282" s="27"/>
      <c r="I282" s="27"/>
      <c r="J282" s="27"/>
    </row>
    <row r="283" spans="1:10" x14ac:dyDescent="0.2">
      <c r="A283" t="s">
        <v>842</v>
      </c>
      <c r="B283" s="27" t="s">
        <v>843</v>
      </c>
      <c r="C283" s="27" t="s">
        <v>844</v>
      </c>
      <c r="D283">
        <v>6</v>
      </c>
      <c r="E283" s="27" t="s">
        <v>45</v>
      </c>
      <c r="F283" s="28" t="s">
        <v>807</v>
      </c>
      <c r="G283" t="str">
        <f t="shared" si="4"/>
        <v>Brandon Rios</v>
      </c>
      <c r="H283" s="27"/>
      <c r="I283" s="27"/>
      <c r="J283" s="27"/>
    </row>
    <row r="284" spans="1:10" x14ac:dyDescent="0.2">
      <c r="A284" t="s">
        <v>845</v>
      </c>
      <c r="B284" s="27" t="s">
        <v>846</v>
      </c>
      <c r="C284" s="27" t="s">
        <v>714</v>
      </c>
      <c r="D284">
        <v>6</v>
      </c>
      <c r="E284" s="27" t="s">
        <v>45</v>
      </c>
      <c r="F284" s="28" t="s">
        <v>807</v>
      </c>
      <c r="G284" t="str">
        <f t="shared" si="4"/>
        <v>Hughes Jeudy</v>
      </c>
      <c r="H284" s="27"/>
      <c r="I284" s="27"/>
      <c r="J284" s="27"/>
    </row>
    <row r="285" spans="1:10" x14ac:dyDescent="0.2">
      <c r="A285" t="s">
        <v>847</v>
      </c>
      <c r="B285" s="27" t="s">
        <v>848</v>
      </c>
      <c r="C285" s="27" t="s">
        <v>849</v>
      </c>
      <c r="D285">
        <v>6</v>
      </c>
      <c r="E285" s="27" t="s">
        <v>45</v>
      </c>
      <c r="F285" s="28" t="s">
        <v>807</v>
      </c>
      <c r="G285" t="str">
        <f t="shared" si="4"/>
        <v>Nicolai Chalet</v>
      </c>
      <c r="H285" s="27"/>
      <c r="I285" s="27"/>
      <c r="J285" s="27"/>
    </row>
    <row r="286" spans="1:10" x14ac:dyDescent="0.2">
      <c r="A286" t="s">
        <v>850</v>
      </c>
      <c r="B286" s="27" t="s">
        <v>825</v>
      </c>
      <c r="C286" s="27" t="s">
        <v>851</v>
      </c>
      <c r="D286">
        <v>8</v>
      </c>
      <c r="E286" s="27" t="s">
        <v>45</v>
      </c>
      <c r="F286" s="28" t="s">
        <v>807</v>
      </c>
      <c r="G286" t="str">
        <f t="shared" si="4"/>
        <v>Victor Mielnik</v>
      </c>
      <c r="H286" s="27"/>
      <c r="I286" s="27"/>
      <c r="J286" s="27"/>
    </row>
    <row r="287" spans="1:10" x14ac:dyDescent="0.2">
      <c r="A287" t="s">
        <v>852</v>
      </c>
      <c r="B287" s="27" t="s">
        <v>853</v>
      </c>
      <c r="C287" s="27" t="s">
        <v>47</v>
      </c>
      <c r="D287">
        <v>8</v>
      </c>
      <c r="E287" s="27" t="s">
        <v>48</v>
      </c>
      <c r="F287" s="28" t="s">
        <v>807</v>
      </c>
      <c r="G287" t="str">
        <f t="shared" si="4"/>
        <v>Olivia Jesolosky</v>
      </c>
      <c r="H287" s="27"/>
      <c r="I287" s="27"/>
      <c r="J287" s="27"/>
    </row>
    <row r="288" spans="1:10" x14ac:dyDescent="0.2">
      <c r="A288" t="s">
        <v>854</v>
      </c>
      <c r="B288" s="27" t="s">
        <v>822</v>
      </c>
      <c r="C288" s="27" t="s">
        <v>844</v>
      </c>
      <c r="D288">
        <v>8</v>
      </c>
      <c r="E288" s="27" t="s">
        <v>45</v>
      </c>
      <c r="F288" s="28" t="s">
        <v>807</v>
      </c>
      <c r="G288" t="str">
        <f t="shared" si="4"/>
        <v>Brandon Peppinghaus</v>
      </c>
      <c r="H288" s="27"/>
      <c r="I288" s="27"/>
      <c r="J288" s="27"/>
    </row>
    <row r="289" spans="1:10" x14ac:dyDescent="0.2">
      <c r="B289" s="27"/>
      <c r="C289" s="27"/>
      <c r="E289" s="27"/>
      <c r="F289" s="28"/>
      <c r="G289" t="str">
        <f t="shared" si="4"/>
        <v xml:space="preserve"> </v>
      </c>
      <c r="H289" s="27"/>
      <c r="I289" s="27"/>
      <c r="J289" s="27"/>
    </row>
    <row r="290" spans="1:10" x14ac:dyDescent="0.2">
      <c r="B290" s="27"/>
      <c r="C290" s="27"/>
      <c r="E290" s="27"/>
      <c r="F290" s="28"/>
      <c r="G290" t="str">
        <f t="shared" si="4"/>
        <v xml:space="preserve"> </v>
      </c>
      <c r="H290" s="27"/>
      <c r="I290" s="27"/>
      <c r="J290" s="27"/>
    </row>
    <row r="291" spans="1:10" x14ac:dyDescent="0.2">
      <c r="B291" s="27"/>
      <c r="C291" s="27"/>
      <c r="E291" s="27"/>
      <c r="F291" s="28"/>
      <c r="G291" t="str">
        <f t="shared" si="4"/>
        <v xml:space="preserve"> </v>
      </c>
      <c r="H291" s="27"/>
      <c r="I291" s="27"/>
      <c r="J291" s="27"/>
    </row>
    <row r="292" spans="1:10" x14ac:dyDescent="0.2">
      <c r="B292" s="27"/>
      <c r="C292" s="27"/>
      <c r="E292" s="27"/>
      <c r="F292" s="28"/>
      <c r="G292" t="str">
        <f t="shared" si="4"/>
        <v xml:space="preserve"> </v>
      </c>
      <c r="H292" s="27"/>
      <c r="I292" s="27"/>
      <c r="J292" s="27"/>
    </row>
    <row r="293" spans="1:10" x14ac:dyDescent="0.2">
      <c r="B293" s="27"/>
      <c r="C293" s="27"/>
      <c r="E293" s="27"/>
      <c r="F293" s="28"/>
      <c r="G293" t="str">
        <f t="shared" si="4"/>
        <v xml:space="preserve"> </v>
      </c>
      <c r="H293" s="27"/>
      <c r="I293" s="27"/>
      <c r="J293" s="27"/>
    </row>
    <row r="294" spans="1:10" x14ac:dyDescent="0.2">
      <c r="B294" s="27"/>
      <c r="C294" s="27"/>
      <c r="E294" s="27"/>
      <c r="F294" s="28"/>
      <c r="G294" t="str">
        <f t="shared" si="4"/>
        <v xml:space="preserve"> </v>
      </c>
      <c r="H294" s="27"/>
      <c r="I294" s="27"/>
      <c r="J294" s="27"/>
    </row>
    <row r="295" spans="1:10" x14ac:dyDescent="0.2">
      <c r="B295" s="27"/>
      <c r="C295" s="27"/>
      <c r="E295" s="27"/>
      <c r="F295" s="28"/>
      <c r="G295" t="str">
        <f t="shared" si="4"/>
        <v xml:space="preserve"> </v>
      </c>
      <c r="H295" s="27"/>
      <c r="I295" s="27"/>
      <c r="J295" s="27"/>
    </row>
    <row r="296" spans="1:10" x14ac:dyDescent="0.2">
      <c r="B296" s="27"/>
      <c r="C296" s="27"/>
      <c r="E296" s="27"/>
      <c r="F296" s="28"/>
      <c r="G296" t="str">
        <f t="shared" si="4"/>
        <v xml:space="preserve"> </v>
      </c>
      <c r="H296" s="27"/>
      <c r="I296" s="27"/>
      <c r="J296" s="27"/>
    </row>
    <row r="297" spans="1:10" x14ac:dyDescent="0.2">
      <c r="B297" s="27"/>
      <c r="C297" s="27"/>
      <c r="E297" s="27"/>
      <c r="F297" s="28"/>
      <c r="G297" t="str">
        <f t="shared" si="4"/>
        <v xml:space="preserve"> </v>
      </c>
      <c r="H297" s="27"/>
      <c r="I297" s="27"/>
      <c r="J297" s="27"/>
    </row>
    <row r="298" spans="1:10" x14ac:dyDescent="0.2">
      <c r="B298" s="27"/>
      <c r="C298" s="27"/>
      <c r="E298" s="27"/>
      <c r="F298" s="28"/>
      <c r="G298" t="str">
        <f t="shared" si="4"/>
        <v xml:space="preserve"> </v>
      </c>
      <c r="H298" s="27"/>
      <c r="I298" s="27"/>
      <c r="J298" s="27"/>
    </row>
    <row r="299" spans="1:10" x14ac:dyDescent="0.2">
      <c r="G299" t="str">
        <f t="shared" si="4"/>
        <v xml:space="preserve"> </v>
      </c>
    </row>
    <row r="300" spans="1:10" x14ac:dyDescent="0.2">
      <c r="A300" t="s">
        <v>855</v>
      </c>
      <c r="B300" t="s">
        <v>289</v>
      </c>
      <c r="C300" t="s">
        <v>856</v>
      </c>
      <c r="D300">
        <v>8</v>
      </c>
      <c r="E300" t="s">
        <v>48</v>
      </c>
      <c r="F300" t="s">
        <v>857</v>
      </c>
      <c r="G300" t="str">
        <f t="shared" si="4"/>
        <v>Azariah	 Andrews</v>
      </c>
    </row>
    <row r="301" spans="1:10" x14ac:dyDescent="0.2">
      <c r="A301" t="s">
        <v>858</v>
      </c>
      <c r="B301" t="s">
        <v>859</v>
      </c>
      <c r="C301" t="s">
        <v>860</v>
      </c>
      <c r="D301">
        <v>8</v>
      </c>
      <c r="E301" t="s">
        <v>48</v>
      </c>
      <c r="F301" t="s">
        <v>857</v>
      </c>
      <c r="G301" t="str">
        <f t="shared" si="4"/>
        <v>Alexa	 Barravecchio</v>
      </c>
    </row>
    <row r="302" spans="1:10" x14ac:dyDescent="0.2">
      <c r="A302" t="s">
        <v>861</v>
      </c>
      <c r="B302" t="s">
        <v>862</v>
      </c>
      <c r="C302" t="s">
        <v>863</v>
      </c>
      <c r="D302">
        <v>8</v>
      </c>
      <c r="E302" t="s">
        <v>48</v>
      </c>
      <c r="F302" t="s">
        <v>857</v>
      </c>
      <c r="G302" t="str">
        <f t="shared" si="4"/>
        <v>Mae	 Honan</v>
      </c>
    </row>
    <row r="303" spans="1:10" x14ac:dyDescent="0.2">
      <c r="A303" t="s">
        <v>864</v>
      </c>
      <c r="B303" t="s">
        <v>865</v>
      </c>
      <c r="C303" t="s">
        <v>866</v>
      </c>
      <c r="D303">
        <v>8</v>
      </c>
      <c r="E303" t="s">
        <v>48</v>
      </c>
      <c r="F303" t="s">
        <v>857</v>
      </c>
      <c r="G303" t="str">
        <f t="shared" si="4"/>
        <v>Isabella	 Orosz</v>
      </c>
    </row>
    <row r="304" spans="1:10" x14ac:dyDescent="0.2">
      <c r="A304" t="s">
        <v>867</v>
      </c>
      <c r="B304" t="s">
        <v>868</v>
      </c>
      <c r="C304" t="s">
        <v>866</v>
      </c>
      <c r="D304">
        <v>8</v>
      </c>
      <c r="E304" t="s">
        <v>48</v>
      </c>
      <c r="F304" t="s">
        <v>857</v>
      </c>
      <c r="G304" t="str">
        <f t="shared" si="4"/>
        <v>Isabella	 Propper</v>
      </c>
    </row>
    <row r="305" spans="1:7" x14ac:dyDescent="0.2">
      <c r="A305" t="s">
        <v>869</v>
      </c>
      <c r="B305" t="s">
        <v>870</v>
      </c>
      <c r="C305" t="s">
        <v>871</v>
      </c>
      <c r="D305">
        <v>8</v>
      </c>
      <c r="E305" t="s">
        <v>48</v>
      </c>
      <c r="F305" t="s">
        <v>857</v>
      </c>
      <c r="G305" t="str">
        <f t="shared" si="4"/>
        <v>Peyton	 Simmons</v>
      </c>
    </row>
    <row r="306" spans="1:7" x14ac:dyDescent="0.2">
      <c r="A306" t="s">
        <v>872</v>
      </c>
      <c r="B306" t="s">
        <v>873</v>
      </c>
      <c r="C306" t="s">
        <v>874</v>
      </c>
      <c r="D306">
        <v>7</v>
      </c>
      <c r="E306" t="s">
        <v>48</v>
      </c>
      <c r="F306" t="s">
        <v>857</v>
      </c>
      <c r="G306" t="str">
        <f t="shared" si="4"/>
        <v>Mary	 Cafasso</v>
      </c>
    </row>
    <row r="307" spans="1:7" x14ac:dyDescent="0.2">
      <c r="A307" t="s">
        <v>875</v>
      </c>
      <c r="B307" t="s">
        <v>876</v>
      </c>
      <c r="C307" t="s">
        <v>877</v>
      </c>
      <c r="D307">
        <v>7</v>
      </c>
      <c r="E307" t="s">
        <v>48</v>
      </c>
      <c r="F307" t="s">
        <v>857</v>
      </c>
      <c r="G307" t="str">
        <f t="shared" si="4"/>
        <v>Galina	 Dangler</v>
      </c>
    </row>
    <row r="308" spans="1:7" x14ac:dyDescent="0.2">
      <c r="A308" t="s">
        <v>878</v>
      </c>
      <c r="B308" t="s">
        <v>879</v>
      </c>
      <c r="C308" t="s">
        <v>880</v>
      </c>
      <c r="D308">
        <v>7</v>
      </c>
      <c r="E308" t="s">
        <v>48</v>
      </c>
      <c r="F308" t="s">
        <v>857</v>
      </c>
      <c r="G308" t="str">
        <f t="shared" si="4"/>
        <v>Samantha	 Innella</v>
      </c>
    </row>
    <row r="309" spans="1:7" x14ac:dyDescent="0.2">
      <c r="A309" t="s">
        <v>881</v>
      </c>
      <c r="B309" t="s">
        <v>882</v>
      </c>
      <c r="C309" t="s">
        <v>883</v>
      </c>
      <c r="D309">
        <v>7</v>
      </c>
      <c r="E309" t="s">
        <v>48</v>
      </c>
      <c r="F309" t="s">
        <v>857</v>
      </c>
      <c r="G309" t="str">
        <f t="shared" si="4"/>
        <v>Layla	 Vreeling</v>
      </c>
    </row>
    <row r="310" spans="1:7" x14ac:dyDescent="0.2">
      <c r="A310" t="s">
        <v>884</v>
      </c>
      <c r="B310" t="s">
        <v>885</v>
      </c>
      <c r="C310" t="s">
        <v>886</v>
      </c>
      <c r="D310">
        <v>7</v>
      </c>
      <c r="E310" t="s">
        <v>48</v>
      </c>
      <c r="F310" t="s">
        <v>857</v>
      </c>
      <c r="G310" t="str">
        <f t="shared" si="4"/>
        <v>Sally	 Walker</v>
      </c>
    </row>
    <row r="311" spans="1:7" x14ac:dyDescent="0.2">
      <c r="A311" t="s">
        <v>887</v>
      </c>
      <c r="B311" t="s">
        <v>888</v>
      </c>
      <c r="C311" t="s">
        <v>47</v>
      </c>
      <c r="D311">
        <v>8</v>
      </c>
      <c r="E311" t="s">
        <v>48</v>
      </c>
      <c r="F311" t="s">
        <v>857</v>
      </c>
      <c r="G311" t="str">
        <f t="shared" si="4"/>
        <v>Olivia Barsemian</v>
      </c>
    </row>
    <row r="312" spans="1:7" x14ac:dyDescent="0.2">
      <c r="G312" t="str">
        <f t="shared" si="4"/>
        <v xml:space="preserve"> </v>
      </c>
    </row>
    <row r="313" spans="1:7" x14ac:dyDescent="0.2">
      <c r="G313" t="str">
        <f t="shared" si="4"/>
        <v xml:space="preserve"> </v>
      </c>
    </row>
    <row r="314" spans="1:7" x14ac:dyDescent="0.2">
      <c r="G314" t="str">
        <f t="shared" si="4"/>
        <v xml:space="preserve"> </v>
      </c>
    </row>
    <row r="315" spans="1:7" x14ac:dyDescent="0.2">
      <c r="G315" t="str">
        <f t="shared" si="4"/>
        <v xml:space="preserve"> </v>
      </c>
    </row>
    <row r="316" spans="1:7" x14ac:dyDescent="0.2">
      <c r="G316" t="str">
        <f t="shared" si="4"/>
        <v xml:space="preserve"> </v>
      </c>
    </row>
    <row r="317" spans="1:7" x14ac:dyDescent="0.2">
      <c r="G317" t="str">
        <f t="shared" si="4"/>
        <v xml:space="preserve"> </v>
      </c>
    </row>
    <row r="318" spans="1:7" x14ac:dyDescent="0.2">
      <c r="G318" t="str">
        <f t="shared" si="4"/>
        <v xml:space="preserve"> </v>
      </c>
    </row>
    <row r="319" spans="1:7" x14ac:dyDescent="0.2">
      <c r="G319" t="str">
        <f t="shared" si="4"/>
        <v xml:space="preserve"> </v>
      </c>
    </row>
    <row r="320" spans="1:7" x14ac:dyDescent="0.2">
      <c r="G320" t="str">
        <f t="shared" si="4"/>
        <v xml:space="preserve"> </v>
      </c>
    </row>
    <row r="321" spans="1:7" x14ac:dyDescent="0.2">
      <c r="G321" t="str">
        <f t="shared" si="4"/>
        <v xml:space="preserve"> </v>
      </c>
    </row>
    <row r="322" spans="1:7" x14ac:dyDescent="0.2">
      <c r="A322" t="s">
        <v>889</v>
      </c>
      <c r="B322" t="s">
        <v>890</v>
      </c>
      <c r="C322" t="s">
        <v>212</v>
      </c>
      <c r="D322">
        <v>3</v>
      </c>
      <c r="E322" t="s">
        <v>48</v>
      </c>
      <c r="F322" t="s">
        <v>891</v>
      </c>
      <c r="G322" t="str">
        <f t="shared" si="4"/>
        <v>Caroline Doench</v>
      </c>
    </row>
    <row r="323" spans="1:7" x14ac:dyDescent="0.2">
      <c r="A323" t="s">
        <v>892</v>
      </c>
      <c r="B323" t="s">
        <v>893</v>
      </c>
      <c r="C323" t="s">
        <v>894</v>
      </c>
      <c r="D323">
        <v>3</v>
      </c>
      <c r="E323" t="s">
        <v>45</v>
      </c>
      <c r="F323" t="s">
        <v>891</v>
      </c>
      <c r="G323" t="str">
        <f t="shared" ref="G323:G386" si="5">C323&amp;" "&amp;B323</f>
        <v>Bobby Meulener</v>
      </c>
    </row>
    <row r="324" spans="1:7" x14ac:dyDescent="0.2">
      <c r="A324" t="s">
        <v>895</v>
      </c>
      <c r="B324" t="s">
        <v>893</v>
      </c>
      <c r="C324" t="s">
        <v>896</v>
      </c>
      <c r="D324">
        <v>3</v>
      </c>
      <c r="E324" t="s">
        <v>48</v>
      </c>
      <c r="F324" t="s">
        <v>891</v>
      </c>
      <c r="G324" t="str">
        <f t="shared" si="5"/>
        <v>MaryAnna Meulener</v>
      </c>
    </row>
    <row r="325" spans="1:7" x14ac:dyDescent="0.2">
      <c r="A325" t="s">
        <v>897</v>
      </c>
      <c r="B325" t="s">
        <v>898</v>
      </c>
      <c r="C325" t="s">
        <v>899</v>
      </c>
      <c r="D325">
        <v>3</v>
      </c>
      <c r="E325" t="s">
        <v>48</v>
      </c>
      <c r="F325" t="s">
        <v>891</v>
      </c>
      <c r="G325" t="str">
        <f t="shared" si="5"/>
        <v>Asha Patel</v>
      </c>
    </row>
    <row r="326" spans="1:7" x14ac:dyDescent="0.2">
      <c r="A326" t="s">
        <v>900</v>
      </c>
      <c r="B326" t="s">
        <v>901</v>
      </c>
      <c r="C326" t="s">
        <v>902</v>
      </c>
      <c r="D326">
        <v>3</v>
      </c>
      <c r="E326" t="s">
        <v>48</v>
      </c>
      <c r="F326" t="s">
        <v>891</v>
      </c>
      <c r="G326" t="str">
        <f t="shared" si="5"/>
        <v>Julie Scarpin</v>
      </c>
    </row>
    <row r="327" spans="1:7" x14ac:dyDescent="0.2">
      <c r="A327" t="s">
        <v>903</v>
      </c>
      <c r="B327" t="s">
        <v>904</v>
      </c>
      <c r="C327" t="s">
        <v>905</v>
      </c>
      <c r="D327">
        <v>4</v>
      </c>
      <c r="E327" t="s">
        <v>45</v>
      </c>
      <c r="F327" t="s">
        <v>891</v>
      </c>
      <c r="G327" t="str">
        <f t="shared" si="5"/>
        <v>Sidney Hamlett</v>
      </c>
    </row>
    <row r="328" spans="1:7" x14ac:dyDescent="0.2">
      <c r="A328" t="s">
        <v>906</v>
      </c>
      <c r="B328" t="s">
        <v>907</v>
      </c>
      <c r="C328" t="s">
        <v>341</v>
      </c>
      <c r="D328">
        <v>4</v>
      </c>
      <c r="E328" t="s">
        <v>45</v>
      </c>
      <c r="F328" t="s">
        <v>891</v>
      </c>
      <c r="G328" t="str">
        <f t="shared" si="5"/>
        <v>Joseph Lombardi</v>
      </c>
    </row>
    <row r="329" spans="1:7" x14ac:dyDescent="0.2">
      <c r="A329" t="s">
        <v>908</v>
      </c>
      <c r="B329" t="s">
        <v>898</v>
      </c>
      <c r="C329" t="s">
        <v>222</v>
      </c>
      <c r="D329">
        <v>4</v>
      </c>
      <c r="E329" t="s">
        <v>48</v>
      </c>
      <c r="F329" t="s">
        <v>891</v>
      </c>
      <c r="G329" t="str">
        <f t="shared" si="5"/>
        <v>Emma Patel</v>
      </c>
    </row>
    <row r="330" spans="1:7" x14ac:dyDescent="0.2">
      <c r="A330" t="s">
        <v>909</v>
      </c>
      <c r="B330" t="s">
        <v>910</v>
      </c>
      <c r="C330" t="s">
        <v>911</v>
      </c>
      <c r="D330">
        <v>4</v>
      </c>
      <c r="E330" t="s">
        <v>48</v>
      </c>
      <c r="F330" t="s">
        <v>891</v>
      </c>
      <c r="G330" t="str">
        <f t="shared" si="5"/>
        <v>Annie Salaki</v>
      </c>
    </row>
    <row r="331" spans="1:7" x14ac:dyDescent="0.2">
      <c r="A331" t="s">
        <v>912</v>
      </c>
      <c r="B331" t="s">
        <v>913</v>
      </c>
      <c r="C331" t="s">
        <v>914</v>
      </c>
      <c r="D331">
        <v>4</v>
      </c>
      <c r="E331" t="s">
        <v>48</v>
      </c>
      <c r="F331" t="s">
        <v>891</v>
      </c>
      <c r="G331" t="str">
        <f t="shared" si="5"/>
        <v>Kate Sims</v>
      </c>
    </row>
    <row r="332" spans="1:7" x14ac:dyDescent="0.2">
      <c r="A332" t="s">
        <v>915</v>
      </c>
      <c r="B332" t="s">
        <v>916</v>
      </c>
      <c r="C332" t="s">
        <v>917</v>
      </c>
      <c r="D332">
        <v>4</v>
      </c>
      <c r="E332" t="s">
        <v>48</v>
      </c>
      <c r="F332" t="s">
        <v>891</v>
      </c>
      <c r="G332" t="str">
        <f t="shared" si="5"/>
        <v>Mashuri Steele</v>
      </c>
    </row>
    <row r="333" spans="1:7" x14ac:dyDescent="0.2">
      <c r="A333" t="s">
        <v>918</v>
      </c>
      <c r="B333" t="s">
        <v>919</v>
      </c>
      <c r="C333" t="s">
        <v>142</v>
      </c>
      <c r="D333">
        <v>4</v>
      </c>
      <c r="E333" t="s">
        <v>48</v>
      </c>
      <c r="F333" t="s">
        <v>891</v>
      </c>
      <c r="G333" t="str">
        <f t="shared" si="5"/>
        <v>Alexa VanSlyke</v>
      </c>
    </row>
    <row r="334" spans="1:7" x14ac:dyDescent="0.2">
      <c r="A334" t="s">
        <v>920</v>
      </c>
      <c r="B334" t="s">
        <v>337</v>
      </c>
      <c r="C334" t="s">
        <v>830</v>
      </c>
      <c r="D334">
        <v>4</v>
      </c>
      <c r="E334" t="s">
        <v>45</v>
      </c>
      <c r="F334" t="s">
        <v>891</v>
      </c>
      <c r="G334" t="str">
        <f t="shared" si="5"/>
        <v>David Williams</v>
      </c>
    </row>
    <row r="335" spans="1:7" x14ac:dyDescent="0.2">
      <c r="A335" t="s">
        <v>921</v>
      </c>
      <c r="B335" t="s">
        <v>922</v>
      </c>
      <c r="C335" t="s">
        <v>923</v>
      </c>
      <c r="D335">
        <v>5</v>
      </c>
      <c r="E335" t="s">
        <v>45</v>
      </c>
      <c r="F335" t="s">
        <v>891</v>
      </c>
      <c r="G335" t="str">
        <f t="shared" si="5"/>
        <v>Bradford (Ford) Berdahl</v>
      </c>
    </row>
    <row r="336" spans="1:7" x14ac:dyDescent="0.2">
      <c r="A336" t="s">
        <v>924</v>
      </c>
      <c r="B336" t="s">
        <v>925</v>
      </c>
      <c r="C336" t="s">
        <v>482</v>
      </c>
      <c r="D336">
        <v>5</v>
      </c>
      <c r="E336" t="s">
        <v>45</v>
      </c>
      <c r="F336" t="s">
        <v>891</v>
      </c>
      <c r="G336" t="str">
        <f t="shared" si="5"/>
        <v>Dylan Fusco</v>
      </c>
    </row>
    <row r="337" spans="1:7" x14ac:dyDescent="0.2">
      <c r="A337" t="s">
        <v>926</v>
      </c>
      <c r="B337" t="s">
        <v>257</v>
      </c>
      <c r="C337" t="s">
        <v>927</v>
      </c>
      <c r="D337">
        <v>8</v>
      </c>
      <c r="E337" t="s">
        <v>48</v>
      </c>
      <c r="F337" t="s">
        <v>891</v>
      </c>
      <c r="G337" t="str">
        <f t="shared" si="5"/>
        <v>Kimberly Logan</v>
      </c>
    </row>
    <row r="338" spans="1:7" x14ac:dyDescent="0.2">
      <c r="A338" t="s">
        <v>928</v>
      </c>
      <c r="B338" t="s">
        <v>929</v>
      </c>
      <c r="C338" t="s">
        <v>930</v>
      </c>
      <c r="D338">
        <v>6</v>
      </c>
      <c r="E338" t="s">
        <v>48</v>
      </c>
      <c r="F338" t="s">
        <v>891</v>
      </c>
      <c r="G338" t="str">
        <f t="shared" si="5"/>
        <v>Isabela de Castro Soares</v>
      </c>
    </row>
    <row r="339" spans="1:7" x14ac:dyDescent="0.2">
      <c r="A339" t="s">
        <v>931</v>
      </c>
      <c r="B339" t="s">
        <v>932</v>
      </c>
      <c r="C339" t="s">
        <v>933</v>
      </c>
      <c r="D339">
        <v>6</v>
      </c>
      <c r="E339" t="s">
        <v>45</v>
      </c>
      <c r="F339" t="s">
        <v>891</v>
      </c>
      <c r="G339" t="str">
        <f t="shared" si="5"/>
        <v>Aiden Glacken</v>
      </c>
    </row>
    <row r="340" spans="1:7" x14ac:dyDescent="0.2">
      <c r="A340" t="s">
        <v>934</v>
      </c>
      <c r="B340" t="s">
        <v>554</v>
      </c>
      <c r="C340" t="s">
        <v>935</v>
      </c>
      <c r="D340">
        <v>6</v>
      </c>
      <c r="E340" t="s">
        <v>45</v>
      </c>
      <c r="F340" t="s">
        <v>891</v>
      </c>
      <c r="G340" t="str">
        <f t="shared" si="5"/>
        <v>Corey Graham</v>
      </c>
    </row>
    <row r="341" spans="1:7" x14ac:dyDescent="0.2">
      <c r="A341" t="s">
        <v>936</v>
      </c>
      <c r="B341" t="s">
        <v>937</v>
      </c>
      <c r="C341" t="s">
        <v>548</v>
      </c>
      <c r="D341">
        <v>6</v>
      </c>
      <c r="E341" t="s">
        <v>45</v>
      </c>
      <c r="F341" t="s">
        <v>891</v>
      </c>
      <c r="G341" t="str">
        <f t="shared" si="5"/>
        <v>Matthew Mangold</v>
      </c>
    </row>
    <row r="342" spans="1:7" x14ac:dyDescent="0.2">
      <c r="A342" t="s">
        <v>938</v>
      </c>
      <c r="B342" t="s">
        <v>939</v>
      </c>
      <c r="C342" t="s">
        <v>940</v>
      </c>
      <c r="D342">
        <v>6</v>
      </c>
      <c r="E342" t="s">
        <v>45</v>
      </c>
      <c r="F342" t="s">
        <v>891</v>
      </c>
      <c r="G342" t="str">
        <f t="shared" si="5"/>
        <v>Felipe Rendon</v>
      </c>
    </row>
    <row r="343" spans="1:7" x14ac:dyDescent="0.2">
      <c r="A343" t="s">
        <v>941</v>
      </c>
      <c r="B343" t="s">
        <v>922</v>
      </c>
      <c r="C343" t="s">
        <v>942</v>
      </c>
      <c r="D343">
        <v>7</v>
      </c>
      <c r="E343" t="s">
        <v>48</v>
      </c>
      <c r="F343" t="s">
        <v>891</v>
      </c>
      <c r="G343" t="str">
        <f t="shared" si="5"/>
        <v>Alexandra Berdahl</v>
      </c>
    </row>
    <row r="344" spans="1:7" x14ac:dyDescent="0.2">
      <c r="A344" t="s">
        <v>943</v>
      </c>
      <c r="B344" t="s">
        <v>944</v>
      </c>
      <c r="C344" t="s">
        <v>945</v>
      </c>
      <c r="D344">
        <v>7</v>
      </c>
      <c r="E344" t="s">
        <v>45</v>
      </c>
      <c r="F344" t="s">
        <v>891</v>
      </c>
      <c r="G344" t="str">
        <f t="shared" si="5"/>
        <v>Vincent Pasqua</v>
      </c>
    </row>
    <row r="345" spans="1:7" x14ac:dyDescent="0.2">
      <c r="A345" t="s">
        <v>946</v>
      </c>
      <c r="B345" t="s">
        <v>947</v>
      </c>
      <c r="C345" t="s">
        <v>948</v>
      </c>
      <c r="D345">
        <v>7</v>
      </c>
      <c r="E345" t="s">
        <v>45</v>
      </c>
      <c r="F345" t="s">
        <v>891</v>
      </c>
      <c r="G345" t="str">
        <f t="shared" si="5"/>
        <v>Naeem Rawat</v>
      </c>
    </row>
    <row r="346" spans="1:7" x14ac:dyDescent="0.2">
      <c r="A346" t="s">
        <v>949</v>
      </c>
      <c r="B346" t="s">
        <v>910</v>
      </c>
      <c r="C346" t="s">
        <v>105</v>
      </c>
      <c r="D346">
        <v>7</v>
      </c>
      <c r="E346" t="s">
        <v>45</v>
      </c>
      <c r="F346" t="s">
        <v>891</v>
      </c>
      <c r="G346" t="str">
        <f t="shared" si="5"/>
        <v>Henry Salaki</v>
      </c>
    </row>
    <row r="347" spans="1:7" x14ac:dyDescent="0.2">
      <c r="A347" t="s">
        <v>950</v>
      </c>
      <c r="B347" t="s">
        <v>951</v>
      </c>
      <c r="C347" t="s">
        <v>172</v>
      </c>
      <c r="D347">
        <v>7</v>
      </c>
      <c r="E347" t="s">
        <v>45</v>
      </c>
      <c r="F347" t="s">
        <v>891</v>
      </c>
      <c r="G347" t="str">
        <f t="shared" si="5"/>
        <v>Thomas Walsh</v>
      </c>
    </row>
    <row r="348" spans="1:7" x14ac:dyDescent="0.2">
      <c r="G348" t="str">
        <f t="shared" si="5"/>
        <v xml:space="preserve"> </v>
      </c>
    </row>
    <row r="349" spans="1:7" x14ac:dyDescent="0.2">
      <c r="G349" t="str">
        <f t="shared" si="5"/>
        <v xml:space="preserve"> </v>
      </c>
    </row>
    <row r="350" spans="1:7" x14ac:dyDescent="0.2">
      <c r="G350" t="str">
        <f t="shared" si="5"/>
        <v xml:space="preserve"> </v>
      </c>
    </row>
    <row r="351" spans="1:7" x14ac:dyDescent="0.2">
      <c r="A351" t="s">
        <v>952</v>
      </c>
      <c r="B351" t="s">
        <v>401</v>
      </c>
      <c r="C351" t="s">
        <v>400</v>
      </c>
      <c r="D351">
        <v>7</v>
      </c>
      <c r="E351" t="s">
        <v>45</v>
      </c>
      <c r="F351" t="s">
        <v>3</v>
      </c>
      <c r="G351" t="str">
        <f t="shared" si="5"/>
        <v>Carl Aberle</v>
      </c>
    </row>
    <row r="352" spans="1:7" x14ac:dyDescent="0.2">
      <c r="A352" t="s">
        <v>953</v>
      </c>
      <c r="B352" t="s">
        <v>401</v>
      </c>
      <c r="C352" t="s">
        <v>341</v>
      </c>
      <c r="D352">
        <v>4</v>
      </c>
      <c r="E352" t="s">
        <v>45</v>
      </c>
      <c r="F352" t="s">
        <v>3</v>
      </c>
      <c r="G352" t="str">
        <f t="shared" si="5"/>
        <v>Joseph Aberle</v>
      </c>
    </row>
    <row r="353" spans="1:7" x14ac:dyDescent="0.2">
      <c r="A353" t="s">
        <v>954</v>
      </c>
      <c r="B353" t="s">
        <v>955</v>
      </c>
      <c r="C353" t="s">
        <v>956</v>
      </c>
      <c r="D353">
        <v>1</v>
      </c>
      <c r="E353" t="s">
        <v>45</v>
      </c>
      <c r="F353" t="s">
        <v>3</v>
      </c>
      <c r="G353" t="str">
        <f t="shared" si="5"/>
        <v>Joey Arnold</v>
      </c>
    </row>
    <row r="354" spans="1:7" x14ac:dyDescent="0.2">
      <c r="A354" t="s">
        <v>957</v>
      </c>
      <c r="B354" t="s">
        <v>408</v>
      </c>
      <c r="C354" t="s">
        <v>407</v>
      </c>
      <c r="D354">
        <v>7</v>
      </c>
      <c r="E354" t="s">
        <v>45</v>
      </c>
      <c r="F354" t="s">
        <v>3</v>
      </c>
      <c r="G354" t="str">
        <f t="shared" si="5"/>
        <v>Sam Bonsignore</v>
      </c>
    </row>
    <row r="355" spans="1:7" x14ac:dyDescent="0.2">
      <c r="A355" t="s">
        <v>958</v>
      </c>
      <c r="B355" t="s">
        <v>959</v>
      </c>
      <c r="C355" t="s">
        <v>527</v>
      </c>
      <c r="D355">
        <v>3</v>
      </c>
      <c r="E355" t="s">
        <v>45</v>
      </c>
      <c r="F355" t="s">
        <v>3</v>
      </c>
      <c r="G355" t="str">
        <f t="shared" si="5"/>
        <v>Antonio Davis-Pamer</v>
      </c>
    </row>
    <row r="356" spans="1:7" x14ac:dyDescent="0.2">
      <c r="A356" t="s">
        <v>960</v>
      </c>
      <c r="B356" t="s">
        <v>398</v>
      </c>
      <c r="C356" t="s">
        <v>184</v>
      </c>
      <c r="D356">
        <v>8</v>
      </c>
      <c r="E356" t="s">
        <v>45</v>
      </c>
      <c r="F356" t="s">
        <v>3</v>
      </c>
      <c r="G356" t="str">
        <f t="shared" si="5"/>
        <v>Andrew Demetrick</v>
      </c>
    </row>
    <row r="357" spans="1:7" x14ac:dyDescent="0.2">
      <c r="A357" t="s">
        <v>961</v>
      </c>
      <c r="B357" t="s">
        <v>962</v>
      </c>
      <c r="C357" t="s">
        <v>496</v>
      </c>
      <c r="D357" t="s">
        <v>963</v>
      </c>
      <c r="E357" t="s">
        <v>48</v>
      </c>
      <c r="F357" t="s">
        <v>3</v>
      </c>
      <c r="G357" t="str">
        <f t="shared" si="5"/>
        <v>Jillian DeNoble</v>
      </c>
    </row>
    <row r="358" spans="1:7" x14ac:dyDescent="0.2">
      <c r="A358" t="s">
        <v>964</v>
      </c>
      <c r="B358" t="s">
        <v>962</v>
      </c>
      <c r="C358" t="s">
        <v>465</v>
      </c>
      <c r="D358">
        <v>5</v>
      </c>
      <c r="E358" t="s">
        <v>45</v>
      </c>
      <c r="F358" t="s">
        <v>3</v>
      </c>
      <c r="G358" t="str">
        <f t="shared" si="5"/>
        <v>Johnny DeNoble</v>
      </c>
    </row>
    <row r="359" spans="1:7" x14ac:dyDescent="0.2">
      <c r="A359" t="s">
        <v>965</v>
      </c>
      <c r="B359" t="s">
        <v>966</v>
      </c>
      <c r="C359" t="s">
        <v>967</v>
      </c>
      <c r="D359">
        <v>3</v>
      </c>
      <c r="E359" t="s">
        <v>48</v>
      </c>
      <c r="F359" t="s">
        <v>3</v>
      </c>
      <c r="G359" t="str">
        <f t="shared" si="5"/>
        <v>Laila Fabien</v>
      </c>
    </row>
    <row r="360" spans="1:7" x14ac:dyDescent="0.2">
      <c r="A360" t="s">
        <v>394</v>
      </c>
      <c r="B360" t="s">
        <v>968</v>
      </c>
      <c r="C360" t="s">
        <v>165</v>
      </c>
      <c r="D360">
        <v>1</v>
      </c>
      <c r="E360" t="s">
        <v>45</v>
      </c>
      <c r="F360" t="s">
        <v>3</v>
      </c>
      <c r="G360" t="str">
        <f t="shared" si="5"/>
        <v>Alex Gonzalez</v>
      </c>
    </row>
    <row r="361" spans="1:7" x14ac:dyDescent="0.2">
      <c r="A361" t="s">
        <v>395</v>
      </c>
      <c r="B361" t="s">
        <v>968</v>
      </c>
      <c r="C361" t="s">
        <v>543</v>
      </c>
      <c r="D361" t="s">
        <v>963</v>
      </c>
      <c r="E361" t="s">
        <v>45</v>
      </c>
      <c r="F361" t="s">
        <v>3</v>
      </c>
      <c r="G361" t="str">
        <f t="shared" si="5"/>
        <v>Jackson Gonzalez</v>
      </c>
    </row>
    <row r="362" spans="1:7" x14ac:dyDescent="0.2">
      <c r="A362" t="s">
        <v>396</v>
      </c>
      <c r="B362" t="s">
        <v>403</v>
      </c>
      <c r="C362" t="s">
        <v>402</v>
      </c>
      <c r="D362">
        <v>8</v>
      </c>
      <c r="E362" t="s">
        <v>45</v>
      </c>
      <c r="F362" t="s">
        <v>3</v>
      </c>
      <c r="G362" t="str">
        <f t="shared" si="5"/>
        <v>Charles Gosda</v>
      </c>
    </row>
    <row r="363" spans="1:7" x14ac:dyDescent="0.2">
      <c r="A363" t="s">
        <v>397</v>
      </c>
      <c r="B363" t="s">
        <v>403</v>
      </c>
      <c r="C363" t="s">
        <v>266</v>
      </c>
      <c r="D363">
        <v>6</v>
      </c>
      <c r="E363" t="s">
        <v>48</v>
      </c>
      <c r="F363" t="s">
        <v>3</v>
      </c>
      <c r="G363" t="str">
        <f t="shared" si="5"/>
        <v>Grace Gosda</v>
      </c>
    </row>
    <row r="364" spans="1:7" x14ac:dyDescent="0.2">
      <c r="A364" t="s">
        <v>524</v>
      </c>
      <c r="B364" t="s">
        <v>399</v>
      </c>
      <c r="C364" t="s">
        <v>140</v>
      </c>
      <c r="D364">
        <v>7</v>
      </c>
      <c r="E364" t="s">
        <v>48</v>
      </c>
      <c r="F364" t="s">
        <v>3</v>
      </c>
      <c r="G364" t="str">
        <f t="shared" si="5"/>
        <v>Ava McGuire</v>
      </c>
    </row>
    <row r="365" spans="1:7" x14ac:dyDescent="0.2">
      <c r="A365" t="s">
        <v>525</v>
      </c>
      <c r="B365" t="s">
        <v>969</v>
      </c>
      <c r="C365" t="s">
        <v>970</v>
      </c>
      <c r="D365">
        <v>8</v>
      </c>
      <c r="E365" t="s">
        <v>45</v>
      </c>
      <c r="F365" t="s">
        <v>3</v>
      </c>
      <c r="G365" t="str">
        <f t="shared" si="5"/>
        <v>Aedan Payumo</v>
      </c>
    </row>
    <row r="366" spans="1:7" x14ac:dyDescent="0.2">
      <c r="A366" t="s">
        <v>971</v>
      </c>
      <c r="B366" t="s">
        <v>969</v>
      </c>
      <c r="C366" t="s">
        <v>972</v>
      </c>
      <c r="D366">
        <v>8</v>
      </c>
      <c r="E366" t="s">
        <v>45</v>
      </c>
      <c r="F366" t="s">
        <v>3</v>
      </c>
      <c r="G366" t="str">
        <f t="shared" si="5"/>
        <v>Jaxon Payumo</v>
      </c>
    </row>
    <row r="367" spans="1:7" x14ac:dyDescent="0.2">
      <c r="A367" t="s">
        <v>973</v>
      </c>
      <c r="B367" t="s">
        <v>974</v>
      </c>
      <c r="C367" t="s">
        <v>975</v>
      </c>
      <c r="D367">
        <v>4</v>
      </c>
      <c r="E367" t="s">
        <v>45</v>
      </c>
      <c r="F367" t="s">
        <v>3</v>
      </c>
      <c r="G367" t="str">
        <f t="shared" si="5"/>
        <v>Emmanuel Pereya</v>
      </c>
    </row>
    <row r="368" spans="1:7" x14ac:dyDescent="0.2">
      <c r="A368" t="s">
        <v>976</v>
      </c>
      <c r="B368" t="s">
        <v>977</v>
      </c>
      <c r="C368" t="s">
        <v>978</v>
      </c>
      <c r="D368" t="s">
        <v>963</v>
      </c>
      <c r="E368" t="s">
        <v>48</v>
      </c>
      <c r="F368" t="s">
        <v>3</v>
      </c>
      <c r="G368" t="str">
        <f t="shared" si="5"/>
        <v>Lia Redgate</v>
      </c>
    </row>
    <row r="369" spans="1:7" x14ac:dyDescent="0.2">
      <c r="A369" t="s">
        <v>979</v>
      </c>
      <c r="B369" t="s">
        <v>508</v>
      </c>
      <c r="C369" t="s">
        <v>980</v>
      </c>
      <c r="D369">
        <v>6</v>
      </c>
      <c r="E369" t="s">
        <v>48</v>
      </c>
      <c r="F369" t="s">
        <v>3</v>
      </c>
      <c r="G369" t="str">
        <f t="shared" si="5"/>
        <v>Penelope Rodriguez</v>
      </c>
    </row>
    <row r="370" spans="1:7" x14ac:dyDescent="0.2">
      <c r="A370" t="s">
        <v>981</v>
      </c>
      <c r="B370" t="s">
        <v>508</v>
      </c>
      <c r="C370" t="s">
        <v>982</v>
      </c>
      <c r="D370">
        <v>4</v>
      </c>
      <c r="E370" t="s">
        <v>48</v>
      </c>
      <c r="F370" t="s">
        <v>3</v>
      </c>
      <c r="G370" t="str">
        <f t="shared" si="5"/>
        <v>Violet Rodriguez</v>
      </c>
    </row>
    <row r="371" spans="1:7" x14ac:dyDescent="0.2">
      <c r="A371" t="s">
        <v>983</v>
      </c>
      <c r="B371" t="s">
        <v>984</v>
      </c>
      <c r="C371" t="s">
        <v>482</v>
      </c>
      <c r="D371" t="s">
        <v>963</v>
      </c>
      <c r="E371" t="s">
        <v>45</v>
      </c>
      <c r="F371" t="s">
        <v>3</v>
      </c>
      <c r="G371" t="str">
        <f t="shared" si="5"/>
        <v>Dylan Serell</v>
      </c>
    </row>
    <row r="372" spans="1:7" x14ac:dyDescent="0.2">
      <c r="A372" t="s">
        <v>985</v>
      </c>
      <c r="B372" t="s">
        <v>986</v>
      </c>
      <c r="C372" t="s">
        <v>482</v>
      </c>
      <c r="D372">
        <v>7</v>
      </c>
      <c r="E372" t="s">
        <v>45</v>
      </c>
      <c r="F372" t="s">
        <v>3</v>
      </c>
      <c r="G372" t="str">
        <f t="shared" si="5"/>
        <v>Dylan West</v>
      </c>
    </row>
    <row r="373" spans="1:7" x14ac:dyDescent="0.2">
      <c r="A373" t="s">
        <v>987</v>
      </c>
      <c r="B373" t="s">
        <v>526</v>
      </c>
      <c r="C373" t="s">
        <v>988</v>
      </c>
      <c r="D373">
        <v>5</v>
      </c>
      <c r="E373" t="s">
        <v>45</v>
      </c>
      <c r="F373" t="s">
        <v>3</v>
      </c>
      <c r="G373" t="str">
        <f t="shared" si="5"/>
        <v>Oliver Manger</v>
      </c>
    </row>
    <row r="374" spans="1:7" x14ac:dyDescent="0.2">
      <c r="G374" t="str">
        <f t="shared" si="5"/>
        <v xml:space="preserve"> </v>
      </c>
    </row>
    <row r="375" spans="1:7" x14ac:dyDescent="0.2">
      <c r="G375" t="str">
        <f t="shared" si="5"/>
        <v xml:space="preserve"> </v>
      </c>
    </row>
    <row r="376" spans="1:7" x14ac:dyDescent="0.2">
      <c r="G376" t="str">
        <f t="shared" si="5"/>
        <v xml:space="preserve"> </v>
      </c>
    </row>
    <row r="377" spans="1:7" x14ac:dyDescent="0.2">
      <c r="A377" t="s">
        <v>989</v>
      </c>
      <c r="B377" t="s">
        <v>990</v>
      </c>
      <c r="C377" t="s">
        <v>991</v>
      </c>
      <c r="D377">
        <v>4</v>
      </c>
      <c r="E377" t="s">
        <v>45</v>
      </c>
      <c r="F377" t="s">
        <v>992</v>
      </c>
      <c r="G377" t="str">
        <f t="shared" si="5"/>
        <v>Slater Centeno</v>
      </c>
    </row>
    <row r="378" spans="1:7" x14ac:dyDescent="0.2">
      <c r="A378" t="s">
        <v>993</v>
      </c>
      <c r="B378" t="s">
        <v>994</v>
      </c>
      <c r="C378" t="s">
        <v>264</v>
      </c>
      <c r="D378">
        <v>8</v>
      </c>
      <c r="E378" t="s">
        <v>48</v>
      </c>
      <c r="F378" t="s">
        <v>992</v>
      </c>
      <c r="G378" t="str">
        <f t="shared" si="5"/>
        <v>Isabella Fungaroli</v>
      </c>
    </row>
    <row r="379" spans="1:7" x14ac:dyDescent="0.2">
      <c r="A379" t="s">
        <v>995</v>
      </c>
      <c r="B379" t="s">
        <v>996</v>
      </c>
      <c r="C379" t="s">
        <v>551</v>
      </c>
      <c r="D379">
        <v>3</v>
      </c>
      <c r="E379" t="s">
        <v>45</v>
      </c>
      <c r="F379" t="s">
        <v>992</v>
      </c>
      <c r="G379" t="str">
        <f t="shared" si="5"/>
        <v>Michael Gosiewski</v>
      </c>
    </row>
    <row r="380" spans="1:7" x14ac:dyDescent="0.2">
      <c r="A380" t="s">
        <v>997</v>
      </c>
      <c r="B380" t="s">
        <v>998</v>
      </c>
      <c r="C380" t="s">
        <v>241</v>
      </c>
      <c r="D380">
        <v>8</v>
      </c>
      <c r="E380" t="s">
        <v>45</v>
      </c>
      <c r="F380" t="s">
        <v>992</v>
      </c>
      <c r="G380" t="str">
        <f t="shared" si="5"/>
        <v>Alexander Blazquez</v>
      </c>
    </row>
    <row r="381" spans="1:7" x14ac:dyDescent="0.2">
      <c r="A381" t="s">
        <v>999</v>
      </c>
      <c r="B381" t="s">
        <v>998</v>
      </c>
      <c r="C381" t="s">
        <v>174</v>
      </c>
      <c r="D381">
        <v>3</v>
      </c>
      <c r="E381" t="s">
        <v>48</v>
      </c>
      <c r="F381" t="s">
        <v>992</v>
      </c>
      <c r="G381" t="str">
        <f t="shared" si="5"/>
        <v>Victoria Blazquez</v>
      </c>
    </row>
    <row r="382" spans="1:7" x14ac:dyDescent="0.2">
      <c r="A382" t="s">
        <v>1000</v>
      </c>
      <c r="B382" t="s">
        <v>1001</v>
      </c>
      <c r="C382" t="s">
        <v>257</v>
      </c>
      <c r="D382">
        <v>1</v>
      </c>
      <c r="E382" t="s">
        <v>45</v>
      </c>
      <c r="F382" t="s">
        <v>992</v>
      </c>
      <c r="G382" t="str">
        <f t="shared" si="5"/>
        <v>Logan Pietri</v>
      </c>
    </row>
    <row r="383" spans="1:7" x14ac:dyDescent="0.2">
      <c r="A383" t="s">
        <v>1002</v>
      </c>
      <c r="B383" t="s">
        <v>1003</v>
      </c>
      <c r="C383" t="s">
        <v>1004</v>
      </c>
      <c r="D383">
        <v>4</v>
      </c>
      <c r="E383" t="s">
        <v>48</v>
      </c>
      <c r="F383" t="s">
        <v>992</v>
      </c>
      <c r="G383" t="str">
        <f t="shared" si="5"/>
        <v>Loretta Biro</v>
      </c>
    </row>
    <row r="384" spans="1:7" x14ac:dyDescent="0.2">
      <c r="A384" t="s">
        <v>1005</v>
      </c>
      <c r="B384" t="s">
        <v>1006</v>
      </c>
      <c r="C384" t="s">
        <v>945</v>
      </c>
      <c r="D384">
        <v>8</v>
      </c>
      <c r="E384" t="s">
        <v>45</v>
      </c>
      <c r="F384" t="s">
        <v>992</v>
      </c>
      <c r="G384" t="str">
        <f t="shared" si="5"/>
        <v>Vincent Lotito</v>
      </c>
    </row>
    <row r="385" spans="1:7" x14ac:dyDescent="0.2">
      <c r="A385" t="s">
        <v>1007</v>
      </c>
      <c r="B385" t="s">
        <v>1008</v>
      </c>
      <c r="C385" t="s">
        <v>1009</v>
      </c>
      <c r="D385">
        <v>6</v>
      </c>
      <c r="E385" t="s">
        <v>48</v>
      </c>
      <c r="F385" t="s">
        <v>992</v>
      </c>
      <c r="G385" t="str">
        <f t="shared" si="5"/>
        <v>Juliet Waddleton</v>
      </c>
    </row>
    <row r="386" spans="1:7" x14ac:dyDescent="0.2">
      <c r="A386" t="s">
        <v>1010</v>
      </c>
      <c r="B386" t="s">
        <v>1011</v>
      </c>
      <c r="C386" t="s">
        <v>1012</v>
      </c>
      <c r="D386">
        <v>8</v>
      </c>
      <c r="E386" t="s">
        <v>45</v>
      </c>
      <c r="F386" t="s">
        <v>992</v>
      </c>
      <c r="G386" t="str">
        <f t="shared" si="5"/>
        <v>Nico Federico</v>
      </c>
    </row>
    <row r="387" spans="1:7" x14ac:dyDescent="0.2">
      <c r="A387" t="s">
        <v>1013</v>
      </c>
      <c r="B387" t="s">
        <v>1014</v>
      </c>
      <c r="C387" t="s">
        <v>1015</v>
      </c>
      <c r="D387">
        <v>8</v>
      </c>
      <c r="E387" t="s">
        <v>45</v>
      </c>
      <c r="F387" t="s">
        <v>992</v>
      </c>
      <c r="G387" t="str">
        <f t="shared" ref="G387:G450" si="6">C387&amp;" "&amp;B387</f>
        <v>Gavin Clancy</v>
      </c>
    </row>
    <row r="388" spans="1:7" x14ac:dyDescent="0.2">
      <c r="A388" t="s">
        <v>1016</v>
      </c>
      <c r="B388" t="s">
        <v>1017</v>
      </c>
      <c r="C388" t="s">
        <v>1018</v>
      </c>
      <c r="D388">
        <v>3</v>
      </c>
      <c r="E388" t="s">
        <v>48</v>
      </c>
      <c r="F388" t="s">
        <v>992</v>
      </c>
      <c r="G388" t="str">
        <f t="shared" si="6"/>
        <v>Sabrina Echeverria</v>
      </c>
    </row>
    <row r="389" spans="1:7" x14ac:dyDescent="0.2">
      <c r="A389" t="s">
        <v>1019</v>
      </c>
      <c r="B389" t="s">
        <v>1020</v>
      </c>
      <c r="C389" t="s">
        <v>1021</v>
      </c>
      <c r="D389">
        <v>6</v>
      </c>
      <c r="E389" t="s">
        <v>48</v>
      </c>
      <c r="F389" t="s">
        <v>992</v>
      </c>
      <c r="G389" t="str">
        <f t="shared" si="6"/>
        <v>Cecilia Rose Sullian</v>
      </c>
    </row>
    <row r="390" spans="1:7" x14ac:dyDescent="0.2">
      <c r="A390" t="s">
        <v>1022</v>
      </c>
      <c r="B390" t="s">
        <v>1023</v>
      </c>
      <c r="C390" t="s">
        <v>1024</v>
      </c>
      <c r="D390">
        <v>4</v>
      </c>
      <c r="E390" t="s">
        <v>48</v>
      </c>
      <c r="F390" t="s">
        <v>992</v>
      </c>
      <c r="G390" t="str">
        <f t="shared" si="6"/>
        <v>Katalyna Aguilar</v>
      </c>
    </row>
    <row r="391" spans="1:7" x14ac:dyDescent="0.2">
      <c r="A391" t="s">
        <v>1025</v>
      </c>
      <c r="B391" t="s">
        <v>1026</v>
      </c>
      <c r="C391" t="s">
        <v>1027</v>
      </c>
      <c r="D391">
        <v>1</v>
      </c>
      <c r="E391" t="s">
        <v>45</v>
      </c>
      <c r="F391" t="s">
        <v>992</v>
      </c>
      <c r="G391" t="str">
        <f t="shared" si="6"/>
        <v>Jason Guerrero</v>
      </c>
    </row>
    <row r="392" spans="1:7" x14ac:dyDescent="0.2">
      <c r="A392" t="s">
        <v>1028</v>
      </c>
      <c r="B392" t="s">
        <v>837</v>
      </c>
      <c r="C392" t="s">
        <v>1029</v>
      </c>
      <c r="D392">
        <v>8</v>
      </c>
      <c r="E392" t="s">
        <v>45</v>
      </c>
      <c r="F392" t="s">
        <v>992</v>
      </c>
      <c r="G392" t="str">
        <f t="shared" si="6"/>
        <v>Ian Soto</v>
      </c>
    </row>
    <row r="393" spans="1:7" x14ac:dyDescent="0.2">
      <c r="A393" t="s">
        <v>1030</v>
      </c>
      <c r="B393" t="s">
        <v>1031</v>
      </c>
      <c r="C393" t="s">
        <v>1032</v>
      </c>
      <c r="D393">
        <v>5</v>
      </c>
      <c r="E393" t="s">
        <v>45</v>
      </c>
      <c r="F393" t="s">
        <v>992</v>
      </c>
      <c r="G393" t="str">
        <f t="shared" si="6"/>
        <v>Nathaniel Kull</v>
      </c>
    </row>
    <row r="394" spans="1:7" x14ac:dyDescent="0.2">
      <c r="A394" t="s">
        <v>1033</v>
      </c>
      <c r="B394" t="s">
        <v>1031</v>
      </c>
      <c r="C394" t="s">
        <v>241</v>
      </c>
      <c r="D394">
        <v>5</v>
      </c>
      <c r="E394" t="s">
        <v>45</v>
      </c>
      <c r="F394" t="s">
        <v>992</v>
      </c>
      <c r="G394" t="str">
        <f t="shared" si="6"/>
        <v>Alexander Kull</v>
      </c>
    </row>
    <row r="395" spans="1:7" x14ac:dyDescent="0.2">
      <c r="G395" t="str">
        <f t="shared" si="6"/>
        <v xml:space="preserve"> </v>
      </c>
    </row>
    <row r="396" spans="1:7" x14ac:dyDescent="0.2">
      <c r="G396" t="str">
        <f t="shared" si="6"/>
        <v xml:space="preserve"> </v>
      </c>
    </row>
    <row r="397" spans="1:7" x14ac:dyDescent="0.2">
      <c r="G397" t="str">
        <f t="shared" si="6"/>
        <v xml:space="preserve"> </v>
      </c>
    </row>
    <row r="398" spans="1:7" x14ac:dyDescent="0.2">
      <c r="G398" t="str">
        <f t="shared" si="6"/>
        <v xml:space="preserve"> </v>
      </c>
    </row>
    <row r="399" spans="1:7" x14ac:dyDescent="0.2">
      <c r="A399" t="s">
        <v>1034</v>
      </c>
      <c r="B399" t="s">
        <v>385</v>
      </c>
      <c r="C399" t="s">
        <v>1035</v>
      </c>
      <c r="D399">
        <v>3</v>
      </c>
      <c r="E399" t="s">
        <v>48</v>
      </c>
      <c r="F399" t="s">
        <v>393</v>
      </c>
      <c r="G399" t="str">
        <f t="shared" si="6"/>
        <v>AVERY WALSH</v>
      </c>
    </row>
    <row r="400" spans="1:7" x14ac:dyDescent="0.2">
      <c r="A400" t="s">
        <v>1036</v>
      </c>
      <c r="B400" t="s">
        <v>1037</v>
      </c>
      <c r="C400" t="s">
        <v>1038</v>
      </c>
      <c r="D400">
        <v>3</v>
      </c>
      <c r="E400" t="s">
        <v>48</v>
      </c>
      <c r="F400" t="s">
        <v>393</v>
      </c>
      <c r="G400" t="str">
        <f t="shared" si="6"/>
        <v>CAYLA CURATOLA</v>
      </c>
    </row>
    <row r="401" spans="1:7" x14ac:dyDescent="0.2">
      <c r="A401" t="s">
        <v>1039</v>
      </c>
      <c r="B401" t="s">
        <v>1040</v>
      </c>
      <c r="C401" t="s">
        <v>1041</v>
      </c>
      <c r="D401">
        <v>3</v>
      </c>
      <c r="E401" t="s">
        <v>48</v>
      </c>
      <c r="F401" t="s">
        <v>393</v>
      </c>
      <c r="G401" t="str">
        <f t="shared" si="6"/>
        <v>LILY WEBBER</v>
      </c>
    </row>
    <row r="402" spans="1:7" x14ac:dyDescent="0.2">
      <c r="A402" t="s">
        <v>1042</v>
      </c>
      <c r="B402" t="s">
        <v>362</v>
      </c>
      <c r="C402" t="s">
        <v>1043</v>
      </c>
      <c r="D402">
        <v>3</v>
      </c>
      <c r="E402" t="s">
        <v>48</v>
      </c>
      <c r="F402" t="s">
        <v>393</v>
      </c>
      <c r="G402" t="str">
        <f t="shared" si="6"/>
        <v>GABRIELA AUCAYLLE</v>
      </c>
    </row>
    <row r="403" spans="1:7" x14ac:dyDescent="0.2">
      <c r="A403" t="s">
        <v>1044</v>
      </c>
      <c r="B403" t="s">
        <v>364</v>
      </c>
      <c r="C403" t="s">
        <v>363</v>
      </c>
      <c r="D403">
        <v>4</v>
      </c>
      <c r="E403" t="s">
        <v>45</v>
      </c>
      <c r="F403" t="s">
        <v>393</v>
      </c>
      <c r="G403" t="str">
        <f t="shared" si="6"/>
        <v>WATSON SMITH</v>
      </c>
    </row>
    <row r="404" spans="1:7" x14ac:dyDescent="0.2">
      <c r="A404" t="s">
        <v>1045</v>
      </c>
      <c r="B404" t="s">
        <v>515</v>
      </c>
      <c r="C404" t="s">
        <v>1046</v>
      </c>
      <c r="D404">
        <v>4</v>
      </c>
      <c r="E404" t="s">
        <v>48</v>
      </c>
      <c r="F404" t="s">
        <v>393</v>
      </c>
      <c r="G404" t="str">
        <f t="shared" si="6"/>
        <v>KATHERINE BYRNES</v>
      </c>
    </row>
    <row r="405" spans="1:7" x14ac:dyDescent="0.2">
      <c r="A405" t="s">
        <v>1047</v>
      </c>
      <c r="B405" t="s">
        <v>362</v>
      </c>
      <c r="C405" t="s">
        <v>1048</v>
      </c>
      <c r="D405">
        <v>3</v>
      </c>
      <c r="E405" t="s">
        <v>45</v>
      </c>
      <c r="F405" t="s">
        <v>393</v>
      </c>
      <c r="G405" t="str">
        <f t="shared" si="6"/>
        <v>SEBASTIAN AUCAYLLE</v>
      </c>
    </row>
    <row r="406" spans="1:7" x14ac:dyDescent="0.2">
      <c r="A406" t="s">
        <v>1049</v>
      </c>
      <c r="B406" t="s">
        <v>361</v>
      </c>
      <c r="C406" t="s">
        <v>360</v>
      </c>
      <c r="D406">
        <v>4</v>
      </c>
      <c r="E406" t="s">
        <v>48</v>
      </c>
      <c r="F406" t="s">
        <v>393</v>
      </c>
      <c r="G406" t="str">
        <f t="shared" si="6"/>
        <v>ISABEL AROCHO</v>
      </c>
    </row>
    <row r="407" spans="1:7" x14ac:dyDescent="0.2">
      <c r="A407" t="s">
        <v>1050</v>
      </c>
      <c r="B407" t="s">
        <v>515</v>
      </c>
      <c r="C407" t="s">
        <v>1046</v>
      </c>
      <c r="D407">
        <v>4</v>
      </c>
      <c r="E407" t="s">
        <v>48</v>
      </c>
      <c r="F407" t="s">
        <v>393</v>
      </c>
      <c r="G407" t="str">
        <f t="shared" si="6"/>
        <v>KATHERINE BYRNES</v>
      </c>
    </row>
    <row r="408" spans="1:7" x14ac:dyDescent="0.2">
      <c r="A408" t="s">
        <v>1051</v>
      </c>
      <c r="B408" t="s">
        <v>1052</v>
      </c>
      <c r="C408" t="s">
        <v>1053</v>
      </c>
      <c r="D408">
        <v>4</v>
      </c>
      <c r="E408" t="s">
        <v>45</v>
      </c>
      <c r="F408" t="s">
        <v>393</v>
      </c>
      <c r="G408" t="str">
        <f t="shared" si="6"/>
        <v>FINNEGAN JONES</v>
      </c>
    </row>
    <row r="409" spans="1:7" x14ac:dyDescent="0.2">
      <c r="A409" t="s">
        <v>1054</v>
      </c>
      <c r="B409" t="s">
        <v>366</v>
      </c>
      <c r="C409" t="s">
        <v>365</v>
      </c>
      <c r="D409">
        <v>4</v>
      </c>
      <c r="E409" t="s">
        <v>48</v>
      </c>
      <c r="F409" t="s">
        <v>393</v>
      </c>
      <c r="G409" t="str">
        <f t="shared" si="6"/>
        <v>MARIELLE MACDONALD</v>
      </c>
    </row>
    <row r="410" spans="1:7" x14ac:dyDescent="0.2">
      <c r="A410" t="s">
        <v>1055</v>
      </c>
      <c r="B410" t="s">
        <v>368</v>
      </c>
      <c r="C410" t="s">
        <v>367</v>
      </c>
      <c r="D410">
        <v>4</v>
      </c>
      <c r="E410" t="s">
        <v>45</v>
      </c>
      <c r="F410" t="s">
        <v>393</v>
      </c>
      <c r="G410" t="str">
        <f t="shared" si="6"/>
        <v>RICHARD HOFF</v>
      </c>
    </row>
    <row r="411" spans="1:7" x14ac:dyDescent="0.2">
      <c r="A411" t="s">
        <v>1056</v>
      </c>
      <c r="B411" t="s">
        <v>1057</v>
      </c>
      <c r="C411" t="s">
        <v>516</v>
      </c>
      <c r="D411">
        <v>4</v>
      </c>
      <c r="E411" t="s">
        <v>48</v>
      </c>
      <c r="F411" t="s">
        <v>393</v>
      </c>
      <c r="G411" t="str">
        <f t="shared" si="6"/>
        <v>EMMA LAST</v>
      </c>
    </row>
    <row r="412" spans="1:7" x14ac:dyDescent="0.2">
      <c r="A412" t="s">
        <v>1058</v>
      </c>
      <c r="B412" t="s">
        <v>372</v>
      </c>
      <c r="C412" t="s">
        <v>371</v>
      </c>
      <c r="D412">
        <v>5</v>
      </c>
      <c r="E412" t="s">
        <v>45</v>
      </c>
      <c r="F412" t="s">
        <v>393</v>
      </c>
      <c r="G412" t="str">
        <f t="shared" si="6"/>
        <v>THOMAS MORA</v>
      </c>
    </row>
    <row r="413" spans="1:7" x14ac:dyDescent="0.2">
      <c r="A413" t="s">
        <v>1059</v>
      </c>
      <c r="B413" t="s">
        <v>1060</v>
      </c>
      <c r="C413" t="s">
        <v>1061</v>
      </c>
      <c r="D413">
        <v>5</v>
      </c>
      <c r="E413" t="s">
        <v>48</v>
      </c>
      <c r="F413" t="s">
        <v>393</v>
      </c>
      <c r="G413" t="str">
        <f t="shared" si="6"/>
        <v>ANALIESE TYRELL</v>
      </c>
    </row>
    <row r="414" spans="1:7" x14ac:dyDescent="0.2">
      <c r="A414" t="s">
        <v>1062</v>
      </c>
      <c r="B414" t="s">
        <v>374</v>
      </c>
      <c r="C414" t="s">
        <v>373</v>
      </c>
      <c r="D414">
        <v>5</v>
      </c>
      <c r="E414" t="s">
        <v>45</v>
      </c>
      <c r="F414" t="s">
        <v>393</v>
      </c>
      <c r="G414" t="str">
        <f t="shared" si="6"/>
        <v>RAYMOND MISA</v>
      </c>
    </row>
    <row r="415" spans="1:7" x14ac:dyDescent="0.2">
      <c r="A415" t="s">
        <v>1063</v>
      </c>
      <c r="B415" t="s">
        <v>361</v>
      </c>
      <c r="C415" t="s">
        <v>1064</v>
      </c>
      <c r="D415">
        <v>5</v>
      </c>
      <c r="E415" t="s">
        <v>48</v>
      </c>
      <c r="F415" t="s">
        <v>393</v>
      </c>
      <c r="G415" t="str">
        <f t="shared" si="6"/>
        <v>NOELIA AROCHO</v>
      </c>
    </row>
    <row r="416" spans="1:7" x14ac:dyDescent="0.2">
      <c r="A416" t="s">
        <v>1065</v>
      </c>
      <c r="B416" t="s">
        <v>370</v>
      </c>
      <c r="C416" t="s">
        <v>369</v>
      </c>
      <c r="D416">
        <v>5</v>
      </c>
      <c r="E416" t="s">
        <v>45</v>
      </c>
      <c r="F416" t="s">
        <v>393</v>
      </c>
      <c r="G416" t="str">
        <f t="shared" si="6"/>
        <v>JOSEPH BALAN</v>
      </c>
    </row>
    <row r="417" spans="1:7" x14ac:dyDescent="0.2">
      <c r="A417" t="s">
        <v>1066</v>
      </c>
      <c r="B417" t="s">
        <v>376</v>
      </c>
      <c r="C417" t="s">
        <v>1067</v>
      </c>
      <c r="D417">
        <v>6</v>
      </c>
      <c r="E417" t="s">
        <v>48</v>
      </c>
      <c r="F417" t="s">
        <v>393</v>
      </c>
      <c r="G417" t="str">
        <f t="shared" si="6"/>
        <v>ELIE GREENMAN</v>
      </c>
    </row>
    <row r="418" spans="1:7" x14ac:dyDescent="0.2">
      <c r="A418" t="s">
        <v>1068</v>
      </c>
      <c r="B418" t="s">
        <v>1069</v>
      </c>
      <c r="C418" t="s">
        <v>375</v>
      </c>
      <c r="D418">
        <v>6</v>
      </c>
      <c r="E418" t="s">
        <v>48</v>
      </c>
      <c r="F418" t="s">
        <v>393</v>
      </c>
      <c r="G418" t="str">
        <f t="shared" si="6"/>
        <v>BELLA FUENTES</v>
      </c>
    </row>
    <row r="419" spans="1:7" x14ac:dyDescent="0.2">
      <c r="A419" t="s">
        <v>1070</v>
      </c>
      <c r="B419" t="s">
        <v>1071</v>
      </c>
      <c r="C419" t="s">
        <v>1072</v>
      </c>
      <c r="D419">
        <v>6</v>
      </c>
      <c r="E419" t="s">
        <v>48</v>
      </c>
      <c r="F419" t="s">
        <v>393</v>
      </c>
      <c r="G419" t="str">
        <f t="shared" si="6"/>
        <v>SOFIA COHEN</v>
      </c>
    </row>
    <row r="420" spans="1:7" x14ac:dyDescent="0.2">
      <c r="A420" t="s">
        <v>1073</v>
      </c>
      <c r="B420" t="s">
        <v>1074</v>
      </c>
      <c r="C420" t="s">
        <v>1075</v>
      </c>
      <c r="D420">
        <v>6</v>
      </c>
      <c r="E420" t="s">
        <v>45</v>
      </c>
      <c r="F420" t="s">
        <v>393</v>
      </c>
      <c r="G420" t="str">
        <f t="shared" si="6"/>
        <v>GABRIEL PRIDE</v>
      </c>
    </row>
    <row r="421" spans="1:7" x14ac:dyDescent="0.2">
      <c r="A421" t="s">
        <v>1076</v>
      </c>
      <c r="B421" t="s">
        <v>380</v>
      </c>
      <c r="C421" t="s">
        <v>379</v>
      </c>
      <c r="D421">
        <v>6</v>
      </c>
      <c r="E421" t="s">
        <v>45</v>
      </c>
      <c r="F421" t="s">
        <v>393</v>
      </c>
      <c r="G421" t="str">
        <f t="shared" si="6"/>
        <v>KEITH VAN FLEET</v>
      </c>
    </row>
    <row r="422" spans="1:7" x14ac:dyDescent="0.2">
      <c r="A422" t="s">
        <v>1077</v>
      </c>
      <c r="B422" t="s">
        <v>378</v>
      </c>
      <c r="C422" t="s">
        <v>377</v>
      </c>
      <c r="D422">
        <v>6</v>
      </c>
      <c r="E422" t="s">
        <v>45</v>
      </c>
      <c r="F422" t="s">
        <v>393</v>
      </c>
      <c r="G422" t="str">
        <f t="shared" si="6"/>
        <v>PATRICK MORROW</v>
      </c>
    </row>
    <row r="423" spans="1:7" x14ac:dyDescent="0.2">
      <c r="A423" t="s">
        <v>1078</v>
      </c>
      <c r="B423" t="s">
        <v>1079</v>
      </c>
      <c r="C423" t="s">
        <v>1080</v>
      </c>
      <c r="D423">
        <v>7</v>
      </c>
      <c r="E423" t="s">
        <v>48</v>
      </c>
      <c r="F423" t="s">
        <v>393</v>
      </c>
      <c r="G423" t="str">
        <f t="shared" si="6"/>
        <v>ZERRINA CAMPAGNA</v>
      </c>
    </row>
    <row r="424" spans="1:7" x14ac:dyDescent="0.2">
      <c r="A424" t="s">
        <v>1081</v>
      </c>
      <c r="B424" t="s">
        <v>1082</v>
      </c>
      <c r="C424" t="s">
        <v>1083</v>
      </c>
      <c r="D424">
        <v>7</v>
      </c>
      <c r="E424" t="s">
        <v>48</v>
      </c>
      <c r="F424" t="s">
        <v>393</v>
      </c>
      <c r="G424" t="str">
        <f t="shared" si="6"/>
        <v>MARI V DUFFY</v>
      </c>
    </row>
    <row r="425" spans="1:7" x14ac:dyDescent="0.2">
      <c r="A425" t="s">
        <v>1084</v>
      </c>
      <c r="B425" t="s">
        <v>374</v>
      </c>
      <c r="C425" t="s">
        <v>383</v>
      </c>
      <c r="D425">
        <v>7</v>
      </c>
      <c r="E425" t="s">
        <v>48</v>
      </c>
      <c r="F425" t="s">
        <v>393</v>
      </c>
      <c r="G425" t="str">
        <f t="shared" si="6"/>
        <v>REGINA MISA</v>
      </c>
    </row>
    <row r="426" spans="1:7" x14ac:dyDescent="0.2">
      <c r="A426" t="s">
        <v>1085</v>
      </c>
      <c r="B426" t="s">
        <v>1060</v>
      </c>
      <c r="C426" t="s">
        <v>1086</v>
      </c>
      <c r="D426">
        <v>7</v>
      </c>
      <c r="E426" t="s">
        <v>48</v>
      </c>
      <c r="F426" t="s">
        <v>393</v>
      </c>
      <c r="G426" t="str">
        <f t="shared" si="6"/>
        <v>MARGARET TYRELL</v>
      </c>
    </row>
    <row r="427" spans="1:7" x14ac:dyDescent="0.2">
      <c r="A427" t="s">
        <v>1087</v>
      </c>
      <c r="B427" t="s">
        <v>385</v>
      </c>
      <c r="C427" t="s">
        <v>384</v>
      </c>
      <c r="D427">
        <v>7</v>
      </c>
      <c r="E427" t="s">
        <v>48</v>
      </c>
      <c r="F427" t="s">
        <v>393</v>
      </c>
      <c r="G427" t="str">
        <f t="shared" si="6"/>
        <v>KATHRYN WALSH</v>
      </c>
    </row>
    <row r="428" spans="1:7" x14ac:dyDescent="0.2">
      <c r="A428" t="s">
        <v>1088</v>
      </c>
      <c r="B428" t="s">
        <v>366</v>
      </c>
      <c r="C428" t="s">
        <v>382</v>
      </c>
      <c r="D428">
        <v>7</v>
      </c>
      <c r="E428" t="s">
        <v>45</v>
      </c>
      <c r="F428" t="s">
        <v>393</v>
      </c>
      <c r="G428" t="str">
        <f t="shared" si="6"/>
        <v>HENRY MACDONALD</v>
      </c>
    </row>
    <row r="429" spans="1:7" x14ac:dyDescent="0.2">
      <c r="A429" t="s">
        <v>1089</v>
      </c>
      <c r="B429" t="s">
        <v>387</v>
      </c>
      <c r="C429" t="s">
        <v>386</v>
      </c>
      <c r="D429">
        <v>7</v>
      </c>
      <c r="E429" t="s">
        <v>48</v>
      </c>
      <c r="F429" t="s">
        <v>393</v>
      </c>
      <c r="G429" t="str">
        <f t="shared" si="6"/>
        <v>RUBY JOSEPHSON</v>
      </c>
    </row>
    <row r="430" spans="1:7" x14ac:dyDescent="0.2">
      <c r="A430" t="s">
        <v>1090</v>
      </c>
      <c r="B430" t="s">
        <v>361</v>
      </c>
      <c r="C430" t="s">
        <v>381</v>
      </c>
      <c r="D430">
        <v>7</v>
      </c>
      <c r="E430" t="s">
        <v>48</v>
      </c>
      <c r="F430" t="s">
        <v>393</v>
      </c>
      <c r="G430" t="str">
        <f t="shared" si="6"/>
        <v>ELIANA AROCHO</v>
      </c>
    </row>
    <row r="431" spans="1:7" x14ac:dyDescent="0.2">
      <c r="A431" t="s">
        <v>1091</v>
      </c>
      <c r="B431" t="s">
        <v>1069</v>
      </c>
      <c r="C431" t="s">
        <v>389</v>
      </c>
      <c r="D431">
        <v>8</v>
      </c>
      <c r="E431" t="s">
        <v>45</v>
      </c>
      <c r="F431" t="s">
        <v>393</v>
      </c>
      <c r="G431" t="str">
        <f t="shared" si="6"/>
        <v>JULIAN FUENTES</v>
      </c>
    </row>
    <row r="432" spans="1:7" x14ac:dyDescent="0.2">
      <c r="A432" t="s">
        <v>1092</v>
      </c>
      <c r="B432" t="s">
        <v>370</v>
      </c>
      <c r="C432" t="s">
        <v>388</v>
      </c>
      <c r="D432">
        <v>8</v>
      </c>
      <c r="E432" t="s">
        <v>48</v>
      </c>
      <c r="F432" t="s">
        <v>393</v>
      </c>
      <c r="G432" t="str">
        <f t="shared" si="6"/>
        <v>AGNES BALAN</v>
      </c>
    </row>
    <row r="433" spans="1:7" x14ac:dyDescent="0.2">
      <c r="A433" t="s">
        <v>1093</v>
      </c>
      <c r="B433" t="s">
        <v>1094</v>
      </c>
      <c r="C433" t="s">
        <v>392</v>
      </c>
      <c r="D433">
        <v>8</v>
      </c>
      <c r="E433" t="s">
        <v>48</v>
      </c>
      <c r="F433" t="s">
        <v>393</v>
      </c>
      <c r="G433" t="str">
        <f t="shared" si="6"/>
        <v>ASHLYN DECORGES</v>
      </c>
    </row>
    <row r="434" spans="1:7" x14ac:dyDescent="0.2">
      <c r="A434" t="s">
        <v>1095</v>
      </c>
      <c r="B434" t="s">
        <v>391</v>
      </c>
      <c r="C434" t="s">
        <v>390</v>
      </c>
      <c r="D434">
        <v>8</v>
      </c>
      <c r="E434" t="s">
        <v>48</v>
      </c>
      <c r="F434" t="s">
        <v>393</v>
      </c>
      <c r="G434" t="str">
        <f t="shared" si="6"/>
        <v>LILLY MARTINSON</v>
      </c>
    </row>
    <row r="435" spans="1:7" x14ac:dyDescent="0.2">
      <c r="A435" t="s">
        <v>1096</v>
      </c>
      <c r="B435" t="s">
        <v>1074</v>
      </c>
      <c r="C435" t="s">
        <v>1097</v>
      </c>
      <c r="D435">
        <v>8</v>
      </c>
      <c r="E435" t="s">
        <v>48</v>
      </c>
      <c r="F435" t="s">
        <v>393</v>
      </c>
      <c r="G435" t="str">
        <f t="shared" si="6"/>
        <v>EVIE PRIDE</v>
      </c>
    </row>
    <row r="436" spans="1:7" x14ac:dyDescent="0.2">
      <c r="G436" t="str">
        <f t="shared" si="6"/>
        <v xml:space="preserve"> </v>
      </c>
    </row>
    <row r="437" spans="1:7" x14ac:dyDescent="0.2">
      <c r="G437" t="str">
        <f t="shared" si="6"/>
        <v xml:space="preserve"> </v>
      </c>
    </row>
    <row r="438" spans="1:7" x14ac:dyDescent="0.2">
      <c r="G438" t="str">
        <f t="shared" si="6"/>
        <v xml:space="preserve"> </v>
      </c>
    </row>
    <row r="439" spans="1:7" x14ac:dyDescent="0.2">
      <c r="G439" t="str">
        <f t="shared" si="6"/>
        <v xml:space="preserve"> </v>
      </c>
    </row>
    <row r="440" spans="1:7" x14ac:dyDescent="0.2">
      <c r="G440" t="str">
        <f t="shared" si="6"/>
        <v xml:space="preserve"> </v>
      </c>
    </row>
    <row r="441" spans="1:7" x14ac:dyDescent="0.2">
      <c r="G441" t="str">
        <f t="shared" si="6"/>
        <v xml:space="preserve"> </v>
      </c>
    </row>
    <row r="442" spans="1:7" x14ac:dyDescent="0.2">
      <c r="A442" t="s">
        <v>1098</v>
      </c>
      <c r="B442" t="s">
        <v>1099</v>
      </c>
      <c r="C442" t="s">
        <v>172</v>
      </c>
      <c r="D442">
        <v>4</v>
      </c>
      <c r="E442" t="s">
        <v>45</v>
      </c>
      <c r="F442" t="s">
        <v>1100</v>
      </c>
      <c r="G442" t="str">
        <f t="shared" si="6"/>
        <v>Thomas Cronin</v>
      </c>
    </row>
    <row r="443" spans="1:7" x14ac:dyDescent="0.2">
      <c r="A443" t="s">
        <v>1101</v>
      </c>
      <c r="B443" t="s">
        <v>1102</v>
      </c>
      <c r="C443" t="s">
        <v>108</v>
      </c>
      <c r="D443">
        <v>4</v>
      </c>
      <c r="E443" t="s">
        <v>45</v>
      </c>
      <c r="F443" t="s">
        <v>1100</v>
      </c>
      <c r="G443" t="str">
        <f t="shared" si="6"/>
        <v>Jack Cormier</v>
      </c>
    </row>
    <row r="444" spans="1:7" x14ac:dyDescent="0.2">
      <c r="A444" t="s">
        <v>1103</v>
      </c>
      <c r="B444" t="s">
        <v>1104</v>
      </c>
      <c r="C444" t="s">
        <v>252</v>
      </c>
      <c r="D444">
        <v>5</v>
      </c>
      <c r="E444" t="s">
        <v>45</v>
      </c>
      <c r="F444" t="s">
        <v>1100</v>
      </c>
      <c r="G444" t="str">
        <f t="shared" si="6"/>
        <v>Owen McLane</v>
      </c>
    </row>
    <row r="445" spans="1:7" x14ac:dyDescent="0.2">
      <c r="A445" t="s">
        <v>1105</v>
      </c>
      <c r="B445" t="s">
        <v>410</v>
      </c>
      <c r="C445" t="s">
        <v>108</v>
      </c>
      <c r="D445">
        <v>5</v>
      </c>
      <c r="E445" t="s">
        <v>45</v>
      </c>
      <c r="F445" t="s">
        <v>1100</v>
      </c>
      <c r="G445" t="str">
        <f t="shared" si="6"/>
        <v>Jack Cross</v>
      </c>
    </row>
    <row r="446" spans="1:7" x14ac:dyDescent="0.2">
      <c r="A446" t="s">
        <v>1106</v>
      </c>
      <c r="B446" t="s">
        <v>1099</v>
      </c>
      <c r="C446" t="s">
        <v>245</v>
      </c>
      <c r="D446">
        <v>5</v>
      </c>
      <c r="E446" t="s">
        <v>45</v>
      </c>
      <c r="F446" t="s">
        <v>1100</v>
      </c>
      <c r="G446" t="str">
        <f t="shared" si="6"/>
        <v>Daniel Cronin</v>
      </c>
    </row>
    <row r="447" spans="1:7" x14ac:dyDescent="0.2">
      <c r="A447" t="s">
        <v>1107</v>
      </c>
      <c r="B447" t="s">
        <v>412</v>
      </c>
      <c r="C447" t="s">
        <v>1108</v>
      </c>
      <c r="D447">
        <v>6</v>
      </c>
      <c r="E447" t="s">
        <v>48</v>
      </c>
      <c r="F447" t="s">
        <v>1100</v>
      </c>
      <c r="G447" t="str">
        <f t="shared" si="6"/>
        <v>Delaney Pignatello</v>
      </c>
    </row>
    <row r="448" spans="1:7" x14ac:dyDescent="0.2">
      <c r="A448" t="s">
        <v>1109</v>
      </c>
      <c r="B448" t="s">
        <v>1110</v>
      </c>
      <c r="C448" t="s">
        <v>1111</v>
      </c>
      <c r="D448">
        <v>6</v>
      </c>
      <c r="E448" t="s">
        <v>48</v>
      </c>
      <c r="F448" t="s">
        <v>1100</v>
      </c>
      <c r="G448" t="str">
        <f t="shared" si="6"/>
        <v>Ellis Sobers</v>
      </c>
    </row>
    <row r="449" spans="1:7" x14ac:dyDescent="0.2">
      <c r="A449" t="s">
        <v>1112</v>
      </c>
      <c r="B449" t="s">
        <v>1113</v>
      </c>
      <c r="C449" t="s">
        <v>108</v>
      </c>
      <c r="D449">
        <v>6</v>
      </c>
      <c r="E449" t="s">
        <v>45</v>
      </c>
      <c r="F449" t="s">
        <v>1100</v>
      </c>
      <c r="G449" t="str">
        <f t="shared" si="6"/>
        <v>Jack Esposito</v>
      </c>
    </row>
    <row r="450" spans="1:7" x14ac:dyDescent="0.2">
      <c r="A450" t="s">
        <v>1114</v>
      </c>
      <c r="B450" t="s">
        <v>411</v>
      </c>
      <c r="C450" t="s">
        <v>160</v>
      </c>
      <c r="D450">
        <v>6</v>
      </c>
      <c r="E450" t="s">
        <v>48</v>
      </c>
      <c r="F450" t="s">
        <v>1100</v>
      </c>
      <c r="G450" t="str">
        <f t="shared" si="6"/>
        <v>Katie Sherer</v>
      </c>
    </row>
    <row r="451" spans="1:7" x14ac:dyDescent="0.2">
      <c r="A451" t="s">
        <v>418</v>
      </c>
      <c r="B451" t="s">
        <v>1115</v>
      </c>
      <c r="C451" t="s">
        <v>1116</v>
      </c>
      <c r="D451">
        <v>6</v>
      </c>
      <c r="E451" t="s">
        <v>48</v>
      </c>
      <c r="F451" t="s">
        <v>1100</v>
      </c>
      <c r="G451" t="str">
        <f t="shared" ref="G451:G514" si="7">C451&amp;" "&amp;B451</f>
        <v>Charlotte Bennigtion</v>
      </c>
    </row>
    <row r="452" spans="1:7" x14ac:dyDescent="0.2">
      <c r="A452" t="s">
        <v>419</v>
      </c>
      <c r="B452" t="s">
        <v>1117</v>
      </c>
      <c r="C452" t="s">
        <v>1118</v>
      </c>
      <c r="D452">
        <v>6</v>
      </c>
      <c r="E452" t="s">
        <v>48</v>
      </c>
      <c r="F452" t="s">
        <v>1100</v>
      </c>
      <c r="G452" t="str">
        <f t="shared" si="7"/>
        <v>Brigid Flynn</v>
      </c>
    </row>
    <row r="453" spans="1:7" x14ac:dyDescent="0.2">
      <c r="A453" t="s">
        <v>420</v>
      </c>
      <c r="B453" t="s">
        <v>1119</v>
      </c>
      <c r="C453" t="s">
        <v>266</v>
      </c>
      <c r="D453">
        <v>6</v>
      </c>
      <c r="E453" t="s">
        <v>48</v>
      </c>
      <c r="F453" t="s">
        <v>1100</v>
      </c>
      <c r="G453" t="str">
        <f t="shared" si="7"/>
        <v>Grace Boler</v>
      </c>
    </row>
    <row r="454" spans="1:7" x14ac:dyDescent="0.2">
      <c r="A454" t="s">
        <v>421</v>
      </c>
      <c r="B454" t="s">
        <v>1102</v>
      </c>
      <c r="C454" t="s">
        <v>105</v>
      </c>
      <c r="D454">
        <v>7</v>
      </c>
      <c r="E454" t="s">
        <v>45</v>
      </c>
      <c r="F454" t="s">
        <v>1100</v>
      </c>
      <c r="G454" t="str">
        <f t="shared" si="7"/>
        <v>Henry Cormier</v>
      </c>
    </row>
    <row r="455" spans="1:7" x14ac:dyDescent="0.2">
      <c r="A455" t="s">
        <v>422</v>
      </c>
      <c r="B455" t="s">
        <v>1120</v>
      </c>
      <c r="C455" t="s">
        <v>187</v>
      </c>
      <c r="D455">
        <v>8</v>
      </c>
      <c r="E455" t="s">
        <v>45</v>
      </c>
      <c r="F455" t="s">
        <v>1100</v>
      </c>
      <c r="G455" t="str">
        <f t="shared" si="7"/>
        <v>Harrison Szot</v>
      </c>
    </row>
    <row r="456" spans="1:7" x14ac:dyDescent="0.2">
      <c r="A456" t="s">
        <v>423</v>
      </c>
      <c r="B456" t="s">
        <v>413</v>
      </c>
      <c r="C456" t="s">
        <v>828</v>
      </c>
      <c r="D456">
        <v>8</v>
      </c>
      <c r="E456" t="s">
        <v>45</v>
      </c>
      <c r="F456" t="s">
        <v>1100</v>
      </c>
      <c r="G456" t="str">
        <f t="shared" si="7"/>
        <v>Aidan Shrekgast</v>
      </c>
    </row>
    <row r="457" spans="1:7" x14ac:dyDescent="0.2">
      <c r="A457" t="s">
        <v>424</v>
      </c>
      <c r="B457" t="s">
        <v>1121</v>
      </c>
      <c r="C457" t="s">
        <v>417</v>
      </c>
      <c r="D457">
        <v>8</v>
      </c>
      <c r="E457" t="s">
        <v>45</v>
      </c>
      <c r="F457" t="s">
        <v>1100</v>
      </c>
      <c r="G457" t="str">
        <f t="shared" si="7"/>
        <v>Philip Borgardus</v>
      </c>
    </row>
    <row r="458" spans="1:7" x14ac:dyDescent="0.2">
      <c r="A458" t="s">
        <v>425</v>
      </c>
      <c r="B458" t="s">
        <v>414</v>
      </c>
      <c r="C458" t="s">
        <v>108</v>
      </c>
      <c r="D458">
        <v>8</v>
      </c>
      <c r="E458" t="s">
        <v>45</v>
      </c>
      <c r="F458" t="s">
        <v>1100</v>
      </c>
      <c r="G458" t="str">
        <f t="shared" si="7"/>
        <v>Jack Ross</v>
      </c>
    </row>
    <row r="459" spans="1:7" x14ac:dyDescent="0.2">
      <c r="A459" t="s">
        <v>517</v>
      </c>
      <c r="B459" t="s">
        <v>416</v>
      </c>
      <c r="C459" t="s">
        <v>415</v>
      </c>
      <c r="D459">
        <v>8</v>
      </c>
      <c r="E459" t="s">
        <v>45</v>
      </c>
      <c r="F459" t="s">
        <v>1100</v>
      </c>
      <c r="G459" t="str">
        <f t="shared" si="7"/>
        <v>Marko Kvesic</v>
      </c>
    </row>
    <row r="460" spans="1:7" x14ac:dyDescent="0.2">
      <c r="A460" t="s">
        <v>1122</v>
      </c>
      <c r="B460" t="s">
        <v>1123</v>
      </c>
      <c r="C460" t="s">
        <v>1124</v>
      </c>
      <c r="D460">
        <v>8</v>
      </c>
      <c r="E460" t="s">
        <v>48</v>
      </c>
      <c r="F460" t="s">
        <v>1100</v>
      </c>
      <c r="G460" t="str">
        <f t="shared" si="7"/>
        <v>Chole Redlinger</v>
      </c>
    </row>
    <row r="461" spans="1:7" x14ac:dyDescent="0.2">
      <c r="A461" t="s">
        <v>1125</v>
      </c>
      <c r="B461" t="s">
        <v>1126</v>
      </c>
      <c r="C461" t="s">
        <v>1127</v>
      </c>
      <c r="D461">
        <v>8</v>
      </c>
      <c r="E461" t="s">
        <v>48</v>
      </c>
      <c r="F461" t="s">
        <v>1100</v>
      </c>
      <c r="G461" t="str">
        <f t="shared" si="7"/>
        <v>Kelsey Pollock</v>
      </c>
    </row>
    <row r="462" spans="1:7" x14ac:dyDescent="0.2">
      <c r="G462" t="str">
        <f t="shared" si="7"/>
        <v xml:space="preserve"> </v>
      </c>
    </row>
    <row r="463" spans="1:7" x14ac:dyDescent="0.2">
      <c r="G463" t="str">
        <f t="shared" si="7"/>
        <v xml:space="preserve"> </v>
      </c>
    </row>
    <row r="464" spans="1:7" x14ac:dyDescent="0.2">
      <c r="G464" t="str">
        <f t="shared" si="7"/>
        <v xml:space="preserve"> </v>
      </c>
    </row>
    <row r="465" spans="1:7" x14ac:dyDescent="0.2">
      <c r="G465" t="str">
        <f t="shared" si="7"/>
        <v xml:space="preserve"> </v>
      </c>
    </row>
    <row r="466" spans="1:7" x14ac:dyDescent="0.2">
      <c r="A466" t="s">
        <v>1128</v>
      </c>
      <c r="B466" t="s">
        <v>1129</v>
      </c>
      <c r="C466" t="s">
        <v>290</v>
      </c>
      <c r="D466">
        <v>1</v>
      </c>
      <c r="E466" t="s">
        <v>45</v>
      </c>
      <c r="F466" t="s">
        <v>278</v>
      </c>
      <c r="G466" t="str">
        <f t="shared" si="7"/>
        <v>Harvey Dossantos</v>
      </c>
    </row>
    <row r="467" spans="1:7" x14ac:dyDescent="0.2">
      <c r="A467" t="s">
        <v>1130</v>
      </c>
      <c r="B467" t="s">
        <v>1131</v>
      </c>
      <c r="C467" t="s">
        <v>548</v>
      </c>
      <c r="D467">
        <v>1</v>
      </c>
      <c r="E467" t="s">
        <v>45</v>
      </c>
      <c r="F467" t="s">
        <v>278</v>
      </c>
      <c r="G467" t="str">
        <f t="shared" si="7"/>
        <v>Matthew Cepeda</v>
      </c>
    </row>
    <row r="468" spans="1:7" x14ac:dyDescent="0.2">
      <c r="A468" t="s">
        <v>1132</v>
      </c>
      <c r="B468" t="s">
        <v>1133</v>
      </c>
      <c r="C468" t="s">
        <v>1134</v>
      </c>
      <c r="D468">
        <v>1</v>
      </c>
      <c r="E468" t="s">
        <v>48</v>
      </c>
      <c r="F468" t="s">
        <v>278</v>
      </c>
      <c r="G468" t="str">
        <f t="shared" si="7"/>
        <v>Samantha Erin Regalado</v>
      </c>
    </row>
    <row r="469" spans="1:7" x14ac:dyDescent="0.2">
      <c r="A469" t="s">
        <v>1135</v>
      </c>
      <c r="B469" t="s">
        <v>282</v>
      </c>
      <c r="C469" t="s">
        <v>257</v>
      </c>
      <c r="D469">
        <v>2</v>
      </c>
      <c r="E469" t="s">
        <v>45</v>
      </c>
      <c r="F469" t="s">
        <v>278</v>
      </c>
      <c r="G469" t="str">
        <f t="shared" si="7"/>
        <v>Logan Cancel</v>
      </c>
    </row>
    <row r="470" spans="1:7" x14ac:dyDescent="0.2">
      <c r="A470" t="s">
        <v>1136</v>
      </c>
      <c r="B470" t="s">
        <v>1137</v>
      </c>
      <c r="C470" t="s">
        <v>341</v>
      </c>
      <c r="D470">
        <v>2</v>
      </c>
      <c r="E470" t="s">
        <v>45</v>
      </c>
      <c r="F470" t="s">
        <v>278</v>
      </c>
      <c r="G470" t="str">
        <f t="shared" si="7"/>
        <v>Joseph Watkins</v>
      </c>
    </row>
    <row r="471" spans="1:7" x14ac:dyDescent="0.2">
      <c r="A471" t="s">
        <v>1138</v>
      </c>
      <c r="B471" t="s">
        <v>279</v>
      </c>
      <c r="C471" t="s">
        <v>136</v>
      </c>
      <c r="D471">
        <v>2</v>
      </c>
      <c r="E471" t="s">
        <v>45</v>
      </c>
      <c r="F471" t="s">
        <v>278</v>
      </c>
      <c r="G471" t="str">
        <f t="shared" si="7"/>
        <v>Lucas Wilkinson</v>
      </c>
    </row>
    <row r="472" spans="1:7" x14ac:dyDescent="0.2">
      <c r="A472" t="s">
        <v>1139</v>
      </c>
      <c r="B472" t="s">
        <v>1140</v>
      </c>
      <c r="C472" t="s">
        <v>1141</v>
      </c>
      <c r="D472">
        <v>2</v>
      </c>
      <c r="E472" t="s">
        <v>45</v>
      </c>
      <c r="F472" t="s">
        <v>278</v>
      </c>
      <c r="G472" t="str">
        <f t="shared" si="7"/>
        <v>Mathias Pedrayes</v>
      </c>
    </row>
    <row r="473" spans="1:7" x14ac:dyDescent="0.2">
      <c r="A473" t="s">
        <v>1142</v>
      </c>
      <c r="B473" t="s">
        <v>284</v>
      </c>
      <c r="C473" t="s">
        <v>283</v>
      </c>
      <c r="D473">
        <v>2</v>
      </c>
      <c r="E473" t="s">
        <v>45</v>
      </c>
      <c r="F473" t="s">
        <v>278</v>
      </c>
      <c r="G473" t="str">
        <f t="shared" si="7"/>
        <v>Sebastian Jara</v>
      </c>
    </row>
    <row r="474" spans="1:7" x14ac:dyDescent="0.2">
      <c r="A474" t="s">
        <v>1143</v>
      </c>
      <c r="B474" t="s">
        <v>1144</v>
      </c>
      <c r="C474" t="s">
        <v>241</v>
      </c>
      <c r="D474">
        <v>2</v>
      </c>
      <c r="E474" t="s">
        <v>45</v>
      </c>
      <c r="F474" t="s">
        <v>278</v>
      </c>
      <c r="G474" t="str">
        <f t="shared" si="7"/>
        <v>Alexander Alincastre</v>
      </c>
    </row>
    <row r="475" spans="1:7" x14ac:dyDescent="0.2">
      <c r="A475" t="s">
        <v>302</v>
      </c>
      <c r="B475" t="s">
        <v>1145</v>
      </c>
      <c r="C475" t="s">
        <v>1146</v>
      </c>
      <c r="D475">
        <v>2</v>
      </c>
      <c r="E475" t="s">
        <v>45</v>
      </c>
      <c r="F475" t="s">
        <v>278</v>
      </c>
      <c r="G475" t="str">
        <f t="shared" si="7"/>
        <v>Oliwier Czekaj</v>
      </c>
    </row>
    <row r="476" spans="1:7" x14ac:dyDescent="0.2">
      <c r="A476" t="s">
        <v>303</v>
      </c>
      <c r="B476" t="s">
        <v>281</v>
      </c>
      <c r="C476" t="s">
        <v>280</v>
      </c>
      <c r="D476">
        <v>2</v>
      </c>
      <c r="E476" t="s">
        <v>48</v>
      </c>
      <c r="F476" t="s">
        <v>278</v>
      </c>
      <c r="G476" t="str">
        <f t="shared" si="7"/>
        <v>Jaylynn Zepeda</v>
      </c>
    </row>
    <row r="477" spans="1:7" x14ac:dyDescent="0.2">
      <c r="A477" t="s">
        <v>304</v>
      </c>
      <c r="B477" t="s">
        <v>288</v>
      </c>
      <c r="C477" t="s">
        <v>287</v>
      </c>
      <c r="D477">
        <v>3</v>
      </c>
      <c r="E477" t="s">
        <v>48</v>
      </c>
      <c r="F477" t="s">
        <v>278</v>
      </c>
      <c r="G477" t="str">
        <f t="shared" si="7"/>
        <v>Alani Labrada</v>
      </c>
    </row>
    <row r="478" spans="1:7" x14ac:dyDescent="0.2">
      <c r="A478" t="s">
        <v>305</v>
      </c>
      <c r="B478" t="s">
        <v>1147</v>
      </c>
      <c r="C478" t="s">
        <v>548</v>
      </c>
      <c r="D478">
        <v>3</v>
      </c>
      <c r="E478" t="s">
        <v>45</v>
      </c>
      <c r="F478" t="s">
        <v>278</v>
      </c>
      <c r="G478" t="str">
        <f t="shared" si="7"/>
        <v>Matthew Skovran</v>
      </c>
    </row>
    <row r="479" spans="1:7" x14ac:dyDescent="0.2">
      <c r="A479" t="s">
        <v>306</v>
      </c>
      <c r="B479" t="s">
        <v>1148</v>
      </c>
      <c r="C479" t="s">
        <v>1149</v>
      </c>
      <c r="D479">
        <v>3</v>
      </c>
      <c r="E479" t="s">
        <v>45</v>
      </c>
      <c r="F479" t="s">
        <v>278</v>
      </c>
      <c r="G479" t="str">
        <f t="shared" si="7"/>
        <v>Santiago yanez</v>
      </c>
    </row>
    <row r="480" spans="1:7" x14ac:dyDescent="0.2">
      <c r="A480" t="s">
        <v>307</v>
      </c>
      <c r="B480" t="s">
        <v>289</v>
      </c>
      <c r="C480" t="s">
        <v>158</v>
      </c>
      <c r="D480">
        <v>3</v>
      </c>
      <c r="E480" t="s">
        <v>48</v>
      </c>
      <c r="F480" t="s">
        <v>278</v>
      </c>
      <c r="G480" t="str">
        <f t="shared" si="7"/>
        <v>Avery Andrews</v>
      </c>
    </row>
    <row r="481" spans="1:7" x14ac:dyDescent="0.2">
      <c r="A481" t="s">
        <v>308</v>
      </c>
      <c r="B481" t="s">
        <v>286</v>
      </c>
      <c r="C481" t="s">
        <v>285</v>
      </c>
      <c r="D481">
        <v>3</v>
      </c>
      <c r="E481" t="s">
        <v>48</v>
      </c>
      <c r="F481" t="s">
        <v>278</v>
      </c>
      <c r="G481" t="str">
        <f t="shared" si="7"/>
        <v>Demi Adeoye</v>
      </c>
    </row>
    <row r="482" spans="1:7" x14ac:dyDescent="0.2">
      <c r="A482" t="s">
        <v>309</v>
      </c>
      <c r="B482" t="s">
        <v>288</v>
      </c>
      <c r="C482" t="s">
        <v>1150</v>
      </c>
      <c r="D482">
        <v>4</v>
      </c>
      <c r="E482" t="s">
        <v>45</v>
      </c>
      <c r="F482" t="s">
        <v>278</v>
      </c>
      <c r="G482" t="str">
        <f t="shared" si="7"/>
        <v>Aarón Labrada</v>
      </c>
    </row>
    <row r="483" spans="1:7" x14ac:dyDescent="0.2">
      <c r="A483" t="s">
        <v>310</v>
      </c>
      <c r="B483" t="s">
        <v>292</v>
      </c>
      <c r="C483" t="s">
        <v>291</v>
      </c>
      <c r="D483">
        <v>4</v>
      </c>
      <c r="E483" t="s">
        <v>45</v>
      </c>
      <c r="F483" t="s">
        <v>278</v>
      </c>
      <c r="G483" t="str">
        <f t="shared" si="7"/>
        <v>Gabriel Bonilla</v>
      </c>
    </row>
    <row r="484" spans="1:7" x14ac:dyDescent="0.2">
      <c r="A484" t="s">
        <v>311</v>
      </c>
      <c r="B484" t="s">
        <v>295</v>
      </c>
      <c r="C484" t="s">
        <v>57</v>
      </c>
      <c r="D484">
        <v>5</v>
      </c>
      <c r="E484" t="s">
        <v>48</v>
      </c>
      <c r="F484" t="s">
        <v>278</v>
      </c>
      <c r="G484" t="str">
        <f t="shared" si="7"/>
        <v>Sophia Hendrix</v>
      </c>
    </row>
    <row r="485" spans="1:7" x14ac:dyDescent="0.2">
      <c r="A485" t="s">
        <v>312</v>
      </c>
      <c r="B485" t="s">
        <v>295</v>
      </c>
      <c r="C485" t="s">
        <v>942</v>
      </c>
      <c r="D485">
        <v>5</v>
      </c>
      <c r="E485" t="s">
        <v>48</v>
      </c>
      <c r="F485" t="s">
        <v>278</v>
      </c>
      <c r="G485" t="str">
        <f t="shared" si="7"/>
        <v>Alexandra Hendrix</v>
      </c>
    </row>
    <row r="486" spans="1:7" x14ac:dyDescent="0.2">
      <c r="A486" t="s">
        <v>313</v>
      </c>
      <c r="B486" t="s">
        <v>1151</v>
      </c>
      <c r="C486" t="s">
        <v>540</v>
      </c>
      <c r="D486">
        <v>5</v>
      </c>
      <c r="E486" t="s">
        <v>48</v>
      </c>
      <c r="F486" t="s">
        <v>278</v>
      </c>
      <c r="G486" t="str">
        <f t="shared" si="7"/>
        <v>Morgan Bennett</v>
      </c>
    </row>
    <row r="487" spans="1:7" x14ac:dyDescent="0.2">
      <c r="A487" t="s">
        <v>314</v>
      </c>
      <c r="B487" t="s">
        <v>293</v>
      </c>
      <c r="C487" t="s">
        <v>47</v>
      </c>
      <c r="D487">
        <v>5</v>
      </c>
      <c r="E487" t="s">
        <v>48</v>
      </c>
      <c r="F487" t="s">
        <v>278</v>
      </c>
      <c r="G487" t="str">
        <f t="shared" si="7"/>
        <v>Olivia Serioux</v>
      </c>
    </row>
    <row r="488" spans="1:7" x14ac:dyDescent="0.2">
      <c r="A488" t="s">
        <v>315</v>
      </c>
      <c r="B488" t="s">
        <v>297</v>
      </c>
      <c r="C488" t="s">
        <v>1152</v>
      </c>
      <c r="D488">
        <v>6</v>
      </c>
      <c r="E488" t="s">
        <v>45</v>
      </c>
      <c r="F488" t="s">
        <v>278</v>
      </c>
      <c r="G488" t="str">
        <f t="shared" si="7"/>
        <v>Frankie Lancellotti</v>
      </c>
    </row>
    <row r="489" spans="1:7" x14ac:dyDescent="0.2">
      <c r="A489" t="s">
        <v>316</v>
      </c>
      <c r="B489" t="s">
        <v>286</v>
      </c>
      <c r="C489" t="s">
        <v>296</v>
      </c>
      <c r="D489">
        <v>6</v>
      </c>
      <c r="E489" t="s">
        <v>48</v>
      </c>
      <c r="F489" t="s">
        <v>278</v>
      </c>
      <c r="G489" t="str">
        <f t="shared" si="7"/>
        <v>Oyinda Adeoye</v>
      </c>
    </row>
    <row r="490" spans="1:7" x14ac:dyDescent="0.2">
      <c r="A490" t="s">
        <v>317</v>
      </c>
      <c r="B490" t="s">
        <v>295</v>
      </c>
      <c r="C490" t="s">
        <v>174</v>
      </c>
      <c r="D490">
        <v>6</v>
      </c>
      <c r="E490" t="s">
        <v>48</v>
      </c>
      <c r="F490" t="s">
        <v>278</v>
      </c>
      <c r="G490" t="str">
        <f t="shared" si="7"/>
        <v>Victoria Hendrix</v>
      </c>
    </row>
    <row r="491" spans="1:7" x14ac:dyDescent="0.2">
      <c r="A491" t="s">
        <v>318</v>
      </c>
      <c r="B491" t="s">
        <v>1153</v>
      </c>
      <c r="C491" t="s">
        <v>1154</v>
      </c>
      <c r="D491">
        <v>6</v>
      </c>
      <c r="E491" t="s">
        <v>45</v>
      </c>
      <c r="F491" t="s">
        <v>278</v>
      </c>
      <c r="G491" t="str">
        <f t="shared" si="7"/>
        <v>Nicolas Secatello</v>
      </c>
    </row>
    <row r="492" spans="1:7" x14ac:dyDescent="0.2">
      <c r="A492" t="s">
        <v>319</v>
      </c>
      <c r="B492" t="s">
        <v>1155</v>
      </c>
      <c r="C492" t="s">
        <v>556</v>
      </c>
      <c r="D492">
        <v>6</v>
      </c>
      <c r="E492" t="s">
        <v>45</v>
      </c>
      <c r="F492" t="s">
        <v>278</v>
      </c>
      <c r="G492" t="str">
        <f t="shared" si="7"/>
        <v>Maximiliano Canessa</v>
      </c>
    </row>
    <row r="493" spans="1:7" x14ac:dyDescent="0.2">
      <c r="A493" t="s">
        <v>320</v>
      </c>
      <c r="B493" t="s">
        <v>1156</v>
      </c>
      <c r="C493" t="s">
        <v>294</v>
      </c>
      <c r="D493">
        <v>7</v>
      </c>
      <c r="E493" t="s">
        <v>48</v>
      </c>
      <c r="F493" t="s">
        <v>278</v>
      </c>
      <c r="G493" t="str">
        <f t="shared" si="7"/>
        <v>Lucia Junkroft</v>
      </c>
    </row>
    <row r="494" spans="1:7" x14ac:dyDescent="0.2">
      <c r="A494" t="s">
        <v>321</v>
      </c>
      <c r="B494" t="s">
        <v>1151</v>
      </c>
      <c r="C494" t="s">
        <v>1157</v>
      </c>
      <c r="D494">
        <v>7</v>
      </c>
      <c r="E494" t="s">
        <v>48</v>
      </c>
      <c r="F494" t="s">
        <v>278</v>
      </c>
      <c r="G494" t="str">
        <f t="shared" si="7"/>
        <v>Kennedy Bennett</v>
      </c>
    </row>
    <row r="495" spans="1:7" x14ac:dyDescent="0.2">
      <c r="A495" t="s">
        <v>322</v>
      </c>
      <c r="B495" t="s">
        <v>292</v>
      </c>
      <c r="C495" t="s">
        <v>102</v>
      </c>
      <c r="D495">
        <v>7</v>
      </c>
      <c r="E495" t="s">
        <v>48</v>
      </c>
      <c r="F495" t="s">
        <v>278</v>
      </c>
      <c r="G495" t="str">
        <f t="shared" si="7"/>
        <v>Sofia Bonilla</v>
      </c>
    </row>
    <row r="496" spans="1:7" x14ac:dyDescent="0.2">
      <c r="A496" t="s">
        <v>323</v>
      </c>
      <c r="B496" t="s">
        <v>299</v>
      </c>
      <c r="C496" t="s">
        <v>298</v>
      </c>
      <c r="D496">
        <v>7</v>
      </c>
      <c r="E496" t="s">
        <v>45</v>
      </c>
      <c r="F496" t="s">
        <v>278</v>
      </c>
      <c r="G496" t="str">
        <f t="shared" si="7"/>
        <v>Millen Dhiman</v>
      </c>
    </row>
    <row r="497" spans="1:7" x14ac:dyDescent="0.2">
      <c r="A497" t="s">
        <v>324</v>
      </c>
      <c r="B497" t="s">
        <v>300</v>
      </c>
      <c r="C497" t="s">
        <v>74</v>
      </c>
      <c r="D497">
        <v>7</v>
      </c>
      <c r="E497" t="s">
        <v>45</v>
      </c>
      <c r="F497" t="s">
        <v>278</v>
      </c>
      <c r="G497" t="str">
        <f t="shared" si="7"/>
        <v>James Micheludis</v>
      </c>
    </row>
    <row r="498" spans="1:7" x14ac:dyDescent="0.2">
      <c r="A498" t="s">
        <v>1158</v>
      </c>
      <c r="B498" t="s">
        <v>1159</v>
      </c>
      <c r="C498" t="s">
        <v>1160</v>
      </c>
      <c r="D498">
        <v>7</v>
      </c>
      <c r="E498" t="s">
        <v>45</v>
      </c>
      <c r="F498" t="s">
        <v>278</v>
      </c>
      <c r="G498" t="str">
        <f t="shared" si="7"/>
        <v>Jomelle Villapando</v>
      </c>
    </row>
    <row r="499" spans="1:7" x14ac:dyDescent="0.2">
      <c r="A499" t="s">
        <v>1161</v>
      </c>
      <c r="B499" t="s">
        <v>1162</v>
      </c>
      <c r="C499" t="s">
        <v>50</v>
      </c>
      <c r="D499">
        <v>7</v>
      </c>
      <c r="E499" t="s">
        <v>45</v>
      </c>
      <c r="F499" t="s">
        <v>278</v>
      </c>
      <c r="G499" t="str">
        <f t="shared" si="7"/>
        <v>Ethan Mathison</v>
      </c>
    </row>
    <row r="500" spans="1:7" x14ac:dyDescent="0.2">
      <c r="A500" t="s">
        <v>1163</v>
      </c>
      <c r="B500" t="s">
        <v>1164</v>
      </c>
      <c r="C500" t="s">
        <v>1165</v>
      </c>
      <c r="D500">
        <v>8</v>
      </c>
      <c r="E500" t="s">
        <v>45</v>
      </c>
      <c r="F500" t="s">
        <v>278</v>
      </c>
      <c r="G500" t="str">
        <f t="shared" si="7"/>
        <v>Iker Osorto</v>
      </c>
    </row>
    <row r="501" spans="1:7" x14ac:dyDescent="0.2">
      <c r="A501" t="s">
        <v>1166</v>
      </c>
      <c r="B501" t="s">
        <v>301</v>
      </c>
      <c r="C501" t="s">
        <v>184</v>
      </c>
      <c r="D501">
        <v>8</v>
      </c>
      <c r="E501" t="s">
        <v>45</v>
      </c>
      <c r="F501" t="s">
        <v>278</v>
      </c>
      <c r="G501" t="str">
        <f t="shared" si="7"/>
        <v>Andrew Quiroz</v>
      </c>
    </row>
    <row r="502" spans="1:7" x14ac:dyDescent="0.2">
      <c r="G502" t="str">
        <f t="shared" si="7"/>
        <v xml:space="preserve"> </v>
      </c>
    </row>
    <row r="503" spans="1:7" x14ac:dyDescent="0.2">
      <c r="G503" t="str">
        <f t="shared" si="7"/>
        <v xml:space="preserve"> </v>
      </c>
    </row>
    <row r="504" spans="1:7" x14ac:dyDescent="0.2">
      <c r="G504" t="str">
        <f t="shared" si="7"/>
        <v xml:space="preserve"> </v>
      </c>
    </row>
    <row r="505" spans="1:7" x14ac:dyDescent="0.2">
      <c r="G505" t="str">
        <f t="shared" si="7"/>
        <v xml:space="preserve"> </v>
      </c>
    </row>
    <row r="506" spans="1:7" x14ac:dyDescent="0.2">
      <c r="A506" t="s">
        <v>1167</v>
      </c>
      <c r="B506" t="s">
        <v>1168</v>
      </c>
      <c r="C506" t="s">
        <v>241</v>
      </c>
      <c r="D506" t="s">
        <v>331</v>
      </c>
      <c r="E506" t="s">
        <v>45</v>
      </c>
      <c r="F506" t="s">
        <v>1169</v>
      </c>
      <c r="G506" t="str">
        <f t="shared" si="7"/>
        <v>Alexander Intal</v>
      </c>
    </row>
    <row r="507" spans="1:7" x14ac:dyDescent="0.2">
      <c r="A507" t="s">
        <v>1170</v>
      </c>
      <c r="B507" t="s">
        <v>172</v>
      </c>
      <c r="C507" t="s">
        <v>511</v>
      </c>
      <c r="D507">
        <v>1</v>
      </c>
      <c r="E507" t="s">
        <v>48</v>
      </c>
      <c r="F507" t="s">
        <v>1169</v>
      </c>
      <c r="G507" t="str">
        <f t="shared" si="7"/>
        <v>Emory  Thomas</v>
      </c>
    </row>
    <row r="508" spans="1:7" x14ac:dyDescent="0.2">
      <c r="A508" t="s">
        <v>1171</v>
      </c>
      <c r="B508" t="s">
        <v>510</v>
      </c>
      <c r="C508" t="s">
        <v>495</v>
      </c>
      <c r="D508">
        <v>1</v>
      </c>
      <c r="E508" t="s">
        <v>45</v>
      </c>
      <c r="F508" t="s">
        <v>1169</v>
      </c>
      <c r="G508" t="str">
        <f t="shared" si="7"/>
        <v>Justin Lacsina</v>
      </c>
    </row>
    <row r="509" spans="1:7" x14ac:dyDescent="0.2">
      <c r="A509" t="s">
        <v>1172</v>
      </c>
      <c r="B509" t="s">
        <v>1173</v>
      </c>
      <c r="C509" t="s">
        <v>261</v>
      </c>
      <c r="D509">
        <v>1</v>
      </c>
      <c r="E509" t="s">
        <v>45</v>
      </c>
      <c r="F509" t="s">
        <v>1169</v>
      </c>
      <c r="G509" t="str">
        <f t="shared" si="7"/>
        <v>Carter Mitchell</v>
      </c>
    </row>
    <row r="510" spans="1:7" x14ac:dyDescent="0.2">
      <c r="A510" t="s">
        <v>1174</v>
      </c>
      <c r="B510" t="s">
        <v>1175</v>
      </c>
      <c r="C510" t="s">
        <v>1176</v>
      </c>
      <c r="D510">
        <v>2</v>
      </c>
      <c r="E510" t="s">
        <v>48</v>
      </c>
      <c r="F510" t="s">
        <v>1169</v>
      </c>
      <c r="G510" t="str">
        <f t="shared" si="7"/>
        <v>Mackenzie Paton</v>
      </c>
    </row>
    <row r="511" spans="1:7" x14ac:dyDescent="0.2">
      <c r="A511" t="s">
        <v>1177</v>
      </c>
      <c r="B511" t="s">
        <v>1178</v>
      </c>
      <c r="C511" t="s">
        <v>1179</v>
      </c>
      <c r="D511">
        <v>2</v>
      </c>
      <c r="E511" t="s">
        <v>48</v>
      </c>
      <c r="F511" t="s">
        <v>1169</v>
      </c>
      <c r="G511" t="str">
        <f t="shared" si="7"/>
        <v>Francine  Sarmiento</v>
      </c>
    </row>
    <row r="512" spans="1:7" x14ac:dyDescent="0.2">
      <c r="A512" t="s">
        <v>1180</v>
      </c>
      <c r="B512" t="s">
        <v>1181</v>
      </c>
      <c r="C512" t="s">
        <v>247</v>
      </c>
      <c r="D512">
        <v>2</v>
      </c>
      <c r="E512" t="s">
        <v>45</v>
      </c>
      <c r="F512" t="s">
        <v>1169</v>
      </c>
      <c r="G512" t="str">
        <f t="shared" si="7"/>
        <v>Nicholas Barberan</v>
      </c>
    </row>
    <row r="513" spans="1:7" x14ac:dyDescent="0.2">
      <c r="A513" t="s">
        <v>1182</v>
      </c>
      <c r="B513" t="s">
        <v>1183</v>
      </c>
      <c r="C513" t="s">
        <v>1184</v>
      </c>
      <c r="D513">
        <v>3</v>
      </c>
      <c r="E513" t="s">
        <v>48</v>
      </c>
      <c r="F513" t="s">
        <v>1169</v>
      </c>
      <c r="G513" t="str">
        <f t="shared" si="7"/>
        <v>Jolie Lafortune</v>
      </c>
    </row>
    <row r="514" spans="1:7" x14ac:dyDescent="0.2">
      <c r="A514" t="s">
        <v>1185</v>
      </c>
      <c r="B514" t="s">
        <v>498</v>
      </c>
      <c r="C514" t="s">
        <v>497</v>
      </c>
      <c r="D514">
        <v>3</v>
      </c>
      <c r="E514" t="s">
        <v>45</v>
      </c>
      <c r="F514" t="s">
        <v>1169</v>
      </c>
      <c r="G514" t="str">
        <f t="shared" si="7"/>
        <v>River Chambers</v>
      </c>
    </row>
    <row r="515" spans="1:7" x14ac:dyDescent="0.2">
      <c r="A515" t="s">
        <v>1186</v>
      </c>
      <c r="B515" t="s">
        <v>500</v>
      </c>
      <c r="C515" t="s">
        <v>499</v>
      </c>
      <c r="D515">
        <v>4</v>
      </c>
      <c r="E515" t="s">
        <v>45</v>
      </c>
      <c r="F515" t="s">
        <v>1169</v>
      </c>
      <c r="G515" t="str">
        <f t="shared" ref="G515:G572" si="8">C515&amp;" "&amp;B515</f>
        <v>Thatcher Brown</v>
      </c>
    </row>
    <row r="516" spans="1:7" x14ac:dyDescent="0.2">
      <c r="A516" t="s">
        <v>1187</v>
      </c>
      <c r="B516" t="s">
        <v>461</v>
      </c>
      <c r="C516" t="s">
        <v>501</v>
      </c>
      <c r="D516">
        <v>4</v>
      </c>
      <c r="E516" t="s">
        <v>45</v>
      </c>
      <c r="F516" t="s">
        <v>1169</v>
      </c>
      <c r="G516" t="str">
        <f t="shared" si="8"/>
        <v>Kohlman Johnson</v>
      </c>
    </row>
    <row r="517" spans="1:7" x14ac:dyDescent="0.2">
      <c r="A517" t="s">
        <v>1188</v>
      </c>
      <c r="B517" t="s">
        <v>1189</v>
      </c>
      <c r="C517" t="s">
        <v>548</v>
      </c>
      <c r="D517">
        <v>4</v>
      </c>
      <c r="E517" t="s">
        <v>45</v>
      </c>
      <c r="F517" t="s">
        <v>1169</v>
      </c>
      <c r="G517" t="str">
        <f t="shared" si="8"/>
        <v>Matthew Kelly</v>
      </c>
    </row>
    <row r="518" spans="1:7" x14ac:dyDescent="0.2">
      <c r="A518" t="s">
        <v>1190</v>
      </c>
      <c r="B518" t="s">
        <v>1191</v>
      </c>
      <c r="C518" t="s">
        <v>1192</v>
      </c>
      <c r="D518">
        <v>5</v>
      </c>
      <c r="E518" t="s">
        <v>48</v>
      </c>
      <c r="F518" t="s">
        <v>1169</v>
      </c>
      <c r="G518" t="str">
        <f t="shared" si="8"/>
        <v>Alyson Gblogbah</v>
      </c>
    </row>
    <row r="519" spans="1:7" x14ac:dyDescent="0.2">
      <c r="A519" t="s">
        <v>1193</v>
      </c>
      <c r="B519" t="s">
        <v>1194</v>
      </c>
      <c r="C519" t="s">
        <v>1195</v>
      </c>
      <c r="D519">
        <v>6</v>
      </c>
      <c r="E519" t="s">
        <v>48</v>
      </c>
      <c r="F519" t="s">
        <v>1169</v>
      </c>
      <c r="G519" t="str">
        <f t="shared" si="8"/>
        <v>Samantha London</v>
      </c>
    </row>
    <row r="520" spans="1:7" x14ac:dyDescent="0.2">
      <c r="A520" t="s">
        <v>1196</v>
      </c>
      <c r="B520" t="s">
        <v>1197</v>
      </c>
      <c r="C520" t="s">
        <v>1198</v>
      </c>
      <c r="D520">
        <v>6</v>
      </c>
      <c r="E520" t="s">
        <v>48</v>
      </c>
      <c r="F520" t="s">
        <v>1169</v>
      </c>
      <c r="G520" t="str">
        <f t="shared" si="8"/>
        <v>Riya Bella Pandya</v>
      </c>
    </row>
    <row r="521" spans="1:7" x14ac:dyDescent="0.2">
      <c r="A521" t="s">
        <v>1199</v>
      </c>
      <c r="B521" t="s">
        <v>1200</v>
      </c>
      <c r="C521" t="s">
        <v>1201</v>
      </c>
      <c r="D521">
        <v>6</v>
      </c>
      <c r="E521" t="s">
        <v>45</v>
      </c>
      <c r="F521" t="s">
        <v>1169</v>
      </c>
      <c r="G521" t="str">
        <f t="shared" si="8"/>
        <v>Arvind rajan</v>
      </c>
    </row>
    <row r="522" spans="1:7" x14ac:dyDescent="0.2">
      <c r="A522" t="s">
        <v>1202</v>
      </c>
      <c r="B522" t="s">
        <v>201</v>
      </c>
      <c r="C522" t="s">
        <v>503</v>
      </c>
      <c r="D522">
        <v>7</v>
      </c>
      <c r="E522" t="s">
        <v>48</v>
      </c>
      <c r="F522" t="s">
        <v>1169</v>
      </c>
      <c r="G522" t="str">
        <f t="shared" si="8"/>
        <v>Mallie Farmer</v>
      </c>
    </row>
    <row r="523" spans="1:7" x14ac:dyDescent="0.2">
      <c r="A523" t="s">
        <v>1203</v>
      </c>
      <c r="B523" t="s">
        <v>1173</v>
      </c>
      <c r="C523" t="s">
        <v>1204</v>
      </c>
      <c r="D523">
        <v>7</v>
      </c>
      <c r="E523" t="s">
        <v>48</v>
      </c>
      <c r="F523" t="s">
        <v>1169</v>
      </c>
      <c r="G523" t="str">
        <f t="shared" si="8"/>
        <v>Madison Mitchell</v>
      </c>
    </row>
    <row r="524" spans="1:7" x14ac:dyDescent="0.2">
      <c r="A524" t="s">
        <v>1205</v>
      </c>
      <c r="B524" t="s">
        <v>1175</v>
      </c>
      <c r="C524" t="s">
        <v>1184</v>
      </c>
      <c r="D524">
        <v>7</v>
      </c>
      <c r="E524" t="s">
        <v>48</v>
      </c>
      <c r="F524" t="s">
        <v>1169</v>
      </c>
      <c r="G524" t="str">
        <f t="shared" si="8"/>
        <v>Jolie Paton</v>
      </c>
    </row>
    <row r="525" spans="1:7" x14ac:dyDescent="0.2">
      <c r="A525" t="s">
        <v>1206</v>
      </c>
      <c r="B525" t="s">
        <v>508</v>
      </c>
      <c r="C525" t="s">
        <v>507</v>
      </c>
      <c r="D525">
        <v>7</v>
      </c>
      <c r="E525" t="s">
        <v>48</v>
      </c>
      <c r="F525" t="s">
        <v>1169</v>
      </c>
      <c r="G525" t="str">
        <f t="shared" si="8"/>
        <v>Evangelina Rodriguez</v>
      </c>
    </row>
    <row r="526" spans="1:7" x14ac:dyDescent="0.2">
      <c r="A526" t="s">
        <v>1207</v>
      </c>
      <c r="B526" t="s">
        <v>1208</v>
      </c>
      <c r="C526" t="s">
        <v>1209</v>
      </c>
      <c r="D526">
        <v>7</v>
      </c>
      <c r="E526" t="s">
        <v>45</v>
      </c>
      <c r="F526" t="s">
        <v>1169</v>
      </c>
      <c r="G526" t="str">
        <f t="shared" si="8"/>
        <v>Carson Gbologah</v>
      </c>
    </row>
    <row r="527" spans="1:7" x14ac:dyDescent="0.2">
      <c r="A527" t="s">
        <v>1210</v>
      </c>
      <c r="B527" t="s">
        <v>505</v>
      </c>
      <c r="C527" t="s">
        <v>504</v>
      </c>
      <c r="D527">
        <v>7</v>
      </c>
      <c r="E527" t="s">
        <v>45</v>
      </c>
      <c r="F527" t="s">
        <v>1169</v>
      </c>
      <c r="G527" t="str">
        <f t="shared" si="8"/>
        <v>Harcourt Lucius II</v>
      </c>
    </row>
    <row r="528" spans="1:7" x14ac:dyDescent="0.2">
      <c r="A528" t="s">
        <v>1211</v>
      </c>
      <c r="B528" t="s">
        <v>1212</v>
      </c>
      <c r="C528" t="s">
        <v>93</v>
      </c>
      <c r="D528">
        <v>7</v>
      </c>
      <c r="E528" t="s">
        <v>45</v>
      </c>
      <c r="F528" t="s">
        <v>1169</v>
      </c>
      <c r="G528" t="str">
        <f t="shared" si="8"/>
        <v>Christian McCloskey</v>
      </c>
    </row>
    <row r="529" spans="1:7" x14ac:dyDescent="0.2">
      <c r="A529" t="s">
        <v>1213</v>
      </c>
      <c r="B529" t="s">
        <v>506</v>
      </c>
      <c r="C529" t="s">
        <v>108</v>
      </c>
      <c r="D529">
        <v>7</v>
      </c>
      <c r="E529" t="s">
        <v>45</v>
      </c>
      <c r="F529" t="s">
        <v>1169</v>
      </c>
      <c r="G529" t="str">
        <f t="shared" si="8"/>
        <v>Jack Radics</v>
      </c>
    </row>
    <row r="530" spans="1:7" x14ac:dyDescent="0.2">
      <c r="A530" t="s">
        <v>1214</v>
      </c>
      <c r="B530" t="s">
        <v>1215</v>
      </c>
      <c r="C530" t="s">
        <v>1216</v>
      </c>
      <c r="D530">
        <v>8</v>
      </c>
      <c r="E530" t="s">
        <v>45</v>
      </c>
      <c r="F530" t="s">
        <v>1169</v>
      </c>
      <c r="G530" t="str">
        <f t="shared" si="8"/>
        <v>Miguel Cordero</v>
      </c>
    </row>
    <row r="531" spans="1:7" x14ac:dyDescent="0.2">
      <c r="A531" t="s">
        <v>1217</v>
      </c>
      <c r="B531" t="s">
        <v>1218</v>
      </c>
      <c r="C531" t="s">
        <v>108</v>
      </c>
      <c r="D531">
        <v>8</v>
      </c>
      <c r="E531" t="s">
        <v>45</v>
      </c>
      <c r="F531" t="s">
        <v>1169</v>
      </c>
      <c r="G531" t="str">
        <f t="shared" si="8"/>
        <v>Jack Jerow</v>
      </c>
    </row>
    <row r="532" spans="1:7" x14ac:dyDescent="0.2">
      <c r="A532" t="s">
        <v>1219</v>
      </c>
      <c r="B532" t="s">
        <v>1183</v>
      </c>
      <c r="C532" t="s">
        <v>1220</v>
      </c>
      <c r="D532">
        <v>8</v>
      </c>
      <c r="E532" t="s">
        <v>45</v>
      </c>
      <c r="F532" t="s">
        <v>1169</v>
      </c>
      <c r="G532" t="str">
        <f t="shared" si="8"/>
        <v>Yeoukiro Lafortune</v>
      </c>
    </row>
    <row r="533" spans="1:7" x14ac:dyDescent="0.2">
      <c r="A533" t="s">
        <v>1221</v>
      </c>
      <c r="B533" t="s">
        <v>1222</v>
      </c>
      <c r="C533" t="s">
        <v>1223</v>
      </c>
      <c r="D533" t="s">
        <v>331</v>
      </c>
      <c r="E533" t="s">
        <v>48</v>
      </c>
      <c r="F533" t="s">
        <v>1169</v>
      </c>
      <c r="G533" t="str">
        <f t="shared" si="8"/>
        <v>Ryli Kay Loyola</v>
      </c>
    </row>
    <row r="534" spans="1:7" x14ac:dyDescent="0.2">
      <c r="G534" t="str">
        <f t="shared" si="8"/>
        <v xml:space="preserve"> </v>
      </c>
    </row>
    <row r="535" spans="1:7" x14ac:dyDescent="0.2">
      <c r="G535" t="str">
        <f t="shared" si="8"/>
        <v xml:space="preserve"> </v>
      </c>
    </row>
    <row r="536" spans="1:7" x14ac:dyDescent="0.2">
      <c r="G536" t="str">
        <f t="shared" si="8"/>
        <v xml:space="preserve"> </v>
      </c>
    </row>
    <row r="537" spans="1:7" x14ac:dyDescent="0.2">
      <c r="G537" t="str">
        <f t="shared" si="8"/>
        <v xml:space="preserve"> </v>
      </c>
    </row>
    <row r="538" spans="1:7" x14ac:dyDescent="0.2">
      <c r="G538" t="str">
        <f t="shared" si="8"/>
        <v xml:space="preserve"> </v>
      </c>
    </row>
    <row r="539" spans="1:7" x14ac:dyDescent="0.2">
      <c r="A539" t="s">
        <v>1224</v>
      </c>
      <c r="B539" t="s">
        <v>1225</v>
      </c>
      <c r="C539" t="s">
        <v>1226</v>
      </c>
      <c r="D539">
        <v>8</v>
      </c>
      <c r="E539" t="s">
        <v>45</v>
      </c>
      <c r="F539" t="s">
        <v>1227</v>
      </c>
      <c r="G539" t="str">
        <f t="shared" si="8"/>
        <v>Jerick Alpizar</v>
      </c>
    </row>
    <row r="540" spans="1:7" x14ac:dyDescent="0.2">
      <c r="A540" t="s">
        <v>1228</v>
      </c>
      <c r="B540" t="s">
        <v>339</v>
      </c>
      <c r="C540" t="s">
        <v>1229</v>
      </c>
      <c r="D540">
        <v>8</v>
      </c>
      <c r="E540" t="s">
        <v>48</v>
      </c>
      <c r="F540" t="s">
        <v>1227</v>
      </c>
      <c r="G540" t="str">
        <f t="shared" si="8"/>
        <v>Allison Schmidt</v>
      </c>
    </row>
    <row r="541" spans="1:7" x14ac:dyDescent="0.2">
      <c r="A541" t="s">
        <v>1230</v>
      </c>
      <c r="B541" t="s">
        <v>1231</v>
      </c>
      <c r="C541" t="s">
        <v>185</v>
      </c>
      <c r="D541">
        <v>8</v>
      </c>
      <c r="E541" t="s">
        <v>45</v>
      </c>
      <c r="F541" t="s">
        <v>1227</v>
      </c>
      <c r="G541" t="str">
        <f t="shared" si="8"/>
        <v>Luke Sieman</v>
      </c>
    </row>
    <row r="542" spans="1:7" x14ac:dyDescent="0.2">
      <c r="A542" t="s">
        <v>1232</v>
      </c>
      <c r="B542" t="s">
        <v>1233</v>
      </c>
      <c r="C542" t="s">
        <v>1234</v>
      </c>
      <c r="D542">
        <v>8</v>
      </c>
      <c r="E542" t="s">
        <v>48</v>
      </c>
      <c r="F542" t="s">
        <v>1227</v>
      </c>
      <c r="G542" t="str">
        <f t="shared" si="8"/>
        <v>Eyelen Cardenas</v>
      </c>
    </row>
    <row r="543" spans="1:7" x14ac:dyDescent="0.2">
      <c r="A543" t="s">
        <v>1235</v>
      </c>
      <c r="B543" t="s">
        <v>1236</v>
      </c>
      <c r="C543" t="s">
        <v>551</v>
      </c>
      <c r="D543">
        <v>7</v>
      </c>
      <c r="E543" t="s">
        <v>45</v>
      </c>
      <c r="F543" t="s">
        <v>1227</v>
      </c>
      <c r="G543" t="str">
        <f t="shared" si="8"/>
        <v>Michael Mannino</v>
      </c>
    </row>
    <row r="544" spans="1:7" x14ac:dyDescent="0.2">
      <c r="A544" t="s">
        <v>1237</v>
      </c>
      <c r="B544" t="s">
        <v>1238</v>
      </c>
      <c r="C544" t="s">
        <v>1239</v>
      </c>
      <c r="D544">
        <v>6</v>
      </c>
      <c r="E544" t="s">
        <v>48</v>
      </c>
      <c r="F544" t="s">
        <v>1227</v>
      </c>
      <c r="G544" t="str">
        <f t="shared" si="8"/>
        <v>Jessa Sierra</v>
      </c>
    </row>
    <row r="545" spans="1:7" x14ac:dyDescent="0.2">
      <c r="A545" t="s">
        <v>1240</v>
      </c>
      <c r="B545" t="s">
        <v>1241</v>
      </c>
      <c r="C545" t="s">
        <v>1015</v>
      </c>
      <c r="D545">
        <v>6</v>
      </c>
      <c r="E545" t="s">
        <v>45</v>
      </c>
      <c r="F545" t="s">
        <v>1227</v>
      </c>
      <c r="G545" t="str">
        <f t="shared" si="8"/>
        <v>Gavin Fahy</v>
      </c>
    </row>
    <row r="546" spans="1:7" x14ac:dyDescent="0.2">
      <c r="A546" t="s">
        <v>1242</v>
      </c>
      <c r="B546" t="s">
        <v>1243</v>
      </c>
      <c r="C546" t="s">
        <v>136</v>
      </c>
      <c r="D546">
        <v>5</v>
      </c>
      <c r="E546" t="s">
        <v>45</v>
      </c>
      <c r="F546" t="s">
        <v>1227</v>
      </c>
      <c r="G546" t="str">
        <f t="shared" si="8"/>
        <v>Lucas Wright</v>
      </c>
    </row>
    <row r="547" spans="1:7" x14ac:dyDescent="0.2">
      <c r="A547" t="s">
        <v>1244</v>
      </c>
      <c r="B547" t="s">
        <v>1245</v>
      </c>
      <c r="C547" t="s">
        <v>187</v>
      </c>
      <c r="D547">
        <v>4</v>
      </c>
      <c r="E547" t="s">
        <v>45</v>
      </c>
      <c r="F547" t="s">
        <v>1227</v>
      </c>
      <c r="G547" t="str">
        <f t="shared" si="8"/>
        <v>Harrison Hudzik</v>
      </c>
    </row>
    <row r="548" spans="1:7" x14ac:dyDescent="0.2">
      <c r="A548" t="s">
        <v>1246</v>
      </c>
      <c r="B548" t="s">
        <v>644</v>
      </c>
      <c r="C548" t="s">
        <v>1247</v>
      </c>
      <c r="D548">
        <v>4</v>
      </c>
      <c r="E548" t="s">
        <v>45</v>
      </c>
      <c r="F548" t="s">
        <v>1227</v>
      </c>
      <c r="G548" t="str">
        <f t="shared" si="8"/>
        <v>Andy Brady</v>
      </c>
    </row>
    <row r="549" spans="1:7" x14ac:dyDescent="0.2">
      <c r="A549" t="s">
        <v>1248</v>
      </c>
      <c r="B549" t="s">
        <v>1249</v>
      </c>
      <c r="C549" t="s">
        <v>247</v>
      </c>
      <c r="D549">
        <v>4</v>
      </c>
      <c r="E549" t="s">
        <v>45</v>
      </c>
      <c r="F549" t="s">
        <v>1227</v>
      </c>
      <c r="G549" t="str">
        <f t="shared" si="8"/>
        <v>Nicholas Schilkrot</v>
      </c>
    </row>
    <row r="550" spans="1:7" x14ac:dyDescent="0.2">
      <c r="G550" t="str">
        <f t="shared" si="8"/>
        <v xml:space="preserve"> </v>
      </c>
    </row>
    <row r="551" spans="1:7" x14ac:dyDescent="0.2">
      <c r="G551" t="str">
        <f t="shared" si="8"/>
        <v xml:space="preserve"> </v>
      </c>
    </row>
    <row r="552" spans="1:7" x14ac:dyDescent="0.2">
      <c r="G552" t="str">
        <f t="shared" si="8"/>
        <v xml:space="preserve"> </v>
      </c>
    </row>
    <row r="553" spans="1:7" x14ac:dyDescent="0.2">
      <c r="A553" t="s">
        <v>1250</v>
      </c>
      <c r="B553" t="s">
        <v>1251</v>
      </c>
      <c r="C553" t="s">
        <v>346</v>
      </c>
      <c r="D553">
        <v>1</v>
      </c>
      <c r="E553" t="s">
        <v>45</v>
      </c>
      <c r="F553" t="s">
        <v>350</v>
      </c>
      <c r="G553" t="str">
        <f t="shared" si="8"/>
        <v>Clark Murphy</v>
      </c>
    </row>
    <row r="554" spans="1:7" x14ac:dyDescent="0.2">
      <c r="A554" t="s">
        <v>1252</v>
      </c>
      <c r="B554" t="s">
        <v>346</v>
      </c>
      <c r="C554" t="s">
        <v>347</v>
      </c>
      <c r="D554">
        <v>2</v>
      </c>
      <c r="E554" t="s">
        <v>45</v>
      </c>
      <c r="F554" t="s">
        <v>350</v>
      </c>
      <c r="G554" t="str">
        <f t="shared" si="8"/>
        <v>Athan Clark</v>
      </c>
    </row>
    <row r="555" spans="1:7" x14ac:dyDescent="0.2">
      <c r="A555" t="s">
        <v>1253</v>
      </c>
      <c r="B555" t="s">
        <v>1254</v>
      </c>
      <c r="C555" t="s">
        <v>1116</v>
      </c>
      <c r="D555">
        <v>2</v>
      </c>
      <c r="E555" t="s">
        <v>48</v>
      </c>
      <c r="F555" t="s">
        <v>350</v>
      </c>
      <c r="G555" t="str">
        <f t="shared" si="8"/>
        <v>Charlotte Dixon</v>
      </c>
    </row>
    <row r="556" spans="1:7" x14ac:dyDescent="0.2">
      <c r="A556" t="s">
        <v>1255</v>
      </c>
      <c r="B556" t="s">
        <v>348</v>
      </c>
      <c r="C556" t="s">
        <v>102</v>
      </c>
      <c r="D556">
        <v>3</v>
      </c>
      <c r="E556" t="s">
        <v>48</v>
      </c>
      <c r="F556" t="s">
        <v>350</v>
      </c>
      <c r="G556" t="str">
        <f t="shared" si="8"/>
        <v>Sofia Nicoletti</v>
      </c>
    </row>
    <row r="557" spans="1:7" x14ac:dyDescent="0.2">
      <c r="A557" t="s">
        <v>1256</v>
      </c>
      <c r="B557" t="s">
        <v>334</v>
      </c>
      <c r="C557" t="s">
        <v>349</v>
      </c>
      <c r="D557">
        <v>3</v>
      </c>
      <c r="E557" t="s">
        <v>45</v>
      </c>
      <c r="F557" t="s">
        <v>350</v>
      </c>
      <c r="G557" t="str">
        <f t="shared" si="8"/>
        <v>Alessandro Ravano</v>
      </c>
    </row>
    <row r="558" spans="1:7" x14ac:dyDescent="0.2">
      <c r="A558" t="s">
        <v>1257</v>
      </c>
      <c r="B558" t="s">
        <v>1258</v>
      </c>
      <c r="C558" t="s">
        <v>621</v>
      </c>
      <c r="D558">
        <v>3</v>
      </c>
      <c r="E558" t="s">
        <v>48</v>
      </c>
      <c r="F558" t="s">
        <v>350</v>
      </c>
      <c r="G558" t="str">
        <f t="shared" si="8"/>
        <v>Adriana Pinto</v>
      </c>
    </row>
    <row r="559" spans="1:7" x14ac:dyDescent="0.2">
      <c r="A559" t="s">
        <v>1259</v>
      </c>
      <c r="B559" t="s">
        <v>1260</v>
      </c>
      <c r="C559" t="s">
        <v>1261</v>
      </c>
      <c r="D559">
        <v>3</v>
      </c>
      <c r="E559" t="s">
        <v>48</v>
      </c>
      <c r="F559" t="s">
        <v>350</v>
      </c>
      <c r="G559" t="str">
        <f t="shared" si="8"/>
        <v>Mila Zurat</v>
      </c>
    </row>
    <row r="560" spans="1:7" x14ac:dyDescent="0.2">
      <c r="A560" t="s">
        <v>1262</v>
      </c>
      <c r="B560" t="s">
        <v>332</v>
      </c>
      <c r="C560" t="s">
        <v>333</v>
      </c>
      <c r="D560">
        <v>4</v>
      </c>
      <c r="E560" t="s">
        <v>45</v>
      </c>
      <c r="F560" t="s">
        <v>350</v>
      </c>
      <c r="G560" t="str">
        <f t="shared" si="8"/>
        <v>Griffin McShane</v>
      </c>
    </row>
    <row r="561" spans="1:7" x14ac:dyDescent="0.2">
      <c r="A561" t="s">
        <v>1263</v>
      </c>
      <c r="B561" t="s">
        <v>334</v>
      </c>
      <c r="C561" t="s">
        <v>335</v>
      </c>
      <c r="D561">
        <v>4</v>
      </c>
      <c r="E561" t="s">
        <v>45</v>
      </c>
      <c r="F561" t="s">
        <v>350</v>
      </c>
      <c r="G561" t="str">
        <f t="shared" si="8"/>
        <v>Gianluca Ravano</v>
      </c>
    </row>
    <row r="562" spans="1:7" x14ac:dyDescent="0.2">
      <c r="A562" t="s">
        <v>351</v>
      </c>
      <c r="B562" t="s">
        <v>1264</v>
      </c>
      <c r="C562" t="s">
        <v>1204</v>
      </c>
      <c r="D562">
        <v>4</v>
      </c>
      <c r="E562" t="s">
        <v>48</v>
      </c>
      <c r="F562" t="s">
        <v>350</v>
      </c>
      <c r="G562" t="str">
        <f t="shared" si="8"/>
        <v>Madison Noesner</v>
      </c>
    </row>
    <row r="563" spans="1:7" x14ac:dyDescent="0.2">
      <c r="A563" t="s">
        <v>352</v>
      </c>
      <c r="B563" t="s">
        <v>1265</v>
      </c>
      <c r="C563" t="s">
        <v>241</v>
      </c>
      <c r="D563">
        <v>6</v>
      </c>
      <c r="E563" t="s">
        <v>45</v>
      </c>
      <c r="F563" t="s">
        <v>350</v>
      </c>
      <c r="G563" t="str">
        <f t="shared" si="8"/>
        <v>Alexander Russo</v>
      </c>
    </row>
    <row r="564" spans="1:7" x14ac:dyDescent="0.2">
      <c r="A564" t="s">
        <v>353</v>
      </c>
      <c r="B564" t="s">
        <v>339</v>
      </c>
      <c r="C564" t="s">
        <v>340</v>
      </c>
      <c r="D564">
        <v>7</v>
      </c>
      <c r="E564" t="s">
        <v>45</v>
      </c>
      <c r="F564" t="s">
        <v>350</v>
      </c>
      <c r="G564" t="str">
        <f t="shared" si="8"/>
        <v>Christopher Schmidt</v>
      </c>
    </row>
    <row r="565" spans="1:7" x14ac:dyDescent="0.2">
      <c r="A565" t="s">
        <v>354</v>
      </c>
      <c r="B565" t="s">
        <v>1266</v>
      </c>
      <c r="C565" t="s">
        <v>1267</v>
      </c>
      <c r="D565">
        <v>7</v>
      </c>
      <c r="E565" t="s">
        <v>45</v>
      </c>
      <c r="F565" t="s">
        <v>350</v>
      </c>
      <c r="G565" t="str">
        <f t="shared" si="8"/>
        <v>Sean Navin</v>
      </c>
    </row>
    <row r="566" spans="1:7" x14ac:dyDescent="0.2">
      <c r="A566" t="s">
        <v>355</v>
      </c>
      <c r="B566" t="s">
        <v>1268</v>
      </c>
      <c r="C566" t="s">
        <v>1269</v>
      </c>
      <c r="D566">
        <v>8</v>
      </c>
      <c r="E566" t="s">
        <v>48</v>
      </c>
      <c r="F566" t="s">
        <v>350</v>
      </c>
      <c r="G566" t="str">
        <f t="shared" si="8"/>
        <v>Zoey Rooplal</v>
      </c>
    </row>
    <row r="567" spans="1:7" x14ac:dyDescent="0.2">
      <c r="A567" t="s">
        <v>356</v>
      </c>
      <c r="B567" t="s">
        <v>344</v>
      </c>
      <c r="C567" t="s">
        <v>345</v>
      </c>
      <c r="D567">
        <v>8</v>
      </c>
      <c r="E567" t="s">
        <v>48</v>
      </c>
      <c r="F567" t="s">
        <v>350</v>
      </c>
      <c r="G567" t="str">
        <f t="shared" si="8"/>
        <v>Christina Paul</v>
      </c>
    </row>
    <row r="568" spans="1:7" x14ac:dyDescent="0.2">
      <c r="A568" t="s">
        <v>357</v>
      </c>
      <c r="B568" t="s">
        <v>1270</v>
      </c>
      <c r="C568" t="s">
        <v>1271</v>
      </c>
      <c r="D568">
        <v>8</v>
      </c>
      <c r="E568" t="s">
        <v>48</v>
      </c>
      <c r="F568" t="s">
        <v>350</v>
      </c>
      <c r="G568" t="str">
        <f t="shared" si="8"/>
        <v>Nia Pryor</v>
      </c>
    </row>
    <row r="569" spans="1:7" x14ac:dyDescent="0.2">
      <c r="A569" t="s">
        <v>358</v>
      </c>
      <c r="B569" t="s">
        <v>339</v>
      </c>
      <c r="C569" t="s">
        <v>341</v>
      </c>
      <c r="D569">
        <v>8</v>
      </c>
      <c r="E569" t="s">
        <v>45</v>
      </c>
      <c r="F569" t="s">
        <v>350</v>
      </c>
      <c r="G569" t="str">
        <f t="shared" si="8"/>
        <v>Joseph Schmidt</v>
      </c>
    </row>
    <row r="570" spans="1:7" x14ac:dyDescent="0.2">
      <c r="A570" t="s">
        <v>359</v>
      </c>
      <c r="B570" t="s">
        <v>342</v>
      </c>
      <c r="C570" t="s">
        <v>343</v>
      </c>
      <c r="D570">
        <v>8</v>
      </c>
      <c r="E570" t="s">
        <v>48</v>
      </c>
      <c r="F570" t="s">
        <v>350</v>
      </c>
      <c r="G570" t="str">
        <f t="shared" si="8"/>
        <v>Nora D'Andrea</v>
      </c>
    </row>
    <row r="571" spans="1:7" x14ac:dyDescent="0.2">
      <c r="A571" t="s">
        <v>1278</v>
      </c>
      <c r="B571" t="s">
        <v>1279</v>
      </c>
      <c r="C571" t="s">
        <v>168</v>
      </c>
      <c r="D571">
        <v>4</v>
      </c>
      <c r="E571" t="s">
        <v>45</v>
      </c>
      <c r="F571" t="s">
        <v>350</v>
      </c>
      <c r="G571" t="str">
        <f t="shared" si="8"/>
        <v>Robert Lynch</v>
      </c>
    </row>
    <row r="572" spans="1:7" x14ac:dyDescent="0.2">
      <c r="A572" t="s">
        <v>1280</v>
      </c>
      <c r="B572" t="s">
        <v>344</v>
      </c>
      <c r="C572" t="s">
        <v>261</v>
      </c>
      <c r="D572" t="s">
        <v>331</v>
      </c>
      <c r="E572" t="s">
        <v>45</v>
      </c>
      <c r="F572" t="s">
        <v>350</v>
      </c>
      <c r="G572" t="str">
        <f t="shared" si="8"/>
        <v>Carter Paul</v>
      </c>
    </row>
  </sheetData>
  <sortState xmlns:xlrd2="http://schemas.microsoft.com/office/spreadsheetml/2017/richdata2" ref="I105:N156">
    <sortCondition ref="L105:L15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Scores</vt:lpstr>
      <vt:lpstr>Girls Individual</vt:lpstr>
      <vt:lpstr>Boys Individual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Microsoft Office User</cp:lastModifiedBy>
  <cp:lastPrinted>2022-09-27T13:27:48Z</cp:lastPrinted>
  <dcterms:created xsi:type="dcterms:W3CDTF">2011-11-05T03:14:26Z</dcterms:created>
  <dcterms:modified xsi:type="dcterms:W3CDTF">2022-09-27T13:33:07Z</dcterms:modified>
</cp:coreProperties>
</file>