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Scores" sheetId="1" r:id="rId4"/>
    <sheet state="visible" name="Girls Individual" sheetId="2" r:id="rId5"/>
    <sheet state="visible" name="Boys Individual" sheetId="3" r:id="rId6"/>
    <sheet state="visible" name="Rosters" sheetId="4" r:id="rId7"/>
  </sheets>
  <definedNames/>
  <calcPr/>
  <extLst>
    <ext uri="GoogleSheetsCustomDataVersion2">
      <go:sheetsCustomData xmlns:go="http://customooxmlschemas.google.com/" r:id="rId8" roundtripDataChecksum="lY8T3QRrk2Gs3VnSRtRzolv3g3RGIHW4tRAHdr0j2QM="/>
    </ext>
  </extLst>
</workbook>
</file>

<file path=xl/sharedStrings.xml><?xml version="1.0" encoding="utf-8"?>
<sst xmlns="http://schemas.openxmlformats.org/spreadsheetml/2006/main" count="3204" uniqueCount="1308">
  <si>
    <t>GIRLS 3-4</t>
  </si>
  <si>
    <t>Girls3-4</t>
  </si>
  <si>
    <t>Boys3-4</t>
  </si>
  <si>
    <t>Girls5-6</t>
  </si>
  <si>
    <t>Boys5-6</t>
  </si>
  <si>
    <t>Girls7-8</t>
  </si>
  <si>
    <t>Boys7-8</t>
  </si>
  <si>
    <t>Totals</t>
  </si>
  <si>
    <t>PLACE</t>
  </si>
  <si>
    <t>rsvps</t>
  </si>
  <si>
    <t>Total Runners</t>
  </si>
  <si>
    <t>fee</t>
  </si>
  <si>
    <t>paid</t>
  </si>
  <si>
    <t>owed</t>
  </si>
  <si>
    <t># on roster</t>
  </si>
  <si>
    <t>school</t>
  </si>
  <si>
    <t>symbol</t>
  </si>
  <si>
    <t>Place</t>
  </si>
  <si>
    <t>Runner</t>
  </si>
  <si>
    <t xml:space="preserve"> Code</t>
  </si>
  <si>
    <t>School</t>
  </si>
  <si>
    <t>Assumption</t>
  </si>
  <si>
    <t>OLMC</t>
  </si>
  <si>
    <t>M</t>
  </si>
  <si>
    <t>J</t>
  </si>
  <si>
    <t>St E</t>
  </si>
  <si>
    <t>St Cassian School</t>
  </si>
  <si>
    <t>C</t>
  </si>
  <si>
    <t>A</t>
  </si>
  <si>
    <t>St James</t>
  </si>
  <si>
    <t>OL</t>
  </si>
  <si>
    <t>SVMS</t>
  </si>
  <si>
    <t>St Pats</t>
  </si>
  <si>
    <t>E</t>
  </si>
  <si>
    <t>SJA</t>
  </si>
  <si>
    <t>Holy Trinity</t>
  </si>
  <si>
    <t>HT</t>
  </si>
  <si>
    <t>T</t>
  </si>
  <si>
    <t>AOLP</t>
  </si>
  <si>
    <t>H</t>
  </si>
  <si>
    <t>St Thomas</t>
  </si>
  <si>
    <t>Lacordaire</t>
  </si>
  <si>
    <t>X</t>
  </si>
  <si>
    <t>St Rose</t>
  </si>
  <si>
    <t>St Matthias</t>
  </si>
  <si>
    <t>TT</t>
  </si>
  <si>
    <t>AOOL</t>
  </si>
  <si>
    <t>Queen of Peace</t>
  </si>
  <si>
    <t>Q</t>
  </si>
  <si>
    <t>Villa Walsh</t>
  </si>
  <si>
    <t>W</t>
  </si>
  <si>
    <t>OLS</t>
  </si>
  <si>
    <t>Z</t>
  </si>
  <si>
    <t>BOYS 3-4</t>
  </si>
  <si>
    <t>R</t>
  </si>
  <si>
    <t>L</t>
  </si>
  <si>
    <t>V</t>
  </si>
  <si>
    <t>Pope John</t>
  </si>
  <si>
    <t>G</t>
  </si>
  <si>
    <t>P</t>
  </si>
  <si>
    <t>St Therese</t>
  </si>
  <si>
    <t>PJ</t>
  </si>
  <si>
    <t>GIRLS 5-6</t>
  </si>
  <si>
    <t>BOYS 5-6</t>
  </si>
  <si>
    <t>GIRLS 7-8</t>
  </si>
  <si>
    <t>BOYS 7-8</t>
  </si>
  <si>
    <t>Time</t>
  </si>
  <si>
    <t>Number</t>
  </si>
  <si>
    <t>Race Check</t>
  </si>
  <si>
    <t>Count</t>
  </si>
  <si>
    <t>Fixed from J3 to J1</t>
  </si>
  <si>
    <t>-</t>
  </si>
  <si>
    <t>Fixed from J1 to J3</t>
  </si>
  <si>
    <t>Fixed</t>
  </si>
  <si>
    <t>Missing athlete Grade</t>
  </si>
  <si>
    <t>FIxed</t>
  </si>
  <si>
    <t>Is actually J9?</t>
  </si>
  <si>
    <t>Fixed, no grade provided</t>
  </si>
  <si>
    <t>Competitor Number</t>
  </si>
  <si>
    <t>Last Name</t>
  </si>
  <si>
    <t>First Name</t>
  </si>
  <si>
    <t>Grade</t>
  </si>
  <si>
    <t>Gender</t>
  </si>
  <si>
    <t>A-60</t>
  </si>
  <si>
    <t>Farmer</t>
  </si>
  <si>
    <t>Keeva</t>
  </si>
  <si>
    <t>F</t>
  </si>
  <si>
    <t>A-57</t>
  </si>
  <si>
    <t>Young</t>
  </si>
  <si>
    <t>Adeline</t>
  </si>
  <si>
    <t>A-55</t>
  </si>
  <si>
    <t>Brown</t>
  </si>
  <si>
    <t>Hadley</t>
  </si>
  <si>
    <t>A-110</t>
  </si>
  <si>
    <t>Crighton</t>
  </si>
  <si>
    <t>Aurora</t>
  </si>
  <si>
    <t>A-53</t>
  </si>
  <si>
    <t>Kenneally</t>
  </si>
  <si>
    <t>Leah</t>
  </si>
  <si>
    <t>A-112</t>
  </si>
  <si>
    <t>Keown</t>
  </si>
  <si>
    <t>Jimmy</t>
  </si>
  <si>
    <t>A-83</t>
  </si>
  <si>
    <t>Landwehrle</t>
  </si>
  <si>
    <t>Andi</t>
  </si>
  <si>
    <t>A-52</t>
  </si>
  <si>
    <t>Leonard</t>
  </si>
  <si>
    <t>Jace</t>
  </si>
  <si>
    <t>A-105</t>
  </si>
  <si>
    <t>Lukaszyk</t>
  </si>
  <si>
    <t>William</t>
  </si>
  <si>
    <t>A-109</t>
  </si>
  <si>
    <t>Mainardi</t>
  </si>
  <si>
    <t>Julia</t>
  </si>
  <si>
    <t>A-79</t>
  </si>
  <si>
    <t>Mascola</t>
  </si>
  <si>
    <t>Mason</t>
  </si>
  <si>
    <t>A-64</t>
  </si>
  <si>
    <t>Niemczyk</t>
  </si>
  <si>
    <t>A-97</t>
  </si>
  <si>
    <t>Ospina</t>
  </si>
  <si>
    <t>Alexander</t>
  </si>
  <si>
    <t>A-106</t>
  </si>
  <si>
    <t>Ramos</t>
  </si>
  <si>
    <t>Sebastian</t>
  </si>
  <si>
    <t>A-48</t>
  </si>
  <si>
    <t>Reynolds</t>
  </si>
  <si>
    <t>Wyatt</t>
  </si>
  <si>
    <t>A-51</t>
  </si>
  <si>
    <t>Saliter</t>
  </si>
  <si>
    <t>Ryan</t>
  </si>
  <si>
    <t>A-59</t>
  </si>
  <si>
    <t>Schochet</t>
  </si>
  <si>
    <t>Vera</t>
  </si>
  <si>
    <t>A-88</t>
  </si>
  <si>
    <t>Vagnini</t>
  </si>
  <si>
    <t>Owen</t>
  </si>
  <si>
    <t>A-50</t>
  </si>
  <si>
    <t>Bellapianta</t>
  </si>
  <si>
    <t>Max</t>
  </si>
  <si>
    <t>A-01</t>
  </si>
  <si>
    <t>Eskandani</t>
  </si>
  <si>
    <t>Maximilian</t>
  </si>
  <si>
    <t>A-03</t>
  </si>
  <si>
    <t>Charlotte</t>
  </si>
  <si>
    <t>A-04</t>
  </si>
  <si>
    <t>Lopez</t>
  </si>
  <si>
    <t>Casey</t>
  </si>
  <si>
    <t>A-05</t>
  </si>
  <si>
    <t>Muci</t>
  </si>
  <si>
    <t>Violet</t>
  </si>
  <si>
    <t>A-07</t>
  </si>
  <si>
    <t>Porras</t>
  </si>
  <si>
    <t>Lola</t>
  </si>
  <si>
    <t>A-08</t>
  </si>
  <si>
    <t>Simunovich</t>
  </si>
  <si>
    <t>Jack</t>
  </si>
  <si>
    <t>A-58</t>
  </si>
  <si>
    <t>Suarez</t>
  </si>
  <si>
    <t>Angelo</t>
  </si>
  <si>
    <t>A-107</t>
  </si>
  <si>
    <t>Brewster</t>
  </si>
  <si>
    <t>Katie</t>
  </si>
  <si>
    <t>A-10</t>
  </si>
  <si>
    <t>Brusco</t>
  </si>
  <si>
    <t>Victoria</t>
  </si>
  <si>
    <t>A-84</t>
  </si>
  <si>
    <t>Culmone</t>
  </si>
  <si>
    <t>Keira</t>
  </si>
  <si>
    <t>A-111</t>
  </si>
  <si>
    <t>De Fillipps</t>
  </si>
  <si>
    <t>Carmen</t>
  </si>
  <si>
    <t>A-11</t>
  </si>
  <si>
    <t>Dorony</t>
  </si>
  <si>
    <t>Nicholas</t>
  </si>
  <si>
    <t>A-12</t>
  </si>
  <si>
    <t>Rosie</t>
  </si>
  <si>
    <t>A-72</t>
  </si>
  <si>
    <t>Gundersdorf</t>
  </si>
  <si>
    <t>Jordyn</t>
  </si>
  <si>
    <t>A-66</t>
  </si>
  <si>
    <t>Joshi</t>
  </si>
  <si>
    <t>Kian</t>
  </si>
  <si>
    <t>A-56</t>
  </si>
  <si>
    <t>Michael</t>
  </si>
  <si>
    <t>A-13</t>
  </si>
  <si>
    <t xml:space="preserve">SarahJane </t>
  </si>
  <si>
    <t>A-14</t>
  </si>
  <si>
    <t>John Paul</t>
  </si>
  <si>
    <t>A-16</t>
  </si>
  <si>
    <t>Brayden</t>
  </si>
  <si>
    <t>A-17</t>
  </si>
  <si>
    <t>Marcel</t>
  </si>
  <si>
    <t>A-94</t>
  </si>
  <si>
    <t>Ryans</t>
  </si>
  <si>
    <t>John</t>
  </si>
  <si>
    <t>A-18</t>
  </si>
  <si>
    <t>Amin</t>
  </si>
  <si>
    <t>Nayah</t>
  </si>
  <si>
    <t>A-108</t>
  </si>
  <si>
    <t>Cuevas</t>
  </si>
  <si>
    <t>Isabella</t>
  </si>
  <si>
    <t>A-19</t>
  </si>
  <si>
    <t>Valencia</t>
  </si>
  <si>
    <t>A-102</t>
  </si>
  <si>
    <t>King</t>
  </si>
  <si>
    <t>Lachlan</t>
  </si>
  <si>
    <t>A-22</t>
  </si>
  <si>
    <t>Kulakowski</t>
  </si>
  <si>
    <t>Theodore</t>
  </si>
  <si>
    <t>A-23</t>
  </si>
  <si>
    <t>Nate</t>
  </si>
  <si>
    <t>A-25</t>
  </si>
  <si>
    <t>Rao</t>
  </si>
  <si>
    <t>Aarya</t>
  </si>
  <si>
    <t>A-47</t>
  </si>
  <si>
    <t>Reed</t>
  </si>
  <si>
    <t>Everett</t>
  </si>
  <si>
    <t>A-27</t>
  </si>
  <si>
    <t>Isabell</t>
  </si>
  <si>
    <t>A-30</t>
  </si>
  <si>
    <t>Stephanie</t>
  </si>
  <si>
    <t>A-35</t>
  </si>
  <si>
    <t>Lincoln</t>
  </si>
  <si>
    <t>Robert</t>
  </si>
  <si>
    <t>A-37</t>
  </si>
  <si>
    <t>Mulhearn</t>
  </si>
  <si>
    <t>Madelyn</t>
  </si>
  <si>
    <t>A-38</t>
  </si>
  <si>
    <t>Rossano</t>
  </si>
  <si>
    <t>Joshua</t>
  </si>
  <si>
    <t>A-40</t>
  </si>
  <si>
    <t>Zienowicz</t>
  </si>
  <si>
    <t>Kayla</t>
  </si>
  <si>
    <t>A-54</t>
  </si>
  <si>
    <t>Capo</t>
  </si>
  <si>
    <t>Chase</t>
  </si>
  <si>
    <t>A-43</t>
  </si>
  <si>
    <t>Davis</t>
  </si>
  <si>
    <t>Robbie</t>
  </si>
  <si>
    <t>A-45</t>
  </si>
  <si>
    <t>Dischinger</t>
  </si>
  <si>
    <t>Lauren</t>
  </si>
  <si>
    <t>A-46</t>
  </si>
  <si>
    <t>McEnroe</t>
  </si>
  <si>
    <t>Mary</t>
  </si>
  <si>
    <t>A-34</t>
  </si>
  <si>
    <t>Lanni</t>
  </si>
  <si>
    <t>Christian</t>
  </si>
  <si>
    <t>A-42</t>
  </si>
  <si>
    <t>Costello</t>
  </si>
  <si>
    <t>Finn</t>
  </si>
  <si>
    <t>Skromak</t>
  </si>
  <si>
    <t>Anthony</t>
  </si>
  <si>
    <t>Diaz</t>
  </si>
  <si>
    <t>Devin</t>
  </si>
  <si>
    <t>Watson</t>
  </si>
  <si>
    <t>Juliette</t>
  </si>
  <si>
    <t>Genevieve</t>
  </si>
  <si>
    <t>Jimenez</t>
  </si>
  <si>
    <t>Christopher</t>
  </si>
  <si>
    <t>Jeremy</t>
  </si>
  <si>
    <t>Echeverria</t>
  </si>
  <si>
    <t>Sabrina</t>
  </si>
  <si>
    <t>Sullivan</t>
  </si>
  <si>
    <t>Billy</t>
  </si>
  <si>
    <t>Aguilar</t>
  </si>
  <si>
    <t>Katalyna</t>
  </si>
  <si>
    <t>Centeno</t>
  </si>
  <si>
    <t>Slater</t>
  </si>
  <si>
    <t>DeFerrari</t>
  </si>
  <si>
    <t>Philip</t>
  </si>
  <si>
    <t>Kull</t>
  </si>
  <si>
    <t>Nathaniel</t>
  </si>
  <si>
    <t>Cecilia Rose</t>
  </si>
  <si>
    <t>Cano</t>
  </si>
  <si>
    <t>Barreiro</t>
  </si>
  <si>
    <t>Leila</t>
  </si>
  <si>
    <t>Smith</t>
  </si>
  <si>
    <t>Kaleigh</t>
  </si>
  <si>
    <t>C-01</t>
  </si>
  <si>
    <t>Adams</t>
  </si>
  <si>
    <t>Elias</t>
  </si>
  <si>
    <t>C-02</t>
  </si>
  <si>
    <t>Alissia</t>
  </si>
  <si>
    <t>f</t>
  </si>
  <si>
    <t>C-03</t>
  </si>
  <si>
    <t>Alpago</t>
  </si>
  <si>
    <t>Xavier</t>
  </si>
  <si>
    <t>m</t>
  </si>
  <si>
    <t>C-04</t>
  </si>
  <si>
    <t>Brennan</t>
  </si>
  <si>
    <t>C-05</t>
  </si>
  <si>
    <t>Angelillo</t>
  </si>
  <si>
    <t>Morgan</t>
  </si>
  <si>
    <t>C-06</t>
  </si>
  <si>
    <t>Madeline</t>
  </si>
  <si>
    <t>C-07</t>
  </si>
  <si>
    <t>Antkowiak</t>
  </si>
  <si>
    <t>Craig</t>
  </si>
  <si>
    <t>C-08</t>
  </si>
  <si>
    <t>Atkinson</t>
  </si>
  <si>
    <t>Eva</t>
  </si>
  <si>
    <t>C-09</t>
  </si>
  <si>
    <t>Aviles</t>
  </si>
  <si>
    <t>Matthew</t>
  </si>
  <si>
    <t>C-10</t>
  </si>
  <si>
    <t>Bedoya</t>
  </si>
  <si>
    <t>Ethan</t>
  </si>
  <si>
    <t>C-11</t>
  </si>
  <si>
    <t>Bucknor</t>
  </si>
  <si>
    <t>Addison</t>
  </si>
  <si>
    <t>C-12</t>
  </si>
  <si>
    <t>Abigail</t>
  </si>
  <si>
    <t>C-13</t>
  </si>
  <si>
    <t>Buza</t>
  </si>
  <si>
    <t>Diane</t>
  </si>
  <si>
    <t>C-14</t>
  </si>
  <si>
    <t>C-15</t>
  </si>
  <si>
    <t>Byrne</t>
  </si>
  <si>
    <t>James</t>
  </si>
  <si>
    <t>C-16</t>
  </si>
  <si>
    <t>Evelyn</t>
  </si>
  <si>
    <t>C-17</t>
  </si>
  <si>
    <t>Caldwell</t>
  </si>
  <si>
    <t>Benjamin</t>
  </si>
  <si>
    <t>C-18</t>
  </si>
  <si>
    <t>C-19</t>
  </si>
  <si>
    <t>Cedeno</t>
  </si>
  <si>
    <t>C-20</t>
  </si>
  <si>
    <t>Chilewitz</t>
  </si>
  <si>
    <t>Carlos</t>
  </si>
  <si>
    <t>C-21</t>
  </si>
  <si>
    <t>Choe</t>
  </si>
  <si>
    <t>C-22</t>
  </si>
  <si>
    <t>Cohen</t>
  </si>
  <si>
    <t>Sophia</t>
  </si>
  <si>
    <t>C-23</t>
  </si>
  <si>
    <t>Dombroski</t>
  </si>
  <si>
    <t>C-24</t>
  </si>
  <si>
    <t>Dueno</t>
  </si>
  <si>
    <t>C-25</t>
  </si>
  <si>
    <t>Eberhart</t>
  </si>
  <si>
    <t>Isa</t>
  </si>
  <si>
    <t>C-26</t>
  </si>
  <si>
    <t>Edwards</t>
  </si>
  <si>
    <t>C-27</t>
  </si>
  <si>
    <t>Fitzgerald</t>
  </si>
  <si>
    <t>C-28</t>
  </si>
  <si>
    <t>Forrester</t>
  </si>
  <si>
    <t>Evan</t>
  </si>
  <si>
    <t>C-29</t>
  </si>
  <si>
    <t>Gibbs</t>
  </si>
  <si>
    <t>Davin</t>
  </si>
  <si>
    <t>C-30</t>
  </si>
  <si>
    <t>Hlavaty</t>
  </si>
  <si>
    <t>Carter</t>
  </si>
  <si>
    <t>C-31</t>
  </si>
  <si>
    <t>Llanes</t>
  </si>
  <si>
    <t>Steven</t>
  </si>
  <si>
    <t>C-32</t>
  </si>
  <si>
    <t>C-33</t>
  </si>
  <si>
    <t>Manuel</t>
  </si>
  <si>
    <t>Mateo</t>
  </si>
  <si>
    <t>C-34</t>
  </si>
  <si>
    <t>Manze</t>
  </si>
  <si>
    <t>Dominic</t>
  </si>
  <si>
    <t>C-35</t>
  </si>
  <si>
    <t>Marzabal</t>
  </si>
  <si>
    <t>C-36</t>
  </si>
  <si>
    <t>McMahon</t>
  </si>
  <si>
    <t>Avery</t>
  </si>
  <si>
    <t>C-37</t>
  </si>
  <si>
    <t>Meyers</t>
  </si>
  <si>
    <t>Henry</t>
  </si>
  <si>
    <t>C-38</t>
  </si>
  <si>
    <t>Milan Miele Reynoso</t>
  </si>
  <si>
    <t>Valentina</t>
  </si>
  <si>
    <t>C-39</t>
  </si>
  <si>
    <t>Milton</t>
  </si>
  <si>
    <t>Ariella</t>
  </si>
  <si>
    <t>C-40</t>
  </si>
  <si>
    <t>Oess</t>
  </si>
  <si>
    <t>Noelle</t>
  </si>
  <si>
    <t>C-41</t>
  </si>
  <si>
    <t>Ohabuiro</t>
  </si>
  <si>
    <t>Ava Joy</t>
  </si>
  <si>
    <t>C-42</t>
  </si>
  <si>
    <t>Perez</t>
  </si>
  <si>
    <t>Eli</t>
  </si>
  <si>
    <t>C-43</t>
  </si>
  <si>
    <t>Perry</t>
  </si>
  <si>
    <t>C-44</t>
  </si>
  <si>
    <t>Pinguil</t>
  </si>
  <si>
    <t>Gabriel</t>
  </si>
  <si>
    <t>C-45</t>
  </si>
  <si>
    <t>C-46</t>
  </si>
  <si>
    <t>Rosania</t>
  </si>
  <si>
    <t>Amelia</t>
  </si>
  <si>
    <t>C-47</t>
  </si>
  <si>
    <t>Charles</t>
  </si>
  <si>
    <t>C-48</t>
  </si>
  <si>
    <t>Sanchez</t>
  </si>
  <si>
    <t>Mathias</t>
  </si>
  <si>
    <t>C-49</t>
  </si>
  <si>
    <t>Schielke</t>
  </si>
  <si>
    <t>C-50</t>
  </si>
  <si>
    <t>Solorzano</t>
  </si>
  <si>
    <t>Eden</t>
  </si>
  <si>
    <t>C-51</t>
  </si>
  <si>
    <t>Stankovich</t>
  </si>
  <si>
    <t>Slate</t>
  </si>
  <si>
    <t>C-52</t>
  </si>
  <si>
    <t>Villeda</t>
  </si>
  <si>
    <t>Lucas</t>
  </si>
  <si>
    <t>C-53</t>
  </si>
  <si>
    <t>Whalen</t>
  </si>
  <si>
    <t>C-54</t>
  </si>
  <si>
    <t>Cooper</t>
  </si>
  <si>
    <t>J-01</t>
  </si>
  <si>
    <t>Mendez</t>
  </si>
  <si>
    <t>Lailany</t>
  </si>
  <si>
    <t>J-02</t>
  </si>
  <si>
    <t>Kostrowski</t>
  </si>
  <si>
    <t>Ellie</t>
  </si>
  <si>
    <t>J-03</t>
  </si>
  <si>
    <t>Johnston</t>
  </si>
  <si>
    <t>J-04</t>
  </si>
  <si>
    <t>Mucciolo</t>
  </si>
  <si>
    <t>Olivia</t>
  </si>
  <si>
    <t>J-05</t>
  </si>
  <si>
    <t>Rogers</t>
  </si>
  <si>
    <t>Teagan</t>
  </si>
  <si>
    <t>J-06</t>
  </si>
  <si>
    <t>Kurylko</t>
  </si>
  <si>
    <t>J-07</t>
  </si>
  <si>
    <t>Mack</t>
  </si>
  <si>
    <t>Molly</t>
  </si>
  <si>
    <t>J-08</t>
  </si>
  <si>
    <t>Marra</t>
  </si>
  <si>
    <t>Bella</t>
  </si>
  <si>
    <t>J-09</t>
  </si>
  <si>
    <t>Gia</t>
  </si>
  <si>
    <t>J-10</t>
  </si>
  <si>
    <t>Liuzzi</t>
  </si>
  <si>
    <t>Sophie</t>
  </si>
  <si>
    <t>J-11</t>
  </si>
  <si>
    <t>Battista</t>
  </si>
  <si>
    <t>Livy</t>
  </si>
  <si>
    <t>J-12</t>
  </si>
  <si>
    <t>Daus</t>
  </si>
  <si>
    <t>J-13</t>
  </si>
  <si>
    <t>Galeone</t>
  </si>
  <si>
    <t>Emiliana</t>
  </si>
  <si>
    <t>J-14</t>
  </si>
  <si>
    <t>Kilpatrick</t>
  </si>
  <si>
    <t>J-15</t>
  </si>
  <si>
    <t>Milan</t>
  </si>
  <si>
    <t>London</t>
  </si>
  <si>
    <t>J-16</t>
  </si>
  <si>
    <t>Milelli</t>
  </si>
  <si>
    <t>J-17</t>
  </si>
  <si>
    <t>Pfistner</t>
  </si>
  <si>
    <t>J-18</t>
  </si>
  <si>
    <t>Johnson</t>
  </si>
  <si>
    <t>Claire</t>
  </si>
  <si>
    <t>J-19</t>
  </si>
  <si>
    <t>J-20</t>
  </si>
  <si>
    <t>Bruzzichesi</t>
  </si>
  <si>
    <t>Natalia</t>
  </si>
  <si>
    <t>J-21</t>
  </si>
  <si>
    <t>Lucca</t>
  </si>
  <si>
    <t>J-22</t>
  </si>
  <si>
    <t>Heinze</t>
  </si>
  <si>
    <t>Lake</t>
  </si>
  <si>
    <t>J-23</t>
  </si>
  <si>
    <t>Noreen</t>
  </si>
  <si>
    <t>J-24</t>
  </si>
  <si>
    <t>Pye</t>
  </si>
  <si>
    <t>Karla</t>
  </si>
  <si>
    <t>J-30</t>
  </si>
  <si>
    <t>Colluccio</t>
  </si>
  <si>
    <t>Joseph</t>
  </si>
  <si>
    <t>J-31</t>
  </si>
  <si>
    <t>Maverick</t>
  </si>
  <si>
    <t>J-32</t>
  </si>
  <si>
    <t>Malloy</t>
  </si>
  <si>
    <t>J-33</t>
  </si>
  <si>
    <t>J-34</t>
  </si>
  <si>
    <t>Dante</t>
  </si>
  <si>
    <t>J-35</t>
  </si>
  <si>
    <t>Garcia</t>
  </si>
  <si>
    <t>Adrian</t>
  </si>
  <si>
    <t>J-36</t>
  </si>
  <si>
    <t>Maloney</t>
  </si>
  <si>
    <t>Brendan</t>
  </si>
  <si>
    <t>J-37</t>
  </si>
  <si>
    <t>Andricopolous</t>
  </si>
  <si>
    <t>J-38</t>
  </si>
  <si>
    <t>Andricopoulos</t>
  </si>
  <si>
    <t>Spiros</t>
  </si>
  <si>
    <t>J-39</t>
  </si>
  <si>
    <t>Falcone</t>
  </si>
  <si>
    <t>Ben</t>
  </si>
  <si>
    <t>J-40</t>
  </si>
  <si>
    <t>Cash</t>
  </si>
  <si>
    <t>J-41</t>
  </si>
  <si>
    <t>Alex</t>
  </si>
  <si>
    <t>J-42</t>
  </si>
  <si>
    <t>Brady</t>
  </si>
  <si>
    <t>J-43</t>
  </si>
  <si>
    <t>J-44</t>
  </si>
  <si>
    <t>Tommy</t>
  </si>
  <si>
    <t>J-45</t>
  </si>
  <si>
    <t>Scott</t>
  </si>
  <si>
    <t>Cameron</t>
  </si>
  <si>
    <t>J-46</t>
  </si>
  <si>
    <t>Sheehan</t>
  </si>
  <si>
    <t>Greer</t>
  </si>
  <si>
    <t>J-47</t>
  </si>
  <si>
    <t>Will</t>
  </si>
  <si>
    <t>J-48</t>
  </si>
  <si>
    <t>Liam</t>
  </si>
  <si>
    <t>J-49</t>
  </si>
  <si>
    <t>Kaden</t>
  </si>
  <si>
    <t>J-50</t>
  </si>
  <si>
    <t>Roberts</t>
  </si>
  <si>
    <t>Johnny</t>
  </si>
  <si>
    <t>J-51</t>
  </si>
  <si>
    <t>Collins</t>
  </si>
  <si>
    <t>Eddie</t>
  </si>
  <si>
    <t>J-52</t>
  </si>
  <si>
    <t>Colin</t>
  </si>
  <si>
    <t>J-29</t>
  </si>
  <si>
    <t>Antonino</t>
  </si>
  <si>
    <t>J-28</t>
  </si>
  <si>
    <t>Conley</t>
  </si>
  <si>
    <t>J-26</t>
  </si>
  <si>
    <t>Alvites</t>
  </si>
  <si>
    <t>Fatima</t>
  </si>
  <si>
    <t>J-27</t>
  </si>
  <si>
    <t>Antonio</t>
  </si>
  <si>
    <t>Mohan</t>
  </si>
  <si>
    <t>Arin</t>
  </si>
  <si>
    <t>Urbaniak</t>
  </si>
  <si>
    <t>Aleksander</t>
  </si>
  <si>
    <t>Duran</t>
  </si>
  <si>
    <t>Alessandra</t>
  </si>
  <si>
    <t>Chalet</t>
  </si>
  <si>
    <t>Cara</t>
  </si>
  <si>
    <t>Gurney</t>
  </si>
  <si>
    <t>Citron</t>
  </si>
  <si>
    <t>Guzman</t>
  </si>
  <si>
    <t>Kaitlyn</t>
  </si>
  <si>
    <t>Fenton</t>
  </si>
  <si>
    <t>Talin</t>
  </si>
  <si>
    <t>Nathan</t>
  </si>
  <si>
    <t>Fazio</t>
  </si>
  <si>
    <t>David</t>
  </si>
  <si>
    <t>Toal</t>
  </si>
  <si>
    <t>Erin</t>
  </si>
  <si>
    <t>Michael Anthony</t>
  </si>
  <si>
    <t>Amahit</t>
  </si>
  <si>
    <t>Braeden</t>
  </si>
  <si>
    <t>Rios</t>
  </si>
  <si>
    <t>Brandon</t>
  </si>
  <si>
    <t>Jeudy</t>
  </si>
  <si>
    <t>Hughes</t>
  </si>
  <si>
    <t>Nicolai</t>
  </si>
  <si>
    <t>V-00</t>
  </si>
  <si>
    <t>Jordan</t>
  </si>
  <si>
    <t>Zachary</t>
  </si>
  <si>
    <t>V00</t>
  </si>
  <si>
    <t>V-01</t>
  </si>
  <si>
    <t>Livoti</t>
  </si>
  <si>
    <t>Luke</t>
  </si>
  <si>
    <t>V01</t>
  </si>
  <si>
    <t>V-02</t>
  </si>
  <si>
    <t>Williams</t>
  </si>
  <si>
    <t>V02</t>
  </si>
  <si>
    <t>V-03</t>
  </si>
  <si>
    <t>Talarico</t>
  </si>
  <si>
    <t xml:space="preserve">Pia </t>
  </si>
  <si>
    <t>V03</t>
  </si>
  <si>
    <t>V-04</t>
  </si>
  <si>
    <t>Vogel</t>
  </si>
  <si>
    <t>Reid</t>
  </si>
  <si>
    <t>V04</t>
  </si>
  <si>
    <t>V-05</t>
  </si>
  <si>
    <t>Ardisson</t>
  </si>
  <si>
    <t>Julianna</t>
  </si>
  <si>
    <t>V05</t>
  </si>
  <si>
    <t>V-06</t>
  </si>
  <si>
    <t>Caravano</t>
  </si>
  <si>
    <t>Gulia</t>
  </si>
  <si>
    <t>V06</t>
  </si>
  <si>
    <t>V-07</t>
  </si>
  <si>
    <t>Siena</t>
  </si>
  <si>
    <t>V07</t>
  </si>
  <si>
    <t>V-08</t>
  </si>
  <si>
    <t>Ellis</t>
  </si>
  <si>
    <t>Emily</t>
  </si>
  <si>
    <t>V08</t>
  </si>
  <si>
    <t>V-09</t>
  </si>
  <si>
    <t>Kirwan</t>
  </si>
  <si>
    <t>V09</t>
  </si>
  <si>
    <t>V-10</t>
  </si>
  <si>
    <t>Piper</t>
  </si>
  <si>
    <t>V10</t>
  </si>
  <si>
    <t>V-11</t>
  </si>
  <si>
    <t>Keogh</t>
  </si>
  <si>
    <t>V11</t>
  </si>
  <si>
    <t>V-12</t>
  </si>
  <si>
    <t>Marques</t>
  </si>
  <si>
    <t>V12</t>
  </si>
  <si>
    <t>V-13</t>
  </si>
  <si>
    <t>Patel</t>
  </si>
  <si>
    <t>Jay</t>
  </si>
  <si>
    <t>V13</t>
  </si>
  <si>
    <t>V-14</t>
  </si>
  <si>
    <t>Peterson</t>
  </si>
  <si>
    <t>Teo</t>
  </si>
  <si>
    <t>V14</t>
  </si>
  <si>
    <t>V-15</t>
  </si>
  <si>
    <t>Rosero</t>
  </si>
  <si>
    <t>Bryson</t>
  </si>
  <si>
    <t>V15</t>
  </si>
  <si>
    <t>V-16</t>
  </si>
  <si>
    <t>Khosrowshahi</t>
  </si>
  <si>
    <t xml:space="preserve">Julianne </t>
  </si>
  <si>
    <t>V16</t>
  </si>
  <si>
    <t>V-17</t>
  </si>
  <si>
    <t>Loundon</t>
  </si>
  <si>
    <t>V17</t>
  </si>
  <si>
    <t>V-18</t>
  </si>
  <si>
    <t>Nolan</t>
  </si>
  <si>
    <t>Clare</t>
  </si>
  <si>
    <t>V18</t>
  </si>
  <si>
    <t>V-19</t>
  </si>
  <si>
    <t>V19</t>
  </si>
  <si>
    <t>V-20</t>
  </si>
  <si>
    <t>Healey</t>
  </si>
  <si>
    <t>V20</t>
  </si>
  <si>
    <t>V-21</t>
  </si>
  <si>
    <t>Colton</t>
  </si>
  <si>
    <t>V21</t>
  </si>
  <si>
    <t>V-22</t>
  </si>
  <si>
    <t>Cason</t>
  </si>
  <si>
    <t>V22</t>
  </si>
  <si>
    <t>V-23</t>
  </si>
  <si>
    <t>Doench</t>
  </si>
  <si>
    <t>Caroline</t>
  </si>
  <si>
    <t>V23</t>
  </si>
  <si>
    <t>V-24</t>
  </si>
  <si>
    <t>V24</t>
  </si>
  <si>
    <t>V-25</t>
  </si>
  <si>
    <t>Martz</t>
  </si>
  <si>
    <t>Grace</t>
  </si>
  <si>
    <t>V25</t>
  </si>
  <si>
    <t>V-26</t>
  </si>
  <si>
    <t>Matina</t>
  </si>
  <si>
    <t>V26</t>
  </si>
  <si>
    <t>V-27</t>
  </si>
  <si>
    <t>Asha</t>
  </si>
  <si>
    <t>V27</t>
  </si>
  <si>
    <t>V-28</t>
  </si>
  <si>
    <t>Scarpin</t>
  </si>
  <si>
    <t>Julie</t>
  </si>
  <si>
    <t>V28</t>
  </si>
  <si>
    <t>V-29</t>
  </si>
  <si>
    <t>Selby</t>
  </si>
  <si>
    <t>Wynter</t>
  </si>
  <si>
    <t>V29</t>
  </si>
  <si>
    <t>V-46</t>
  </si>
  <si>
    <t>Bateson</t>
  </si>
  <si>
    <t>Cormac</t>
  </si>
  <si>
    <t>V46</t>
  </si>
  <si>
    <t>V-30</t>
  </si>
  <si>
    <t>V30</t>
  </si>
  <si>
    <t>V-31</t>
  </si>
  <si>
    <t>Darcy</t>
  </si>
  <si>
    <t xml:space="preserve">Aidan </t>
  </si>
  <si>
    <t>V31</t>
  </si>
  <si>
    <t>V-32</t>
  </si>
  <si>
    <t>Graham</t>
  </si>
  <si>
    <t>Serge</t>
  </si>
  <si>
    <t>V32</t>
  </si>
  <si>
    <t>V-33</t>
  </si>
  <si>
    <t>V33</t>
  </si>
  <si>
    <t>V-34</t>
  </si>
  <si>
    <t>Lombardi</t>
  </si>
  <si>
    <t>V34</t>
  </si>
  <si>
    <t>V-35</t>
  </si>
  <si>
    <t>Mezzalingua</t>
  </si>
  <si>
    <t>Daniel</t>
  </si>
  <si>
    <t>V35</t>
  </si>
  <si>
    <t>V-36</t>
  </si>
  <si>
    <t>Palomba</t>
  </si>
  <si>
    <t>V36</t>
  </si>
  <si>
    <t>V-37</t>
  </si>
  <si>
    <t>Peng</t>
  </si>
  <si>
    <t>Noah</t>
  </si>
  <si>
    <t>V37</t>
  </si>
  <si>
    <t>V-38</t>
  </si>
  <si>
    <t>Villa</t>
  </si>
  <si>
    <t>Charlie</t>
  </si>
  <si>
    <t>V38</t>
  </si>
  <si>
    <t>V-39</t>
  </si>
  <si>
    <t>Rowan</t>
  </si>
  <si>
    <t>V39</t>
  </si>
  <si>
    <t>V-40</t>
  </si>
  <si>
    <t>V40</t>
  </si>
  <si>
    <t>V-41</t>
  </si>
  <si>
    <t xml:space="preserve">Catherine </t>
  </si>
  <si>
    <t>V41</t>
  </si>
  <si>
    <t>V-42</t>
  </si>
  <si>
    <t>Emma</t>
  </si>
  <si>
    <t>V42</t>
  </si>
  <si>
    <t>V-43</t>
  </si>
  <si>
    <t>Salaki</t>
  </si>
  <si>
    <t>Annie</t>
  </si>
  <si>
    <t>V43</t>
  </si>
  <si>
    <t>V-44</t>
  </si>
  <si>
    <t>Vanslyke</t>
  </si>
  <si>
    <t xml:space="preserve">Alexa </t>
  </si>
  <si>
    <t>V44</t>
  </si>
  <si>
    <t>V-45</t>
  </si>
  <si>
    <t>Ella</t>
  </si>
  <si>
    <t>V45</t>
  </si>
  <si>
    <t>V-47</t>
  </si>
  <si>
    <t>V47</t>
  </si>
  <si>
    <t>V-48</t>
  </si>
  <si>
    <t>Bazley</t>
  </si>
  <si>
    <t>V48</t>
  </si>
  <si>
    <t>V-49</t>
  </si>
  <si>
    <t>Behrens</t>
  </si>
  <si>
    <t>Liliana</t>
  </si>
  <si>
    <t>V49</t>
  </si>
  <si>
    <t>V-50</t>
  </si>
  <si>
    <t>Benson</t>
  </si>
  <si>
    <t>Nora</t>
  </si>
  <si>
    <t>V50</t>
  </si>
  <si>
    <t>V-51</t>
  </si>
  <si>
    <t>Droney</t>
  </si>
  <si>
    <t>Nina</t>
  </si>
  <si>
    <t>V51</t>
  </si>
  <si>
    <t>V-52</t>
  </si>
  <si>
    <t>V52</t>
  </si>
  <si>
    <t>V-53</t>
  </si>
  <si>
    <t>Maguire</t>
  </si>
  <si>
    <t>Lily</t>
  </si>
  <si>
    <t>V53</t>
  </si>
  <si>
    <t>V-54</t>
  </si>
  <si>
    <t>McEvoy</t>
  </si>
  <si>
    <t>Maeve</t>
  </si>
  <si>
    <t>V54</t>
  </si>
  <si>
    <t>V-55</t>
  </si>
  <si>
    <t>McNamara</t>
  </si>
  <si>
    <t>Penny</t>
  </si>
  <si>
    <t>V55</t>
  </si>
  <si>
    <t>V-56</t>
  </si>
  <si>
    <t>Nyer</t>
  </si>
  <si>
    <t xml:space="preserve">Evalen </t>
  </si>
  <si>
    <t>V56</t>
  </si>
  <si>
    <t>V-57</t>
  </si>
  <si>
    <t>V57</t>
  </si>
  <si>
    <t>V-58</t>
  </si>
  <si>
    <t>Fadinia</t>
  </si>
  <si>
    <t>V58</t>
  </si>
  <si>
    <t>V-59</t>
  </si>
  <si>
    <t>Glacken</t>
  </si>
  <si>
    <t>Aiden</t>
  </si>
  <si>
    <t>V59</t>
  </si>
  <si>
    <t>V-62</t>
  </si>
  <si>
    <t>Newman</t>
  </si>
  <si>
    <t xml:space="preserve">Bailey </t>
  </si>
  <si>
    <t>V62</t>
  </si>
  <si>
    <t>V-60</t>
  </si>
  <si>
    <t>Cory</t>
  </si>
  <si>
    <t>V60</t>
  </si>
  <si>
    <t>V-61</t>
  </si>
  <si>
    <t>V61</t>
  </si>
  <si>
    <t>V-63</t>
  </si>
  <si>
    <t>Benitez</t>
  </si>
  <si>
    <t>Azares  </t>
  </si>
  <si>
    <t>Catherine</t>
  </si>
  <si>
    <t>Caughey  </t>
  </si>
  <si>
    <t>Hronides</t>
  </si>
  <si>
    <t>Theodora</t>
  </si>
  <si>
    <t>Lanjewar</t>
  </si>
  <si>
    <t>Richa</t>
  </si>
  <si>
    <t>Martin</t>
  </si>
  <si>
    <t>Evie</t>
  </si>
  <si>
    <t>Murphy</t>
  </si>
  <si>
    <t>O’Malley</t>
  </si>
  <si>
    <t>Paolino</t>
  </si>
  <si>
    <t>Joelle</t>
  </si>
  <si>
    <t>Smart</t>
  </si>
  <si>
    <t>Lucy</t>
  </si>
  <si>
    <t>Tuck</t>
  </si>
  <si>
    <t>Elodie</t>
  </si>
  <si>
    <t>Cantave</t>
  </si>
  <si>
    <t>Jeanelle</t>
  </si>
  <si>
    <t>Gardner</t>
  </si>
  <si>
    <t>Bailey</t>
  </si>
  <si>
    <t>Kirby</t>
  </si>
  <si>
    <t>Lyra</t>
  </si>
  <si>
    <t>Kloster</t>
  </si>
  <si>
    <t>Ava</t>
  </si>
  <si>
    <t>Suzuki-Scotti</t>
  </si>
  <si>
    <t>Luciana</t>
  </si>
  <si>
    <t>Warjanka</t>
  </si>
  <si>
    <t>Aliyah</t>
  </si>
  <si>
    <t>HT-01</t>
  </si>
  <si>
    <t>no</t>
  </si>
  <si>
    <t>one</t>
  </si>
  <si>
    <t>Z-01</t>
  </si>
  <si>
    <t>Russo</t>
  </si>
  <si>
    <t>Z-02</t>
  </si>
  <si>
    <t>Clark</t>
  </si>
  <si>
    <t>Z-03</t>
  </si>
  <si>
    <t>Cyrus</t>
  </si>
  <si>
    <t>Z-04</t>
  </si>
  <si>
    <t>Z-05</t>
  </si>
  <si>
    <t>McShane</t>
  </si>
  <si>
    <t>Griffin</t>
  </si>
  <si>
    <t>Z-06</t>
  </si>
  <si>
    <t>Nicolitti</t>
  </si>
  <si>
    <t>Layla</t>
  </si>
  <si>
    <t>Z-07</t>
  </si>
  <si>
    <t>Connolly</t>
  </si>
  <si>
    <t>Z-08</t>
  </si>
  <si>
    <t>Magnolia</t>
  </si>
  <si>
    <t>Z-09</t>
  </si>
  <si>
    <t>Sturman</t>
  </si>
  <si>
    <t>Miranda</t>
  </si>
  <si>
    <t>Z-10</t>
  </si>
  <si>
    <t>Bouek</t>
  </si>
  <si>
    <t>Niko</t>
  </si>
  <si>
    <t>Z-11</t>
  </si>
  <si>
    <t>Lynch</t>
  </si>
  <si>
    <t>DeLeon</t>
  </si>
  <si>
    <t>Taylor</t>
  </si>
  <si>
    <t>Mahoney</t>
  </si>
  <si>
    <t>Logan</t>
  </si>
  <si>
    <t>Breanne</t>
  </si>
  <si>
    <t>Villapiano</t>
  </si>
  <si>
    <t>Francesca</t>
  </si>
  <si>
    <t>Recupido</t>
  </si>
  <si>
    <t>Chez</t>
  </si>
  <si>
    <t>Jaeckle</t>
  </si>
  <si>
    <t>Karoline</t>
  </si>
  <si>
    <t>Scheuerman</t>
  </si>
  <si>
    <t>Lilly</t>
  </si>
  <si>
    <t>Schlegel</t>
  </si>
  <si>
    <t>Sarah</t>
  </si>
  <si>
    <t>Calise</t>
  </si>
  <si>
    <t>AJ</t>
  </si>
  <si>
    <t>Cheong</t>
  </si>
  <si>
    <t>Alfonso</t>
  </si>
  <si>
    <t>DeLuca</t>
  </si>
  <si>
    <t>DiBello</t>
  </si>
  <si>
    <t>Lorenzo</t>
  </si>
  <si>
    <t>Gill</t>
  </si>
  <si>
    <t>Cal</t>
  </si>
  <si>
    <t>Jones</t>
  </si>
  <si>
    <t>Shepherd</t>
  </si>
  <si>
    <t>Gracyn</t>
  </si>
  <si>
    <t>Jalics</t>
  </si>
  <si>
    <t>Klari</t>
  </si>
  <si>
    <t>Reagan</t>
  </si>
  <si>
    <t>Allocco</t>
  </si>
  <si>
    <t>Slocum</t>
  </si>
  <si>
    <t>Witko</t>
  </si>
  <si>
    <t>Molina</t>
  </si>
  <si>
    <t>Viktoria</t>
  </si>
  <si>
    <t>Rekeczky</t>
  </si>
  <si>
    <t>Rege</t>
  </si>
  <si>
    <t>Chris</t>
  </si>
  <si>
    <t>Nunez</t>
  </si>
  <si>
    <t>Dugan</t>
  </si>
  <si>
    <t>Jacob</t>
  </si>
  <si>
    <t>Kraft</t>
  </si>
  <si>
    <t>Ryder</t>
  </si>
  <si>
    <t>McInerny</t>
  </si>
  <si>
    <t>Segal</t>
  </si>
  <si>
    <t>Crowley</t>
  </si>
  <si>
    <t>Halliez</t>
  </si>
  <si>
    <t>Thomas</t>
  </si>
  <si>
    <t>Benedek</t>
  </si>
  <si>
    <t>McQueen</t>
  </si>
  <si>
    <t>Cole</t>
  </si>
  <si>
    <t>Marlow</t>
  </si>
  <si>
    <t>Dudley</t>
  </si>
  <si>
    <t>E-40</t>
  </si>
  <si>
    <t>Vieira</t>
  </si>
  <si>
    <t>E-41</t>
  </si>
  <si>
    <t>Lach</t>
  </si>
  <si>
    <t>E-42</t>
  </si>
  <si>
    <t>E-43</t>
  </si>
  <si>
    <t>E-44</t>
  </si>
  <si>
    <t>Jaekle</t>
  </si>
  <si>
    <t>Karl</t>
  </si>
  <si>
    <t>P-01</t>
  </si>
  <si>
    <t>Polefko</t>
  </si>
  <si>
    <t>Stephen</t>
  </si>
  <si>
    <t>P-02</t>
  </si>
  <si>
    <t>Pignatello</t>
  </si>
  <si>
    <t>Delaney</t>
  </si>
  <si>
    <t>P-03</t>
  </si>
  <si>
    <t>Sherer</t>
  </si>
  <si>
    <t>P-04</t>
  </si>
  <si>
    <t>Shrekgast</t>
  </si>
  <si>
    <t>P-05</t>
  </si>
  <si>
    <t>Mary Kate</t>
  </si>
  <si>
    <t>P-06</t>
  </si>
  <si>
    <t>Kostka</t>
  </si>
  <si>
    <t>Patrick</t>
  </si>
  <si>
    <t>P-07</t>
  </si>
  <si>
    <t>Durso</t>
  </si>
  <si>
    <t>P-08</t>
  </si>
  <si>
    <t>Plevniak</t>
  </si>
  <si>
    <t>Russell</t>
  </si>
  <si>
    <t>P-09</t>
  </si>
  <si>
    <t>Salvitti</t>
  </si>
  <si>
    <t>George</t>
  </si>
  <si>
    <t>P-10</t>
  </si>
  <si>
    <t>P-11</t>
  </si>
  <si>
    <t>Hailey</t>
  </si>
  <si>
    <t>P-12</t>
  </si>
  <si>
    <t>Zoni</t>
  </si>
  <si>
    <t>Andrew</t>
  </si>
  <si>
    <t>P-14</t>
  </si>
  <si>
    <t>Durick</t>
  </si>
  <si>
    <t>Greta</t>
  </si>
  <si>
    <t>M-01</t>
  </si>
  <si>
    <t>Abouzied</t>
  </si>
  <si>
    <t>Annika</t>
  </si>
  <si>
    <t>M-02</t>
  </si>
  <si>
    <t>Apolinario</t>
  </si>
  <si>
    <t>Johanna</t>
  </si>
  <si>
    <t>M-03</t>
  </si>
  <si>
    <t>Caso</t>
  </si>
  <si>
    <t>Luciano</t>
  </si>
  <si>
    <t>M-04</t>
  </si>
  <si>
    <t>Lubarsky</t>
  </si>
  <si>
    <t>Scarlett</t>
  </si>
  <si>
    <t>M-05</t>
  </si>
  <si>
    <t>Saley</t>
  </si>
  <si>
    <t>M-06</t>
  </si>
  <si>
    <t>M-07</t>
  </si>
  <si>
    <t>Segarra</t>
  </si>
  <si>
    <t>Aaron</t>
  </si>
  <si>
    <t>M-08</t>
  </si>
  <si>
    <t>M-09</t>
  </si>
  <si>
    <t>Joel</t>
  </si>
  <si>
    <t>M-10</t>
  </si>
  <si>
    <t>Arocho</t>
  </si>
  <si>
    <t>Veronica</t>
  </si>
  <si>
    <t>M-11</t>
  </si>
  <si>
    <t>Chicino</t>
  </si>
  <si>
    <t>Riley</t>
  </si>
  <si>
    <t>M-12</t>
  </si>
  <si>
    <t>Greenman</t>
  </si>
  <si>
    <t>M-13</t>
  </si>
  <si>
    <t>Mellen</t>
  </si>
  <si>
    <t>Roxanne</t>
  </si>
  <si>
    <t>M-14</t>
  </si>
  <si>
    <t>Matteo</t>
  </si>
  <si>
    <t>M-15</t>
  </si>
  <si>
    <t>Orellana</t>
  </si>
  <si>
    <t>M-16</t>
  </si>
  <si>
    <t>Pineda</t>
  </si>
  <si>
    <t>SaenzIvana</t>
  </si>
  <si>
    <t>M-17</t>
  </si>
  <si>
    <t>Snyder</t>
  </si>
  <si>
    <t>Jeanne</t>
  </si>
  <si>
    <t>M-18</t>
  </si>
  <si>
    <t>Torres</t>
  </si>
  <si>
    <t>M-19</t>
  </si>
  <si>
    <t>Maione</t>
  </si>
  <si>
    <t>Maisie</t>
  </si>
  <si>
    <t>M-20</t>
  </si>
  <si>
    <t>Martins</t>
  </si>
  <si>
    <t>M-21</t>
  </si>
  <si>
    <t>Tyrrell</t>
  </si>
  <si>
    <t>Sam</t>
  </si>
  <si>
    <t>M-22</t>
  </si>
  <si>
    <t>Walsh</t>
  </si>
  <si>
    <t>M-23</t>
  </si>
  <si>
    <t>M-24</t>
  </si>
  <si>
    <t>Miguel</t>
  </si>
  <si>
    <t>M-25</t>
  </si>
  <si>
    <t>Isabel</t>
  </si>
  <si>
    <t>M-26</t>
  </si>
  <si>
    <t>Byrnes</t>
  </si>
  <si>
    <t>Katherine</t>
  </si>
  <si>
    <t>M-27</t>
  </si>
  <si>
    <t>Flaherty</t>
  </si>
  <si>
    <t>M-28</t>
  </si>
  <si>
    <t>Hoff</t>
  </si>
  <si>
    <t>Richard</t>
  </si>
  <si>
    <t>M-29</t>
  </si>
  <si>
    <t>MacDonald</t>
  </si>
  <si>
    <t>Marielle</t>
  </si>
  <si>
    <t>M-30</t>
  </si>
  <si>
    <t>Rigal</t>
  </si>
  <si>
    <t>M-31</t>
  </si>
  <si>
    <t>Szwedyk</t>
  </si>
  <si>
    <t>M-32</t>
  </si>
  <si>
    <t>Noelia</t>
  </si>
  <si>
    <t>M-33</t>
  </si>
  <si>
    <t>Lois</t>
  </si>
  <si>
    <t>M-34</t>
  </si>
  <si>
    <t>Martinson</t>
  </si>
  <si>
    <t>Danny</t>
  </si>
  <si>
    <t>M-35</t>
  </si>
  <si>
    <t>Matty</t>
  </si>
  <si>
    <t>M-36</t>
  </si>
  <si>
    <t>Morton</t>
  </si>
  <si>
    <t>Bianca</t>
  </si>
  <si>
    <t>M-37</t>
  </si>
  <si>
    <t>SaenzJacobo</t>
  </si>
  <si>
    <t>M-38</t>
  </si>
  <si>
    <t>Analiese</t>
  </si>
  <si>
    <t>M-39</t>
  </si>
  <si>
    <t>Vandenberg</t>
  </si>
  <si>
    <t>M-40</t>
  </si>
  <si>
    <t>Vivian</t>
  </si>
  <si>
    <t>M-41</t>
  </si>
  <si>
    <t>M-42</t>
  </si>
  <si>
    <t>Mia</t>
  </si>
  <si>
    <t>M-43</t>
  </si>
  <si>
    <t>M-44</t>
  </si>
  <si>
    <t>VanFleet</t>
  </si>
  <si>
    <t>Keith</t>
  </si>
  <si>
    <t>M-45</t>
  </si>
  <si>
    <t>Fuentes</t>
  </si>
  <si>
    <t>M-46</t>
  </si>
  <si>
    <t>Balan</t>
  </si>
  <si>
    <t>M-47</t>
  </si>
  <si>
    <t>Jude</t>
  </si>
  <si>
    <t>H-01</t>
  </si>
  <si>
    <t>Matz</t>
  </si>
  <si>
    <t>H-02</t>
  </si>
  <si>
    <t>H-03</t>
  </si>
  <si>
    <t>Ruane</t>
  </si>
  <si>
    <t>H-04</t>
  </si>
  <si>
    <t>Gaddam</t>
  </si>
  <si>
    <t>Arnav</t>
  </si>
  <si>
    <t>H-05</t>
  </si>
  <si>
    <t>Grieco</t>
  </si>
  <si>
    <t>H-06</t>
  </si>
  <si>
    <t>Wright</t>
  </si>
  <si>
    <t>Eleanor</t>
  </si>
  <si>
    <t>H-07</t>
  </si>
  <si>
    <t>H-08</t>
  </si>
  <si>
    <t>Sauls</t>
  </si>
  <si>
    <t>H-09</t>
  </si>
  <si>
    <t>Fahy</t>
  </si>
  <si>
    <t>Gavin</t>
  </si>
  <si>
    <t>H-10</t>
  </si>
  <si>
    <t>Hudzik</t>
  </si>
  <si>
    <t>Harrison</t>
  </si>
  <si>
    <t>H-11</t>
  </si>
  <si>
    <t>Abubakr</t>
  </si>
  <si>
    <t>Julian</t>
  </si>
  <si>
    <t>H-12</t>
  </si>
  <si>
    <t>Sawyers</t>
  </si>
  <si>
    <t>Kalden</t>
  </si>
  <si>
    <t>H-13</t>
  </si>
  <si>
    <t>Aimette</t>
  </si>
  <si>
    <t>Kieran</t>
  </si>
  <si>
    <t>H-14</t>
  </si>
  <si>
    <t>Madalyne</t>
  </si>
  <si>
    <t>G-01</t>
  </si>
  <si>
    <t>Fabien</t>
  </si>
  <si>
    <t>K</t>
  </si>
  <si>
    <t>G-02</t>
  </si>
  <si>
    <t>Luna</t>
  </si>
  <si>
    <t>G-03</t>
  </si>
  <si>
    <t>Farina</t>
  </si>
  <si>
    <t>Emilia</t>
  </si>
  <si>
    <t>G-04</t>
  </si>
  <si>
    <t>Yanez</t>
  </si>
  <si>
    <t>Lucia</t>
  </si>
  <si>
    <t>G-05</t>
  </si>
  <si>
    <t>Rokicki</t>
  </si>
  <si>
    <t>Oscar</t>
  </si>
  <si>
    <t>G-06</t>
  </si>
  <si>
    <t>G-07</t>
  </si>
  <si>
    <t>Annabelle</t>
  </si>
  <si>
    <t>G-08</t>
  </si>
  <si>
    <t>Whitfield</t>
  </si>
  <si>
    <t>Kayden</t>
  </si>
  <si>
    <t>G-09</t>
  </si>
  <si>
    <t>Hudak</t>
  </si>
  <si>
    <t>Jackson</t>
  </si>
  <si>
    <t>G-10</t>
  </si>
  <si>
    <t>Santiago</t>
  </si>
  <si>
    <t>G-11</t>
  </si>
  <si>
    <t>Skovran</t>
  </si>
  <si>
    <t>G-12</t>
  </si>
  <si>
    <t>Callejas</t>
  </si>
  <si>
    <t>G-13</t>
  </si>
  <si>
    <t>G-14</t>
  </si>
  <si>
    <t>Goris</t>
  </si>
  <si>
    <t>G-15</t>
  </si>
  <si>
    <t>Bonilla</t>
  </si>
  <si>
    <t>G-16</t>
  </si>
  <si>
    <t>Jnlouis</t>
  </si>
  <si>
    <t>Chardine</t>
  </si>
  <si>
    <t>G-17</t>
  </si>
  <si>
    <t>Szetela</t>
  </si>
  <si>
    <t>Alan</t>
  </si>
  <si>
    <t>G-18</t>
  </si>
  <si>
    <t>Fryczynski</t>
  </si>
  <si>
    <t>Maxwell</t>
  </si>
  <si>
    <t>G-19</t>
  </si>
  <si>
    <t>G-20</t>
  </si>
  <si>
    <t>Serioux</t>
  </si>
  <si>
    <t>G-21</t>
  </si>
  <si>
    <t>Alijah</t>
  </si>
  <si>
    <t>G-22</t>
  </si>
  <si>
    <t>Secatello</t>
  </si>
  <si>
    <t>Nicolas</t>
  </si>
  <si>
    <t>G-23</t>
  </si>
  <si>
    <t>Osorio</t>
  </si>
  <si>
    <t>G-24</t>
  </si>
  <si>
    <t>Lancellotti</t>
  </si>
  <si>
    <t>Francesco</t>
  </si>
  <si>
    <t>G-25</t>
  </si>
  <si>
    <t>Drake</t>
  </si>
  <si>
    <t>Justine</t>
  </si>
  <si>
    <t>G-26</t>
  </si>
  <si>
    <t>Sabates</t>
  </si>
  <si>
    <t>G-27</t>
  </si>
  <si>
    <t>Canessa</t>
  </si>
  <si>
    <t>Maximiliano</t>
  </si>
  <si>
    <t>Intal</t>
  </si>
  <si>
    <t>Greenfeld</t>
  </si>
  <si>
    <t>Amelie</t>
  </si>
  <si>
    <t>Keller</t>
  </si>
  <si>
    <t>Movahed</t>
  </si>
  <si>
    <t xml:space="preserve">Burke </t>
  </si>
  <si>
    <t>Lago</t>
  </si>
  <si>
    <t>Glea</t>
  </si>
  <si>
    <t>Frankoski</t>
  </si>
  <si>
    <t>Gregory</t>
  </si>
  <si>
    <t>Giannetti</t>
  </si>
  <si>
    <t xml:space="preserve">Jade </t>
  </si>
  <si>
    <t>Joey</t>
  </si>
  <si>
    <t>Gonyo</t>
  </si>
  <si>
    <t xml:space="preserve">JJ </t>
  </si>
  <si>
    <t>Bahomda</t>
  </si>
  <si>
    <t xml:space="preserve">Joseph </t>
  </si>
  <si>
    <t>Lafortune</t>
  </si>
  <si>
    <t>Jolie</t>
  </si>
  <si>
    <t>Kohlman</t>
  </si>
  <si>
    <t>Mansfield</t>
  </si>
  <si>
    <t>Chambers</t>
  </si>
  <si>
    <t>River</t>
  </si>
  <si>
    <t>Samantha</t>
  </si>
  <si>
    <t>TT-01</t>
  </si>
  <si>
    <t>Lisowski</t>
  </si>
  <si>
    <t>Sabol</t>
  </si>
  <si>
    <t>Karamanol</t>
  </si>
  <si>
    <t>Ivy</t>
  </si>
  <si>
    <t>Selser</t>
  </si>
  <si>
    <t>Quincy</t>
  </si>
  <si>
    <t>Rozanski</t>
  </si>
  <si>
    <t>Maximillian</t>
  </si>
  <si>
    <t>Higgins</t>
  </si>
  <si>
    <t>Oliver</t>
  </si>
  <si>
    <t>Mulvihill</t>
  </si>
  <si>
    <t>Connor</t>
  </si>
  <si>
    <t>Gordon</t>
  </si>
  <si>
    <t>Brummer</t>
  </si>
  <si>
    <t>Walter</t>
  </si>
  <si>
    <t>Emmett</t>
  </si>
  <si>
    <t>Kelly</t>
  </si>
  <si>
    <t>T-14</t>
  </si>
  <si>
    <t>Arlen</t>
  </si>
  <si>
    <t>Brody</t>
  </si>
  <si>
    <t>T-13</t>
  </si>
  <si>
    <t>Dylan</t>
  </si>
  <si>
    <t>Kirkland</t>
  </si>
  <si>
    <t>Theo</t>
  </si>
  <si>
    <t>Anderson</t>
  </si>
  <si>
    <t>DiGidio</t>
  </si>
  <si>
    <t>Faith</t>
  </si>
  <si>
    <t>Morville</t>
  </si>
  <si>
    <t>Roman</t>
  </si>
  <si>
    <t>Rivera</t>
  </si>
  <si>
    <t>Camila</t>
  </si>
  <si>
    <t>Fido</t>
  </si>
  <si>
    <t>Nika</t>
  </si>
  <si>
    <t>Sino</t>
  </si>
  <si>
    <t>Alyssa</t>
  </si>
  <si>
    <t>Braccioforte</t>
  </si>
  <si>
    <t>Angie</t>
  </si>
  <si>
    <t>Masterbone</t>
  </si>
  <si>
    <t>Kristian</t>
  </si>
  <si>
    <t>Pier</t>
  </si>
  <si>
    <t>Adriana</t>
  </si>
  <si>
    <t>Romano</t>
  </si>
  <si>
    <t>Iyla</t>
  </si>
  <si>
    <t>Sarmiento</t>
  </si>
  <si>
    <t>Gisella</t>
  </si>
  <si>
    <t>Scheper</t>
  </si>
  <si>
    <t>Caydee</t>
  </si>
  <si>
    <t>Dicker</t>
  </si>
  <si>
    <t>Castro</t>
  </si>
  <si>
    <t>Poles</t>
  </si>
  <si>
    <t>Viviana</t>
  </si>
  <si>
    <t>Ruggerio</t>
  </si>
  <si>
    <t>Elizabeth</t>
  </si>
  <si>
    <t>Murtagh</t>
  </si>
  <si>
    <t>McKenna</t>
  </si>
  <si>
    <t>Bachmann</t>
  </si>
  <si>
    <t>Rachel</t>
  </si>
  <si>
    <t>Sutton</t>
  </si>
  <si>
    <t>Liana</t>
  </si>
  <si>
    <t>Trainor</t>
  </si>
  <si>
    <t>Whaley</t>
  </si>
  <si>
    <t>Chace</t>
  </si>
  <si>
    <t>Farrah</t>
  </si>
  <si>
    <t>Vicera</t>
  </si>
  <si>
    <t>Mckayla</t>
  </si>
  <si>
    <t>Cilli</t>
  </si>
  <si>
    <t>Layne</t>
  </si>
  <si>
    <t>Guardia</t>
  </si>
  <si>
    <t>Madison</t>
  </si>
  <si>
    <t>Honig</t>
  </si>
  <si>
    <t>Justin</t>
  </si>
  <si>
    <t>Katsigiannis</t>
  </si>
  <si>
    <t>Nick</t>
  </si>
  <si>
    <t>LaBanca</t>
  </si>
  <si>
    <t>Masone</t>
  </si>
  <si>
    <t>Louis</t>
  </si>
  <si>
    <t>Albert</t>
  </si>
  <si>
    <t>Sieradzki</t>
  </si>
  <si>
    <t>PJ-34</t>
  </si>
  <si>
    <t>Brigit</t>
  </si>
  <si>
    <t>Ferhatovic</t>
  </si>
  <si>
    <t>Ricky</t>
  </si>
  <si>
    <t>Donofrio</t>
  </si>
  <si>
    <t>O'Halloran</t>
  </si>
  <si>
    <t>Jane</t>
  </si>
  <si>
    <t>Brian</t>
  </si>
  <si>
    <t>Mulcahey</t>
  </si>
  <si>
    <t>Castelli</t>
  </si>
  <si>
    <t>Manning</t>
  </si>
  <si>
    <t>Pruiksma</t>
  </si>
  <si>
    <t>Melania</t>
  </si>
  <si>
    <t>Sayin</t>
  </si>
  <si>
    <t>Ayla</t>
  </si>
  <si>
    <t>Yeates</t>
  </si>
  <si>
    <t>Trynosky</t>
  </si>
  <si>
    <t>Dallas</t>
  </si>
  <si>
    <t>Blake</t>
  </si>
  <si>
    <t>Peter</t>
  </si>
  <si>
    <t>Castillo</t>
  </si>
  <si>
    <t>Jamiolkowski</t>
  </si>
  <si>
    <t>Quinn</t>
  </si>
  <si>
    <t>Mathew</t>
  </si>
  <si>
    <t>Barsa</t>
  </si>
  <si>
    <t>Katelyn</t>
  </si>
  <si>
    <t>McGivney</t>
  </si>
  <si>
    <t>Rodriguez</t>
  </si>
  <si>
    <t>Ariela</t>
  </si>
  <si>
    <t>Adamo</t>
  </si>
  <si>
    <t>Phillip</t>
  </si>
  <si>
    <t>Allison</t>
  </si>
  <si>
    <t>Moszuti</t>
  </si>
  <si>
    <t>Hart</t>
  </si>
  <si>
    <t>Monica</t>
  </si>
  <si>
    <t>Mortko</t>
  </si>
  <si>
    <t>X-01</t>
  </si>
  <si>
    <t>Addy</t>
  </si>
  <si>
    <t>Jarrett</t>
  </si>
  <si>
    <t>X-02</t>
  </si>
  <si>
    <t>Johann</t>
  </si>
  <si>
    <t>Rosario</t>
  </si>
  <si>
    <t>X-03</t>
  </si>
  <si>
    <t>Meelah</t>
  </si>
  <si>
    <t>Motsch</t>
  </si>
  <si>
    <t>k</t>
  </si>
  <si>
    <t>X-04</t>
  </si>
  <si>
    <t>Hickes</t>
  </si>
  <si>
    <t>X-05</t>
  </si>
  <si>
    <t>PK</t>
  </si>
  <si>
    <t>X-06</t>
  </si>
  <si>
    <t>Walker</t>
  </si>
  <si>
    <t>X-07</t>
  </si>
  <si>
    <t>Imani</t>
  </si>
  <si>
    <t>X-08</t>
  </si>
  <si>
    <t>Winter</t>
  </si>
  <si>
    <t>Lyle</t>
  </si>
  <si>
    <t>X-09</t>
  </si>
  <si>
    <t>Josephine</t>
  </si>
  <si>
    <t>Rodrigues</t>
  </si>
  <si>
    <t>X-10</t>
  </si>
  <si>
    <t>Vivia</t>
  </si>
  <si>
    <t>Tortora</t>
  </si>
  <si>
    <t>X-11</t>
  </si>
  <si>
    <t>Colluci</t>
  </si>
  <si>
    <t>X-12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</si>
</sst>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Courier New"/>
    </font>
    <font>
      <sz val="12.0"/>
      <color theme="1"/>
      <name val="Aptos"/>
    </font>
    <font>
      <u/>
      <sz val="11.0"/>
      <color theme="10"/>
      <name val="Calibri"/>
    </font>
    <font>
      <sz val="8.0"/>
      <color theme="1"/>
      <name val="Balsamiq Sans"/>
    </font>
    <font>
      <sz val="9.0"/>
      <color theme="1"/>
      <name val="Balsamiq Sans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0" fillId="0" fontId="3" numFmtId="0" xfId="0" applyFont="1"/>
    <xf quotePrefix="1" borderId="0" fillId="0" fontId="1" numFmtId="0" xfId="0" applyFont="1"/>
    <xf borderId="2" fillId="2" fontId="2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3" fontId="3" numFmtId="0" xfId="0" applyFill="1" applyFont="1"/>
    <xf borderId="3" fillId="3" fontId="2" numFmtId="0" xfId="0" applyAlignment="1" applyBorder="1" applyFont="1">
      <alignment readingOrder="0"/>
    </xf>
    <xf borderId="2" fillId="3" fontId="2" numFmtId="0" xfId="0" applyAlignment="1" applyBorder="1" applyFont="1">
      <alignment horizontal="center"/>
    </xf>
    <xf borderId="2" fillId="3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2" fillId="4" fontId="2" numFmtId="0" xfId="0" applyAlignment="1" applyBorder="1" applyFill="1" applyFont="1">
      <alignment horizontal="center"/>
    </xf>
    <xf borderId="0" fillId="3" fontId="3" numFmtId="0" xfId="0" applyAlignment="1" applyFont="1">
      <alignment readingOrder="0"/>
    </xf>
    <xf borderId="0" fillId="0" fontId="3" numFmtId="0" xfId="0" applyAlignment="1" applyFont="1">
      <alignment readingOrder="0"/>
    </xf>
    <xf borderId="2" fillId="0" fontId="2" numFmtId="0" xfId="0" applyBorder="1" applyFont="1"/>
    <xf borderId="2" fillId="0" fontId="1" numFmtId="0" xfId="0" applyBorder="1" applyFont="1"/>
    <xf borderId="3" fillId="3" fontId="1" numFmtId="20" xfId="0" applyBorder="1" applyFont="1" applyNumberFormat="1"/>
    <xf borderId="3" fillId="3" fontId="2" numFmtId="0" xfId="0" applyBorder="1" applyFont="1"/>
    <xf borderId="3" fillId="3" fontId="1" numFmtId="0" xfId="0" applyBorder="1" applyFont="1"/>
    <xf borderId="0" fillId="0" fontId="1" numFmtId="0" xfId="0" applyAlignment="1" applyFont="1">
      <alignment horizontal="center"/>
    </xf>
    <xf borderId="3" fillId="3" fontId="2" numFmtId="46" xfId="0" applyAlignment="1" applyBorder="1" applyFont="1" applyNumberFormat="1">
      <alignment readingOrder="0"/>
    </xf>
    <xf borderId="3" fillId="3" fontId="2" numFmtId="46" xfId="0" applyAlignment="1" applyBorder="1" applyFont="1" applyNumberFormat="1">
      <alignment horizontal="center" readingOrder="0"/>
    </xf>
    <xf borderId="3" fillId="3" fontId="2" numFmtId="20" xfId="0" applyBorder="1" applyFont="1" applyNumberFormat="1"/>
    <xf borderId="0" fillId="0" fontId="4" numFmtId="47" xfId="0" applyAlignment="1" applyFont="1" applyNumberFormat="1">
      <alignment shrinkToFit="0" vertical="center" wrapText="1"/>
    </xf>
    <xf borderId="0" fillId="0" fontId="1" numFmtId="0" xfId="0" applyAlignment="1" applyFont="1">
      <alignment horizontal="right"/>
    </xf>
    <xf borderId="0" fillId="0" fontId="2" numFmtId="47" xfId="0" applyFont="1" applyNumberFormat="1"/>
    <xf borderId="0" fillId="0" fontId="4" numFmtId="0" xfId="0" applyAlignment="1" applyFont="1">
      <alignment readingOrder="0" shrinkToFit="0" vertical="center" wrapText="1"/>
    </xf>
    <xf borderId="3" fillId="3" fontId="2" numFmtId="20" xfId="0" applyAlignment="1" applyBorder="1" applyFont="1" applyNumberFormat="1">
      <alignment horizontal="center"/>
    </xf>
    <xf borderId="0" fillId="0" fontId="4" numFmtId="47" xfId="0" applyAlignment="1" applyFont="1" applyNumberForma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readingOrder="0"/>
    </xf>
    <xf borderId="3" fillId="3" fontId="1" numFmtId="46" xfId="0" applyAlignment="1" applyBorder="1" applyFont="1" applyNumberFormat="1">
      <alignment readingOrder="0"/>
    </xf>
    <xf borderId="0" fillId="0" fontId="2" numFmtId="16" xfId="0" applyFont="1" applyNumberFormat="1"/>
    <xf borderId="0" fillId="0" fontId="2" numFmtId="0" xfId="0" applyFont="1"/>
    <xf borderId="0" fillId="0" fontId="2" numFmtId="0" xfId="0" applyAlignment="1" applyFont="1">
      <alignment horizontal="left"/>
    </xf>
    <xf borderId="0" fillId="5" fontId="3" numFmtId="0" xfId="0" applyAlignment="1" applyFill="1" applyFont="1">
      <alignment readingOrder="0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horizontal="center" shrinkToFit="0" wrapText="1"/>
    </xf>
    <xf borderId="3" fillId="6" fontId="7" numFmtId="0" xfId="0" applyAlignment="1" applyBorder="1" applyFill="1" applyFont="1">
      <alignment shrinkToFit="0" wrapText="1"/>
    </xf>
    <xf borderId="3" fillId="7" fontId="7" numFmtId="0" xfId="0" applyAlignment="1" applyBorder="1" applyFill="1" applyFont="1">
      <alignment shrinkToFit="0" wrapText="1"/>
    </xf>
    <xf borderId="0" fillId="0" fontId="8" numFmtId="0" xfId="0" applyAlignment="1" applyFont="1">
      <alignment shrinkToFit="0" wrapText="1"/>
    </xf>
    <xf borderId="0" fillId="0" fontId="8" numFmtId="0" xfId="0" applyAlignment="1" applyFont="1">
      <alignment horizontal="center" shrinkToFit="0" wrapText="1"/>
    </xf>
    <xf borderId="3" fillId="6" fontId="8" numFmtId="0" xfId="0" applyAlignment="1" applyBorder="1" applyFont="1">
      <alignment shrinkToFit="0" wrapText="1"/>
    </xf>
    <xf borderId="3" fillId="6" fontId="8" numFmtId="0" xfId="0" applyAlignment="1" applyBorder="1" applyFont="1">
      <alignment horizontal="center" shrinkToFit="0" wrapText="1"/>
    </xf>
    <xf borderId="3" fillId="7" fontId="8" numFmtId="0" xfId="0" applyAlignment="1" applyBorder="1" applyFont="1">
      <alignment shrinkToFit="0" wrapText="1"/>
    </xf>
    <xf borderId="3" fillId="7" fontId="8" numFmtId="0" xfId="0" applyAlignment="1" applyBorder="1" applyFont="1">
      <alignment horizontal="center" shrinkToFit="0" wrapText="1"/>
    </xf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9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hidden="1" min="2" max="2" width="4.29"/>
    <col customWidth="1" min="3" max="3" width="5.29"/>
    <col customWidth="1" min="4" max="4" width="15.57"/>
    <col customWidth="1" hidden="1" min="5" max="5" width="3.0"/>
    <col customWidth="1" min="6" max="6" width="10.57"/>
    <col customWidth="1" min="7" max="8" width="12.57"/>
    <col customWidth="1" min="9" max="16" width="8.71"/>
    <col customWidth="1" min="17" max="17" width="8.86"/>
    <col customWidth="1" min="18" max="18" width="33.14"/>
    <col customWidth="1" hidden="1" min="19" max="19" width="8.71"/>
    <col customWidth="1" hidden="1" min="20" max="21" width="9.14"/>
    <col customWidth="1" hidden="1" min="22" max="22" width="8.71"/>
    <col customWidth="1" min="23" max="28" width="8.71"/>
  </cols>
  <sheetData>
    <row r="1">
      <c r="A1" s="1" t="s">
        <v>0</v>
      </c>
      <c r="F1" s="2"/>
      <c r="I1" s="3" t="s">
        <v>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AA1" s="4" t="s">
        <v>15</v>
      </c>
      <c r="AB1" s="4" t="s">
        <v>16</v>
      </c>
    </row>
    <row r="2">
      <c r="A2" s="1" t="s">
        <v>17</v>
      </c>
      <c r="B2" s="1" t="s">
        <v>18</v>
      </c>
      <c r="C2" s="5" t="s">
        <v>19</v>
      </c>
      <c r="D2" s="1" t="s">
        <v>20</v>
      </c>
      <c r="F2" s="2"/>
      <c r="I2" s="3">
        <f t="shared" ref="I2:I20" si="1">SUMIF($C$3:$C$12,$Q2,$E$3:$E$12)</f>
        <v>18</v>
      </c>
      <c r="J2" s="3">
        <f t="shared" ref="J2:J20" si="2">SUMIF($C$16:$C$25,$Q2,$E$16:$E$25)</f>
        <v>20</v>
      </c>
      <c r="K2" s="3">
        <f t="shared" ref="K2:K20" si="3">SUMIF($C$29:$C$38,$Q2,$E$29:$E$38)</f>
        <v>15</v>
      </c>
      <c r="L2" s="3">
        <f t="shared" ref="L2:L20" si="4">SUMIF($C$42:$C$51,$Q2,$E$42:$E$51)</f>
        <v>3</v>
      </c>
      <c r="M2" s="3">
        <f t="shared" ref="M2:M20" si="5">SUMIF($C$55:$C$64,$Q2,$E$55:$E$64)</f>
        <v>0</v>
      </c>
      <c r="N2" s="3">
        <f t="shared" ref="N2:N20" si="6">SUMIF($C$68:$C$77,$Q2,$E$68:$E$77)</f>
        <v>0</v>
      </c>
      <c r="O2" s="6">
        <f t="shared" ref="O2:O20" si="7">SUM(I2:N2)</f>
        <v>56</v>
      </c>
      <c r="P2" s="7">
        <f t="shared" ref="P2:P20" si="8">RANK(O2,$O$2:$O$20)</f>
        <v>1</v>
      </c>
      <c r="Q2" s="8" t="str">
        <f t="shared" ref="Q2:Q20" si="9">INDEX(AB:AB,MATCH(R2,AA:AA,0))</f>
        <v>A</v>
      </c>
      <c r="R2" s="9" t="s">
        <v>21</v>
      </c>
      <c r="S2" s="8">
        <f>'Girls Individual'!O3+'Boys Individual'!O3</f>
        <v>26</v>
      </c>
      <c r="T2" s="4">
        <f t="shared" ref="T2:T4" si="10">6.5*S2</f>
        <v>169</v>
      </c>
      <c r="V2" s="4">
        <f t="shared" ref="V2:V17" si="11">IF(U2&lt;1,T2,"")</f>
        <v>169</v>
      </c>
      <c r="W2" s="4">
        <f>COUNTIF(Rosters!$F:$F,'Team Scores'!R2)</f>
        <v>60</v>
      </c>
      <c r="AA2" s="4" t="s">
        <v>22</v>
      </c>
      <c r="AB2" s="4" t="s">
        <v>23</v>
      </c>
    </row>
    <row r="3">
      <c r="A3" s="1">
        <v>1.0</v>
      </c>
      <c r="C3" s="10" t="s">
        <v>24</v>
      </c>
      <c r="D3" s="4" t="str">
        <f t="shared" ref="D3:D12" si="12">INDEX($R$2:$R$20,MATCH(C3,$Q$2:$Q$20,0))</f>
        <v>St James</v>
      </c>
      <c r="E3" s="4">
        <v>10.0</v>
      </c>
      <c r="F3" s="2"/>
      <c r="I3" s="3">
        <f t="shared" si="1"/>
        <v>13</v>
      </c>
      <c r="J3" s="3">
        <f t="shared" si="2"/>
        <v>11</v>
      </c>
      <c r="K3" s="3">
        <f t="shared" si="3"/>
        <v>4</v>
      </c>
      <c r="L3" s="3">
        <f t="shared" si="4"/>
        <v>8</v>
      </c>
      <c r="M3" s="3">
        <f t="shared" si="5"/>
        <v>3</v>
      </c>
      <c r="N3" s="3">
        <f t="shared" si="6"/>
        <v>10</v>
      </c>
      <c r="O3" s="11">
        <f t="shared" si="7"/>
        <v>49</v>
      </c>
      <c r="P3" s="12">
        <f t="shared" si="8"/>
        <v>3</v>
      </c>
      <c r="Q3" s="8" t="str">
        <f t="shared" si="9"/>
        <v>E</v>
      </c>
      <c r="R3" s="9" t="s">
        <v>25</v>
      </c>
      <c r="S3" s="8">
        <f>'Girls Individual'!O4+'Boys Individual'!O4</f>
        <v>23</v>
      </c>
      <c r="T3" s="4">
        <f t="shared" si="10"/>
        <v>149.5</v>
      </c>
      <c r="U3" s="4">
        <v>84.5</v>
      </c>
      <c r="V3" s="4" t="str">
        <f t="shared" si="11"/>
        <v/>
      </c>
      <c r="W3" s="4">
        <f>COUNTIF(Rosters!$F:$F,'Team Scores'!R3)</f>
        <v>44</v>
      </c>
      <c r="AA3" s="4" t="s">
        <v>26</v>
      </c>
      <c r="AB3" s="4" t="s">
        <v>27</v>
      </c>
    </row>
    <row r="4">
      <c r="A4" s="1">
        <v>2.0</v>
      </c>
      <c r="C4" s="10" t="s">
        <v>28</v>
      </c>
      <c r="D4" s="4" t="str">
        <f t="shared" si="12"/>
        <v>Assumption</v>
      </c>
      <c r="E4" s="4">
        <v>9.0</v>
      </c>
      <c r="F4" s="2"/>
      <c r="I4" s="3">
        <f t="shared" si="1"/>
        <v>1</v>
      </c>
      <c r="J4" s="3">
        <f t="shared" si="2"/>
        <v>2</v>
      </c>
      <c r="K4" s="3">
        <f t="shared" si="3"/>
        <v>0</v>
      </c>
      <c r="L4" s="3">
        <f t="shared" si="4"/>
        <v>0</v>
      </c>
      <c r="M4" s="3">
        <f t="shared" si="5"/>
        <v>0</v>
      </c>
      <c r="N4" s="3">
        <f t="shared" si="6"/>
        <v>0</v>
      </c>
      <c r="O4" s="13">
        <f t="shared" si="7"/>
        <v>3</v>
      </c>
      <c r="P4" s="14">
        <f t="shared" si="8"/>
        <v>12</v>
      </c>
      <c r="Q4" s="8" t="str">
        <f t="shared" si="9"/>
        <v>M</v>
      </c>
      <c r="R4" s="9" t="s">
        <v>22</v>
      </c>
      <c r="S4" s="8">
        <f>'Girls Individual'!O5+'Boys Individual'!O5</f>
        <v>20</v>
      </c>
      <c r="T4" s="4">
        <f t="shared" si="10"/>
        <v>130</v>
      </c>
      <c r="U4" s="4">
        <v>195.0</v>
      </c>
      <c r="V4" s="4" t="str">
        <f t="shared" si="11"/>
        <v/>
      </c>
      <c r="W4" s="4">
        <f>COUNTIF(Rosters!$F:$F,'Team Scores'!R4)</f>
        <v>47</v>
      </c>
      <c r="AA4" s="4" t="s">
        <v>29</v>
      </c>
      <c r="AB4" s="4" t="s">
        <v>24</v>
      </c>
    </row>
    <row r="5">
      <c r="A5" s="1">
        <v>3.0</v>
      </c>
      <c r="C5" s="10" t="s">
        <v>30</v>
      </c>
      <c r="D5" s="4" t="str">
        <f t="shared" si="12"/>
        <v>AOOL</v>
      </c>
      <c r="E5" s="4">
        <v>8.0</v>
      </c>
      <c r="F5" s="2"/>
      <c r="I5" s="3">
        <f t="shared" si="1"/>
        <v>0</v>
      </c>
      <c r="J5" s="3">
        <f t="shared" si="2"/>
        <v>1</v>
      </c>
      <c r="K5" s="3">
        <f t="shared" si="3"/>
        <v>9</v>
      </c>
      <c r="L5" s="3">
        <f t="shared" si="4"/>
        <v>9</v>
      </c>
      <c r="M5" s="3">
        <f t="shared" si="5"/>
        <v>19</v>
      </c>
      <c r="N5" s="3">
        <f t="shared" si="6"/>
        <v>11</v>
      </c>
      <c r="O5" s="11">
        <f t="shared" si="7"/>
        <v>49</v>
      </c>
      <c r="P5" s="12">
        <f t="shared" si="8"/>
        <v>3</v>
      </c>
      <c r="Q5" s="8" t="str">
        <f t="shared" si="9"/>
        <v>V</v>
      </c>
      <c r="R5" s="9" t="s">
        <v>31</v>
      </c>
      <c r="S5" s="8">
        <f>'Girls Individual'!O6+'Boys Individual'!O6</f>
        <v>37</v>
      </c>
      <c r="V5" s="4" t="str">
        <f t="shared" si="11"/>
        <v/>
      </c>
      <c r="W5" s="4">
        <f>COUNTIF(Rosters!$F:$F,'Team Scores'!R5)</f>
        <v>64</v>
      </c>
      <c r="AA5" s="4" t="s">
        <v>21</v>
      </c>
      <c r="AB5" s="4" t="s">
        <v>28</v>
      </c>
    </row>
    <row r="6">
      <c r="A6" s="1">
        <v>4.0</v>
      </c>
      <c r="C6" s="10" t="s">
        <v>28</v>
      </c>
      <c r="D6" s="4" t="str">
        <f t="shared" si="12"/>
        <v>Assumption</v>
      </c>
      <c r="E6" s="4">
        <v>7.0</v>
      </c>
      <c r="F6" s="2"/>
      <c r="I6" s="3">
        <f t="shared" si="1"/>
        <v>0</v>
      </c>
      <c r="J6" s="3">
        <f t="shared" si="2"/>
        <v>7</v>
      </c>
      <c r="K6" s="3">
        <f t="shared" si="3"/>
        <v>0</v>
      </c>
      <c r="L6" s="3">
        <f t="shared" si="4"/>
        <v>0</v>
      </c>
      <c r="M6" s="3">
        <f t="shared" si="5"/>
        <v>0</v>
      </c>
      <c r="N6" s="3">
        <f t="shared" si="6"/>
        <v>8</v>
      </c>
      <c r="O6" s="13">
        <f t="shared" si="7"/>
        <v>15</v>
      </c>
      <c r="P6" s="14">
        <f t="shared" si="8"/>
        <v>8</v>
      </c>
      <c r="Q6" s="8" t="str">
        <f t="shared" si="9"/>
        <v>P</v>
      </c>
      <c r="R6" s="9" t="s">
        <v>32</v>
      </c>
      <c r="S6" s="8">
        <f>'Girls Individual'!O7+'Boys Individual'!O7</f>
        <v>20</v>
      </c>
      <c r="T6" s="4">
        <f t="shared" ref="T6:T17" si="13">6.5*S6</f>
        <v>130</v>
      </c>
      <c r="V6" s="4">
        <f t="shared" si="11"/>
        <v>130</v>
      </c>
      <c r="W6" s="4">
        <f>COUNTIF(Rosters!$F:$F,'Team Scores'!R6)</f>
        <v>13</v>
      </c>
      <c r="AA6" s="4" t="s">
        <v>25</v>
      </c>
      <c r="AB6" s="4" t="s">
        <v>33</v>
      </c>
    </row>
    <row r="7">
      <c r="A7" s="1">
        <v>5.0</v>
      </c>
      <c r="C7" s="10" t="s">
        <v>33</v>
      </c>
      <c r="D7" s="4" t="str">
        <f t="shared" si="12"/>
        <v>St E</v>
      </c>
      <c r="E7" s="4">
        <v>6.0</v>
      </c>
      <c r="F7" s="15"/>
      <c r="I7" s="3">
        <f t="shared" si="1"/>
        <v>0</v>
      </c>
      <c r="J7" s="3">
        <f t="shared" si="2"/>
        <v>0</v>
      </c>
      <c r="K7" s="3">
        <f t="shared" si="3"/>
        <v>0</v>
      </c>
      <c r="L7" s="3">
        <f t="shared" si="4"/>
        <v>4</v>
      </c>
      <c r="M7" s="3">
        <f t="shared" si="5"/>
        <v>0</v>
      </c>
      <c r="N7" s="3">
        <f t="shared" si="6"/>
        <v>0</v>
      </c>
      <c r="O7" s="13">
        <f t="shared" si="7"/>
        <v>4</v>
      </c>
      <c r="P7" s="14">
        <f t="shared" si="8"/>
        <v>11</v>
      </c>
      <c r="Q7" s="8" t="str">
        <f t="shared" si="9"/>
        <v>G</v>
      </c>
      <c r="R7" s="9" t="s">
        <v>34</v>
      </c>
      <c r="S7" s="8">
        <f>'Girls Individual'!O8+'Boys Individual'!O8</f>
        <v>0</v>
      </c>
      <c r="T7" s="4">
        <f t="shared" si="13"/>
        <v>0</v>
      </c>
      <c r="V7" s="4">
        <f t="shared" si="11"/>
        <v>0</v>
      </c>
      <c r="W7" s="4">
        <f>COUNTIF(Rosters!$F:$F,'Team Scores'!R7)</f>
        <v>27</v>
      </c>
      <c r="AA7" s="4" t="s">
        <v>35</v>
      </c>
      <c r="AB7" s="4" t="s">
        <v>36</v>
      </c>
    </row>
    <row r="8">
      <c r="A8" s="1">
        <v>6.0</v>
      </c>
      <c r="C8" s="10" t="s">
        <v>37</v>
      </c>
      <c r="D8" s="4" t="str">
        <f t="shared" si="12"/>
        <v>St Therese</v>
      </c>
      <c r="E8" s="4">
        <v>5.0</v>
      </c>
      <c r="F8" s="2"/>
      <c r="I8" s="3">
        <f t="shared" si="1"/>
        <v>0</v>
      </c>
      <c r="J8" s="3">
        <f t="shared" si="2"/>
        <v>0</v>
      </c>
      <c r="K8" s="3">
        <f t="shared" si="3"/>
        <v>0</v>
      </c>
      <c r="L8" s="3">
        <f t="shared" si="4"/>
        <v>0</v>
      </c>
      <c r="M8" s="3">
        <f t="shared" si="5"/>
        <v>2</v>
      </c>
      <c r="N8" s="3">
        <f t="shared" si="6"/>
        <v>4</v>
      </c>
      <c r="O8" s="13">
        <f t="shared" si="7"/>
        <v>6</v>
      </c>
      <c r="P8" s="14">
        <f t="shared" si="8"/>
        <v>9</v>
      </c>
      <c r="Q8" s="8" t="str">
        <f t="shared" si="9"/>
        <v>C</v>
      </c>
      <c r="R8" s="9" t="s">
        <v>26</v>
      </c>
      <c r="S8" s="8">
        <f>'Girls Individual'!O9+'Boys Individual'!O9</f>
        <v>5</v>
      </c>
      <c r="T8" s="4">
        <f t="shared" si="13"/>
        <v>32.5</v>
      </c>
      <c r="V8" s="4">
        <f t="shared" si="11"/>
        <v>32.5</v>
      </c>
      <c r="W8" s="4">
        <f>COUNTIF(Rosters!$F:$F,'Team Scores'!R8)</f>
        <v>54</v>
      </c>
      <c r="AA8" s="4" t="s">
        <v>38</v>
      </c>
      <c r="AB8" s="4" t="s">
        <v>39</v>
      </c>
    </row>
    <row r="9">
      <c r="A9" s="1">
        <v>7.0</v>
      </c>
      <c r="C9" s="10" t="s">
        <v>33</v>
      </c>
      <c r="D9" s="4" t="str">
        <f t="shared" si="12"/>
        <v>St E</v>
      </c>
      <c r="E9" s="4">
        <v>4.0</v>
      </c>
      <c r="F9" s="15"/>
      <c r="I9" s="3">
        <f t="shared" si="1"/>
        <v>0</v>
      </c>
      <c r="J9" s="3">
        <f t="shared" si="2"/>
        <v>0</v>
      </c>
      <c r="K9" s="3">
        <f t="shared" si="3"/>
        <v>0</v>
      </c>
      <c r="L9" s="3">
        <f t="shared" si="4"/>
        <v>0</v>
      </c>
      <c r="M9" s="3">
        <f t="shared" si="5"/>
        <v>0</v>
      </c>
      <c r="N9" s="3">
        <f t="shared" si="6"/>
        <v>3</v>
      </c>
      <c r="O9" s="13">
        <f t="shared" si="7"/>
        <v>3</v>
      </c>
      <c r="P9" s="14">
        <f t="shared" si="8"/>
        <v>12</v>
      </c>
      <c r="Q9" s="8" t="str">
        <f t="shared" si="9"/>
        <v>L</v>
      </c>
      <c r="R9" s="9" t="s">
        <v>40</v>
      </c>
      <c r="S9" s="8">
        <f>'Girls Individual'!O10+'Boys Individual'!O10</f>
        <v>0</v>
      </c>
      <c r="T9" s="4">
        <f t="shared" si="13"/>
        <v>0</v>
      </c>
      <c r="V9" s="4">
        <f t="shared" si="11"/>
        <v>0</v>
      </c>
      <c r="W9" s="4">
        <f>COUNTIF(Rosters!$F:$F,'Team Scores'!R9)</f>
        <v>17</v>
      </c>
      <c r="AA9" s="4" t="s">
        <v>41</v>
      </c>
      <c r="AB9" s="4" t="s">
        <v>42</v>
      </c>
    </row>
    <row r="10">
      <c r="A10" s="1">
        <v>8.0</v>
      </c>
      <c r="C10" s="10" t="s">
        <v>33</v>
      </c>
      <c r="D10" s="4" t="str">
        <f t="shared" si="12"/>
        <v>St E</v>
      </c>
      <c r="E10" s="4">
        <v>3.0</v>
      </c>
      <c r="F10" s="15"/>
      <c r="I10" s="3">
        <f t="shared" si="1"/>
        <v>0</v>
      </c>
      <c r="J10" s="3">
        <f t="shared" si="2"/>
        <v>0</v>
      </c>
      <c r="K10" s="3">
        <f t="shared" si="3"/>
        <v>0</v>
      </c>
      <c r="L10" s="3">
        <f t="shared" si="4"/>
        <v>0</v>
      </c>
      <c r="M10" s="3">
        <f t="shared" si="5"/>
        <v>0</v>
      </c>
      <c r="N10" s="3">
        <f t="shared" si="6"/>
        <v>0</v>
      </c>
      <c r="O10" s="13">
        <f t="shared" si="7"/>
        <v>0</v>
      </c>
      <c r="P10" s="14">
        <f t="shared" si="8"/>
        <v>14</v>
      </c>
      <c r="Q10" s="8" t="str">
        <f t="shared" si="9"/>
        <v>R</v>
      </c>
      <c r="R10" s="9" t="s">
        <v>43</v>
      </c>
      <c r="S10" s="8">
        <f>'Girls Individual'!O11+'Boys Individual'!O11</f>
        <v>0</v>
      </c>
      <c r="T10" s="4">
        <f t="shared" si="13"/>
        <v>0</v>
      </c>
      <c r="U10" s="4">
        <v>52.0</v>
      </c>
      <c r="V10" s="4" t="str">
        <f t="shared" si="11"/>
        <v/>
      </c>
      <c r="W10" s="4">
        <f>COUNTIF(Rosters!$F:$F,'Team Scores'!R10)</f>
        <v>17</v>
      </c>
      <c r="AA10" s="4" t="s">
        <v>44</v>
      </c>
      <c r="AB10" s="4" t="s">
        <v>45</v>
      </c>
    </row>
    <row r="11">
      <c r="A11" s="1">
        <v>9.0</v>
      </c>
      <c r="C11" s="10" t="s">
        <v>28</v>
      </c>
      <c r="D11" s="4" t="str">
        <f t="shared" si="12"/>
        <v>Assumption</v>
      </c>
      <c r="E11" s="4">
        <v>2.0</v>
      </c>
      <c r="F11" s="2"/>
      <c r="I11" s="3">
        <f t="shared" si="1"/>
        <v>8</v>
      </c>
      <c r="J11" s="3">
        <f t="shared" si="2"/>
        <v>0</v>
      </c>
      <c r="K11" s="3">
        <f t="shared" si="3"/>
        <v>0</v>
      </c>
      <c r="L11" s="3">
        <f t="shared" si="4"/>
        <v>0</v>
      </c>
      <c r="M11" s="3">
        <f t="shared" si="5"/>
        <v>20</v>
      </c>
      <c r="N11" s="3">
        <f t="shared" si="6"/>
        <v>11</v>
      </c>
      <c r="O11" s="13">
        <f t="shared" si="7"/>
        <v>39</v>
      </c>
      <c r="P11" s="14">
        <f t="shared" si="8"/>
        <v>5</v>
      </c>
      <c r="Q11" s="8" t="str">
        <f t="shared" si="9"/>
        <v>OL</v>
      </c>
      <c r="R11" s="9" t="s">
        <v>46</v>
      </c>
      <c r="S11" s="8">
        <f>'Girls Individual'!O12+'Boys Individual'!O12</f>
        <v>13</v>
      </c>
      <c r="T11" s="4">
        <f t="shared" si="13"/>
        <v>84.5</v>
      </c>
      <c r="V11" s="4">
        <f t="shared" si="11"/>
        <v>84.5</v>
      </c>
      <c r="W11" s="4">
        <f>COUNTIF(Rosters!$F:$F,'Team Scores'!R11)</f>
        <v>29</v>
      </c>
      <c r="AA11" s="4" t="s">
        <v>47</v>
      </c>
      <c r="AB11" s="4" t="s">
        <v>48</v>
      </c>
    </row>
    <row r="12">
      <c r="A12" s="1">
        <v>10.0</v>
      </c>
      <c r="C12" s="10" t="s">
        <v>23</v>
      </c>
      <c r="D12" s="4" t="str">
        <f t="shared" si="12"/>
        <v>OLMC</v>
      </c>
      <c r="E12" s="4">
        <v>1.0</v>
      </c>
      <c r="F12" s="2"/>
      <c r="I12" s="3">
        <f t="shared" si="1"/>
        <v>0</v>
      </c>
      <c r="J12" s="3">
        <f t="shared" si="2"/>
        <v>0</v>
      </c>
      <c r="K12" s="3">
        <f t="shared" si="3"/>
        <v>0</v>
      </c>
      <c r="L12" s="3">
        <f t="shared" si="4"/>
        <v>0</v>
      </c>
      <c r="M12" s="3">
        <f t="shared" si="5"/>
        <v>0</v>
      </c>
      <c r="N12" s="3">
        <f t="shared" si="6"/>
        <v>0</v>
      </c>
      <c r="O12" s="13">
        <f t="shared" si="7"/>
        <v>0</v>
      </c>
      <c r="P12" s="14">
        <f t="shared" si="8"/>
        <v>14</v>
      </c>
      <c r="Q12" s="8" t="str">
        <f t="shared" si="9"/>
        <v>H</v>
      </c>
      <c r="R12" s="9" t="s">
        <v>38</v>
      </c>
      <c r="S12" s="8">
        <f>'Girls Individual'!O13+'Boys Individual'!O13</f>
        <v>0</v>
      </c>
      <c r="T12" s="4">
        <f t="shared" si="13"/>
        <v>0</v>
      </c>
      <c r="U12" s="4">
        <v>91.0</v>
      </c>
      <c r="V12" s="4" t="str">
        <f t="shared" si="11"/>
        <v/>
      </c>
      <c r="W12" s="4">
        <f>COUNTIF(Rosters!$F:$F,'Team Scores'!R12)</f>
        <v>14</v>
      </c>
      <c r="AA12" s="4" t="s">
        <v>49</v>
      </c>
      <c r="AB12" s="4" t="s">
        <v>50</v>
      </c>
    </row>
    <row r="13">
      <c r="A13" s="1"/>
      <c r="C13" s="4"/>
      <c r="F13" s="2"/>
      <c r="I13" s="3">
        <f t="shared" si="1"/>
        <v>0</v>
      </c>
      <c r="J13" s="3">
        <f t="shared" si="2"/>
        <v>0</v>
      </c>
      <c r="K13" s="3">
        <f t="shared" si="3"/>
        <v>15</v>
      </c>
      <c r="L13" s="3">
        <f t="shared" si="4"/>
        <v>16</v>
      </c>
      <c r="M13" s="3">
        <f t="shared" si="5"/>
        <v>0</v>
      </c>
      <c r="N13" s="3">
        <f t="shared" si="6"/>
        <v>0</v>
      </c>
      <c r="O13" s="13">
        <f t="shared" si="7"/>
        <v>31</v>
      </c>
      <c r="P13" s="14">
        <f t="shared" si="8"/>
        <v>6</v>
      </c>
      <c r="Q13" s="8" t="str">
        <f t="shared" si="9"/>
        <v>Q</v>
      </c>
      <c r="R13" s="9" t="s">
        <v>47</v>
      </c>
      <c r="S13" s="8">
        <f>'Girls Individual'!O14+'Boys Individual'!O14</f>
        <v>7</v>
      </c>
      <c r="T13" s="4">
        <f t="shared" si="13"/>
        <v>45.5</v>
      </c>
      <c r="V13" s="4">
        <f t="shared" si="11"/>
        <v>45.5</v>
      </c>
      <c r="W13" s="4">
        <f>COUNTIF(Rosters!$F:$F,'Team Scores'!R13)</f>
        <v>19</v>
      </c>
      <c r="AA13" s="4" t="s">
        <v>51</v>
      </c>
      <c r="AB13" s="4" t="s">
        <v>52</v>
      </c>
    </row>
    <row r="14">
      <c r="A14" s="1" t="s">
        <v>53</v>
      </c>
      <c r="F14" s="2"/>
      <c r="I14" s="3">
        <f t="shared" si="1"/>
        <v>0</v>
      </c>
      <c r="J14" s="3">
        <f t="shared" si="2"/>
        <v>0</v>
      </c>
      <c r="K14" s="3">
        <f t="shared" si="3"/>
        <v>0</v>
      </c>
      <c r="L14" s="3">
        <f t="shared" si="4"/>
        <v>0</v>
      </c>
      <c r="M14" s="3">
        <f t="shared" si="5"/>
        <v>0</v>
      </c>
      <c r="N14" s="3">
        <f t="shared" si="6"/>
        <v>0</v>
      </c>
      <c r="O14" s="13">
        <f t="shared" si="7"/>
        <v>0</v>
      </c>
      <c r="P14" s="14">
        <f t="shared" si="8"/>
        <v>14</v>
      </c>
      <c r="Q14" s="8" t="str">
        <f t="shared" si="9"/>
        <v>X</v>
      </c>
      <c r="R14" s="4" t="s">
        <v>41</v>
      </c>
      <c r="S14" s="8">
        <f>'Girls Individual'!O15+'Boys Individual'!O15</f>
        <v>12</v>
      </c>
      <c r="T14" s="4">
        <f t="shared" si="13"/>
        <v>78</v>
      </c>
      <c r="U14" s="4">
        <v>156.0</v>
      </c>
      <c r="V14" s="4" t="str">
        <f t="shared" si="11"/>
        <v/>
      </c>
      <c r="W14" s="4">
        <f>COUNTIF(Rosters!$F:$F,'Team Scores'!R14)</f>
        <v>12</v>
      </c>
      <c r="AA14" s="4" t="s">
        <v>43</v>
      </c>
      <c r="AB14" s="4" t="s">
        <v>54</v>
      </c>
    </row>
    <row r="15">
      <c r="A15" s="1" t="s">
        <v>17</v>
      </c>
      <c r="B15" s="1" t="s">
        <v>18</v>
      </c>
      <c r="C15" s="1"/>
      <c r="F15" s="2"/>
      <c r="I15" s="3">
        <f t="shared" si="1"/>
        <v>0</v>
      </c>
      <c r="J15" s="3">
        <f t="shared" si="2"/>
        <v>0</v>
      </c>
      <c r="K15" s="3">
        <f t="shared" si="3"/>
        <v>0</v>
      </c>
      <c r="L15" s="3">
        <f t="shared" si="4"/>
        <v>0</v>
      </c>
      <c r="M15" s="3">
        <f t="shared" si="5"/>
        <v>0</v>
      </c>
      <c r="N15" s="3">
        <f t="shared" si="6"/>
        <v>0</v>
      </c>
      <c r="O15" s="13">
        <f t="shared" si="7"/>
        <v>0</v>
      </c>
      <c r="P15" s="14">
        <f t="shared" si="8"/>
        <v>14</v>
      </c>
      <c r="Q15" s="8" t="str">
        <f t="shared" si="9"/>
        <v>Z</v>
      </c>
      <c r="R15" s="9" t="s">
        <v>51</v>
      </c>
      <c r="S15" s="8">
        <f>'Girls Individual'!O16+'Boys Individual'!O16</f>
        <v>45</v>
      </c>
      <c r="T15" s="4">
        <f t="shared" si="13"/>
        <v>292.5</v>
      </c>
      <c r="V15" s="4">
        <f t="shared" si="11"/>
        <v>292.5</v>
      </c>
      <c r="W15" s="4">
        <f>COUNTIF(Rosters!$F:$F,'Team Scores'!R15)</f>
        <v>11</v>
      </c>
      <c r="AA15" s="4" t="s">
        <v>40</v>
      </c>
      <c r="AB15" s="4" t="s">
        <v>55</v>
      </c>
    </row>
    <row r="16">
      <c r="A16" s="1">
        <v>1.0</v>
      </c>
      <c r="C16" s="10" t="s">
        <v>24</v>
      </c>
      <c r="D16" s="4" t="str">
        <f t="shared" ref="D16:D25" si="14">INDEX($R$2:$R$20,MATCH(C16,$Q$2:$Q$20,0))</f>
        <v>St James</v>
      </c>
      <c r="E16" s="4">
        <v>10.0</v>
      </c>
      <c r="F16" s="2"/>
      <c r="I16" s="3">
        <f t="shared" si="1"/>
        <v>10</v>
      </c>
      <c r="J16" s="3">
        <f t="shared" si="2"/>
        <v>14</v>
      </c>
      <c r="K16" s="3">
        <f t="shared" si="3"/>
        <v>10</v>
      </c>
      <c r="L16" s="3">
        <f t="shared" si="4"/>
        <v>15</v>
      </c>
      <c r="M16" s="3">
        <f t="shared" si="5"/>
        <v>1</v>
      </c>
      <c r="N16" s="3">
        <f t="shared" si="6"/>
        <v>0</v>
      </c>
      <c r="O16" s="16">
        <f t="shared" si="7"/>
        <v>50</v>
      </c>
      <c r="P16" s="16">
        <f t="shared" si="8"/>
        <v>2</v>
      </c>
      <c r="Q16" s="8" t="str">
        <f t="shared" si="9"/>
        <v>J</v>
      </c>
      <c r="R16" s="17" t="s">
        <v>29</v>
      </c>
      <c r="S16" s="8">
        <f>'Girls Individual'!O17+'Boys Individual'!O17</f>
        <v>9</v>
      </c>
      <c r="T16" s="4">
        <f t="shared" si="13"/>
        <v>58.5</v>
      </c>
      <c r="V16" s="4">
        <f t="shared" si="11"/>
        <v>58.5</v>
      </c>
      <c r="W16" s="4">
        <f>COUNTIF(Rosters!$F:$F,'Team Scores'!R16)</f>
        <v>51</v>
      </c>
      <c r="AA16" s="4" t="s">
        <v>31</v>
      </c>
      <c r="AB16" s="4" t="s">
        <v>56</v>
      </c>
    </row>
    <row r="17">
      <c r="A17" s="1">
        <v>2.0</v>
      </c>
      <c r="C17" s="10" t="s">
        <v>28</v>
      </c>
      <c r="D17" s="4" t="str">
        <f t="shared" si="14"/>
        <v>Assumption</v>
      </c>
      <c r="E17" s="4">
        <v>9.0</v>
      </c>
      <c r="F17" s="2"/>
      <c r="I17" s="3">
        <f t="shared" si="1"/>
        <v>0</v>
      </c>
      <c r="J17" s="3">
        <f t="shared" si="2"/>
        <v>0</v>
      </c>
      <c r="K17" s="3">
        <f t="shared" si="3"/>
        <v>2</v>
      </c>
      <c r="L17" s="3">
        <f t="shared" si="4"/>
        <v>0</v>
      </c>
      <c r="M17" s="3">
        <f t="shared" si="5"/>
        <v>10</v>
      </c>
      <c r="N17" s="3">
        <f t="shared" si="6"/>
        <v>8</v>
      </c>
      <c r="O17" s="13">
        <f t="shared" si="7"/>
        <v>20</v>
      </c>
      <c r="P17" s="13">
        <f t="shared" si="8"/>
        <v>7</v>
      </c>
      <c r="Q17" s="8" t="str">
        <f t="shared" si="9"/>
        <v>PJ</v>
      </c>
      <c r="R17" s="17" t="s">
        <v>57</v>
      </c>
      <c r="S17" s="8">
        <f>'Girls Individual'!O18+'Boys Individual'!O18</f>
        <v>7</v>
      </c>
      <c r="T17" s="4">
        <f t="shared" si="13"/>
        <v>45.5</v>
      </c>
      <c r="U17" s="4">
        <v>97.5</v>
      </c>
      <c r="V17" s="4" t="str">
        <f t="shared" si="11"/>
        <v/>
      </c>
      <c r="W17" s="4">
        <f>COUNTIF(Rosters!$F:$F,'Team Scores'!R17)</f>
        <v>34</v>
      </c>
      <c r="AA17" s="4" t="s">
        <v>34</v>
      </c>
      <c r="AB17" s="4" t="s">
        <v>58</v>
      </c>
    </row>
    <row r="18">
      <c r="A18" s="1">
        <v>3.0</v>
      </c>
      <c r="C18" s="10" t="s">
        <v>33</v>
      </c>
      <c r="D18" s="4" t="str">
        <f t="shared" si="14"/>
        <v>St E</v>
      </c>
      <c r="E18" s="4">
        <v>8.0</v>
      </c>
      <c r="F18" s="15"/>
      <c r="I18" s="3">
        <f t="shared" si="1"/>
        <v>0</v>
      </c>
      <c r="J18" s="3">
        <f t="shared" si="2"/>
        <v>0</v>
      </c>
      <c r="K18" s="3">
        <f t="shared" si="3"/>
        <v>0</v>
      </c>
      <c r="L18" s="3">
        <f t="shared" si="4"/>
        <v>0</v>
      </c>
      <c r="M18" s="3">
        <f t="shared" si="5"/>
        <v>0</v>
      </c>
      <c r="N18" s="3">
        <f t="shared" si="6"/>
        <v>0</v>
      </c>
      <c r="O18" s="13">
        <f t="shared" si="7"/>
        <v>0</v>
      </c>
      <c r="P18" s="13">
        <f t="shared" si="8"/>
        <v>14</v>
      </c>
      <c r="Q18" s="8" t="str">
        <f t="shared" si="9"/>
        <v>TT</v>
      </c>
      <c r="R18" s="18" t="s">
        <v>44</v>
      </c>
      <c r="W18" s="4">
        <f>COUNTIF(Rosters!$F:$F,'Team Scores'!R18)</f>
        <v>1</v>
      </c>
      <c r="AA18" s="4" t="s">
        <v>32</v>
      </c>
      <c r="AB18" s="4" t="s">
        <v>59</v>
      </c>
    </row>
    <row r="19">
      <c r="A19" s="1">
        <v>4.0</v>
      </c>
      <c r="C19" s="10" t="s">
        <v>59</v>
      </c>
      <c r="D19" s="4" t="str">
        <f t="shared" si="14"/>
        <v>St Pats</v>
      </c>
      <c r="E19" s="4">
        <v>7.0</v>
      </c>
      <c r="F19" s="2"/>
      <c r="I19" s="3">
        <f t="shared" si="1"/>
        <v>5</v>
      </c>
      <c r="J19" s="3">
        <f t="shared" si="2"/>
        <v>0</v>
      </c>
      <c r="K19" s="3">
        <f t="shared" si="3"/>
        <v>0</v>
      </c>
      <c r="L19" s="3">
        <f t="shared" si="4"/>
        <v>0</v>
      </c>
      <c r="M19" s="3">
        <f t="shared" si="5"/>
        <v>0</v>
      </c>
      <c r="N19" s="3">
        <f t="shared" si="6"/>
        <v>0</v>
      </c>
      <c r="O19" s="13">
        <f t="shared" si="7"/>
        <v>5</v>
      </c>
      <c r="P19" s="13">
        <f t="shared" si="8"/>
        <v>10</v>
      </c>
      <c r="Q19" s="8" t="str">
        <f t="shared" si="9"/>
        <v>T</v>
      </c>
      <c r="R19" s="17" t="s">
        <v>60</v>
      </c>
      <c r="W19" s="4">
        <f>COUNTIF(Rosters!$F:$F,'Team Scores'!R19)</f>
        <v>14</v>
      </c>
      <c r="AA19" s="4" t="s">
        <v>57</v>
      </c>
      <c r="AB19" s="4" t="s">
        <v>61</v>
      </c>
    </row>
    <row r="20">
      <c r="A20" s="1">
        <v>5.0</v>
      </c>
      <c r="C20" s="10" t="s">
        <v>28</v>
      </c>
      <c r="D20" s="4" t="str">
        <f t="shared" si="14"/>
        <v>Assumption</v>
      </c>
      <c r="E20" s="4">
        <v>6.0</v>
      </c>
      <c r="F20" s="2"/>
      <c r="I20" s="3">
        <f t="shared" si="1"/>
        <v>0</v>
      </c>
      <c r="J20" s="3">
        <f t="shared" si="2"/>
        <v>0</v>
      </c>
      <c r="K20" s="3">
        <f t="shared" si="3"/>
        <v>0</v>
      </c>
      <c r="L20" s="3">
        <f t="shared" si="4"/>
        <v>0</v>
      </c>
      <c r="M20" s="3">
        <f t="shared" si="5"/>
        <v>0</v>
      </c>
      <c r="N20" s="3">
        <f t="shared" si="6"/>
        <v>0</v>
      </c>
      <c r="O20" s="13">
        <f t="shared" si="7"/>
        <v>0</v>
      </c>
      <c r="P20" s="13">
        <f t="shared" si="8"/>
        <v>14</v>
      </c>
      <c r="Q20" s="8" t="str">
        <f t="shared" si="9"/>
        <v>#N/A</v>
      </c>
      <c r="W20" s="4">
        <f>COUNTIF(Rosters!$F:$F,'Team Scores'!R20)</f>
        <v>0</v>
      </c>
      <c r="AA20" s="4" t="s">
        <v>46</v>
      </c>
      <c r="AB20" s="4" t="s">
        <v>30</v>
      </c>
    </row>
    <row r="21" ht="15.75" customHeight="1">
      <c r="A21" s="1">
        <v>6.0</v>
      </c>
      <c r="C21" s="10" t="s">
        <v>28</v>
      </c>
      <c r="D21" s="4" t="str">
        <f t="shared" si="14"/>
        <v>Assumption</v>
      </c>
      <c r="E21" s="4">
        <v>5.0</v>
      </c>
      <c r="F21" s="2"/>
      <c r="I21" s="19">
        <f t="shared" ref="I21:O21" si="15">SUM(I2:I20)</f>
        <v>55</v>
      </c>
      <c r="J21" s="19">
        <f t="shared" si="15"/>
        <v>55</v>
      </c>
      <c r="K21" s="19">
        <f t="shared" si="15"/>
        <v>55</v>
      </c>
      <c r="L21" s="19">
        <f t="shared" si="15"/>
        <v>55</v>
      </c>
      <c r="M21" s="19">
        <f t="shared" si="15"/>
        <v>55</v>
      </c>
      <c r="N21" s="19">
        <f t="shared" si="15"/>
        <v>55</v>
      </c>
      <c r="O21" s="20">
        <f t="shared" si="15"/>
        <v>330</v>
      </c>
      <c r="P21" s="3"/>
      <c r="W21" s="4">
        <f>COUNTIF(Rosters!$F:$F,'Team Scores'!R21)</f>
        <v>0</v>
      </c>
      <c r="AA21" s="4" t="s">
        <v>60</v>
      </c>
      <c r="AB21" s="4" t="s">
        <v>37</v>
      </c>
    </row>
    <row r="22" ht="15.75" customHeight="1">
      <c r="A22" s="1">
        <v>7.0</v>
      </c>
      <c r="C22" s="10" t="s">
        <v>24</v>
      </c>
      <c r="D22" s="4" t="str">
        <f t="shared" si="14"/>
        <v>St James</v>
      </c>
      <c r="E22" s="4">
        <v>4.0</v>
      </c>
      <c r="F22" s="2"/>
      <c r="U22" s="4">
        <f t="shared" ref="U22:V22" si="16">SUM(U2:U17)</f>
        <v>676</v>
      </c>
      <c r="V22" s="4">
        <f t="shared" si="16"/>
        <v>812.5</v>
      </c>
    </row>
    <row r="23" ht="15.75" customHeight="1">
      <c r="A23" s="1">
        <v>8.0</v>
      </c>
      <c r="C23" s="10" t="s">
        <v>33</v>
      </c>
      <c r="D23" s="4" t="str">
        <f t="shared" si="14"/>
        <v>St E</v>
      </c>
      <c r="E23" s="4">
        <v>3.0</v>
      </c>
      <c r="F23" s="15"/>
    </row>
    <row r="24" ht="15.75" customHeight="1">
      <c r="A24" s="1">
        <v>9.0</v>
      </c>
      <c r="C24" s="10" t="s">
        <v>23</v>
      </c>
      <c r="D24" s="4" t="str">
        <f t="shared" si="14"/>
        <v>OLMC</v>
      </c>
      <c r="E24" s="4">
        <v>2.0</v>
      </c>
      <c r="F24" s="2"/>
    </row>
    <row r="25" ht="15.75" customHeight="1">
      <c r="A25" s="1">
        <v>10.0</v>
      </c>
      <c r="C25" s="10" t="s">
        <v>56</v>
      </c>
      <c r="D25" s="4" t="str">
        <f t="shared" si="14"/>
        <v>SVMS</v>
      </c>
      <c r="E25" s="4">
        <v>1.0</v>
      </c>
      <c r="F25" s="15"/>
    </row>
    <row r="26" ht="15.75" customHeight="1">
      <c r="A26" s="1"/>
      <c r="F26" s="2"/>
    </row>
    <row r="27" ht="15.75" customHeight="1">
      <c r="A27" s="1" t="s">
        <v>62</v>
      </c>
      <c r="F27" s="2"/>
    </row>
    <row r="28" ht="15.75" customHeight="1">
      <c r="A28" s="1" t="s">
        <v>17</v>
      </c>
      <c r="B28" s="1" t="s">
        <v>18</v>
      </c>
      <c r="C28" s="1"/>
      <c r="F28" s="2"/>
    </row>
    <row r="29" ht="15.75" customHeight="1">
      <c r="A29" s="1">
        <v>1.0</v>
      </c>
      <c r="C29" s="10" t="s">
        <v>24</v>
      </c>
      <c r="D29" s="4" t="str">
        <f t="shared" ref="D29:D38" si="17">INDEX($R$2:$R$20,MATCH(C29,$Q$2:$Q$20,0))</f>
        <v>St James</v>
      </c>
      <c r="E29" s="4">
        <v>10.0</v>
      </c>
      <c r="F29" s="2"/>
    </row>
    <row r="30" ht="15.75" customHeight="1">
      <c r="A30" s="1">
        <v>2.0</v>
      </c>
      <c r="C30" s="10" t="s">
        <v>28</v>
      </c>
      <c r="D30" s="4" t="str">
        <f t="shared" si="17"/>
        <v>Assumption</v>
      </c>
      <c r="E30" s="4">
        <v>9.0</v>
      </c>
      <c r="F30" s="2"/>
    </row>
    <row r="31" ht="15.75" customHeight="1">
      <c r="A31" s="1">
        <v>3.0</v>
      </c>
      <c r="C31" s="10" t="s">
        <v>48</v>
      </c>
      <c r="D31" s="4" t="str">
        <f t="shared" si="17"/>
        <v>Queen of Peace</v>
      </c>
      <c r="E31" s="4">
        <v>8.0</v>
      </c>
      <c r="F31" s="2"/>
    </row>
    <row r="32" ht="15.75" customHeight="1">
      <c r="A32" s="1">
        <v>4.0</v>
      </c>
      <c r="C32" s="10" t="s">
        <v>48</v>
      </c>
      <c r="D32" s="4" t="str">
        <f t="shared" si="17"/>
        <v>Queen of Peace</v>
      </c>
      <c r="E32" s="4">
        <v>7.0</v>
      </c>
      <c r="F32" s="2"/>
    </row>
    <row r="33" ht="15.75" customHeight="1">
      <c r="A33" s="1">
        <v>5.0</v>
      </c>
      <c r="C33" s="10" t="s">
        <v>28</v>
      </c>
      <c r="D33" s="4" t="str">
        <f t="shared" si="17"/>
        <v>Assumption</v>
      </c>
      <c r="E33" s="4">
        <v>6.0</v>
      </c>
      <c r="F33" s="2"/>
    </row>
    <row r="34" ht="15.75" customHeight="1">
      <c r="A34" s="1">
        <v>6.0</v>
      </c>
      <c r="C34" s="10" t="s">
        <v>56</v>
      </c>
      <c r="D34" s="4" t="str">
        <f t="shared" si="17"/>
        <v>SVMS</v>
      </c>
      <c r="E34" s="4">
        <v>5.0</v>
      </c>
      <c r="F34" s="15"/>
    </row>
    <row r="35" ht="15.75" customHeight="1">
      <c r="A35" s="1">
        <v>7.0</v>
      </c>
      <c r="C35" s="10" t="s">
        <v>33</v>
      </c>
      <c r="D35" s="4" t="str">
        <f t="shared" si="17"/>
        <v>St E</v>
      </c>
      <c r="E35" s="4">
        <v>4.0</v>
      </c>
      <c r="F35" s="15"/>
    </row>
    <row r="36" ht="15.75" customHeight="1">
      <c r="A36" s="1">
        <v>8.0</v>
      </c>
      <c r="C36" s="10" t="s">
        <v>56</v>
      </c>
      <c r="D36" s="4" t="str">
        <f t="shared" si="17"/>
        <v>SVMS</v>
      </c>
      <c r="E36" s="4">
        <v>3.0</v>
      </c>
      <c r="F36" s="2"/>
    </row>
    <row r="37" ht="15.75" customHeight="1">
      <c r="A37" s="1">
        <v>9.0</v>
      </c>
      <c r="C37" s="10" t="s">
        <v>61</v>
      </c>
      <c r="D37" s="4" t="str">
        <f t="shared" si="17"/>
        <v>Pope John</v>
      </c>
      <c r="E37" s="4">
        <v>2.0</v>
      </c>
      <c r="F37" s="2"/>
    </row>
    <row r="38" ht="15.75" customHeight="1">
      <c r="A38" s="1">
        <v>10.0</v>
      </c>
      <c r="C38" s="10" t="s">
        <v>56</v>
      </c>
      <c r="D38" s="4" t="str">
        <f t="shared" si="17"/>
        <v>SVMS</v>
      </c>
      <c r="E38" s="4">
        <v>1.0</v>
      </c>
      <c r="F38" s="15"/>
    </row>
    <row r="39" ht="15.75" customHeight="1">
      <c r="A39" s="1"/>
      <c r="C39" s="4"/>
      <c r="F39" s="2"/>
    </row>
    <row r="40" ht="15.75" customHeight="1">
      <c r="A40" s="1" t="s">
        <v>63</v>
      </c>
      <c r="F40" s="2"/>
    </row>
    <row r="41" ht="15.75" customHeight="1">
      <c r="A41" s="1" t="s">
        <v>17</v>
      </c>
      <c r="B41" s="1" t="s">
        <v>18</v>
      </c>
      <c r="C41" s="1"/>
      <c r="F41" s="2"/>
    </row>
    <row r="42" ht="15.75" customHeight="1">
      <c r="A42" s="1">
        <v>1.0</v>
      </c>
      <c r="C42" s="10" t="s">
        <v>48</v>
      </c>
      <c r="D42" s="4" t="str">
        <f t="shared" ref="D42:D51" si="18">INDEX($R$2:$R$20,MATCH(C42,$Q$2:$Q$20,0))</f>
        <v>Queen of Peace</v>
      </c>
      <c r="E42" s="4">
        <v>10.0</v>
      </c>
      <c r="F42" s="2"/>
    </row>
    <row r="43" ht="15.75" customHeight="1">
      <c r="A43" s="1">
        <v>2.0</v>
      </c>
      <c r="C43" s="10" t="s">
        <v>56</v>
      </c>
      <c r="D43" s="4" t="str">
        <f t="shared" si="18"/>
        <v>SVMS</v>
      </c>
      <c r="E43" s="4">
        <v>9.0</v>
      </c>
      <c r="F43" s="15"/>
    </row>
    <row r="44" ht="15.75" customHeight="1">
      <c r="A44" s="1">
        <v>3.0</v>
      </c>
      <c r="C44" s="10" t="s">
        <v>33</v>
      </c>
      <c r="D44" s="4" t="str">
        <f t="shared" si="18"/>
        <v>St E</v>
      </c>
      <c r="E44" s="4">
        <v>8.0</v>
      </c>
      <c r="F44" s="15"/>
    </row>
    <row r="45" ht="15.75" customHeight="1">
      <c r="A45" s="1">
        <v>4.0</v>
      </c>
      <c r="C45" s="10" t="s">
        <v>24</v>
      </c>
      <c r="D45" s="4" t="str">
        <f t="shared" si="18"/>
        <v>St James</v>
      </c>
      <c r="E45" s="4">
        <v>7.0</v>
      </c>
      <c r="F45" s="2"/>
    </row>
    <row r="46" ht="15.75" customHeight="1">
      <c r="A46" s="1">
        <v>5.0</v>
      </c>
      <c r="C46" s="10" t="s">
        <v>48</v>
      </c>
      <c r="D46" s="4" t="str">
        <f t="shared" si="18"/>
        <v>Queen of Peace</v>
      </c>
      <c r="E46" s="4">
        <v>6.0</v>
      </c>
      <c r="F46" s="2"/>
    </row>
    <row r="47" ht="15.75" customHeight="1">
      <c r="A47" s="1">
        <v>6.0</v>
      </c>
      <c r="C47" s="10" t="s">
        <v>24</v>
      </c>
      <c r="D47" s="4" t="str">
        <f t="shared" si="18"/>
        <v>St James</v>
      </c>
      <c r="E47" s="4">
        <v>5.0</v>
      </c>
      <c r="F47" s="2"/>
    </row>
    <row r="48" ht="15.75" customHeight="1">
      <c r="A48" s="1">
        <v>7.0</v>
      </c>
      <c r="C48" s="10" t="s">
        <v>58</v>
      </c>
      <c r="D48" s="4" t="str">
        <f t="shared" si="18"/>
        <v>SJA</v>
      </c>
      <c r="E48" s="4">
        <v>4.0</v>
      </c>
      <c r="F48" s="2"/>
    </row>
    <row r="49" ht="15.75" customHeight="1">
      <c r="A49" s="1">
        <v>8.0</v>
      </c>
      <c r="C49" s="10" t="s">
        <v>24</v>
      </c>
      <c r="D49" s="4" t="str">
        <f t="shared" si="18"/>
        <v>St James</v>
      </c>
      <c r="E49" s="4">
        <v>3.0</v>
      </c>
      <c r="F49" s="2"/>
    </row>
    <row r="50" ht="15.75" customHeight="1">
      <c r="A50" s="1">
        <v>9.0</v>
      </c>
      <c r="C50" s="10" t="s">
        <v>28</v>
      </c>
      <c r="D50" s="4" t="str">
        <f t="shared" si="18"/>
        <v>Assumption</v>
      </c>
      <c r="E50" s="4">
        <v>2.0</v>
      </c>
      <c r="F50" s="2"/>
    </row>
    <row r="51" ht="15.75" customHeight="1">
      <c r="A51" s="1">
        <v>10.0</v>
      </c>
      <c r="C51" s="10" t="s">
        <v>28</v>
      </c>
      <c r="D51" s="4" t="str">
        <f t="shared" si="18"/>
        <v>Assumption</v>
      </c>
      <c r="E51" s="4">
        <v>1.0</v>
      </c>
      <c r="F51" s="2"/>
    </row>
    <row r="52" ht="15.75" customHeight="1">
      <c r="A52" s="1"/>
      <c r="F52" s="2"/>
    </row>
    <row r="53" ht="15.75" customHeight="1">
      <c r="A53" s="1" t="s">
        <v>64</v>
      </c>
      <c r="F53" s="2"/>
    </row>
    <row r="54" ht="15.75" customHeight="1">
      <c r="A54" s="1" t="s">
        <v>17</v>
      </c>
      <c r="B54" s="1" t="s">
        <v>18</v>
      </c>
      <c r="C54" s="1"/>
      <c r="F54" s="2"/>
    </row>
    <row r="55" ht="15.75" customHeight="1">
      <c r="A55" s="1">
        <v>1.0</v>
      </c>
      <c r="C55" s="10" t="s">
        <v>61</v>
      </c>
      <c r="D55" s="4" t="str">
        <f t="shared" ref="D55:D64" si="19">INDEX($R$2:$R$20,MATCH(C55,$Q$2:$Q$20,0))</f>
        <v>Pope John</v>
      </c>
      <c r="E55" s="4">
        <v>10.0</v>
      </c>
      <c r="F55" s="2"/>
    </row>
    <row r="56" ht="15.75" customHeight="1">
      <c r="A56" s="1">
        <v>2.0</v>
      </c>
      <c r="C56" s="10" t="s">
        <v>30</v>
      </c>
      <c r="D56" s="4" t="str">
        <f t="shared" si="19"/>
        <v>AOOL</v>
      </c>
      <c r="E56" s="4">
        <v>9.0</v>
      </c>
      <c r="F56" s="2"/>
    </row>
    <row r="57" ht="15.75" customHeight="1">
      <c r="A57" s="1">
        <v>3.0</v>
      </c>
      <c r="C57" s="10" t="s">
        <v>56</v>
      </c>
      <c r="D57" s="4" t="str">
        <f t="shared" si="19"/>
        <v>SVMS</v>
      </c>
      <c r="E57" s="4">
        <v>8.0</v>
      </c>
      <c r="F57" s="15"/>
    </row>
    <row r="58" ht="15.75" customHeight="1">
      <c r="A58" s="1">
        <v>4.0</v>
      </c>
      <c r="C58" s="10" t="s">
        <v>30</v>
      </c>
      <c r="D58" s="4" t="str">
        <f t="shared" si="19"/>
        <v>AOOL</v>
      </c>
      <c r="E58" s="4">
        <v>7.0</v>
      </c>
      <c r="F58" s="2"/>
    </row>
    <row r="59" ht="15.75" customHeight="1">
      <c r="A59" s="1">
        <v>5.0</v>
      </c>
      <c r="C59" s="10" t="s">
        <v>56</v>
      </c>
      <c r="D59" s="4" t="str">
        <f t="shared" si="19"/>
        <v>SVMS</v>
      </c>
      <c r="E59" s="4">
        <v>6.0</v>
      </c>
      <c r="F59" s="15"/>
    </row>
    <row r="60" ht="15.75" customHeight="1">
      <c r="A60" s="1">
        <v>6.0</v>
      </c>
      <c r="C60" s="10" t="s">
        <v>56</v>
      </c>
      <c r="D60" s="4" t="str">
        <f t="shared" si="19"/>
        <v>SVMS</v>
      </c>
      <c r="E60" s="4">
        <v>5.0</v>
      </c>
      <c r="F60" s="15"/>
    </row>
    <row r="61" ht="15.75" customHeight="1">
      <c r="A61" s="1">
        <v>7.0</v>
      </c>
      <c r="C61" s="10" t="s">
        <v>30</v>
      </c>
      <c r="D61" s="4" t="str">
        <f t="shared" si="19"/>
        <v>AOOL</v>
      </c>
      <c r="E61" s="4">
        <v>4.0</v>
      </c>
      <c r="F61" s="2"/>
    </row>
    <row r="62" ht="15.75" customHeight="1">
      <c r="A62" s="1">
        <v>8.0</v>
      </c>
      <c r="C62" s="10" t="s">
        <v>33</v>
      </c>
      <c r="D62" s="4" t="str">
        <f t="shared" si="19"/>
        <v>St E</v>
      </c>
      <c r="E62" s="4">
        <v>3.0</v>
      </c>
      <c r="F62" s="15"/>
    </row>
    <row r="63" ht="15.75" customHeight="1">
      <c r="A63" s="1">
        <v>9.0</v>
      </c>
      <c r="C63" s="10" t="s">
        <v>27</v>
      </c>
      <c r="D63" s="4" t="str">
        <f t="shared" si="19"/>
        <v>St Cassian School</v>
      </c>
      <c r="E63" s="4">
        <v>2.0</v>
      </c>
      <c r="F63" s="2"/>
    </row>
    <row r="64" ht="15.75" customHeight="1">
      <c r="A64" s="1">
        <v>10.0</v>
      </c>
      <c r="C64" s="10" t="s">
        <v>24</v>
      </c>
      <c r="D64" s="4" t="str">
        <f t="shared" si="19"/>
        <v>St James</v>
      </c>
      <c r="E64" s="4">
        <v>1.0</v>
      </c>
      <c r="F64" s="2"/>
    </row>
    <row r="65" ht="15.75" customHeight="1">
      <c r="A65" s="1"/>
      <c r="F65" s="2"/>
    </row>
    <row r="66" ht="15.75" customHeight="1">
      <c r="A66" s="1" t="s">
        <v>65</v>
      </c>
      <c r="F66" s="2"/>
    </row>
    <row r="67" ht="15.75" customHeight="1">
      <c r="A67" s="1" t="s">
        <v>17</v>
      </c>
      <c r="B67" s="1" t="s">
        <v>18</v>
      </c>
      <c r="C67" s="1"/>
      <c r="F67" s="2"/>
    </row>
    <row r="68" ht="15.75" customHeight="1">
      <c r="A68" s="1">
        <v>1.0</v>
      </c>
      <c r="C68" s="10" t="s">
        <v>33</v>
      </c>
      <c r="D68" s="4" t="str">
        <f t="shared" ref="D68:D77" si="20">INDEX($R$2:$R$20,MATCH(C68,$Q$2:$Q$20,0))</f>
        <v>St E</v>
      </c>
      <c r="E68" s="4">
        <v>10.0</v>
      </c>
      <c r="F68" s="15"/>
    </row>
    <row r="69" ht="15.75" customHeight="1">
      <c r="A69" s="1">
        <v>2.0</v>
      </c>
      <c r="C69" s="10" t="s">
        <v>30</v>
      </c>
      <c r="D69" s="4" t="str">
        <f t="shared" si="20"/>
        <v>AOOL</v>
      </c>
      <c r="E69" s="4">
        <v>9.0</v>
      </c>
      <c r="F69" s="2"/>
    </row>
    <row r="70" ht="15.75" customHeight="1">
      <c r="A70" s="1">
        <v>3.0</v>
      </c>
      <c r="C70" s="10" t="s">
        <v>59</v>
      </c>
      <c r="D70" s="4" t="str">
        <f t="shared" si="20"/>
        <v>St Pats</v>
      </c>
      <c r="E70" s="4">
        <v>8.0</v>
      </c>
      <c r="F70" s="2"/>
    </row>
    <row r="71" ht="15.75" customHeight="1">
      <c r="A71" s="1">
        <v>4.0</v>
      </c>
      <c r="C71" s="10" t="s">
        <v>61</v>
      </c>
      <c r="D71" s="4" t="str">
        <f t="shared" si="20"/>
        <v>Pope John</v>
      </c>
      <c r="E71" s="4">
        <v>7.0</v>
      </c>
      <c r="F71" s="2"/>
    </row>
    <row r="72" ht="15.75" customHeight="1">
      <c r="A72" s="1">
        <v>5.0</v>
      </c>
      <c r="C72" s="10" t="s">
        <v>56</v>
      </c>
      <c r="D72" s="4" t="str">
        <f t="shared" si="20"/>
        <v>SVMS</v>
      </c>
      <c r="E72" s="4">
        <v>6.0</v>
      </c>
      <c r="F72" s="15"/>
    </row>
    <row r="73" ht="15.75" customHeight="1">
      <c r="A73" s="1">
        <v>6.0</v>
      </c>
      <c r="C73" s="10" t="s">
        <v>56</v>
      </c>
      <c r="D73" s="4" t="str">
        <f t="shared" si="20"/>
        <v>SVMS</v>
      </c>
      <c r="E73" s="4">
        <v>5.0</v>
      </c>
      <c r="F73" s="15"/>
    </row>
    <row r="74" ht="15.75" customHeight="1">
      <c r="A74" s="1">
        <v>7.0</v>
      </c>
      <c r="C74" s="10" t="s">
        <v>27</v>
      </c>
      <c r="D74" s="4" t="str">
        <f t="shared" si="20"/>
        <v>St Cassian School</v>
      </c>
      <c r="E74" s="4">
        <v>4.0</v>
      </c>
      <c r="F74" s="2"/>
    </row>
    <row r="75" ht="15.75" customHeight="1">
      <c r="A75" s="1">
        <v>8.0</v>
      </c>
      <c r="C75" s="10" t="s">
        <v>55</v>
      </c>
      <c r="D75" s="4" t="str">
        <f t="shared" si="20"/>
        <v>St Thomas</v>
      </c>
      <c r="E75" s="4">
        <v>3.0</v>
      </c>
      <c r="F75" s="2"/>
    </row>
    <row r="76" ht="15.75" customHeight="1">
      <c r="A76" s="1">
        <v>9.0</v>
      </c>
      <c r="C76" s="10" t="s">
        <v>30</v>
      </c>
      <c r="D76" s="4" t="str">
        <f t="shared" si="20"/>
        <v>AOOL</v>
      </c>
      <c r="E76" s="4">
        <v>2.0</v>
      </c>
      <c r="F76" s="2"/>
    </row>
    <row r="77" ht="15.75" customHeight="1">
      <c r="A77" s="1">
        <v>10.0</v>
      </c>
      <c r="C77" s="10" t="s">
        <v>61</v>
      </c>
      <c r="D77" s="4" t="str">
        <f t="shared" si="20"/>
        <v>Pope John</v>
      </c>
      <c r="E77" s="4">
        <v>1.0</v>
      </c>
      <c r="F77" s="2"/>
    </row>
    <row r="78" ht="15.75" customHeight="1">
      <c r="A78" s="1"/>
      <c r="F78" s="2"/>
    </row>
    <row r="79" ht="15.75" customHeight="1">
      <c r="A79" s="1"/>
      <c r="F79" s="2"/>
    </row>
    <row r="80" ht="15.75" customHeight="1">
      <c r="A80" s="1"/>
      <c r="F80" s="2"/>
    </row>
    <row r="81" ht="15.75" customHeight="1">
      <c r="A81" s="1"/>
      <c r="F81" s="2"/>
    </row>
    <row r="82" ht="15.75" customHeight="1">
      <c r="A82" s="1"/>
      <c r="F82" s="2"/>
    </row>
    <row r="83" ht="15.75" customHeight="1">
      <c r="A83" s="1"/>
      <c r="F83" s="2"/>
    </row>
    <row r="84" ht="15.75" customHeight="1">
      <c r="A84" s="1"/>
      <c r="F84" s="2"/>
    </row>
    <row r="85" ht="15.75" customHeight="1">
      <c r="A85" s="1"/>
      <c r="F85" s="2"/>
    </row>
    <row r="86" ht="15.75" customHeight="1">
      <c r="A86" s="1"/>
      <c r="F86" s="2"/>
    </row>
    <row r="87" ht="15.75" customHeight="1">
      <c r="A87" s="1"/>
      <c r="F87" s="2"/>
    </row>
    <row r="88" ht="15.75" customHeight="1">
      <c r="A88" s="1"/>
      <c r="F88" s="2"/>
    </row>
    <row r="89" ht="15.75" customHeight="1">
      <c r="A89" s="1"/>
      <c r="F89" s="2"/>
    </row>
    <row r="90" ht="15.75" customHeight="1">
      <c r="A90" s="1"/>
      <c r="F90" s="2"/>
    </row>
    <row r="91" ht="15.75" customHeight="1">
      <c r="A91" s="1"/>
      <c r="F91" s="2"/>
    </row>
    <row r="92" ht="15.75" customHeight="1">
      <c r="A92" s="1"/>
      <c r="F92" s="2"/>
    </row>
    <row r="93" ht="15.75" customHeight="1">
      <c r="A93" s="1"/>
      <c r="F93" s="2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  <c r="F104" s="2"/>
    </row>
    <row r="105" ht="15.75" customHeight="1">
      <c r="A105" s="1"/>
      <c r="F105" s="2"/>
    </row>
    <row r="106" ht="15.75" customHeight="1">
      <c r="A106" s="1"/>
      <c r="F106" s="2"/>
    </row>
    <row r="107" ht="15.75" customHeight="1">
      <c r="A107" s="1"/>
      <c r="F107" s="2"/>
    </row>
    <row r="108" ht="15.75" customHeight="1">
      <c r="A108" s="1"/>
      <c r="F108" s="2"/>
    </row>
    <row r="109" ht="15.75" customHeight="1">
      <c r="A109" s="1"/>
      <c r="F109" s="2"/>
    </row>
    <row r="110" ht="15.75" customHeight="1">
      <c r="A110" s="1"/>
      <c r="F110" s="2"/>
    </row>
    <row r="111" ht="15.75" customHeight="1">
      <c r="A111" s="1"/>
      <c r="F111" s="2"/>
    </row>
    <row r="112" ht="15.75" customHeight="1">
      <c r="A112" s="1"/>
      <c r="F112" s="2"/>
    </row>
    <row r="113" ht="15.75" customHeight="1">
      <c r="A113" s="1"/>
      <c r="F113" s="2"/>
    </row>
    <row r="114" ht="15.75" customHeight="1">
      <c r="A114" s="1"/>
      <c r="F114" s="2"/>
    </row>
    <row r="115" ht="15.75" customHeight="1">
      <c r="A115" s="1"/>
      <c r="F115" s="2"/>
    </row>
    <row r="116" ht="15.75" customHeight="1">
      <c r="A116" s="1"/>
      <c r="F116" s="2"/>
    </row>
    <row r="117" ht="15.75" customHeight="1">
      <c r="A117" s="1"/>
      <c r="F117" s="2"/>
    </row>
    <row r="118" ht="15.75" customHeight="1">
      <c r="A118" s="1"/>
      <c r="F118" s="2"/>
    </row>
    <row r="119" ht="15.75" customHeight="1">
      <c r="A119" s="1"/>
      <c r="F119" s="2"/>
    </row>
    <row r="120" ht="15.75" customHeight="1">
      <c r="A120" s="1"/>
      <c r="F120" s="2"/>
    </row>
    <row r="121" ht="15.75" customHeight="1">
      <c r="A121" s="1"/>
      <c r="F121" s="2"/>
    </row>
    <row r="122" ht="15.75" customHeight="1">
      <c r="A122" s="1"/>
      <c r="F122" s="2"/>
    </row>
    <row r="123" ht="15.75" customHeight="1">
      <c r="A123" s="1"/>
      <c r="F123" s="2"/>
    </row>
    <row r="124" ht="15.75" customHeight="1">
      <c r="A124" s="1"/>
      <c r="F124" s="2"/>
    </row>
    <row r="125" ht="15.75" customHeight="1">
      <c r="A125" s="1"/>
      <c r="F125" s="2"/>
    </row>
    <row r="126" ht="15.75" customHeight="1">
      <c r="A126" s="1"/>
      <c r="F126" s="2"/>
    </row>
    <row r="127" ht="15.75" customHeight="1">
      <c r="A127" s="1"/>
      <c r="F127" s="2"/>
    </row>
    <row r="128" ht="15.75" customHeight="1">
      <c r="A128" s="1"/>
      <c r="F128" s="2"/>
    </row>
    <row r="129" ht="15.75" customHeight="1">
      <c r="A129" s="1"/>
      <c r="F129" s="2"/>
    </row>
    <row r="130" ht="15.75" customHeight="1">
      <c r="A130" s="1"/>
      <c r="F130" s="2"/>
    </row>
    <row r="131" ht="15.75" customHeight="1">
      <c r="A131" s="1"/>
      <c r="F131" s="2"/>
    </row>
    <row r="132" ht="15.75" customHeight="1">
      <c r="A132" s="1"/>
      <c r="F132" s="2"/>
    </row>
    <row r="133" ht="15.75" customHeight="1">
      <c r="A133" s="1"/>
      <c r="F133" s="2"/>
    </row>
    <row r="134" ht="15.75" customHeight="1">
      <c r="A134" s="1"/>
      <c r="F134" s="2"/>
    </row>
    <row r="135" ht="15.75" customHeight="1">
      <c r="A135" s="1"/>
      <c r="F135" s="2"/>
    </row>
    <row r="136" ht="15.75" customHeight="1">
      <c r="A136" s="1"/>
      <c r="F136" s="2"/>
    </row>
    <row r="137" ht="15.75" customHeight="1">
      <c r="A137" s="1"/>
      <c r="F137" s="2"/>
    </row>
    <row r="138" ht="15.75" customHeight="1">
      <c r="A138" s="1"/>
      <c r="F138" s="2"/>
    </row>
    <row r="139" ht="15.75" customHeight="1">
      <c r="A139" s="1"/>
      <c r="F139" s="2"/>
    </row>
    <row r="140" ht="15.75" customHeight="1">
      <c r="A140" s="1"/>
      <c r="F140" s="2"/>
    </row>
    <row r="141" ht="15.75" customHeight="1">
      <c r="A141" s="1"/>
      <c r="F141" s="2"/>
    </row>
    <row r="142" ht="15.75" customHeight="1">
      <c r="A142" s="1"/>
      <c r="F142" s="2"/>
    </row>
    <row r="143" ht="15.75" customHeight="1">
      <c r="A143" s="1"/>
      <c r="F143" s="2"/>
    </row>
    <row r="144" ht="15.75" customHeight="1">
      <c r="A144" s="1"/>
      <c r="F144" s="2"/>
    </row>
    <row r="145" ht="15.75" customHeight="1">
      <c r="A145" s="1"/>
      <c r="F145" s="2"/>
    </row>
    <row r="146" ht="15.75" customHeight="1">
      <c r="A146" s="1"/>
      <c r="F146" s="2"/>
    </row>
    <row r="147" ht="15.75" customHeight="1">
      <c r="A147" s="1"/>
      <c r="F147" s="2"/>
    </row>
    <row r="148" ht="15.75" customHeight="1">
      <c r="A148" s="1"/>
      <c r="F148" s="2"/>
    </row>
    <row r="149" ht="15.75" customHeight="1">
      <c r="A149" s="1"/>
      <c r="F149" s="2"/>
    </row>
    <row r="150" ht="15.75" customHeight="1">
      <c r="A150" s="1"/>
      <c r="F150" s="2"/>
    </row>
    <row r="151" ht="15.75" customHeight="1">
      <c r="A151" s="1"/>
      <c r="F151" s="2"/>
    </row>
    <row r="152" ht="15.75" customHeight="1">
      <c r="A152" s="1"/>
      <c r="F152" s="2"/>
    </row>
    <row r="153" ht="15.75" customHeight="1">
      <c r="A153" s="1"/>
      <c r="F153" s="2"/>
    </row>
    <row r="154" ht="15.75" customHeight="1">
      <c r="A154" s="1"/>
      <c r="F154" s="2"/>
    </row>
    <row r="155" ht="15.75" customHeight="1">
      <c r="A155" s="1"/>
      <c r="F155" s="2"/>
    </row>
    <row r="156" ht="15.75" customHeight="1">
      <c r="A156" s="1"/>
      <c r="F156" s="2"/>
    </row>
    <row r="157" ht="15.75" customHeight="1">
      <c r="A157" s="1"/>
      <c r="F157" s="2"/>
    </row>
    <row r="158" ht="15.75" customHeight="1">
      <c r="A158" s="1"/>
      <c r="F158" s="2"/>
    </row>
    <row r="159" ht="15.75" customHeight="1">
      <c r="A159" s="1"/>
      <c r="F159" s="2"/>
    </row>
    <row r="160" ht="15.75" customHeight="1">
      <c r="A160" s="1"/>
      <c r="F160" s="2"/>
    </row>
    <row r="161" ht="15.75" customHeight="1">
      <c r="A161" s="1"/>
      <c r="F161" s="2"/>
    </row>
    <row r="162" ht="15.75" customHeight="1">
      <c r="A162" s="1"/>
      <c r="F162" s="2"/>
    </row>
    <row r="163" ht="15.75" customHeight="1">
      <c r="A163" s="1"/>
      <c r="F163" s="2"/>
    </row>
    <row r="164" ht="15.75" customHeight="1">
      <c r="A164" s="1"/>
      <c r="F164" s="2"/>
    </row>
    <row r="165" ht="15.75" customHeight="1">
      <c r="A165" s="1"/>
      <c r="F165" s="2"/>
    </row>
    <row r="166" ht="15.75" customHeight="1">
      <c r="A166" s="1"/>
      <c r="F166" s="2"/>
    </row>
    <row r="167" ht="15.75" customHeight="1">
      <c r="A167" s="1"/>
      <c r="F167" s="2"/>
    </row>
    <row r="168" ht="15.75" customHeight="1">
      <c r="A168" s="1"/>
      <c r="F168" s="2"/>
    </row>
    <row r="169" ht="15.75" customHeight="1">
      <c r="A169" s="1"/>
      <c r="F169" s="2"/>
    </row>
    <row r="170" ht="15.75" customHeight="1">
      <c r="A170" s="1"/>
      <c r="F170" s="2"/>
    </row>
    <row r="171" ht="15.75" customHeight="1">
      <c r="A171" s="1"/>
      <c r="F171" s="2"/>
    </row>
    <row r="172" ht="15.75" customHeight="1">
      <c r="A172" s="1"/>
      <c r="F172" s="2"/>
    </row>
    <row r="173" ht="15.75" customHeight="1">
      <c r="A173" s="1"/>
      <c r="F173" s="2"/>
    </row>
    <row r="174" ht="15.75" customHeight="1">
      <c r="A174" s="1"/>
      <c r="F174" s="2"/>
    </row>
    <row r="175" ht="15.75" customHeight="1">
      <c r="A175" s="1"/>
      <c r="F175" s="2"/>
    </row>
    <row r="176" ht="15.75" customHeight="1">
      <c r="A176" s="1"/>
      <c r="F176" s="2"/>
    </row>
    <row r="177" ht="15.75" customHeight="1">
      <c r="A177" s="1"/>
      <c r="F177" s="2"/>
    </row>
    <row r="178" ht="15.75" customHeight="1">
      <c r="A178" s="1"/>
      <c r="F178" s="2"/>
    </row>
    <row r="179" ht="15.75" customHeight="1">
      <c r="A179" s="1"/>
      <c r="F179" s="2"/>
    </row>
    <row r="180" ht="15.75" customHeight="1">
      <c r="A180" s="1"/>
      <c r="F180" s="2"/>
    </row>
    <row r="181" ht="15.75" customHeight="1">
      <c r="A181" s="1"/>
      <c r="F181" s="2"/>
    </row>
    <row r="182" ht="15.75" customHeight="1">
      <c r="A182" s="1"/>
      <c r="F182" s="2"/>
    </row>
    <row r="183" ht="15.75" customHeight="1">
      <c r="A183" s="1"/>
      <c r="F183" s="2"/>
    </row>
    <row r="184" ht="15.75" customHeight="1">
      <c r="A184" s="1"/>
      <c r="F184" s="2"/>
    </row>
    <row r="185" ht="15.75" customHeight="1">
      <c r="A185" s="1"/>
      <c r="F185" s="2"/>
    </row>
    <row r="186" ht="15.75" customHeight="1">
      <c r="A186" s="1"/>
      <c r="F186" s="2"/>
    </row>
    <row r="187" ht="15.75" customHeight="1">
      <c r="A187" s="1"/>
      <c r="F187" s="2"/>
    </row>
    <row r="188" ht="15.75" customHeight="1">
      <c r="A188" s="1"/>
      <c r="F188" s="2"/>
    </row>
    <row r="189" ht="15.75" customHeight="1">
      <c r="A189" s="1"/>
      <c r="F189" s="2"/>
    </row>
    <row r="190" ht="15.75" customHeight="1">
      <c r="A190" s="1"/>
      <c r="F190" s="2"/>
    </row>
    <row r="191" ht="15.75" customHeight="1">
      <c r="A191" s="1"/>
      <c r="F191" s="2"/>
    </row>
    <row r="192" ht="15.75" customHeight="1">
      <c r="A192" s="1"/>
      <c r="F192" s="2"/>
    </row>
    <row r="193" ht="15.75" customHeight="1">
      <c r="A193" s="1"/>
      <c r="F193" s="2"/>
    </row>
    <row r="194" ht="15.75" customHeight="1">
      <c r="A194" s="1"/>
      <c r="F194" s="2"/>
    </row>
    <row r="195" ht="15.75" customHeight="1">
      <c r="A195" s="1"/>
      <c r="F195" s="2"/>
    </row>
    <row r="196" ht="15.75" customHeight="1">
      <c r="A196" s="1"/>
      <c r="F196" s="2"/>
    </row>
    <row r="197" ht="15.75" customHeight="1">
      <c r="A197" s="1"/>
      <c r="F197" s="2"/>
    </row>
    <row r="198" ht="15.75" customHeight="1">
      <c r="A198" s="1"/>
      <c r="F198" s="2"/>
    </row>
    <row r="199" ht="15.75" customHeight="1">
      <c r="A199" s="1"/>
      <c r="F199" s="2"/>
    </row>
    <row r="200" ht="15.75" customHeight="1">
      <c r="A200" s="1"/>
      <c r="F200" s="2"/>
    </row>
    <row r="201" ht="15.75" customHeight="1">
      <c r="A201" s="1"/>
      <c r="F201" s="2"/>
    </row>
    <row r="202" ht="15.75" customHeight="1">
      <c r="A202" s="1"/>
      <c r="F202" s="2"/>
    </row>
    <row r="203" ht="15.75" customHeight="1">
      <c r="A203" s="1"/>
      <c r="F203" s="2"/>
    </row>
    <row r="204" ht="15.75" customHeight="1">
      <c r="A204" s="1"/>
      <c r="F204" s="2"/>
    </row>
    <row r="205" ht="15.75" customHeight="1">
      <c r="A205" s="1"/>
      <c r="F205" s="2"/>
    </row>
    <row r="206" ht="15.75" customHeight="1">
      <c r="A206" s="1"/>
      <c r="F206" s="2"/>
    </row>
    <row r="207" ht="15.75" customHeight="1">
      <c r="A207" s="1"/>
      <c r="F207" s="2"/>
    </row>
    <row r="208" ht="15.75" customHeight="1">
      <c r="A208" s="1"/>
      <c r="F208" s="2"/>
    </row>
    <row r="209" ht="15.75" customHeight="1">
      <c r="A209" s="1"/>
      <c r="F209" s="2"/>
    </row>
    <row r="210" ht="15.75" customHeight="1">
      <c r="A210" s="1"/>
      <c r="F210" s="2"/>
    </row>
    <row r="211" ht="15.75" customHeight="1">
      <c r="A211" s="1"/>
      <c r="F211" s="2"/>
    </row>
    <row r="212" ht="15.75" customHeight="1">
      <c r="A212" s="1"/>
      <c r="F212" s="2"/>
    </row>
    <row r="213" ht="15.75" customHeight="1">
      <c r="A213" s="1"/>
      <c r="F213" s="2"/>
    </row>
    <row r="214" ht="15.75" customHeight="1">
      <c r="A214" s="1"/>
      <c r="F214" s="2"/>
    </row>
    <row r="215" ht="15.75" customHeight="1">
      <c r="A215" s="1"/>
      <c r="F215" s="2"/>
    </row>
    <row r="216" ht="15.75" customHeight="1">
      <c r="A216" s="1"/>
      <c r="F216" s="2"/>
    </row>
    <row r="217" ht="15.75" customHeight="1">
      <c r="A217" s="1"/>
      <c r="F217" s="2"/>
    </row>
    <row r="218" ht="15.75" customHeight="1">
      <c r="A218" s="1"/>
      <c r="F218" s="2"/>
    </row>
    <row r="219" ht="15.75" customHeight="1">
      <c r="A219" s="1"/>
      <c r="F219" s="2"/>
    </row>
    <row r="220" ht="15.75" customHeight="1">
      <c r="A220" s="1"/>
      <c r="F220" s="2"/>
    </row>
    <row r="221" ht="15.75" customHeight="1">
      <c r="A221" s="1"/>
      <c r="F221" s="2"/>
    </row>
    <row r="222" ht="15.75" customHeight="1">
      <c r="A222" s="1"/>
      <c r="F222" s="2"/>
    </row>
    <row r="223" ht="15.75" customHeight="1">
      <c r="A223" s="1"/>
      <c r="F223" s="2"/>
    </row>
    <row r="224" ht="15.75" customHeight="1">
      <c r="A224" s="1"/>
      <c r="F224" s="2"/>
    </row>
    <row r="225" ht="15.75" customHeight="1">
      <c r="A225" s="1"/>
      <c r="F225" s="2"/>
    </row>
    <row r="226" ht="15.75" customHeight="1">
      <c r="A226" s="1"/>
      <c r="F226" s="2"/>
    </row>
    <row r="227" ht="15.75" customHeight="1">
      <c r="A227" s="1"/>
      <c r="F227" s="2"/>
    </row>
    <row r="228" ht="15.75" customHeight="1">
      <c r="A228" s="1"/>
      <c r="F228" s="2"/>
    </row>
    <row r="229" ht="15.75" customHeight="1">
      <c r="A229" s="1"/>
      <c r="F229" s="2"/>
    </row>
    <row r="230" ht="15.75" customHeight="1">
      <c r="A230" s="1"/>
      <c r="F230" s="2"/>
    </row>
    <row r="231" ht="15.75" customHeight="1">
      <c r="A231" s="1"/>
      <c r="F231" s="2"/>
    </row>
    <row r="232" ht="15.75" customHeight="1">
      <c r="A232" s="1"/>
      <c r="F232" s="2"/>
    </row>
    <row r="233" ht="15.75" customHeight="1">
      <c r="A233" s="1"/>
      <c r="F233" s="2"/>
    </row>
    <row r="234" ht="15.75" customHeight="1">
      <c r="A234" s="1"/>
      <c r="F234" s="2"/>
    </row>
    <row r="235" ht="15.75" customHeight="1">
      <c r="A235" s="1"/>
      <c r="F235" s="2"/>
    </row>
    <row r="236" ht="15.75" customHeight="1">
      <c r="A236" s="1"/>
      <c r="F236" s="2"/>
    </row>
    <row r="237" ht="15.75" customHeight="1">
      <c r="A237" s="1"/>
      <c r="F237" s="2"/>
    </row>
    <row r="238" ht="15.75" customHeight="1">
      <c r="A238" s="1"/>
      <c r="F238" s="2"/>
    </row>
    <row r="239" ht="15.75" customHeight="1">
      <c r="A239" s="1"/>
      <c r="F239" s="2"/>
    </row>
    <row r="240" ht="15.75" customHeight="1">
      <c r="A240" s="1"/>
      <c r="F240" s="2"/>
    </row>
    <row r="241" ht="15.75" customHeight="1">
      <c r="A241" s="1"/>
      <c r="F241" s="2"/>
    </row>
    <row r="242" ht="15.75" customHeight="1">
      <c r="A242" s="1"/>
      <c r="F242" s="2"/>
    </row>
    <row r="243" ht="15.75" customHeight="1">
      <c r="A243" s="1"/>
      <c r="F243" s="2"/>
    </row>
    <row r="244" ht="15.75" customHeight="1">
      <c r="A244" s="1"/>
      <c r="F244" s="2"/>
    </row>
    <row r="245" ht="15.75" customHeight="1">
      <c r="A245" s="1"/>
      <c r="F245" s="2"/>
    </row>
    <row r="246" ht="15.75" customHeight="1">
      <c r="A246" s="1"/>
      <c r="F246" s="2"/>
    </row>
    <row r="247" ht="15.75" customHeight="1">
      <c r="A247" s="1"/>
      <c r="F247" s="2"/>
    </row>
    <row r="248" ht="15.75" customHeight="1">
      <c r="A248" s="1"/>
      <c r="F248" s="2"/>
    </row>
    <row r="249" ht="15.75" customHeight="1">
      <c r="A249" s="1"/>
      <c r="F249" s="2"/>
    </row>
    <row r="250" ht="15.75" customHeight="1">
      <c r="A250" s="1"/>
      <c r="F250" s="2"/>
    </row>
    <row r="251" ht="15.75" customHeight="1">
      <c r="A251" s="1"/>
      <c r="F251" s="2"/>
    </row>
    <row r="252" ht="15.75" customHeight="1">
      <c r="A252" s="1"/>
      <c r="F252" s="2"/>
    </row>
    <row r="253" ht="15.75" customHeight="1">
      <c r="A253" s="1"/>
      <c r="F253" s="2"/>
    </row>
    <row r="254" ht="15.75" customHeight="1">
      <c r="A254" s="1"/>
      <c r="F254" s="2"/>
    </row>
    <row r="255" ht="15.75" customHeight="1">
      <c r="A255" s="1"/>
      <c r="F255" s="2"/>
    </row>
    <row r="256" ht="15.75" customHeight="1">
      <c r="A256" s="1"/>
      <c r="F256" s="2"/>
    </row>
    <row r="257" ht="15.75" customHeight="1">
      <c r="A257" s="1"/>
      <c r="F257" s="2"/>
    </row>
    <row r="258" ht="15.75" customHeight="1">
      <c r="A258" s="1"/>
      <c r="F258" s="2"/>
    </row>
    <row r="259" ht="15.75" customHeight="1">
      <c r="A259" s="1"/>
      <c r="F259" s="2"/>
    </row>
    <row r="260" ht="15.75" customHeight="1">
      <c r="A260" s="1"/>
      <c r="F260" s="2"/>
    </row>
    <row r="261" ht="15.75" customHeight="1">
      <c r="A261" s="1"/>
      <c r="F261" s="2"/>
    </row>
    <row r="262" ht="15.75" customHeight="1">
      <c r="A262" s="1"/>
      <c r="F262" s="2"/>
    </row>
    <row r="263" ht="15.75" customHeight="1">
      <c r="A263" s="1"/>
      <c r="F263" s="2"/>
    </row>
    <row r="264" ht="15.75" customHeight="1">
      <c r="A264" s="1"/>
      <c r="F264" s="2"/>
    </row>
    <row r="265" ht="15.75" customHeight="1">
      <c r="A265" s="1"/>
      <c r="F265" s="2"/>
    </row>
    <row r="266" ht="15.75" customHeight="1">
      <c r="A266" s="1"/>
      <c r="F266" s="2"/>
    </row>
    <row r="267" ht="15.75" customHeight="1">
      <c r="A267" s="1"/>
      <c r="F267" s="2"/>
    </row>
    <row r="268" ht="15.75" customHeight="1">
      <c r="A268" s="1"/>
      <c r="F268" s="2"/>
    </row>
    <row r="269" ht="15.75" customHeight="1">
      <c r="A269" s="1"/>
      <c r="F269" s="2"/>
    </row>
    <row r="270" ht="15.75" customHeight="1">
      <c r="A270" s="1"/>
      <c r="F270" s="2"/>
    </row>
    <row r="271" ht="15.75" customHeight="1">
      <c r="A271" s="1"/>
      <c r="F271" s="2"/>
    </row>
    <row r="272" ht="15.75" customHeight="1">
      <c r="A272" s="1"/>
      <c r="F272" s="2"/>
    </row>
    <row r="273" ht="15.75" customHeight="1">
      <c r="A273" s="1"/>
      <c r="F273" s="2"/>
    </row>
    <row r="274" ht="15.75" customHeight="1">
      <c r="A274" s="1"/>
      <c r="F274" s="2"/>
    </row>
    <row r="275" ht="15.75" customHeight="1">
      <c r="A275" s="1"/>
      <c r="F275" s="2"/>
    </row>
    <row r="276" ht="15.75" customHeight="1">
      <c r="A276" s="1"/>
      <c r="F276" s="2"/>
    </row>
    <row r="277" ht="15.75" customHeight="1">
      <c r="A277" s="1"/>
      <c r="F277" s="2"/>
    </row>
    <row r="278" ht="15.75" customHeight="1">
      <c r="A278" s="1"/>
      <c r="F278" s="2"/>
    </row>
    <row r="279" ht="15.75" customHeight="1">
      <c r="A279" s="1"/>
      <c r="F279" s="2"/>
    </row>
    <row r="280" ht="15.75" customHeight="1">
      <c r="A280" s="1"/>
      <c r="F280" s="2"/>
    </row>
    <row r="281" ht="15.75" customHeight="1">
      <c r="A281" s="1"/>
      <c r="F281" s="2"/>
    </row>
    <row r="282" ht="15.75" customHeight="1">
      <c r="A282" s="1"/>
      <c r="F282" s="2"/>
    </row>
    <row r="283" ht="15.75" customHeight="1">
      <c r="A283" s="1"/>
      <c r="F283" s="2"/>
    </row>
    <row r="284" ht="15.75" customHeight="1">
      <c r="A284" s="1"/>
      <c r="F284" s="2"/>
    </row>
    <row r="285" ht="15.75" customHeight="1">
      <c r="A285" s="1"/>
      <c r="F285" s="2"/>
    </row>
    <row r="286" ht="15.75" customHeight="1">
      <c r="A286" s="1"/>
      <c r="F286" s="2"/>
    </row>
    <row r="287" ht="15.75" customHeight="1">
      <c r="A287" s="1"/>
      <c r="F287" s="2"/>
    </row>
    <row r="288" ht="15.75" customHeight="1">
      <c r="A288" s="1"/>
      <c r="F288" s="2"/>
    </row>
    <row r="289" ht="15.75" customHeight="1">
      <c r="A289" s="1"/>
      <c r="F289" s="2"/>
    </row>
    <row r="290" ht="15.75" customHeight="1">
      <c r="A290" s="1"/>
      <c r="F290" s="2"/>
    </row>
    <row r="291" ht="15.75" customHeight="1">
      <c r="A291" s="1"/>
      <c r="F291" s="2"/>
    </row>
    <row r="292" ht="15.75" customHeight="1">
      <c r="A292" s="1"/>
      <c r="F292" s="2"/>
    </row>
    <row r="293" ht="15.75" customHeight="1">
      <c r="A293" s="1"/>
      <c r="F293" s="2"/>
    </row>
    <row r="294" ht="15.75" customHeight="1">
      <c r="A294" s="1"/>
      <c r="F294" s="2"/>
    </row>
    <row r="295" ht="15.75" customHeight="1">
      <c r="A295" s="1"/>
      <c r="F295" s="2"/>
    </row>
    <row r="296" ht="15.75" customHeight="1">
      <c r="A296" s="1"/>
      <c r="F296" s="2"/>
    </row>
    <row r="297" ht="15.75" customHeight="1">
      <c r="A297" s="1"/>
      <c r="F297" s="2"/>
    </row>
    <row r="298" ht="15.75" customHeight="1">
      <c r="A298" s="1"/>
      <c r="F298" s="2"/>
    </row>
    <row r="299" ht="15.75" customHeight="1">
      <c r="A299" s="1"/>
      <c r="F299" s="2"/>
    </row>
    <row r="300" ht="15.75" customHeight="1">
      <c r="A300" s="1"/>
      <c r="F300" s="2"/>
    </row>
    <row r="301" ht="15.75" customHeight="1">
      <c r="A301" s="1"/>
      <c r="F301" s="2"/>
    </row>
    <row r="302" ht="15.75" customHeight="1">
      <c r="A302" s="1"/>
      <c r="F302" s="2"/>
    </row>
    <row r="303" ht="15.75" customHeight="1">
      <c r="A303" s="1"/>
      <c r="F303" s="2"/>
    </row>
    <row r="304" ht="15.75" customHeight="1">
      <c r="A304" s="1"/>
      <c r="F304" s="2"/>
    </row>
    <row r="305" ht="15.75" customHeight="1">
      <c r="A305" s="1"/>
      <c r="F305" s="2"/>
    </row>
    <row r="306" ht="15.75" customHeight="1">
      <c r="A306" s="1"/>
      <c r="F306" s="2"/>
    </row>
    <row r="307" ht="15.75" customHeight="1">
      <c r="A307" s="1"/>
      <c r="F307" s="2"/>
    </row>
    <row r="308" ht="15.75" customHeight="1">
      <c r="A308" s="1"/>
      <c r="F308" s="2"/>
    </row>
    <row r="309" ht="15.75" customHeight="1">
      <c r="A309" s="1"/>
      <c r="F309" s="2"/>
    </row>
    <row r="310" ht="15.75" customHeight="1">
      <c r="A310" s="1"/>
      <c r="F310" s="2"/>
    </row>
    <row r="311" ht="15.75" customHeight="1">
      <c r="A311" s="1"/>
      <c r="F311" s="2"/>
    </row>
    <row r="312" ht="15.75" customHeight="1">
      <c r="A312" s="1"/>
      <c r="F312" s="2"/>
    </row>
    <row r="313" ht="15.75" customHeight="1">
      <c r="A313" s="1"/>
      <c r="F313" s="2"/>
    </row>
    <row r="314" ht="15.75" customHeight="1">
      <c r="A314" s="1"/>
      <c r="F314" s="2"/>
    </row>
    <row r="315" ht="15.75" customHeight="1">
      <c r="A315" s="1"/>
      <c r="F315" s="2"/>
    </row>
    <row r="316" ht="15.75" customHeight="1">
      <c r="A316" s="1"/>
      <c r="F316" s="2"/>
    </row>
    <row r="317" ht="15.75" customHeight="1">
      <c r="A317" s="1"/>
      <c r="F317" s="2"/>
    </row>
    <row r="318" ht="15.75" customHeight="1">
      <c r="A318" s="1"/>
      <c r="F318" s="2"/>
    </row>
    <row r="319" ht="15.75" customHeight="1">
      <c r="A319" s="1"/>
      <c r="F319" s="2"/>
    </row>
    <row r="320" ht="15.75" customHeight="1">
      <c r="A320" s="1"/>
      <c r="F320" s="2"/>
    </row>
    <row r="321" ht="15.75" customHeight="1">
      <c r="A321" s="1"/>
      <c r="F321" s="2"/>
    </row>
    <row r="322" ht="15.75" customHeight="1">
      <c r="A322" s="1"/>
      <c r="F322" s="2"/>
    </row>
    <row r="323" ht="15.75" customHeight="1">
      <c r="A323" s="1"/>
      <c r="F323" s="2"/>
    </row>
    <row r="324" ht="15.75" customHeight="1">
      <c r="A324" s="1"/>
      <c r="F324" s="2"/>
    </row>
    <row r="325" ht="15.75" customHeight="1">
      <c r="A325" s="1"/>
      <c r="F325" s="2"/>
    </row>
    <row r="326" ht="15.75" customHeight="1">
      <c r="A326" s="1"/>
      <c r="F326" s="2"/>
    </row>
    <row r="327" ht="15.75" customHeight="1">
      <c r="A327" s="1"/>
      <c r="F327" s="2"/>
    </row>
    <row r="328" ht="15.75" customHeight="1">
      <c r="A328" s="1"/>
      <c r="F328" s="2"/>
    </row>
    <row r="329" ht="15.75" customHeight="1">
      <c r="A329" s="1"/>
      <c r="F329" s="2"/>
    </row>
    <row r="330" ht="15.75" customHeight="1">
      <c r="A330" s="1"/>
      <c r="F330" s="2"/>
    </row>
    <row r="331" ht="15.75" customHeight="1">
      <c r="A331" s="1"/>
      <c r="F331" s="2"/>
    </row>
    <row r="332" ht="15.75" customHeight="1">
      <c r="A332" s="1"/>
      <c r="F332" s="2"/>
    </row>
    <row r="333" ht="15.75" customHeight="1">
      <c r="A333" s="1"/>
      <c r="F333" s="2"/>
    </row>
    <row r="334" ht="15.75" customHeight="1">
      <c r="A334" s="1"/>
      <c r="F334" s="2"/>
    </row>
    <row r="335" ht="15.75" customHeight="1">
      <c r="A335" s="1"/>
      <c r="F335" s="2"/>
    </row>
    <row r="336" ht="15.75" customHeight="1">
      <c r="A336" s="1"/>
      <c r="F336" s="2"/>
    </row>
    <row r="337" ht="15.75" customHeight="1">
      <c r="A337" s="1"/>
      <c r="F337" s="2"/>
    </row>
    <row r="338" ht="15.75" customHeight="1">
      <c r="A338" s="1"/>
      <c r="F338" s="2"/>
    </row>
    <row r="339" ht="15.75" customHeight="1">
      <c r="A339" s="1"/>
      <c r="F339" s="2"/>
    </row>
    <row r="340" ht="15.75" customHeight="1">
      <c r="A340" s="1"/>
      <c r="F340" s="2"/>
    </row>
    <row r="341" ht="15.75" customHeight="1">
      <c r="A341" s="1"/>
      <c r="F341" s="2"/>
    </row>
    <row r="342" ht="15.75" customHeight="1">
      <c r="A342" s="1"/>
      <c r="F342" s="2"/>
    </row>
    <row r="343" ht="15.75" customHeight="1">
      <c r="A343" s="1"/>
      <c r="F343" s="2"/>
    </row>
    <row r="344" ht="15.75" customHeight="1">
      <c r="A344" s="1"/>
      <c r="F344" s="2"/>
    </row>
    <row r="345" ht="15.75" customHeight="1">
      <c r="A345" s="1"/>
      <c r="F345" s="2"/>
    </row>
    <row r="346" ht="15.75" customHeight="1">
      <c r="A346" s="1"/>
      <c r="F346" s="2"/>
    </row>
    <row r="347" ht="15.75" customHeight="1">
      <c r="A347" s="1"/>
      <c r="F347" s="2"/>
    </row>
    <row r="348" ht="15.75" customHeight="1">
      <c r="A348" s="1"/>
      <c r="F348" s="2"/>
    </row>
    <row r="349" ht="15.75" customHeight="1">
      <c r="A349" s="1"/>
      <c r="F349" s="2"/>
    </row>
    <row r="350" ht="15.75" customHeight="1">
      <c r="A350" s="1"/>
      <c r="F350" s="2"/>
    </row>
    <row r="351" ht="15.75" customHeight="1">
      <c r="A351" s="1"/>
      <c r="F351" s="2"/>
    </row>
    <row r="352" ht="15.75" customHeight="1">
      <c r="A352" s="1"/>
      <c r="F352" s="2"/>
    </row>
    <row r="353" ht="15.75" customHeight="1">
      <c r="A353" s="1"/>
      <c r="F353" s="2"/>
    </row>
    <row r="354" ht="15.75" customHeight="1">
      <c r="A354" s="1"/>
      <c r="F354" s="2"/>
    </row>
    <row r="355" ht="15.75" customHeight="1">
      <c r="A355" s="1"/>
      <c r="F355" s="2"/>
    </row>
    <row r="356" ht="15.75" customHeight="1">
      <c r="A356" s="1"/>
      <c r="F356" s="2"/>
    </row>
    <row r="357" ht="15.75" customHeight="1">
      <c r="A357" s="1"/>
      <c r="F357" s="2"/>
    </row>
    <row r="358" ht="15.75" customHeight="1">
      <c r="A358" s="1"/>
      <c r="F358" s="2"/>
    </row>
    <row r="359" ht="15.75" customHeight="1">
      <c r="A359" s="1"/>
      <c r="F359" s="2"/>
    </row>
    <row r="360" ht="15.75" customHeight="1">
      <c r="A360" s="1"/>
      <c r="F360" s="2"/>
    </row>
    <row r="361" ht="15.75" customHeight="1">
      <c r="A361" s="1"/>
      <c r="F361" s="2"/>
    </row>
    <row r="362" ht="15.75" customHeight="1">
      <c r="A362" s="1"/>
      <c r="F362" s="2"/>
    </row>
    <row r="363" ht="15.75" customHeight="1">
      <c r="A363" s="1"/>
      <c r="F363" s="2"/>
    </row>
    <row r="364" ht="15.75" customHeight="1">
      <c r="A364" s="1"/>
      <c r="F364" s="2"/>
    </row>
    <row r="365" ht="15.75" customHeight="1">
      <c r="A365" s="1"/>
      <c r="F365" s="2"/>
    </row>
    <row r="366" ht="15.75" customHeight="1">
      <c r="A366" s="1"/>
      <c r="F366" s="2"/>
    </row>
    <row r="367" ht="15.75" customHeight="1">
      <c r="A367" s="1"/>
      <c r="F367" s="2"/>
    </row>
    <row r="368" ht="15.75" customHeight="1">
      <c r="A368" s="1"/>
      <c r="F368" s="2"/>
    </row>
    <row r="369" ht="15.75" customHeight="1">
      <c r="A369" s="1"/>
      <c r="F369" s="2"/>
    </row>
    <row r="370" ht="15.75" customHeight="1">
      <c r="A370" s="1"/>
      <c r="F370" s="2"/>
    </row>
    <row r="371" ht="15.75" customHeight="1">
      <c r="A371" s="1"/>
      <c r="F371" s="2"/>
    </row>
    <row r="372" ht="15.75" customHeight="1">
      <c r="A372" s="1"/>
      <c r="F372" s="2"/>
    </row>
    <row r="373" ht="15.75" customHeight="1">
      <c r="A373" s="1"/>
      <c r="F373" s="2"/>
    </row>
    <row r="374" ht="15.75" customHeight="1">
      <c r="A374" s="1"/>
      <c r="F374" s="2"/>
    </row>
    <row r="375" ht="15.75" customHeight="1">
      <c r="A375" s="1"/>
      <c r="F375" s="2"/>
    </row>
    <row r="376" ht="15.75" customHeight="1">
      <c r="A376" s="1"/>
      <c r="F376" s="2"/>
    </row>
    <row r="377" ht="15.75" customHeight="1">
      <c r="A377" s="1"/>
      <c r="F377" s="2"/>
    </row>
    <row r="378" ht="15.75" customHeight="1">
      <c r="A378" s="1"/>
      <c r="F378" s="2"/>
    </row>
    <row r="379" ht="15.75" customHeight="1">
      <c r="A379" s="1"/>
      <c r="F379" s="2"/>
    </row>
    <row r="380" ht="15.75" customHeight="1">
      <c r="A380" s="1"/>
      <c r="F380" s="2"/>
    </row>
    <row r="381" ht="15.75" customHeight="1">
      <c r="A381" s="1"/>
      <c r="F381" s="2"/>
    </row>
    <row r="382" ht="15.75" customHeight="1">
      <c r="A382" s="1"/>
      <c r="F382" s="2"/>
    </row>
    <row r="383" ht="15.75" customHeight="1">
      <c r="A383" s="1"/>
      <c r="F383" s="2"/>
    </row>
    <row r="384" ht="15.75" customHeight="1">
      <c r="A384" s="1"/>
      <c r="F384" s="2"/>
    </row>
    <row r="385" ht="15.75" customHeight="1">
      <c r="A385" s="1"/>
      <c r="F385" s="2"/>
    </row>
    <row r="386" ht="15.75" customHeight="1">
      <c r="A386" s="1"/>
      <c r="F386" s="2"/>
    </row>
    <row r="387" ht="15.75" customHeight="1">
      <c r="A387" s="1"/>
      <c r="F387" s="2"/>
    </row>
    <row r="388" ht="15.75" customHeight="1">
      <c r="A388" s="1"/>
      <c r="F388" s="2"/>
    </row>
    <row r="389" ht="15.75" customHeight="1">
      <c r="A389" s="1"/>
      <c r="F389" s="2"/>
    </row>
    <row r="390" ht="15.75" customHeight="1">
      <c r="A390" s="1"/>
      <c r="F390" s="2"/>
    </row>
    <row r="391" ht="15.75" customHeight="1">
      <c r="A391" s="1"/>
      <c r="F391" s="2"/>
    </row>
    <row r="392" ht="15.75" customHeight="1">
      <c r="A392" s="1"/>
      <c r="F392" s="2"/>
    </row>
    <row r="393" ht="15.75" customHeight="1">
      <c r="A393" s="1"/>
      <c r="F393" s="2"/>
    </row>
    <row r="394" ht="15.75" customHeight="1">
      <c r="A394" s="1"/>
      <c r="F394" s="2"/>
    </row>
    <row r="395" ht="15.75" customHeight="1">
      <c r="A395" s="1"/>
      <c r="F395" s="2"/>
    </row>
    <row r="396" ht="15.75" customHeight="1">
      <c r="A396" s="1"/>
      <c r="F396" s="2"/>
    </row>
    <row r="397" ht="15.75" customHeight="1">
      <c r="A397" s="1"/>
      <c r="F397" s="2"/>
    </row>
    <row r="398" ht="15.75" customHeight="1">
      <c r="A398" s="1"/>
      <c r="F398" s="2"/>
    </row>
    <row r="399" ht="15.75" customHeight="1">
      <c r="A399" s="1"/>
      <c r="F399" s="2"/>
    </row>
    <row r="400" ht="15.75" customHeight="1">
      <c r="A400" s="1"/>
      <c r="F400" s="2"/>
    </row>
    <row r="401" ht="15.75" customHeight="1">
      <c r="A401" s="1"/>
      <c r="F401" s="2"/>
    </row>
    <row r="402" ht="15.75" customHeight="1">
      <c r="A402" s="1"/>
      <c r="F402" s="2"/>
    </row>
    <row r="403" ht="15.75" customHeight="1">
      <c r="A403" s="1"/>
      <c r="F403" s="2"/>
    </row>
    <row r="404" ht="15.75" customHeight="1">
      <c r="A404" s="1"/>
      <c r="F404" s="2"/>
    </row>
    <row r="405" ht="15.75" customHeight="1">
      <c r="A405" s="1"/>
      <c r="F405" s="2"/>
    </row>
    <row r="406" ht="15.75" customHeight="1">
      <c r="A406" s="1"/>
      <c r="F406" s="2"/>
    </row>
    <row r="407" ht="15.75" customHeight="1">
      <c r="A407" s="1"/>
      <c r="F407" s="2"/>
    </row>
    <row r="408" ht="15.75" customHeight="1">
      <c r="A408" s="1"/>
      <c r="F408" s="2"/>
    </row>
    <row r="409" ht="15.75" customHeight="1">
      <c r="A409" s="1"/>
      <c r="F409" s="2"/>
    </row>
    <row r="410" ht="15.75" customHeight="1">
      <c r="A410" s="1"/>
      <c r="F410" s="2"/>
    </row>
    <row r="411" ht="15.75" customHeight="1">
      <c r="A411" s="1"/>
      <c r="F411" s="2"/>
    </row>
    <row r="412" ht="15.75" customHeight="1">
      <c r="A412" s="1"/>
      <c r="F412" s="2"/>
    </row>
    <row r="413" ht="15.75" customHeight="1">
      <c r="A413" s="1"/>
      <c r="F413" s="2"/>
    </row>
    <row r="414" ht="15.75" customHeight="1">
      <c r="A414" s="1"/>
      <c r="F414" s="2"/>
    </row>
    <row r="415" ht="15.75" customHeight="1">
      <c r="A415" s="1"/>
      <c r="F415" s="2"/>
    </row>
    <row r="416" ht="15.75" customHeight="1">
      <c r="A416" s="1"/>
      <c r="F416" s="2"/>
    </row>
    <row r="417" ht="15.75" customHeight="1">
      <c r="A417" s="1"/>
      <c r="F417" s="2"/>
    </row>
    <row r="418" ht="15.75" customHeight="1">
      <c r="A418" s="1"/>
      <c r="F418" s="2"/>
    </row>
    <row r="419" ht="15.75" customHeight="1">
      <c r="A419" s="1"/>
      <c r="F419" s="2"/>
    </row>
    <row r="420" ht="15.75" customHeight="1">
      <c r="A420" s="1"/>
      <c r="F420" s="2"/>
    </row>
    <row r="421" ht="15.75" customHeight="1">
      <c r="A421" s="1"/>
      <c r="F421" s="2"/>
    </row>
    <row r="422" ht="15.75" customHeight="1">
      <c r="A422" s="1"/>
      <c r="F422" s="2"/>
    </row>
    <row r="423" ht="15.75" customHeight="1">
      <c r="A423" s="1"/>
      <c r="F423" s="2"/>
    </row>
    <row r="424" ht="15.75" customHeight="1">
      <c r="A424" s="1"/>
      <c r="F424" s="2"/>
    </row>
    <row r="425" ht="15.75" customHeight="1">
      <c r="A425" s="1"/>
      <c r="F425" s="2"/>
    </row>
    <row r="426" ht="15.75" customHeight="1">
      <c r="A426" s="1"/>
      <c r="F426" s="2"/>
    </row>
    <row r="427" ht="15.75" customHeight="1">
      <c r="A427" s="1"/>
      <c r="F427" s="2"/>
    </row>
    <row r="428" ht="15.75" customHeight="1">
      <c r="A428" s="1"/>
      <c r="F428" s="2"/>
    </row>
    <row r="429" ht="15.75" customHeight="1">
      <c r="A429" s="1"/>
      <c r="F429" s="2"/>
    </row>
    <row r="430" ht="15.75" customHeight="1">
      <c r="A430" s="1"/>
      <c r="F430" s="2"/>
    </row>
    <row r="431" ht="15.75" customHeight="1">
      <c r="A431" s="1"/>
      <c r="F431" s="2"/>
    </row>
    <row r="432" ht="15.75" customHeight="1">
      <c r="A432" s="1"/>
      <c r="F432" s="2"/>
    </row>
    <row r="433" ht="15.75" customHeight="1">
      <c r="A433" s="1"/>
      <c r="F433" s="2"/>
    </row>
    <row r="434" ht="15.75" customHeight="1">
      <c r="A434" s="1"/>
      <c r="F434" s="2"/>
    </row>
    <row r="435" ht="15.75" customHeight="1">
      <c r="A435" s="1"/>
      <c r="F435" s="2"/>
    </row>
    <row r="436" ht="15.75" customHeight="1">
      <c r="A436" s="1"/>
      <c r="F436" s="2"/>
    </row>
    <row r="437" ht="15.75" customHeight="1">
      <c r="A437" s="1"/>
      <c r="F437" s="2"/>
    </row>
    <row r="438" ht="15.75" customHeight="1">
      <c r="A438" s="1"/>
      <c r="F438" s="2"/>
    </row>
    <row r="439" ht="15.75" customHeight="1">
      <c r="A439" s="1"/>
      <c r="F439" s="2"/>
    </row>
    <row r="440" ht="15.75" customHeight="1">
      <c r="A440" s="1"/>
      <c r="F440" s="2"/>
    </row>
    <row r="441" ht="15.75" customHeight="1">
      <c r="A441" s="1"/>
      <c r="F441" s="2"/>
    </row>
    <row r="442" ht="15.75" customHeight="1">
      <c r="A442" s="1"/>
      <c r="F442" s="2"/>
    </row>
    <row r="443" ht="15.75" customHeight="1">
      <c r="A443" s="1"/>
      <c r="F443" s="2"/>
    </row>
    <row r="444" ht="15.75" customHeight="1">
      <c r="A444" s="1"/>
      <c r="F444" s="2"/>
    </row>
    <row r="445" ht="15.75" customHeight="1">
      <c r="A445" s="1"/>
      <c r="F445" s="2"/>
    </row>
    <row r="446" ht="15.75" customHeight="1">
      <c r="A446" s="1"/>
      <c r="F446" s="2"/>
    </row>
    <row r="447" ht="15.75" customHeight="1">
      <c r="A447" s="1"/>
      <c r="F447" s="2"/>
    </row>
    <row r="448" ht="15.75" customHeight="1">
      <c r="A448" s="1"/>
      <c r="F448" s="2"/>
    </row>
    <row r="449" ht="15.75" customHeight="1">
      <c r="A449" s="1"/>
      <c r="F449" s="2"/>
    </row>
    <row r="450" ht="15.75" customHeight="1">
      <c r="A450" s="1"/>
      <c r="F450" s="2"/>
    </row>
    <row r="451" ht="15.75" customHeight="1">
      <c r="A451" s="1"/>
      <c r="F451" s="2"/>
    </row>
    <row r="452" ht="15.75" customHeight="1">
      <c r="A452" s="1"/>
      <c r="F452" s="2"/>
    </row>
    <row r="453" ht="15.75" customHeight="1">
      <c r="A453" s="1"/>
      <c r="F453" s="2"/>
    </row>
    <row r="454" ht="15.75" customHeight="1">
      <c r="A454" s="1"/>
      <c r="F454" s="2"/>
    </row>
    <row r="455" ht="15.75" customHeight="1">
      <c r="A455" s="1"/>
      <c r="F455" s="2"/>
    </row>
    <row r="456" ht="15.75" customHeight="1">
      <c r="A456" s="1"/>
      <c r="F456" s="2"/>
    </row>
    <row r="457" ht="15.75" customHeight="1">
      <c r="A457" s="1"/>
      <c r="F457" s="2"/>
    </row>
    <row r="458" ht="15.75" customHeight="1">
      <c r="A458" s="1"/>
      <c r="F458" s="2"/>
    </row>
    <row r="459" ht="15.75" customHeight="1">
      <c r="A459" s="1"/>
      <c r="F459" s="2"/>
    </row>
    <row r="460" ht="15.75" customHeight="1">
      <c r="A460" s="1"/>
      <c r="F460" s="2"/>
    </row>
    <row r="461" ht="15.75" customHeight="1">
      <c r="A461" s="1"/>
      <c r="F461" s="2"/>
    </row>
    <row r="462" ht="15.75" customHeight="1">
      <c r="A462" s="1"/>
      <c r="F462" s="2"/>
    </row>
    <row r="463" ht="15.75" customHeight="1">
      <c r="A463" s="1"/>
      <c r="F463" s="2"/>
    </row>
    <row r="464" ht="15.75" customHeight="1">
      <c r="A464" s="1"/>
      <c r="F464" s="2"/>
    </row>
    <row r="465" ht="15.75" customHeight="1">
      <c r="A465" s="1"/>
      <c r="F465" s="2"/>
    </row>
    <row r="466" ht="15.75" customHeight="1">
      <c r="A466" s="1"/>
      <c r="F466" s="2"/>
    </row>
    <row r="467" ht="15.75" customHeight="1">
      <c r="A467" s="1"/>
      <c r="F467" s="2"/>
    </row>
    <row r="468" ht="15.75" customHeight="1">
      <c r="A468" s="1"/>
      <c r="F468" s="2"/>
    </row>
    <row r="469" ht="15.75" customHeight="1">
      <c r="A469" s="1"/>
      <c r="F469" s="2"/>
    </row>
    <row r="470" ht="15.75" customHeight="1">
      <c r="A470" s="1"/>
      <c r="F470" s="2"/>
    </row>
    <row r="471" ht="15.75" customHeight="1">
      <c r="A471" s="1"/>
      <c r="F471" s="2"/>
    </row>
    <row r="472" ht="15.75" customHeight="1">
      <c r="A472" s="1"/>
      <c r="F472" s="2"/>
    </row>
    <row r="473" ht="15.75" customHeight="1">
      <c r="A473" s="1"/>
      <c r="F473" s="2"/>
    </row>
    <row r="474" ht="15.75" customHeight="1">
      <c r="A474" s="1"/>
      <c r="F474" s="2"/>
    </row>
    <row r="475" ht="15.75" customHeight="1">
      <c r="A475" s="1"/>
      <c r="F475" s="2"/>
    </row>
    <row r="476" ht="15.75" customHeight="1">
      <c r="A476" s="1"/>
      <c r="F476" s="2"/>
    </row>
    <row r="477" ht="15.75" customHeight="1">
      <c r="A477" s="1"/>
      <c r="F477" s="2"/>
    </row>
    <row r="478" ht="15.75" customHeight="1">
      <c r="A478" s="1"/>
      <c r="F478" s="2"/>
    </row>
    <row r="479" ht="15.75" customHeight="1">
      <c r="A479" s="1"/>
      <c r="F479" s="2"/>
    </row>
    <row r="480" ht="15.75" customHeight="1">
      <c r="A480" s="1"/>
      <c r="F480" s="2"/>
    </row>
    <row r="481" ht="15.75" customHeight="1">
      <c r="A481" s="1"/>
      <c r="F481" s="2"/>
    </row>
    <row r="482" ht="15.75" customHeight="1">
      <c r="A482" s="1"/>
      <c r="F482" s="2"/>
    </row>
    <row r="483" ht="15.75" customHeight="1">
      <c r="A483" s="1"/>
      <c r="F483" s="2"/>
    </row>
    <row r="484" ht="15.75" customHeight="1">
      <c r="A484" s="1"/>
      <c r="F484" s="2"/>
    </row>
    <row r="485" ht="15.75" customHeight="1">
      <c r="A485" s="1"/>
      <c r="F485" s="2"/>
    </row>
    <row r="486" ht="15.75" customHeight="1">
      <c r="A486" s="1"/>
      <c r="F486" s="2"/>
    </row>
    <row r="487" ht="15.75" customHeight="1">
      <c r="A487" s="1"/>
      <c r="F487" s="2"/>
    </row>
    <row r="488" ht="15.75" customHeight="1">
      <c r="A488" s="1"/>
      <c r="F488" s="2"/>
    </row>
    <row r="489" ht="15.75" customHeight="1">
      <c r="A489" s="1"/>
      <c r="F489" s="2"/>
    </row>
    <row r="490" ht="15.75" customHeight="1">
      <c r="A490" s="1"/>
      <c r="F490" s="2"/>
    </row>
    <row r="491" ht="15.75" customHeight="1">
      <c r="A491" s="1"/>
      <c r="F491" s="2"/>
    </row>
    <row r="492" ht="15.75" customHeight="1">
      <c r="A492" s="1"/>
      <c r="F492" s="2"/>
    </row>
    <row r="493" ht="15.75" customHeight="1">
      <c r="A493" s="1"/>
      <c r="F493" s="2"/>
    </row>
    <row r="494" ht="15.75" customHeight="1">
      <c r="A494" s="1"/>
      <c r="F494" s="2"/>
    </row>
    <row r="495" ht="15.75" customHeight="1">
      <c r="A495" s="1"/>
      <c r="F495" s="2"/>
    </row>
    <row r="496" ht="15.75" customHeight="1">
      <c r="A496" s="1"/>
      <c r="F496" s="2"/>
    </row>
    <row r="497" ht="15.75" customHeight="1">
      <c r="A497" s="1"/>
      <c r="F497" s="2"/>
    </row>
    <row r="498" ht="15.75" customHeight="1">
      <c r="A498" s="1"/>
      <c r="F498" s="2"/>
    </row>
    <row r="499" ht="15.75" customHeight="1">
      <c r="A499" s="1"/>
      <c r="F499" s="2"/>
    </row>
    <row r="500" ht="15.75" customHeight="1">
      <c r="A500" s="1"/>
      <c r="F500" s="2"/>
    </row>
    <row r="501" ht="15.75" customHeight="1">
      <c r="A501" s="1"/>
      <c r="F501" s="2"/>
    </row>
    <row r="502" ht="15.75" customHeight="1">
      <c r="A502" s="1"/>
      <c r="F502" s="2"/>
    </row>
    <row r="503" ht="15.75" customHeight="1">
      <c r="A503" s="1"/>
      <c r="F503" s="2"/>
    </row>
    <row r="504" ht="15.75" customHeight="1">
      <c r="A504" s="1"/>
      <c r="F504" s="2"/>
    </row>
    <row r="505" ht="15.75" customHeight="1">
      <c r="A505" s="1"/>
      <c r="F505" s="2"/>
    </row>
    <row r="506" ht="15.75" customHeight="1">
      <c r="A506" s="1"/>
      <c r="F506" s="2"/>
    </row>
    <row r="507" ht="15.75" customHeight="1">
      <c r="A507" s="1"/>
      <c r="F507" s="2"/>
    </row>
    <row r="508" ht="15.75" customHeight="1">
      <c r="A508" s="1"/>
      <c r="F508" s="2"/>
    </row>
    <row r="509" ht="15.75" customHeight="1">
      <c r="A509" s="1"/>
      <c r="F509" s="2"/>
    </row>
    <row r="510" ht="15.75" customHeight="1">
      <c r="A510" s="1"/>
      <c r="F510" s="2"/>
    </row>
    <row r="511" ht="15.75" customHeight="1">
      <c r="A511" s="1"/>
      <c r="F511" s="2"/>
    </row>
    <row r="512" ht="15.75" customHeight="1">
      <c r="A512" s="1"/>
      <c r="F512" s="2"/>
    </row>
    <row r="513" ht="15.75" customHeight="1">
      <c r="A513" s="1"/>
      <c r="F513" s="2"/>
    </row>
    <row r="514" ht="15.75" customHeight="1">
      <c r="A514" s="1"/>
      <c r="F514" s="2"/>
    </row>
    <row r="515" ht="15.75" customHeight="1">
      <c r="A515" s="1"/>
      <c r="F515" s="2"/>
    </row>
    <row r="516" ht="15.75" customHeight="1">
      <c r="A516" s="1"/>
      <c r="F516" s="2"/>
    </row>
    <row r="517" ht="15.75" customHeight="1">
      <c r="A517" s="1"/>
      <c r="F517" s="2"/>
    </row>
    <row r="518" ht="15.75" customHeight="1">
      <c r="A518" s="1"/>
      <c r="F518" s="2"/>
    </row>
    <row r="519" ht="15.75" customHeight="1">
      <c r="A519" s="1"/>
      <c r="F519" s="2"/>
    </row>
    <row r="520" ht="15.75" customHeight="1">
      <c r="A520" s="1"/>
      <c r="F520" s="2"/>
    </row>
    <row r="521" ht="15.75" customHeight="1">
      <c r="A521" s="1"/>
      <c r="F521" s="2"/>
    </row>
    <row r="522" ht="15.75" customHeight="1">
      <c r="A522" s="1"/>
      <c r="F522" s="2"/>
    </row>
    <row r="523" ht="15.75" customHeight="1">
      <c r="A523" s="1"/>
      <c r="F523" s="2"/>
    </row>
    <row r="524" ht="15.75" customHeight="1">
      <c r="A524" s="1"/>
      <c r="F524" s="2"/>
    </row>
    <row r="525" ht="15.75" customHeight="1">
      <c r="A525" s="1"/>
      <c r="F525" s="2"/>
    </row>
    <row r="526" ht="15.75" customHeight="1">
      <c r="A526" s="1"/>
      <c r="F526" s="2"/>
    </row>
    <row r="527" ht="15.75" customHeight="1">
      <c r="A527" s="1"/>
      <c r="F527" s="2"/>
    </row>
    <row r="528" ht="15.75" customHeight="1">
      <c r="A528" s="1"/>
      <c r="F528" s="2"/>
    </row>
    <row r="529" ht="15.75" customHeight="1">
      <c r="A529" s="1"/>
      <c r="F529" s="2"/>
    </row>
    <row r="530" ht="15.75" customHeight="1">
      <c r="A530" s="1"/>
      <c r="F530" s="2"/>
    </row>
    <row r="531" ht="15.75" customHeight="1">
      <c r="A531" s="1"/>
      <c r="F531" s="2"/>
    </row>
    <row r="532" ht="15.75" customHeight="1">
      <c r="A532" s="1"/>
      <c r="F532" s="2"/>
    </row>
    <row r="533" ht="15.75" customHeight="1">
      <c r="A533" s="1"/>
      <c r="F533" s="2"/>
    </row>
    <row r="534" ht="15.75" customHeight="1">
      <c r="A534" s="1"/>
      <c r="F534" s="2"/>
    </row>
    <row r="535" ht="15.75" customHeight="1">
      <c r="A535" s="1"/>
      <c r="F535" s="2"/>
    </row>
    <row r="536" ht="15.75" customHeight="1">
      <c r="A536" s="1"/>
      <c r="F536" s="2"/>
    </row>
    <row r="537" ht="15.75" customHeight="1">
      <c r="A537" s="1"/>
      <c r="F537" s="2"/>
    </row>
    <row r="538" ht="15.75" customHeight="1">
      <c r="A538" s="1"/>
      <c r="F538" s="2"/>
    </row>
    <row r="539" ht="15.75" customHeight="1">
      <c r="A539" s="1"/>
      <c r="F539" s="2"/>
    </row>
    <row r="540" ht="15.75" customHeight="1">
      <c r="A540" s="1"/>
      <c r="F540" s="2"/>
    </row>
    <row r="541" ht="15.75" customHeight="1">
      <c r="A541" s="1"/>
      <c r="F541" s="2"/>
    </row>
    <row r="542" ht="15.75" customHeight="1">
      <c r="A542" s="1"/>
      <c r="F542" s="2"/>
    </row>
    <row r="543" ht="15.75" customHeight="1">
      <c r="A543" s="1"/>
      <c r="F543" s="2"/>
    </row>
    <row r="544" ht="15.75" customHeight="1">
      <c r="A544" s="1"/>
      <c r="F544" s="2"/>
    </row>
    <row r="545" ht="15.75" customHeight="1">
      <c r="A545" s="1"/>
      <c r="F545" s="2"/>
    </row>
    <row r="546" ht="15.75" customHeight="1">
      <c r="A546" s="1"/>
      <c r="F546" s="2"/>
    </row>
    <row r="547" ht="15.75" customHeight="1">
      <c r="A547" s="1"/>
      <c r="F547" s="2"/>
    </row>
    <row r="548" ht="15.75" customHeight="1">
      <c r="A548" s="1"/>
      <c r="F548" s="2"/>
    </row>
    <row r="549" ht="15.75" customHeight="1">
      <c r="A549" s="1"/>
      <c r="F549" s="2"/>
    </row>
    <row r="550" ht="15.75" customHeight="1">
      <c r="A550" s="1"/>
      <c r="F550" s="2"/>
    </row>
    <row r="551" ht="15.75" customHeight="1">
      <c r="A551" s="1"/>
      <c r="F551" s="2"/>
    </row>
    <row r="552" ht="15.75" customHeight="1">
      <c r="A552" s="1"/>
      <c r="F552" s="2"/>
    </row>
    <row r="553" ht="15.75" customHeight="1">
      <c r="A553" s="1"/>
      <c r="F553" s="2"/>
    </row>
    <row r="554" ht="15.75" customHeight="1">
      <c r="A554" s="1"/>
      <c r="F554" s="2"/>
    </row>
    <row r="555" ht="15.75" customHeight="1">
      <c r="A555" s="1"/>
      <c r="F555" s="2"/>
    </row>
    <row r="556" ht="15.75" customHeight="1">
      <c r="A556" s="1"/>
      <c r="F556" s="2"/>
    </row>
    <row r="557" ht="15.75" customHeight="1">
      <c r="A557" s="1"/>
      <c r="F557" s="2"/>
    </row>
    <row r="558" ht="15.75" customHeight="1">
      <c r="A558" s="1"/>
      <c r="F558" s="2"/>
    </row>
    <row r="559" ht="15.75" customHeight="1">
      <c r="A559" s="1"/>
      <c r="F559" s="2"/>
    </row>
    <row r="560" ht="15.75" customHeight="1">
      <c r="A560" s="1"/>
      <c r="F560" s="2"/>
    </row>
    <row r="561" ht="15.75" customHeight="1">
      <c r="A561" s="1"/>
      <c r="F561" s="2"/>
    </row>
    <row r="562" ht="15.75" customHeight="1">
      <c r="A562" s="1"/>
      <c r="F562" s="2"/>
    </row>
    <row r="563" ht="15.75" customHeight="1">
      <c r="A563" s="1"/>
      <c r="F563" s="2"/>
    </row>
    <row r="564" ht="15.75" customHeight="1">
      <c r="A564" s="1"/>
      <c r="F564" s="2"/>
    </row>
    <row r="565" ht="15.75" customHeight="1">
      <c r="A565" s="1"/>
      <c r="F565" s="2"/>
    </row>
    <row r="566" ht="15.75" customHeight="1">
      <c r="A566" s="1"/>
      <c r="F566" s="2"/>
    </row>
    <row r="567" ht="15.75" customHeight="1">
      <c r="A567" s="1"/>
      <c r="F567" s="2"/>
    </row>
    <row r="568" ht="15.75" customHeight="1">
      <c r="A568" s="1"/>
      <c r="F568" s="2"/>
    </row>
    <row r="569" ht="15.75" customHeight="1">
      <c r="A569" s="1"/>
      <c r="F569" s="2"/>
    </row>
    <row r="570" ht="15.75" customHeight="1">
      <c r="A570" s="1"/>
      <c r="F570" s="2"/>
    </row>
    <row r="571" ht="15.75" customHeight="1">
      <c r="A571" s="1"/>
      <c r="F571" s="2"/>
    </row>
    <row r="572" ht="15.75" customHeight="1">
      <c r="A572" s="1"/>
      <c r="F572" s="2"/>
    </row>
    <row r="573" ht="15.75" customHeight="1">
      <c r="A573" s="1"/>
      <c r="F573" s="2"/>
    </row>
    <row r="574" ht="15.75" customHeight="1">
      <c r="A574" s="1"/>
      <c r="F574" s="2"/>
    </row>
    <row r="575" ht="15.75" customHeight="1">
      <c r="A575" s="1"/>
      <c r="F575" s="2"/>
    </row>
    <row r="576" ht="15.75" customHeight="1">
      <c r="A576" s="1"/>
      <c r="F576" s="2"/>
    </row>
    <row r="577" ht="15.75" customHeight="1">
      <c r="A577" s="1"/>
      <c r="F577" s="2"/>
    </row>
    <row r="578" ht="15.75" customHeight="1">
      <c r="A578" s="1"/>
      <c r="F578" s="2"/>
    </row>
    <row r="579" ht="15.75" customHeight="1">
      <c r="A579" s="1"/>
      <c r="F579" s="2"/>
    </row>
    <row r="580" ht="15.75" customHeight="1">
      <c r="A580" s="1"/>
      <c r="F580" s="2"/>
    </row>
    <row r="581" ht="15.75" customHeight="1">
      <c r="A581" s="1"/>
      <c r="F581" s="2"/>
    </row>
    <row r="582" ht="15.75" customHeight="1">
      <c r="A582" s="1"/>
      <c r="F582" s="2"/>
    </row>
    <row r="583" ht="15.75" customHeight="1">
      <c r="A583" s="1"/>
      <c r="F583" s="2"/>
    </row>
    <row r="584" ht="15.75" customHeight="1">
      <c r="A584" s="1"/>
      <c r="F584" s="2"/>
    </row>
    <row r="585" ht="15.75" customHeight="1">
      <c r="A585" s="1"/>
      <c r="F585" s="2"/>
    </row>
    <row r="586" ht="15.75" customHeight="1">
      <c r="A586" s="1"/>
      <c r="F586" s="2"/>
    </row>
    <row r="587" ht="15.75" customHeight="1">
      <c r="A587" s="1"/>
      <c r="F587" s="2"/>
    </row>
    <row r="588" ht="15.75" customHeight="1">
      <c r="A588" s="1"/>
      <c r="F588" s="2"/>
    </row>
    <row r="589" ht="15.75" customHeight="1">
      <c r="A589" s="1"/>
      <c r="F589" s="2"/>
    </row>
    <row r="590" ht="15.75" customHeight="1">
      <c r="A590" s="1"/>
      <c r="F590" s="2"/>
    </row>
    <row r="591" ht="15.75" customHeight="1">
      <c r="A591" s="1"/>
      <c r="F591" s="2"/>
    </row>
    <row r="592" ht="15.75" customHeight="1">
      <c r="A592" s="1"/>
      <c r="F592" s="2"/>
    </row>
    <row r="593" ht="15.75" customHeight="1">
      <c r="A593" s="1"/>
      <c r="F593" s="2"/>
    </row>
    <row r="594" ht="15.75" customHeight="1">
      <c r="A594" s="1"/>
      <c r="F594" s="2"/>
    </row>
    <row r="595" ht="15.75" customHeight="1">
      <c r="A595" s="1"/>
      <c r="F595" s="2"/>
    </row>
    <row r="596" ht="15.75" customHeight="1">
      <c r="A596" s="1"/>
      <c r="F596" s="2"/>
    </row>
    <row r="597" ht="15.75" customHeight="1">
      <c r="A597" s="1"/>
      <c r="F597" s="2"/>
    </row>
    <row r="598" ht="15.75" customHeight="1">
      <c r="A598" s="1"/>
      <c r="F598" s="2"/>
    </row>
    <row r="599" ht="15.75" customHeight="1">
      <c r="A599" s="1"/>
      <c r="F599" s="2"/>
    </row>
    <row r="600" ht="15.75" customHeight="1">
      <c r="A600" s="1"/>
      <c r="F600" s="2"/>
    </row>
    <row r="601" ht="15.75" customHeight="1">
      <c r="A601" s="1"/>
      <c r="F601" s="2"/>
    </row>
    <row r="602" ht="15.75" customHeight="1">
      <c r="A602" s="1"/>
      <c r="F602" s="2"/>
    </row>
    <row r="603" ht="15.75" customHeight="1">
      <c r="A603" s="1"/>
      <c r="F603" s="2"/>
    </row>
    <row r="604" ht="15.75" customHeight="1">
      <c r="A604" s="1"/>
      <c r="F604" s="2"/>
    </row>
    <row r="605" ht="15.75" customHeight="1">
      <c r="A605" s="1"/>
      <c r="F605" s="2"/>
    </row>
    <row r="606" ht="15.75" customHeight="1">
      <c r="A606" s="1"/>
      <c r="F606" s="2"/>
    </row>
    <row r="607" ht="15.75" customHeight="1">
      <c r="A607" s="1"/>
      <c r="F607" s="2"/>
    </row>
    <row r="608" ht="15.75" customHeight="1">
      <c r="A608" s="1"/>
      <c r="F608" s="2"/>
    </row>
    <row r="609" ht="15.75" customHeight="1">
      <c r="A609" s="1"/>
      <c r="F609" s="2"/>
    </row>
    <row r="610" ht="15.75" customHeight="1">
      <c r="A610" s="1"/>
      <c r="F610" s="2"/>
    </row>
    <row r="611" ht="15.75" customHeight="1">
      <c r="A611" s="1"/>
      <c r="F611" s="2"/>
    </row>
    <row r="612" ht="15.75" customHeight="1">
      <c r="A612" s="1"/>
      <c r="F612" s="2"/>
    </row>
    <row r="613" ht="15.75" customHeight="1">
      <c r="A613" s="1"/>
      <c r="F613" s="2"/>
    </row>
    <row r="614" ht="15.75" customHeight="1">
      <c r="A614" s="1"/>
      <c r="F614" s="2"/>
    </row>
    <row r="615" ht="15.75" customHeight="1">
      <c r="A615" s="1"/>
      <c r="F615" s="2"/>
    </row>
    <row r="616" ht="15.75" customHeight="1">
      <c r="A616" s="1"/>
      <c r="F616" s="2"/>
    </row>
    <row r="617" ht="15.75" customHeight="1">
      <c r="A617" s="1"/>
      <c r="F617" s="2"/>
    </row>
    <row r="618" ht="15.75" customHeight="1">
      <c r="A618" s="1"/>
      <c r="F618" s="2"/>
    </row>
    <row r="619" ht="15.75" customHeight="1">
      <c r="A619" s="1"/>
      <c r="F619" s="2"/>
    </row>
    <row r="620" ht="15.75" customHeight="1">
      <c r="A620" s="1"/>
      <c r="F620" s="2"/>
    </row>
    <row r="621" ht="15.75" customHeight="1">
      <c r="A621" s="1"/>
      <c r="F621" s="2"/>
    </row>
    <row r="622" ht="15.75" customHeight="1">
      <c r="A622" s="1"/>
      <c r="F622" s="2"/>
    </row>
    <row r="623" ht="15.75" customHeight="1">
      <c r="A623" s="1"/>
      <c r="F623" s="2"/>
    </row>
    <row r="624" ht="15.75" customHeight="1">
      <c r="A624" s="1"/>
      <c r="F624" s="2"/>
    </row>
    <row r="625" ht="15.75" customHeight="1">
      <c r="A625" s="1"/>
      <c r="F625" s="2"/>
    </row>
    <row r="626" ht="15.75" customHeight="1">
      <c r="A626" s="1"/>
      <c r="F626" s="2"/>
    </row>
    <row r="627" ht="15.75" customHeight="1">
      <c r="A627" s="1"/>
      <c r="F627" s="2"/>
    </row>
    <row r="628" ht="15.75" customHeight="1">
      <c r="A628" s="1"/>
      <c r="F628" s="2"/>
    </row>
    <row r="629" ht="15.75" customHeight="1">
      <c r="A629" s="1"/>
      <c r="F629" s="2"/>
    </row>
    <row r="630" ht="15.75" customHeight="1">
      <c r="A630" s="1"/>
      <c r="F630" s="2"/>
    </row>
    <row r="631" ht="15.75" customHeight="1">
      <c r="A631" s="1"/>
      <c r="F631" s="2"/>
    </row>
    <row r="632" ht="15.75" customHeight="1">
      <c r="A632" s="1"/>
      <c r="F632" s="2"/>
    </row>
    <row r="633" ht="15.75" customHeight="1">
      <c r="A633" s="1"/>
      <c r="F633" s="2"/>
    </row>
    <row r="634" ht="15.75" customHeight="1">
      <c r="A634" s="1"/>
      <c r="F634" s="2"/>
    </row>
    <row r="635" ht="15.75" customHeight="1">
      <c r="A635" s="1"/>
      <c r="F635" s="2"/>
    </row>
    <row r="636" ht="15.75" customHeight="1">
      <c r="A636" s="1"/>
      <c r="F636" s="2"/>
    </row>
    <row r="637" ht="15.75" customHeight="1">
      <c r="A637" s="1"/>
      <c r="F637" s="2"/>
    </row>
    <row r="638" ht="15.75" customHeight="1">
      <c r="A638" s="1"/>
      <c r="F638" s="2"/>
    </row>
    <row r="639" ht="15.75" customHeight="1">
      <c r="A639" s="1"/>
      <c r="F639" s="2"/>
    </row>
    <row r="640" ht="15.75" customHeight="1">
      <c r="A640" s="1"/>
      <c r="F640" s="2"/>
    </row>
    <row r="641" ht="15.75" customHeight="1">
      <c r="A641" s="1"/>
      <c r="F641" s="2"/>
    </row>
    <row r="642" ht="15.75" customHeight="1">
      <c r="A642" s="1"/>
      <c r="F642" s="2"/>
    </row>
    <row r="643" ht="15.75" customHeight="1">
      <c r="A643" s="1"/>
      <c r="F643" s="2"/>
    </row>
    <row r="644" ht="15.75" customHeight="1">
      <c r="A644" s="1"/>
      <c r="F644" s="2"/>
    </row>
    <row r="645" ht="15.75" customHeight="1">
      <c r="A645" s="1"/>
      <c r="F645" s="2"/>
    </row>
    <row r="646" ht="15.75" customHeight="1">
      <c r="A646" s="1"/>
      <c r="F646" s="2"/>
    </row>
    <row r="647" ht="15.75" customHeight="1">
      <c r="A647" s="1"/>
      <c r="F647" s="2"/>
    </row>
    <row r="648" ht="15.75" customHeight="1">
      <c r="A648" s="1"/>
      <c r="F648" s="2"/>
    </row>
    <row r="649" ht="15.75" customHeight="1">
      <c r="A649" s="1"/>
      <c r="F649" s="2"/>
    </row>
    <row r="650" ht="15.75" customHeight="1">
      <c r="A650" s="1"/>
      <c r="F650" s="2"/>
    </row>
    <row r="651" ht="15.75" customHeight="1">
      <c r="A651" s="1"/>
      <c r="F651" s="2"/>
    </row>
    <row r="652" ht="15.75" customHeight="1">
      <c r="A652" s="1"/>
      <c r="F652" s="2"/>
    </row>
    <row r="653" ht="15.75" customHeight="1">
      <c r="A653" s="1"/>
      <c r="F653" s="2"/>
    </row>
    <row r="654" ht="15.75" customHeight="1">
      <c r="A654" s="1"/>
      <c r="F654" s="2"/>
    </row>
    <row r="655" ht="15.75" customHeight="1">
      <c r="A655" s="1"/>
      <c r="F655" s="2"/>
    </row>
    <row r="656" ht="15.75" customHeight="1">
      <c r="A656" s="1"/>
      <c r="F656" s="2"/>
    </row>
    <row r="657" ht="15.75" customHeight="1">
      <c r="A657" s="1"/>
      <c r="F657" s="2"/>
    </row>
    <row r="658" ht="15.75" customHeight="1">
      <c r="A658" s="1"/>
      <c r="F658" s="2"/>
    </row>
    <row r="659" ht="15.75" customHeight="1">
      <c r="A659" s="1"/>
      <c r="F659" s="2"/>
    </row>
    <row r="660" ht="15.75" customHeight="1">
      <c r="A660" s="1"/>
      <c r="F660" s="2"/>
    </row>
    <row r="661" ht="15.75" customHeight="1">
      <c r="A661" s="1"/>
      <c r="F661" s="2"/>
    </row>
    <row r="662" ht="15.75" customHeight="1">
      <c r="A662" s="1"/>
      <c r="F662" s="2"/>
    </row>
    <row r="663" ht="15.75" customHeight="1">
      <c r="A663" s="1"/>
      <c r="F663" s="2"/>
    </row>
    <row r="664" ht="15.75" customHeight="1">
      <c r="A664" s="1"/>
      <c r="F664" s="2"/>
    </row>
    <row r="665" ht="15.75" customHeight="1">
      <c r="A665" s="1"/>
      <c r="F665" s="2"/>
    </row>
    <row r="666" ht="15.75" customHeight="1">
      <c r="A666" s="1"/>
      <c r="F666" s="2"/>
    </row>
    <row r="667" ht="15.75" customHeight="1">
      <c r="A667" s="1"/>
      <c r="F667" s="2"/>
    </row>
    <row r="668" ht="15.75" customHeight="1">
      <c r="A668" s="1"/>
      <c r="F668" s="2"/>
    </row>
    <row r="669" ht="15.75" customHeight="1">
      <c r="A669" s="1"/>
      <c r="F669" s="2"/>
    </row>
    <row r="670" ht="15.75" customHeight="1">
      <c r="A670" s="1"/>
      <c r="F670" s="2"/>
    </row>
    <row r="671" ht="15.75" customHeight="1">
      <c r="A671" s="1"/>
      <c r="F671" s="2"/>
    </row>
    <row r="672" ht="15.75" customHeight="1">
      <c r="A672" s="1"/>
      <c r="F672" s="2"/>
    </row>
    <row r="673" ht="15.75" customHeight="1">
      <c r="A673" s="1"/>
      <c r="F673" s="2"/>
    </row>
    <row r="674" ht="15.75" customHeight="1">
      <c r="A674" s="1"/>
      <c r="F674" s="2"/>
    </row>
    <row r="675" ht="15.75" customHeight="1">
      <c r="A675" s="1"/>
      <c r="F675" s="2"/>
    </row>
    <row r="676" ht="15.75" customHeight="1">
      <c r="A676" s="1"/>
      <c r="F676" s="2"/>
    </row>
    <row r="677" ht="15.75" customHeight="1">
      <c r="A677" s="1"/>
      <c r="F677" s="2"/>
    </row>
    <row r="678" ht="15.75" customHeight="1">
      <c r="A678" s="1"/>
      <c r="F678" s="2"/>
    </row>
    <row r="679" ht="15.75" customHeight="1">
      <c r="A679" s="1"/>
      <c r="F679" s="2"/>
    </row>
    <row r="680" ht="15.75" customHeight="1">
      <c r="A680" s="1"/>
      <c r="F680" s="2"/>
    </row>
    <row r="681" ht="15.75" customHeight="1">
      <c r="A681" s="1"/>
      <c r="F681" s="2"/>
    </row>
    <row r="682" ht="15.75" customHeight="1">
      <c r="A682" s="1"/>
      <c r="F682" s="2"/>
    </row>
    <row r="683" ht="15.75" customHeight="1">
      <c r="A683" s="1"/>
      <c r="F683" s="2"/>
    </row>
    <row r="684" ht="15.75" customHeight="1">
      <c r="A684" s="1"/>
      <c r="F684" s="2"/>
    </row>
    <row r="685" ht="15.75" customHeight="1">
      <c r="A685" s="1"/>
      <c r="F685" s="2"/>
    </row>
    <row r="686" ht="15.75" customHeight="1">
      <c r="A686" s="1"/>
      <c r="F686" s="2"/>
    </row>
    <row r="687" ht="15.75" customHeight="1">
      <c r="A687" s="1"/>
      <c r="F687" s="2"/>
    </row>
    <row r="688" ht="15.75" customHeight="1">
      <c r="A688" s="1"/>
      <c r="F688" s="2"/>
    </row>
    <row r="689" ht="15.75" customHeight="1">
      <c r="A689" s="1"/>
      <c r="F689" s="2"/>
    </row>
    <row r="690" ht="15.75" customHeight="1">
      <c r="A690" s="1"/>
      <c r="F690" s="2"/>
    </row>
    <row r="691" ht="15.75" customHeight="1">
      <c r="A691" s="1"/>
      <c r="F691" s="2"/>
    </row>
    <row r="692" ht="15.75" customHeight="1">
      <c r="A692" s="1"/>
      <c r="F692" s="2"/>
    </row>
    <row r="693" ht="15.75" customHeight="1">
      <c r="A693" s="1"/>
      <c r="F693" s="2"/>
    </row>
    <row r="694" ht="15.75" customHeight="1">
      <c r="A694" s="1"/>
      <c r="F694" s="2"/>
    </row>
    <row r="695" ht="15.75" customHeight="1">
      <c r="A695" s="1"/>
      <c r="F695" s="2"/>
    </row>
    <row r="696" ht="15.75" customHeight="1">
      <c r="A696" s="1"/>
      <c r="F696" s="2"/>
    </row>
    <row r="697" ht="15.75" customHeight="1">
      <c r="A697" s="1"/>
      <c r="F697" s="2"/>
    </row>
    <row r="698" ht="15.75" customHeight="1">
      <c r="A698" s="1"/>
      <c r="F698" s="2"/>
    </row>
    <row r="699" ht="15.75" customHeight="1">
      <c r="A699" s="1"/>
      <c r="F699" s="2"/>
    </row>
    <row r="700" ht="15.75" customHeight="1">
      <c r="A700" s="1"/>
      <c r="F700" s="2"/>
    </row>
    <row r="701" ht="15.75" customHeight="1">
      <c r="A701" s="1"/>
      <c r="F701" s="2"/>
    </row>
    <row r="702" ht="15.75" customHeight="1">
      <c r="A702" s="1"/>
      <c r="F702" s="2"/>
    </row>
    <row r="703" ht="15.75" customHeight="1">
      <c r="A703" s="1"/>
      <c r="F703" s="2"/>
    </row>
    <row r="704" ht="15.75" customHeight="1">
      <c r="A704" s="1"/>
      <c r="F704" s="2"/>
    </row>
    <row r="705" ht="15.75" customHeight="1">
      <c r="A705" s="1"/>
      <c r="F705" s="2"/>
    </row>
    <row r="706" ht="15.75" customHeight="1">
      <c r="A706" s="1"/>
      <c r="F706" s="2"/>
    </row>
    <row r="707" ht="15.75" customHeight="1">
      <c r="A707" s="1"/>
      <c r="F707" s="2"/>
    </row>
    <row r="708" ht="15.75" customHeight="1">
      <c r="A708" s="1"/>
      <c r="F708" s="2"/>
    </row>
    <row r="709" ht="15.75" customHeight="1">
      <c r="A709" s="1"/>
      <c r="F709" s="2"/>
    </row>
    <row r="710" ht="15.75" customHeight="1">
      <c r="A710" s="1"/>
      <c r="F710" s="2"/>
    </row>
    <row r="711" ht="15.75" customHeight="1">
      <c r="A711" s="1"/>
      <c r="F711" s="2"/>
    </row>
    <row r="712" ht="15.75" customHeight="1">
      <c r="A712" s="1"/>
      <c r="F712" s="2"/>
    </row>
    <row r="713" ht="15.75" customHeight="1">
      <c r="A713" s="1"/>
      <c r="F713" s="2"/>
    </row>
    <row r="714" ht="15.75" customHeight="1">
      <c r="A714" s="1"/>
      <c r="F714" s="2"/>
    </row>
    <row r="715" ht="15.75" customHeight="1">
      <c r="A715" s="1"/>
      <c r="F715" s="2"/>
    </row>
    <row r="716" ht="15.75" customHeight="1">
      <c r="A716" s="1"/>
      <c r="F716" s="2"/>
    </row>
    <row r="717" ht="15.75" customHeight="1">
      <c r="A717" s="1"/>
      <c r="F717" s="2"/>
    </row>
    <row r="718" ht="15.75" customHeight="1">
      <c r="A718" s="1"/>
      <c r="F718" s="2"/>
    </row>
    <row r="719" ht="15.75" customHeight="1">
      <c r="A719" s="1"/>
      <c r="F719" s="2"/>
    </row>
    <row r="720" ht="15.75" customHeight="1">
      <c r="A720" s="1"/>
      <c r="F720" s="2"/>
    </row>
    <row r="721" ht="15.75" customHeight="1">
      <c r="A721" s="1"/>
      <c r="F721" s="2"/>
    </row>
    <row r="722" ht="15.75" customHeight="1">
      <c r="A722" s="1"/>
      <c r="F722" s="2"/>
    </row>
    <row r="723" ht="15.75" customHeight="1">
      <c r="A723" s="1"/>
      <c r="F723" s="2"/>
    </row>
    <row r="724" ht="15.75" customHeight="1">
      <c r="A724" s="1"/>
      <c r="F724" s="2"/>
    </row>
    <row r="725" ht="15.75" customHeight="1">
      <c r="A725" s="1"/>
      <c r="F725" s="2"/>
    </row>
    <row r="726" ht="15.75" customHeight="1">
      <c r="A726" s="1"/>
      <c r="F726" s="2"/>
    </row>
    <row r="727" ht="15.75" customHeight="1">
      <c r="A727" s="1"/>
      <c r="F727" s="2"/>
    </row>
    <row r="728" ht="15.75" customHeight="1">
      <c r="A728" s="1"/>
      <c r="F728" s="2"/>
    </row>
    <row r="729" ht="15.75" customHeight="1">
      <c r="A729" s="1"/>
      <c r="F729" s="2"/>
    </row>
    <row r="730" ht="15.75" customHeight="1">
      <c r="A730" s="1"/>
      <c r="F730" s="2"/>
    </row>
    <row r="731" ht="15.75" customHeight="1">
      <c r="A731" s="1"/>
      <c r="F731" s="2"/>
    </row>
    <row r="732" ht="15.75" customHeight="1">
      <c r="A732" s="1"/>
      <c r="F732" s="2"/>
    </row>
    <row r="733" ht="15.75" customHeight="1">
      <c r="A733" s="1"/>
      <c r="F733" s="2"/>
    </row>
    <row r="734" ht="15.75" customHeight="1">
      <c r="A734" s="1"/>
      <c r="F734" s="2"/>
    </row>
    <row r="735" ht="15.75" customHeight="1">
      <c r="A735" s="1"/>
      <c r="F735" s="2"/>
    </row>
    <row r="736" ht="15.75" customHeight="1">
      <c r="A736" s="1"/>
      <c r="F736" s="2"/>
    </row>
    <row r="737" ht="15.75" customHeight="1">
      <c r="A737" s="1"/>
      <c r="F737" s="2"/>
    </row>
    <row r="738" ht="15.75" customHeight="1">
      <c r="A738" s="1"/>
      <c r="F738" s="2"/>
    </row>
    <row r="739" ht="15.75" customHeight="1">
      <c r="A739" s="1"/>
      <c r="F739" s="2"/>
    </row>
    <row r="740" ht="15.75" customHeight="1">
      <c r="A740" s="1"/>
      <c r="F740" s="2"/>
    </row>
    <row r="741" ht="15.75" customHeight="1">
      <c r="A741" s="1"/>
      <c r="F741" s="2"/>
    </row>
    <row r="742" ht="15.75" customHeight="1">
      <c r="A742" s="1"/>
      <c r="F742" s="2"/>
    </row>
    <row r="743" ht="15.75" customHeight="1">
      <c r="A743" s="1"/>
      <c r="F743" s="2"/>
    </row>
    <row r="744" ht="15.75" customHeight="1">
      <c r="A744" s="1"/>
      <c r="F744" s="2"/>
    </row>
    <row r="745" ht="15.75" customHeight="1">
      <c r="A745" s="1"/>
      <c r="F745" s="2"/>
    </row>
    <row r="746" ht="15.75" customHeight="1">
      <c r="A746" s="1"/>
      <c r="F746" s="2"/>
    </row>
    <row r="747" ht="15.75" customHeight="1">
      <c r="A747" s="1"/>
      <c r="F747" s="2"/>
    </row>
    <row r="748" ht="15.75" customHeight="1">
      <c r="A748" s="1"/>
      <c r="F748" s="2"/>
    </row>
    <row r="749" ht="15.75" customHeight="1">
      <c r="A749" s="1"/>
      <c r="F749" s="2"/>
    </row>
    <row r="750" ht="15.75" customHeight="1">
      <c r="A750" s="1"/>
      <c r="F750" s="2"/>
    </row>
    <row r="751" ht="15.75" customHeight="1">
      <c r="A751" s="1"/>
      <c r="F751" s="2"/>
    </row>
    <row r="752" ht="15.75" customHeight="1">
      <c r="A752" s="1"/>
      <c r="F752" s="2"/>
    </row>
    <row r="753" ht="15.75" customHeight="1">
      <c r="A753" s="1"/>
      <c r="F753" s="2"/>
    </row>
    <row r="754" ht="15.75" customHeight="1">
      <c r="A754" s="1"/>
      <c r="F754" s="2"/>
    </row>
    <row r="755" ht="15.75" customHeight="1">
      <c r="A755" s="1"/>
      <c r="F755" s="2"/>
    </row>
    <row r="756" ht="15.75" customHeight="1">
      <c r="A756" s="1"/>
      <c r="F756" s="2"/>
    </row>
    <row r="757" ht="15.75" customHeight="1">
      <c r="A757" s="1"/>
      <c r="F757" s="2"/>
    </row>
    <row r="758" ht="15.75" customHeight="1">
      <c r="A758" s="1"/>
      <c r="F758" s="2"/>
    </row>
    <row r="759" ht="15.75" customHeight="1">
      <c r="A759" s="1"/>
      <c r="F759" s="2"/>
    </row>
    <row r="760" ht="15.75" customHeight="1">
      <c r="A760" s="1"/>
      <c r="F760" s="2"/>
    </row>
    <row r="761" ht="15.75" customHeight="1">
      <c r="A761" s="1"/>
      <c r="F761" s="2"/>
    </row>
    <row r="762" ht="15.75" customHeight="1">
      <c r="A762" s="1"/>
      <c r="F762" s="2"/>
    </row>
    <row r="763" ht="15.75" customHeight="1">
      <c r="A763" s="1"/>
      <c r="F763" s="2"/>
    </row>
    <row r="764" ht="15.75" customHeight="1">
      <c r="A764" s="1"/>
      <c r="F764" s="2"/>
    </row>
    <row r="765" ht="15.75" customHeight="1">
      <c r="A765" s="1"/>
      <c r="F765" s="2"/>
    </row>
    <row r="766" ht="15.75" customHeight="1">
      <c r="A766" s="1"/>
      <c r="F766" s="2"/>
    </row>
    <row r="767" ht="15.75" customHeight="1">
      <c r="A767" s="1"/>
      <c r="F767" s="2"/>
    </row>
    <row r="768" ht="15.75" customHeight="1">
      <c r="A768" s="1"/>
      <c r="F768" s="2"/>
    </row>
    <row r="769" ht="15.75" customHeight="1">
      <c r="A769" s="1"/>
      <c r="F769" s="2"/>
    </row>
    <row r="770" ht="15.75" customHeight="1">
      <c r="A770" s="1"/>
      <c r="F770" s="2"/>
    </row>
    <row r="771" ht="15.75" customHeight="1">
      <c r="A771" s="1"/>
      <c r="F771" s="2"/>
    </row>
    <row r="772" ht="15.75" customHeight="1">
      <c r="A772" s="1"/>
      <c r="F772" s="2"/>
    </row>
    <row r="773" ht="15.75" customHeight="1">
      <c r="A773" s="1"/>
      <c r="F773" s="2"/>
    </row>
    <row r="774" ht="15.75" customHeight="1">
      <c r="A774" s="1"/>
      <c r="F774" s="2"/>
    </row>
    <row r="775" ht="15.75" customHeight="1">
      <c r="A775" s="1"/>
      <c r="F775" s="2"/>
    </row>
    <row r="776" ht="15.75" customHeight="1">
      <c r="A776" s="1"/>
      <c r="F776" s="2"/>
    </row>
    <row r="777" ht="15.75" customHeight="1">
      <c r="A777" s="1"/>
      <c r="F777" s="2"/>
    </row>
    <row r="778" ht="15.75" customHeight="1">
      <c r="A778" s="1"/>
      <c r="F778" s="2"/>
    </row>
    <row r="779" ht="15.75" customHeight="1">
      <c r="A779" s="1"/>
      <c r="F779" s="2"/>
    </row>
    <row r="780" ht="15.75" customHeight="1">
      <c r="A780" s="1"/>
      <c r="F780" s="2"/>
    </row>
    <row r="781" ht="15.75" customHeight="1">
      <c r="A781" s="1"/>
      <c r="F781" s="2"/>
    </row>
    <row r="782" ht="15.75" customHeight="1">
      <c r="A782" s="1"/>
      <c r="F782" s="2"/>
    </row>
    <row r="783" ht="15.75" customHeight="1">
      <c r="A783" s="1"/>
      <c r="F783" s="2"/>
    </row>
    <row r="784" ht="15.75" customHeight="1">
      <c r="A784" s="1"/>
      <c r="F784" s="2"/>
    </row>
    <row r="785" ht="15.75" customHeight="1">
      <c r="A785" s="1"/>
      <c r="F785" s="2"/>
    </row>
    <row r="786" ht="15.75" customHeight="1">
      <c r="A786" s="1"/>
      <c r="F786" s="2"/>
    </row>
    <row r="787" ht="15.75" customHeight="1">
      <c r="A787" s="1"/>
      <c r="F787" s="2"/>
    </row>
    <row r="788" ht="15.75" customHeight="1">
      <c r="A788" s="1"/>
      <c r="F788" s="2"/>
    </row>
    <row r="789" ht="15.75" customHeight="1">
      <c r="A789" s="1"/>
      <c r="F789" s="2"/>
    </row>
    <row r="790" ht="15.75" customHeight="1">
      <c r="A790" s="1"/>
      <c r="F790" s="2"/>
    </row>
    <row r="791" ht="15.75" customHeight="1">
      <c r="A791" s="1"/>
      <c r="F791" s="2"/>
    </row>
    <row r="792" ht="15.75" customHeight="1">
      <c r="A792" s="1"/>
      <c r="F792" s="2"/>
    </row>
    <row r="793" ht="15.75" customHeight="1">
      <c r="A793" s="1"/>
      <c r="F793" s="2"/>
    </row>
    <row r="794" ht="15.75" customHeight="1">
      <c r="A794" s="1"/>
      <c r="F794" s="2"/>
    </row>
    <row r="795" ht="15.75" customHeight="1">
      <c r="A795" s="1"/>
      <c r="F795" s="2"/>
    </row>
    <row r="796" ht="15.75" customHeight="1">
      <c r="A796" s="1"/>
      <c r="F796" s="2"/>
    </row>
    <row r="797" ht="15.75" customHeight="1">
      <c r="A797" s="1"/>
      <c r="F797" s="2"/>
    </row>
    <row r="798" ht="15.75" customHeight="1">
      <c r="A798" s="1"/>
      <c r="F798" s="2"/>
    </row>
    <row r="799" ht="15.75" customHeight="1">
      <c r="A799" s="1"/>
      <c r="F799" s="2"/>
    </row>
    <row r="800" ht="15.75" customHeight="1">
      <c r="A800" s="1"/>
      <c r="F800" s="2"/>
    </row>
    <row r="801" ht="15.75" customHeight="1">
      <c r="A801" s="1"/>
      <c r="F801" s="2"/>
    </row>
    <row r="802" ht="15.75" customHeight="1">
      <c r="A802" s="1"/>
      <c r="F802" s="2"/>
    </row>
    <row r="803" ht="15.75" customHeight="1">
      <c r="A803" s="1"/>
      <c r="F803" s="2"/>
    </row>
    <row r="804" ht="15.75" customHeight="1">
      <c r="A804" s="1"/>
      <c r="F804" s="2"/>
    </row>
    <row r="805" ht="15.75" customHeight="1">
      <c r="A805" s="1"/>
      <c r="F805" s="2"/>
    </row>
    <row r="806" ht="15.75" customHeight="1">
      <c r="A806" s="1"/>
      <c r="F806" s="2"/>
    </row>
    <row r="807" ht="15.75" customHeight="1">
      <c r="A807" s="1"/>
      <c r="F807" s="2"/>
    </row>
    <row r="808" ht="15.75" customHeight="1">
      <c r="A808" s="1"/>
      <c r="F808" s="2"/>
    </row>
    <row r="809" ht="15.75" customHeight="1">
      <c r="A809" s="1"/>
      <c r="F809" s="2"/>
    </row>
    <row r="810" ht="15.75" customHeight="1">
      <c r="A810" s="1"/>
      <c r="F810" s="2"/>
    </row>
    <row r="811" ht="15.75" customHeight="1">
      <c r="A811" s="1"/>
      <c r="F811" s="2"/>
    </row>
    <row r="812" ht="15.75" customHeight="1">
      <c r="A812" s="1"/>
      <c r="F812" s="2"/>
    </row>
    <row r="813" ht="15.75" customHeight="1">
      <c r="A813" s="1"/>
      <c r="F813" s="2"/>
    </row>
    <row r="814" ht="15.75" customHeight="1">
      <c r="A814" s="1"/>
      <c r="F814" s="2"/>
    </row>
    <row r="815" ht="15.75" customHeight="1">
      <c r="A815" s="1"/>
      <c r="F815" s="2"/>
    </row>
    <row r="816" ht="15.75" customHeight="1">
      <c r="A816" s="1"/>
      <c r="F816" s="2"/>
    </row>
    <row r="817" ht="15.75" customHeight="1">
      <c r="A817" s="1"/>
      <c r="F817" s="2"/>
    </row>
    <row r="818" ht="15.75" customHeight="1">
      <c r="A818" s="1"/>
      <c r="F818" s="2"/>
    </row>
    <row r="819" ht="15.75" customHeight="1">
      <c r="A819" s="1"/>
      <c r="F819" s="2"/>
    </row>
    <row r="820" ht="15.75" customHeight="1">
      <c r="A820" s="1"/>
      <c r="F820" s="2"/>
    </row>
    <row r="821" ht="15.75" customHeight="1">
      <c r="A821" s="1"/>
      <c r="F821" s="2"/>
    </row>
    <row r="822" ht="15.75" customHeight="1">
      <c r="A822" s="1"/>
      <c r="F822" s="2"/>
    </row>
    <row r="823" ht="15.75" customHeight="1">
      <c r="A823" s="1"/>
      <c r="F823" s="2"/>
    </row>
    <row r="824" ht="15.75" customHeight="1">
      <c r="A824" s="1"/>
      <c r="F824" s="2"/>
    </row>
    <row r="825" ht="15.75" customHeight="1">
      <c r="A825" s="1"/>
      <c r="F825" s="2"/>
    </row>
    <row r="826" ht="15.75" customHeight="1">
      <c r="A826" s="1"/>
      <c r="F826" s="2"/>
    </row>
    <row r="827" ht="15.75" customHeight="1">
      <c r="A827" s="1"/>
      <c r="F827" s="2"/>
    </row>
    <row r="828" ht="15.75" customHeight="1">
      <c r="A828" s="1"/>
      <c r="F828" s="2"/>
    </row>
    <row r="829" ht="15.75" customHeight="1">
      <c r="A829" s="1"/>
      <c r="F829" s="2"/>
    </row>
    <row r="830" ht="15.75" customHeight="1">
      <c r="A830" s="1"/>
      <c r="F830" s="2"/>
    </row>
    <row r="831" ht="15.75" customHeight="1">
      <c r="A831" s="1"/>
      <c r="F831" s="2"/>
    </row>
    <row r="832" ht="15.75" customHeight="1">
      <c r="A832" s="1"/>
      <c r="F832" s="2"/>
    </row>
    <row r="833" ht="15.75" customHeight="1">
      <c r="A833" s="1"/>
      <c r="F833" s="2"/>
    </row>
    <row r="834" ht="15.75" customHeight="1">
      <c r="A834" s="1"/>
      <c r="F834" s="2"/>
    </row>
    <row r="835" ht="15.75" customHeight="1">
      <c r="A835" s="1"/>
      <c r="F835" s="2"/>
    </row>
    <row r="836" ht="15.75" customHeight="1">
      <c r="A836" s="1"/>
      <c r="F836" s="2"/>
    </row>
    <row r="837" ht="15.75" customHeight="1">
      <c r="A837" s="1"/>
      <c r="F837" s="2"/>
    </row>
    <row r="838" ht="15.75" customHeight="1">
      <c r="A838" s="1"/>
      <c r="F838" s="2"/>
    </row>
    <row r="839" ht="15.75" customHeight="1">
      <c r="A839" s="1"/>
      <c r="F839" s="2"/>
    </row>
    <row r="840" ht="15.75" customHeight="1">
      <c r="A840" s="1"/>
      <c r="F840" s="2"/>
    </row>
    <row r="841" ht="15.75" customHeight="1">
      <c r="A841" s="1"/>
      <c r="F841" s="2"/>
    </row>
    <row r="842" ht="15.75" customHeight="1">
      <c r="A842" s="1"/>
      <c r="F842" s="2"/>
    </row>
    <row r="843" ht="15.75" customHeight="1">
      <c r="A843" s="1"/>
      <c r="F843" s="2"/>
    </row>
    <row r="844" ht="15.75" customHeight="1">
      <c r="A844" s="1"/>
      <c r="F844" s="2"/>
    </row>
    <row r="845" ht="15.75" customHeight="1">
      <c r="A845" s="1"/>
      <c r="F845" s="2"/>
    </row>
    <row r="846" ht="15.75" customHeight="1">
      <c r="A846" s="1"/>
      <c r="F846" s="2"/>
    </row>
    <row r="847" ht="15.75" customHeight="1">
      <c r="A847" s="1"/>
      <c r="F847" s="2"/>
    </row>
    <row r="848" ht="15.75" customHeight="1">
      <c r="A848" s="1"/>
      <c r="F848" s="2"/>
    </row>
    <row r="849" ht="15.75" customHeight="1">
      <c r="A849" s="1"/>
      <c r="F849" s="2"/>
    </row>
    <row r="850" ht="15.75" customHeight="1">
      <c r="A850" s="1"/>
      <c r="F850" s="2"/>
    </row>
    <row r="851" ht="15.75" customHeight="1">
      <c r="A851" s="1"/>
      <c r="F851" s="2"/>
    </row>
    <row r="852" ht="15.75" customHeight="1">
      <c r="A852" s="1"/>
      <c r="F852" s="2"/>
    </row>
    <row r="853" ht="15.75" customHeight="1">
      <c r="A853" s="1"/>
      <c r="F853" s="2"/>
    </row>
    <row r="854" ht="15.75" customHeight="1">
      <c r="A854" s="1"/>
      <c r="F854" s="2"/>
    </row>
    <row r="855" ht="15.75" customHeight="1">
      <c r="A855" s="1"/>
      <c r="F855" s="2"/>
    </row>
    <row r="856" ht="15.75" customHeight="1">
      <c r="A856" s="1"/>
      <c r="F856" s="2"/>
    </row>
    <row r="857" ht="15.75" customHeight="1">
      <c r="A857" s="1"/>
      <c r="F857" s="2"/>
    </row>
    <row r="858" ht="15.75" customHeight="1">
      <c r="A858" s="1"/>
      <c r="F858" s="2"/>
    </row>
    <row r="859" ht="15.75" customHeight="1">
      <c r="A859" s="1"/>
      <c r="F859" s="2"/>
    </row>
    <row r="860" ht="15.75" customHeight="1">
      <c r="A860" s="1"/>
      <c r="F860" s="2"/>
    </row>
    <row r="861" ht="15.75" customHeight="1">
      <c r="A861" s="1"/>
      <c r="F861" s="2"/>
    </row>
    <row r="862" ht="15.75" customHeight="1">
      <c r="A862" s="1"/>
      <c r="F862" s="2"/>
    </row>
    <row r="863" ht="15.75" customHeight="1">
      <c r="A863" s="1"/>
      <c r="F863" s="2"/>
    </row>
    <row r="864" ht="15.75" customHeight="1">
      <c r="A864" s="1"/>
      <c r="F864" s="2"/>
    </row>
    <row r="865" ht="15.75" customHeight="1">
      <c r="A865" s="1"/>
      <c r="F865" s="2"/>
    </row>
    <row r="866" ht="15.75" customHeight="1">
      <c r="A866" s="1"/>
      <c r="F866" s="2"/>
    </row>
    <row r="867" ht="15.75" customHeight="1">
      <c r="A867" s="1"/>
      <c r="F867" s="2"/>
    </row>
    <row r="868" ht="15.75" customHeight="1">
      <c r="A868" s="1"/>
      <c r="F868" s="2"/>
    </row>
    <row r="869" ht="15.75" customHeight="1">
      <c r="A869" s="1"/>
      <c r="F869" s="2"/>
    </row>
    <row r="870" ht="15.75" customHeight="1">
      <c r="A870" s="1"/>
      <c r="F870" s="2"/>
    </row>
    <row r="871" ht="15.75" customHeight="1">
      <c r="A871" s="1"/>
      <c r="F871" s="2"/>
    </row>
    <row r="872" ht="15.75" customHeight="1">
      <c r="A872" s="1"/>
      <c r="F872" s="2"/>
    </row>
    <row r="873" ht="15.75" customHeight="1">
      <c r="A873" s="1"/>
      <c r="F873" s="2"/>
    </row>
    <row r="874" ht="15.75" customHeight="1">
      <c r="A874" s="1"/>
      <c r="F874" s="2"/>
    </row>
    <row r="875" ht="15.75" customHeight="1">
      <c r="A875" s="1"/>
      <c r="F875" s="2"/>
    </row>
    <row r="876" ht="15.75" customHeight="1">
      <c r="A876" s="1"/>
      <c r="F876" s="2"/>
    </row>
    <row r="877" ht="15.75" customHeight="1">
      <c r="A877" s="1"/>
      <c r="F877" s="2"/>
    </row>
    <row r="878" ht="15.75" customHeight="1">
      <c r="A878" s="1"/>
      <c r="F878" s="2"/>
    </row>
    <row r="879" ht="15.75" customHeight="1">
      <c r="A879" s="1"/>
      <c r="F879" s="2"/>
    </row>
    <row r="880" ht="15.75" customHeight="1">
      <c r="A880" s="1"/>
      <c r="F880" s="2"/>
    </row>
    <row r="881" ht="15.75" customHeight="1">
      <c r="A881" s="1"/>
      <c r="F881" s="2"/>
    </row>
    <row r="882" ht="15.75" customHeight="1">
      <c r="A882" s="1"/>
      <c r="F882" s="2"/>
    </row>
    <row r="883" ht="15.75" customHeight="1">
      <c r="A883" s="1"/>
      <c r="F883" s="2"/>
    </row>
    <row r="884" ht="15.75" customHeight="1">
      <c r="A884" s="1"/>
      <c r="F884" s="2"/>
    </row>
    <row r="885" ht="15.75" customHeight="1">
      <c r="A885" s="1"/>
      <c r="F885" s="2"/>
    </row>
    <row r="886" ht="15.75" customHeight="1">
      <c r="A886" s="1"/>
      <c r="F886" s="2"/>
    </row>
    <row r="887" ht="15.75" customHeight="1">
      <c r="A887" s="1"/>
      <c r="F887" s="2"/>
    </row>
    <row r="888" ht="15.75" customHeight="1">
      <c r="A888" s="1"/>
      <c r="F888" s="2"/>
    </row>
    <row r="889" ht="15.75" customHeight="1">
      <c r="A889" s="1"/>
      <c r="F889" s="2"/>
    </row>
    <row r="890" ht="15.75" customHeight="1">
      <c r="A890" s="1"/>
      <c r="F890" s="2"/>
    </row>
    <row r="891" ht="15.75" customHeight="1">
      <c r="A891" s="1"/>
      <c r="F891" s="2"/>
    </row>
    <row r="892" ht="15.75" customHeight="1">
      <c r="A892" s="1"/>
      <c r="F892" s="2"/>
    </row>
    <row r="893" ht="15.75" customHeight="1">
      <c r="A893" s="1"/>
      <c r="F893" s="2"/>
    </row>
    <row r="894" ht="15.75" customHeight="1">
      <c r="A894" s="1"/>
      <c r="F894" s="2"/>
    </row>
    <row r="895" ht="15.75" customHeight="1">
      <c r="A895" s="1"/>
      <c r="F895" s="2"/>
    </row>
    <row r="896" ht="15.75" customHeight="1">
      <c r="A896" s="1"/>
      <c r="F896" s="2"/>
    </row>
    <row r="897" ht="15.75" customHeight="1">
      <c r="A897" s="1"/>
      <c r="F897" s="2"/>
    </row>
    <row r="898" ht="15.75" customHeight="1">
      <c r="A898" s="1"/>
      <c r="F898" s="2"/>
    </row>
    <row r="899" ht="15.75" customHeight="1">
      <c r="A899" s="1"/>
      <c r="F899" s="2"/>
    </row>
    <row r="900" ht="15.75" customHeight="1">
      <c r="A900" s="1"/>
      <c r="F900" s="2"/>
    </row>
    <row r="901" ht="15.75" customHeight="1">
      <c r="A901" s="1"/>
      <c r="F901" s="2"/>
    </row>
    <row r="902" ht="15.75" customHeight="1">
      <c r="A902" s="1"/>
      <c r="F902" s="2"/>
    </row>
    <row r="903" ht="15.75" customHeight="1">
      <c r="A903" s="1"/>
      <c r="F903" s="2"/>
    </row>
    <row r="904" ht="15.75" customHeight="1">
      <c r="A904" s="1"/>
      <c r="F904" s="2"/>
    </row>
    <row r="905" ht="15.75" customHeight="1">
      <c r="A905" s="1"/>
      <c r="F905" s="2"/>
    </row>
    <row r="906" ht="15.75" customHeight="1">
      <c r="A906" s="1"/>
      <c r="F906" s="2"/>
    </row>
    <row r="907" ht="15.75" customHeight="1">
      <c r="A907" s="1"/>
      <c r="F907" s="2"/>
    </row>
    <row r="908" ht="15.75" customHeight="1">
      <c r="A908" s="1"/>
      <c r="F908" s="2"/>
    </row>
    <row r="909" ht="15.75" customHeight="1">
      <c r="A909" s="1"/>
      <c r="F909" s="2"/>
    </row>
    <row r="910" ht="15.75" customHeight="1">
      <c r="A910" s="1"/>
      <c r="F910" s="2"/>
    </row>
    <row r="911" ht="15.75" customHeight="1">
      <c r="A911" s="1"/>
      <c r="F911" s="2"/>
    </row>
    <row r="912" ht="15.75" customHeight="1">
      <c r="A912" s="1"/>
      <c r="F912" s="2"/>
    </row>
    <row r="913" ht="15.75" customHeight="1">
      <c r="A913" s="1"/>
      <c r="F913" s="2"/>
    </row>
    <row r="914" ht="15.75" customHeight="1">
      <c r="A914" s="1"/>
      <c r="F914" s="2"/>
    </row>
    <row r="915" ht="15.75" customHeight="1">
      <c r="A915" s="1"/>
      <c r="F915" s="2"/>
    </row>
    <row r="916" ht="15.75" customHeight="1">
      <c r="A916" s="1"/>
      <c r="F916" s="2"/>
    </row>
    <row r="917" ht="15.75" customHeight="1">
      <c r="A917" s="1"/>
      <c r="F917" s="2"/>
    </row>
    <row r="918" ht="15.75" customHeight="1">
      <c r="A918" s="1"/>
      <c r="F918" s="2"/>
    </row>
    <row r="919" ht="15.75" customHeight="1">
      <c r="A919" s="1"/>
      <c r="F919" s="2"/>
    </row>
    <row r="920" ht="15.75" customHeight="1">
      <c r="A920" s="1"/>
      <c r="F920" s="2"/>
    </row>
    <row r="921" ht="15.75" customHeight="1">
      <c r="A921" s="1"/>
      <c r="F921" s="2"/>
    </row>
    <row r="922" ht="15.75" customHeight="1">
      <c r="A922" s="1"/>
      <c r="F922" s="2"/>
    </row>
    <row r="923" ht="15.75" customHeight="1">
      <c r="A923" s="1"/>
      <c r="F923" s="2"/>
    </row>
    <row r="924" ht="15.75" customHeight="1">
      <c r="A924" s="1"/>
      <c r="F924" s="2"/>
    </row>
    <row r="925" ht="15.75" customHeight="1">
      <c r="A925" s="1"/>
      <c r="F925" s="2"/>
    </row>
    <row r="926" ht="15.75" customHeight="1">
      <c r="A926" s="1"/>
      <c r="F926" s="2"/>
    </row>
    <row r="927" ht="15.75" customHeight="1">
      <c r="A927" s="1"/>
      <c r="F927" s="2"/>
    </row>
    <row r="928" ht="15.75" customHeight="1">
      <c r="A928" s="1"/>
      <c r="F928" s="2"/>
    </row>
    <row r="929" ht="15.75" customHeight="1">
      <c r="A929" s="1"/>
      <c r="F929" s="2"/>
    </row>
    <row r="930" ht="15.75" customHeight="1">
      <c r="A930" s="1"/>
      <c r="F930" s="2"/>
    </row>
    <row r="931" ht="15.75" customHeight="1">
      <c r="A931" s="1"/>
      <c r="F931" s="2"/>
    </row>
    <row r="932" ht="15.75" customHeight="1">
      <c r="A932" s="1"/>
      <c r="F932" s="2"/>
    </row>
    <row r="933" ht="15.75" customHeight="1">
      <c r="A933" s="1"/>
      <c r="F933" s="2"/>
    </row>
    <row r="934" ht="15.75" customHeight="1">
      <c r="A934" s="1"/>
      <c r="F934" s="2"/>
    </row>
    <row r="935" ht="15.75" customHeight="1">
      <c r="A935" s="1"/>
      <c r="F935" s="2"/>
    </row>
    <row r="936" ht="15.75" customHeight="1">
      <c r="A936" s="1"/>
      <c r="F936" s="2"/>
    </row>
    <row r="937" ht="15.75" customHeight="1">
      <c r="A937" s="1"/>
      <c r="F937" s="2"/>
    </row>
    <row r="938" ht="15.75" customHeight="1">
      <c r="A938" s="1"/>
      <c r="F938" s="2"/>
    </row>
    <row r="939" ht="15.75" customHeight="1">
      <c r="A939" s="1"/>
      <c r="F939" s="2"/>
    </row>
    <row r="940" ht="15.75" customHeight="1">
      <c r="A940" s="1"/>
      <c r="F940" s="2"/>
    </row>
    <row r="941" ht="15.75" customHeight="1">
      <c r="A941" s="1"/>
      <c r="F941" s="2"/>
    </row>
    <row r="942" ht="15.75" customHeight="1">
      <c r="A942" s="1"/>
      <c r="F942" s="2"/>
    </row>
    <row r="943" ht="15.75" customHeight="1">
      <c r="A943" s="1"/>
      <c r="F943" s="2"/>
    </row>
    <row r="944" ht="15.75" customHeight="1">
      <c r="A944" s="1"/>
      <c r="F944" s="2"/>
    </row>
    <row r="945" ht="15.75" customHeight="1">
      <c r="A945" s="1"/>
      <c r="F945" s="2"/>
    </row>
    <row r="946" ht="15.75" customHeight="1">
      <c r="A946" s="1"/>
      <c r="F946" s="2"/>
    </row>
    <row r="947" ht="15.75" customHeight="1">
      <c r="A947" s="1"/>
      <c r="F947" s="2"/>
    </row>
    <row r="948" ht="15.75" customHeight="1">
      <c r="A948" s="1"/>
      <c r="F948" s="2"/>
    </row>
    <row r="949" ht="15.75" customHeight="1">
      <c r="A949" s="1"/>
      <c r="F949" s="2"/>
    </row>
    <row r="950" ht="15.75" customHeight="1">
      <c r="A950" s="1"/>
      <c r="F950" s="2"/>
    </row>
    <row r="951" ht="15.75" customHeight="1">
      <c r="A951" s="1"/>
      <c r="F951" s="2"/>
    </row>
    <row r="952" ht="15.75" customHeight="1">
      <c r="A952" s="1"/>
      <c r="F952" s="2"/>
    </row>
    <row r="953" ht="15.75" customHeight="1">
      <c r="A953" s="1"/>
      <c r="F953" s="2"/>
    </row>
    <row r="954" ht="15.75" customHeight="1">
      <c r="A954" s="1"/>
      <c r="F954" s="2"/>
    </row>
    <row r="955" ht="15.75" customHeight="1">
      <c r="A955" s="1"/>
      <c r="F955" s="2"/>
    </row>
    <row r="956" ht="15.75" customHeight="1">
      <c r="A956" s="1"/>
      <c r="F956" s="2"/>
    </row>
    <row r="957" ht="15.75" customHeight="1">
      <c r="A957" s="1"/>
      <c r="F957" s="2"/>
    </row>
    <row r="958" ht="15.75" customHeight="1">
      <c r="A958" s="1"/>
      <c r="F958" s="2"/>
    </row>
    <row r="959" ht="15.75" customHeight="1">
      <c r="A959" s="1"/>
      <c r="F959" s="2"/>
    </row>
    <row r="960" ht="15.75" customHeight="1">
      <c r="A960" s="1"/>
      <c r="F960" s="2"/>
    </row>
    <row r="961" ht="15.75" customHeight="1">
      <c r="A961" s="1"/>
      <c r="F961" s="2"/>
    </row>
    <row r="962" ht="15.75" customHeight="1">
      <c r="A962" s="1"/>
      <c r="F962" s="2"/>
    </row>
    <row r="963" ht="15.75" customHeight="1">
      <c r="A963" s="1"/>
      <c r="F963" s="2"/>
    </row>
    <row r="964" ht="15.75" customHeight="1">
      <c r="A964" s="1"/>
      <c r="F964" s="2"/>
    </row>
    <row r="965" ht="15.75" customHeight="1">
      <c r="A965" s="1"/>
      <c r="F965" s="2"/>
    </row>
    <row r="966" ht="15.75" customHeight="1">
      <c r="A966" s="1"/>
      <c r="F966" s="2"/>
    </row>
    <row r="967" ht="15.75" customHeight="1">
      <c r="A967" s="1"/>
      <c r="F967" s="2"/>
    </row>
    <row r="968" ht="15.75" customHeight="1">
      <c r="A968" s="1"/>
      <c r="F968" s="2"/>
    </row>
    <row r="969" ht="15.75" customHeight="1">
      <c r="A969" s="1"/>
      <c r="F969" s="2"/>
    </row>
    <row r="970" ht="15.75" customHeight="1">
      <c r="A970" s="1"/>
      <c r="F970" s="2"/>
    </row>
    <row r="971" ht="15.75" customHeight="1">
      <c r="A971" s="1"/>
      <c r="F971" s="2"/>
    </row>
    <row r="972" ht="15.75" customHeight="1">
      <c r="A972" s="1"/>
      <c r="F972" s="2"/>
    </row>
    <row r="973" ht="15.75" customHeight="1">
      <c r="A973" s="1"/>
      <c r="F973" s="2"/>
    </row>
    <row r="974" ht="15.75" customHeight="1">
      <c r="A974" s="1"/>
      <c r="F974" s="2"/>
    </row>
    <row r="975" ht="15.75" customHeight="1">
      <c r="A975" s="1"/>
      <c r="F975" s="2"/>
    </row>
    <row r="976" ht="15.75" customHeight="1">
      <c r="A976" s="1"/>
      <c r="F976" s="2"/>
    </row>
    <row r="977" ht="15.75" customHeight="1">
      <c r="A977" s="1"/>
      <c r="F977" s="2"/>
    </row>
    <row r="978" ht="15.75" customHeight="1">
      <c r="A978" s="1"/>
      <c r="F978" s="2"/>
    </row>
    <row r="979" ht="15.75" customHeight="1">
      <c r="A979" s="1"/>
      <c r="F979" s="2"/>
    </row>
    <row r="980" ht="15.75" customHeight="1">
      <c r="A980" s="1"/>
      <c r="F980" s="2"/>
    </row>
    <row r="981" ht="15.75" customHeight="1">
      <c r="A981" s="1"/>
      <c r="F981" s="2"/>
    </row>
    <row r="982" ht="15.75" customHeight="1">
      <c r="A982" s="1"/>
      <c r="F982" s="2"/>
    </row>
    <row r="983" ht="15.75" customHeight="1">
      <c r="A983" s="1"/>
      <c r="F983" s="2"/>
    </row>
    <row r="984" ht="15.75" customHeight="1">
      <c r="A984" s="1"/>
      <c r="F984" s="2"/>
    </row>
    <row r="985" ht="15.75" customHeight="1">
      <c r="A985" s="1"/>
      <c r="F985" s="2"/>
    </row>
    <row r="986" ht="15.75" customHeight="1">
      <c r="A986" s="1"/>
      <c r="F986" s="2"/>
    </row>
    <row r="987" ht="15.75" customHeight="1">
      <c r="A987" s="1"/>
      <c r="F987" s="2"/>
    </row>
    <row r="988" ht="15.75" customHeight="1">
      <c r="A988" s="1"/>
      <c r="F988" s="2"/>
    </row>
    <row r="989" ht="15.75" customHeight="1">
      <c r="A989" s="1"/>
      <c r="F989" s="2"/>
    </row>
    <row r="990" ht="15.75" customHeight="1">
      <c r="A990" s="1"/>
      <c r="F990" s="2"/>
    </row>
    <row r="991" ht="15.75" customHeight="1">
      <c r="A991" s="1"/>
      <c r="F991" s="2"/>
    </row>
    <row r="992" ht="15.75" customHeight="1">
      <c r="A992" s="1"/>
      <c r="F992" s="2"/>
    </row>
    <row r="993" ht="15.75" customHeight="1">
      <c r="A993" s="1"/>
      <c r="F993" s="2"/>
    </row>
    <row r="994" ht="15.75" customHeight="1">
      <c r="A994" s="1"/>
      <c r="F994" s="2"/>
    </row>
    <row r="995" ht="15.75" customHeight="1">
      <c r="A995" s="1"/>
      <c r="F995" s="2"/>
    </row>
    <row r="996" ht="15.75" customHeight="1">
      <c r="A996" s="1"/>
      <c r="F996" s="2"/>
    </row>
    <row r="997" ht="15.75" customHeight="1">
      <c r="A997" s="1"/>
      <c r="F997" s="2"/>
    </row>
    <row r="998" ht="15.75" customHeight="1">
      <c r="A998" s="1"/>
      <c r="F998" s="2"/>
    </row>
    <row r="999" ht="15.75" customHeight="1">
      <c r="A999" s="1"/>
      <c r="F999" s="2"/>
    </row>
    <row r="1000" ht="15.75" customHeight="1">
      <c r="A1000" s="1"/>
      <c r="F1000" s="2"/>
    </row>
  </sheetData>
  <dataValidations>
    <dataValidation type="list" allowBlank="1" showErrorMessage="1" sqref="C4:C13 C17:C25 C30:C38 C43:C51 C56:C64 C69:C77">
      <formula1>$Q$2:$Q$22</formula1>
    </dataValidation>
    <dataValidation type="list" allowBlank="1" showErrorMessage="1" sqref="C3 C16 C29 C42 C55 C68">
      <formula1>$Q$2:Q$22</formula1>
    </dataValidation>
    <dataValidation type="list" allowBlank="1" showErrorMessage="1" sqref="C39">
      <formula1>$O$2:$O$22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14"/>
    <col customWidth="1" min="3" max="3" width="22.43"/>
    <col customWidth="1" min="4" max="4" width="28.71"/>
    <col customWidth="1" min="5" max="5" width="3.29"/>
    <col customWidth="1" min="6" max="6" width="4.86"/>
    <col customWidth="1" min="7" max="7" width="9.14"/>
    <col customWidth="1" min="8" max="15" width="8.71"/>
    <col customWidth="1" min="16" max="16" width="5.43"/>
    <col customWidth="1" min="17" max="17" width="35.0"/>
    <col customWidth="1" min="18" max="26" width="8.71"/>
  </cols>
  <sheetData>
    <row r="1">
      <c r="A1" s="1" t="s">
        <v>0</v>
      </c>
      <c r="B1" s="21"/>
      <c r="E1" s="22"/>
      <c r="F1" s="22"/>
      <c r="G1" s="8"/>
    </row>
    <row r="2">
      <c r="A2" s="1" t="s">
        <v>17</v>
      </c>
      <c r="B2" s="21" t="s">
        <v>66</v>
      </c>
      <c r="C2" s="1" t="s">
        <v>18</v>
      </c>
      <c r="D2" s="1" t="s">
        <v>20</v>
      </c>
      <c r="E2" s="23" t="s">
        <v>67</v>
      </c>
      <c r="F2" s="22"/>
      <c r="G2" s="24" t="s">
        <v>68</v>
      </c>
      <c r="O2" s="4" t="s">
        <v>69</v>
      </c>
    </row>
    <row r="3">
      <c r="A3" s="1">
        <v>1.0</v>
      </c>
      <c r="B3" s="25">
        <v>0.2118634259259259</v>
      </c>
      <c r="C3" s="4" t="str">
        <f t="array" ref="C3">INDEX(Rosters!$G:$G,MATCH('Girls Individual'!E3&amp;"-"&amp;TEXT('Girls Individual'!F3,"00"),Rosters!$A:$A,0))</f>
        <v>Teagan Rogers</v>
      </c>
      <c r="D3" s="4" t="str">
        <f t="shared" ref="D3:D56" si="1">INDEX($Q$3:$Q$35,MATCH(E3,$P$3:$P$35,0))</f>
        <v>St James</v>
      </c>
      <c r="E3" s="22" t="s">
        <v>24</v>
      </c>
      <c r="F3" s="22">
        <v>5.0</v>
      </c>
      <c r="G3" s="8" t="str">
        <f t="array" ref="G3">INDEX(Rosters!$E:$E,MATCH('Girls Individual'!E3&amp;"-"&amp;TEXT('Girls Individual'!F3,"00"),Rosters!$A:$A,0))&amp;" "&amp;INDEX(Rosters!$D:$D,MATCH('Girls Individual'!E3&amp;"-"&amp;TEXT('Girls Individual'!F3,"00"),Rosters!$A:$A,0))</f>
        <v>F 3</v>
      </c>
      <c r="O3" s="8">
        <f t="shared" ref="O3:O22" si="2">COUNTIF($D:$D,Q3)</f>
        <v>17</v>
      </c>
      <c r="P3" s="4" t="s">
        <v>23</v>
      </c>
      <c r="Q3" s="4" t="s">
        <v>22</v>
      </c>
    </row>
    <row r="4">
      <c r="A4" s="1">
        <v>2.0</v>
      </c>
      <c r="B4" s="25">
        <v>0.21737268518518518</v>
      </c>
      <c r="C4" s="4" t="str">
        <f t="array" ref="C4">INDEX(Rosters!$G:$G,MATCH('Girls Individual'!E4&amp;"-"&amp;TEXT('Girls Individual'!F4,"00"),Rosters!$A:$A,0))</f>
        <v>Lola Porras</v>
      </c>
      <c r="D4" s="4" t="str">
        <f t="shared" si="1"/>
        <v>Assumption</v>
      </c>
      <c r="E4" s="10" t="s">
        <v>28</v>
      </c>
      <c r="F4" s="10">
        <v>7.0</v>
      </c>
      <c r="G4" s="8" t="str">
        <f t="array" ref="G4">INDEX(Rosters!$E:$E,MATCH('Girls Individual'!E4&amp;"-"&amp;TEXT('Girls Individual'!F4,"00"),Rosters!$A:$A,0))&amp;" "&amp;INDEX(Rosters!$D:$D,MATCH('Girls Individual'!E4&amp;"-"&amp;TEXT('Girls Individual'!F4,"00"),Rosters!$A:$A,0))</f>
        <v>F 4</v>
      </c>
      <c r="O4" s="8">
        <f t="shared" si="2"/>
        <v>6</v>
      </c>
      <c r="P4" s="4" t="s">
        <v>27</v>
      </c>
      <c r="Q4" s="4" t="s">
        <v>26</v>
      </c>
    </row>
    <row r="5">
      <c r="A5" s="1">
        <v>3.0</v>
      </c>
      <c r="B5" s="25">
        <v>0.22920138888888889</v>
      </c>
      <c r="C5" s="4" t="str">
        <f t="array" ref="C5">INDEX(Rosters!$G:$G,MATCH('Girls Individual'!E5&amp;"-"&amp;TEXT('Girls Individual'!F5,"00"),Rosters!$A:$A,0))</f>
        <v>Catherine Donofrio</v>
      </c>
      <c r="D5" s="4" t="str">
        <f t="shared" si="1"/>
        <v>AOOL</v>
      </c>
      <c r="E5" s="10" t="s">
        <v>30</v>
      </c>
      <c r="F5" s="10">
        <v>3.0</v>
      </c>
      <c r="G5" s="8" t="str">
        <f t="array" ref="G5">INDEX(Rosters!$E:$E,MATCH('Girls Individual'!E5&amp;"-"&amp;TEXT('Girls Individual'!F5,"00"),Rosters!$A:$A,0))&amp;" "&amp;INDEX(Rosters!$D:$D,MATCH('Girls Individual'!E5&amp;"-"&amp;TEXT('Girls Individual'!F5,"00"),Rosters!$A:$A,0))</f>
        <v>F 3</v>
      </c>
      <c r="O5" s="8">
        <f t="shared" si="2"/>
        <v>11</v>
      </c>
      <c r="P5" s="4" t="s">
        <v>24</v>
      </c>
      <c r="Q5" s="4" t="s">
        <v>29</v>
      </c>
    </row>
    <row r="6">
      <c r="A6" s="1">
        <v>4.0</v>
      </c>
      <c r="B6" s="25">
        <v>0.2375</v>
      </c>
      <c r="C6" s="4" t="str">
        <f t="array" ref="C6">INDEX(Rosters!$G:$G,MATCH('Girls Individual'!E6&amp;"-"&amp;TEXT('Girls Individual'!F6,"00"),Rosters!$A:$A,0))</f>
        <v>Andi Landwehrle</v>
      </c>
      <c r="D6" s="4" t="str">
        <f t="shared" si="1"/>
        <v>Assumption</v>
      </c>
      <c r="E6" s="10" t="s">
        <v>28</v>
      </c>
      <c r="F6" s="10">
        <v>83.0</v>
      </c>
      <c r="G6" s="8" t="str">
        <f t="array" ref="G6">INDEX(Rosters!$E:$E,MATCH('Girls Individual'!E6&amp;"-"&amp;TEXT('Girls Individual'!F6,"00"),Rosters!$A:$A,0))&amp;" "&amp;INDEX(Rosters!$D:$D,MATCH('Girls Individual'!E6&amp;"-"&amp;TEXT('Girls Individual'!F6,"00"),Rosters!$A:$A,0))</f>
        <v>F 3</v>
      </c>
      <c r="O6" s="8">
        <f t="shared" si="2"/>
        <v>18</v>
      </c>
      <c r="P6" s="4" t="s">
        <v>28</v>
      </c>
      <c r="Q6" s="4" t="s">
        <v>21</v>
      </c>
    </row>
    <row r="7">
      <c r="A7" s="1">
        <v>5.0</v>
      </c>
      <c r="B7" s="25">
        <v>0.2375925925925926</v>
      </c>
      <c r="C7" s="4" t="str">
        <f t="array" ref="C7">INDEX(Rosters!$G:$G,MATCH('Girls Individual'!E7&amp;"-"&amp;TEXT('Girls Individual'!F7,"00"),Rosters!$A:$A,0))</f>
        <v>Breanne Mahoney</v>
      </c>
      <c r="D7" s="4" t="str">
        <f t="shared" si="1"/>
        <v>St E</v>
      </c>
      <c r="E7" s="10" t="s">
        <v>33</v>
      </c>
      <c r="F7" s="10">
        <v>4.0</v>
      </c>
      <c r="G7" s="8" t="str">
        <f t="array" ref="G7">INDEX(Rosters!$E:$E,MATCH('Girls Individual'!E7&amp;"-"&amp;TEXT('Girls Individual'!F7,"00"),Rosters!$A:$A,0))&amp;" "&amp;INDEX(Rosters!$D:$D,MATCH('Girls Individual'!E7&amp;"-"&amp;TEXT('Girls Individual'!F7,"00"),Rosters!$A:$A,0))</f>
        <v>F 3</v>
      </c>
      <c r="O7" s="8">
        <f t="shared" si="2"/>
        <v>10</v>
      </c>
      <c r="P7" s="4" t="s">
        <v>33</v>
      </c>
      <c r="Q7" s="4" t="s">
        <v>25</v>
      </c>
    </row>
    <row r="8">
      <c r="A8" s="1">
        <v>6.0</v>
      </c>
      <c r="B8" s="25">
        <v>0.23824074074074075</v>
      </c>
      <c r="C8" s="4" t="str">
        <f t="array" ref="C8">INDEX(Rosters!$G:$G,MATCH('Girls Individual'!E8&amp;"-"&amp;TEXT('Girls Individual'!F8,"00"),Rosters!$A:$A,0))</f>
        <v>Ivy Karamanol</v>
      </c>
      <c r="D8" s="4" t="str">
        <f t="shared" si="1"/>
        <v>St Therese</v>
      </c>
      <c r="E8" s="10" t="s">
        <v>37</v>
      </c>
      <c r="F8" s="10">
        <v>2.0</v>
      </c>
      <c r="G8" s="8" t="str">
        <f t="array" ref="G8">INDEX(Rosters!$E:$E,MATCH('Girls Individual'!E8&amp;"-"&amp;TEXT('Girls Individual'!F8,"00"),Rosters!$A:$A,0))&amp;" "&amp;INDEX(Rosters!$D:$D,MATCH('Girls Individual'!E8&amp;"-"&amp;TEXT('Girls Individual'!F8,"00"),Rosters!$A:$A,0))</f>
        <v>F 3</v>
      </c>
      <c r="O8" s="8">
        <f t="shared" si="2"/>
        <v>0</v>
      </c>
      <c r="P8" s="4" t="s">
        <v>36</v>
      </c>
      <c r="Q8" s="4" t="s">
        <v>35</v>
      </c>
    </row>
    <row r="9">
      <c r="A9" s="1">
        <v>7.0</v>
      </c>
      <c r="B9" s="25">
        <v>0.2396412037037037</v>
      </c>
      <c r="C9" s="4" t="str">
        <f t="array" ref="C9">INDEX(Rosters!$G:$G,MATCH('Girls Individual'!E9&amp;"-"&amp;TEXT('Girls Individual'!F9,"00"),Rosters!$A:$A,0))</f>
        <v>Sarah Schlegel</v>
      </c>
      <c r="D9" s="4" t="str">
        <f t="shared" si="1"/>
        <v>St E</v>
      </c>
      <c r="E9" s="10" t="s">
        <v>33</v>
      </c>
      <c r="F9" s="10">
        <v>9.0</v>
      </c>
      <c r="G9" s="8" t="str">
        <f t="array" ref="G9">INDEX(Rosters!$E:$E,MATCH('Girls Individual'!E9&amp;"-"&amp;TEXT('Girls Individual'!F9,"00"),Rosters!$A:$A,0))&amp;" "&amp;INDEX(Rosters!$D:$D,MATCH('Girls Individual'!E9&amp;"-"&amp;TEXT('Girls Individual'!F9,"00"),Rosters!$A:$A,0))</f>
        <v>F 4</v>
      </c>
      <c r="O9" s="8">
        <f t="shared" si="2"/>
        <v>2</v>
      </c>
      <c r="P9" s="4" t="s">
        <v>39</v>
      </c>
      <c r="Q9" s="4" t="s">
        <v>38</v>
      </c>
    </row>
    <row r="10">
      <c r="A10" s="1">
        <v>8.0</v>
      </c>
      <c r="B10" s="25">
        <v>0.24033564814814815</v>
      </c>
      <c r="C10" s="4" t="str">
        <f t="array" ref="C10">INDEX(Rosters!$G:$G,MATCH('Girls Individual'!E10&amp;"-"&amp;TEXT('Girls Individual'!F10,"00"),Rosters!$A:$A,0))</f>
        <v>Francesca Villapiano</v>
      </c>
      <c r="D10" s="4" t="str">
        <f t="shared" si="1"/>
        <v>St E</v>
      </c>
      <c r="E10" s="10" t="s">
        <v>33</v>
      </c>
      <c r="F10" s="10">
        <v>5.0</v>
      </c>
      <c r="G10" s="8" t="str">
        <f t="array" ref="G10">INDEX(Rosters!$E:$E,MATCH('Girls Individual'!E10&amp;"-"&amp;TEXT('Girls Individual'!F10,"00"),Rosters!$A:$A,0))&amp;" "&amp;INDEX(Rosters!$D:$D,MATCH('Girls Individual'!E10&amp;"-"&amp;TEXT('Girls Individual'!F10,"00"),Rosters!$A:$A,0))</f>
        <v>F 3</v>
      </c>
      <c r="O10" s="8">
        <f t="shared" si="2"/>
        <v>0</v>
      </c>
      <c r="P10" s="4" t="s">
        <v>42</v>
      </c>
      <c r="Q10" s="4" t="s">
        <v>41</v>
      </c>
    </row>
    <row r="11">
      <c r="A11" s="1">
        <v>9.0</v>
      </c>
      <c r="B11" s="25">
        <v>0.24097222222222223</v>
      </c>
      <c r="C11" s="4" t="str">
        <f t="array" ref="C11">INDEX(Rosters!$G:$G,MATCH('Girls Individual'!E11&amp;"-"&amp;TEXT('Girls Individual'!F11,"00"),Rosters!$A:$A,0))</f>
        <v>Charlotte Landwehrle</v>
      </c>
      <c r="D11" s="4" t="str">
        <f t="shared" si="1"/>
        <v>Assumption</v>
      </c>
      <c r="E11" s="10" t="s">
        <v>28</v>
      </c>
      <c r="F11" s="10">
        <v>3.0</v>
      </c>
      <c r="G11" s="8" t="str">
        <f t="array" ref="G11">INDEX(Rosters!$E:$E,MATCH('Girls Individual'!E11&amp;"-"&amp;TEXT('Girls Individual'!F11,"00"),Rosters!$A:$A,0))&amp;" "&amp;INDEX(Rosters!$D:$D,MATCH('Girls Individual'!E11&amp;"-"&amp;TEXT('Girls Individual'!F11,"00"),Rosters!$A:$A,0))</f>
        <v>F 4</v>
      </c>
      <c r="O11" s="8">
        <f t="shared" si="2"/>
        <v>0</v>
      </c>
      <c r="P11" s="4" t="s">
        <v>45</v>
      </c>
      <c r="Q11" s="4" t="s">
        <v>44</v>
      </c>
    </row>
    <row r="12">
      <c r="A12" s="1">
        <v>10.0</v>
      </c>
      <c r="B12" s="25">
        <v>0.24101851851851852</v>
      </c>
      <c r="C12" s="4" t="str">
        <f t="array" ref="C12">INDEX(Rosters!$G:$G,MATCH('Girls Individual'!E12&amp;"-"&amp;TEXT('Girls Individual'!F12,"00"),Rosters!$A:$A,0))</f>
        <v>Jeanne Snyder</v>
      </c>
      <c r="D12" s="4" t="str">
        <f t="shared" si="1"/>
        <v>OLMC</v>
      </c>
      <c r="E12" s="10" t="s">
        <v>23</v>
      </c>
      <c r="F12" s="10">
        <v>17.0</v>
      </c>
      <c r="G12" s="8" t="str">
        <f t="array" ref="G12">INDEX(Rosters!$E:$E,MATCH('Girls Individual'!E12&amp;"-"&amp;TEXT('Girls Individual'!F12,"00"),Rosters!$A:$A,0))&amp;" "&amp;INDEX(Rosters!$D:$D,MATCH('Girls Individual'!E12&amp;"-"&amp;TEXT('Girls Individual'!F12,"00"),Rosters!$A:$A,0))</f>
        <v>F 4</v>
      </c>
      <c r="O12" s="8">
        <f t="shared" si="2"/>
        <v>7</v>
      </c>
      <c r="P12" s="4" t="s">
        <v>48</v>
      </c>
      <c r="Q12" s="4" t="s">
        <v>47</v>
      </c>
    </row>
    <row r="13">
      <c r="A13" s="1">
        <v>11.0</v>
      </c>
      <c r="B13" s="25">
        <v>0.2417013888888889</v>
      </c>
      <c r="C13" s="4" t="str">
        <f t="array" ref="C13">INDEX(Rosters!$G:$G,MATCH('Girls Individual'!E13&amp;"-"&amp;TEXT('Girls Individual'!F13,"00"),Rosters!$A:$A,0))</f>
        <v>Cara Chalet</v>
      </c>
      <c r="D13" s="4" t="str">
        <f t="shared" si="1"/>
        <v>St Thomas</v>
      </c>
      <c r="E13" s="10" t="s">
        <v>55</v>
      </c>
      <c r="F13" s="10">
        <v>4.0</v>
      </c>
      <c r="G13" s="8" t="str">
        <f t="array" ref="G13">INDEX(Rosters!$E:$E,MATCH('Girls Individual'!E13&amp;"-"&amp;TEXT('Girls Individual'!F13,"00"),Rosters!$A:$A,0))&amp;" "&amp;INDEX(Rosters!$D:$D,MATCH('Girls Individual'!E13&amp;"-"&amp;TEXT('Girls Individual'!F13,"00"),Rosters!$A:$A,0))</f>
        <v>F 4</v>
      </c>
      <c r="O13" s="8">
        <f t="shared" si="2"/>
        <v>0</v>
      </c>
      <c r="P13" s="4" t="s">
        <v>50</v>
      </c>
      <c r="Q13" s="4" t="s">
        <v>49</v>
      </c>
    </row>
    <row r="14">
      <c r="A14" s="1">
        <v>12.0</v>
      </c>
      <c r="B14" s="25">
        <v>0.24172453703703703</v>
      </c>
      <c r="C14" s="4" t="str">
        <f t="array" ref="C14">INDEX(Rosters!$G:$G,MATCH('Girls Individual'!E14&amp;"-"&amp;TEXT('Girls Individual'!F14,"00"),Rosters!$A:$A,0))</f>
        <v>Siena Caravano</v>
      </c>
      <c r="D14" s="4" t="str">
        <f t="shared" si="1"/>
        <v>SVMS</v>
      </c>
      <c r="E14" s="10" t="s">
        <v>56</v>
      </c>
      <c r="F14" s="10">
        <v>7.0</v>
      </c>
      <c r="G14" s="8" t="str">
        <f t="array" ref="G14">INDEX(Rosters!$E:$E,MATCH('Girls Individual'!E14&amp;"-"&amp;TEXT('Girls Individual'!F14,"00"),Rosters!$A:$A,0))&amp;" "&amp;INDEX(Rosters!$D:$D,MATCH('Girls Individual'!E14&amp;"-"&amp;TEXT('Girls Individual'!F14,"00"),Rosters!$A:$A,0))</f>
        <v>F 3</v>
      </c>
      <c r="O14" s="8">
        <f t="shared" si="2"/>
        <v>2</v>
      </c>
      <c r="P14" s="4" t="s">
        <v>54</v>
      </c>
      <c r="Q14" s="4" t="s">
        <v>43</v>
      </c>
    </row>
    <row r="15">
      <c r="A15" s="1">
        <v>13.0</v>
      </c>
      <c r="B15" s="25">
        <v>0.2424537037037037</v>
      </c>
      <c r="C15" s="4" t="str">
        <f t="array" ref="C15">INDEX(Rosters!$G:$G,MATCH('Girls Individual'!E15&amp;"-"&amp;TEXT('Girls Individual'!F15,"00"),Rosters!$A:$A,0))</f>
        <v>Olivia Mucciolo</v>
      </c>
      <c r="D15" s="4" t="str">
        <f t="shared" si="1"/>
        <v>St James</v>
      </c>
      <c r="E15" s="10" t="s">
        <v>24</v>
      </c>
      <c r="F15" s="10">
        <v>4.0</v>
      </c>
      <c r="G15" s="8" t="str">
        <f t="array" ref="G15">INDEX(Rosters!$E:$E,MATCH('Girls Individual'!E15&amp;"-"&amp;TEXT('Girls Individual'!F15,"00"),Rosters!$A:$A,0))&amp;" "&amp;INDEX(Rosters!$D:$D,MATCH('Girls Individual'!E15&amp;"-"&amp;TEXT('Girls Individual'!F15,"00"),Rosters!$A:$A,0))</f>
        <v>F 3</v>
      </c>
      <c r="O15" s="8">
        <f t="shared" si="2"/>
        <v>3</v>
      </c>
      <c r="P15" s="4" t="s">
        <v>55</v>
      </c>
      <c r="Q15" s="4" t="s">
        <v>40</v>
      </c>
    </row>
    <row r="16">
      <c r="A16" s="1">
        <v>14.0</v>
      </c>
      <c r="B16" s="25">
        <v>0.24385416666666668</v>
      </c>
      <c r="C16" s="4" t="str">
        <f t="array" ref="C16">INDEX(Rosters!$G:$G,MATCH('Girls Individual'!E16&amp;"-"&amp;TEXT('Girls Individual'!F16,"00"),Rosters!$A:$A,0))</f>
        <v>Brigit DiGidio</v>
      </c>
      <c r="D16" s="4" t="str">
        <f t="shared" si="1"/>
        <v>Pope John</v>
      </c>
      <c r="E16" s="10" t="s">
        <v>61</v>
      </c>
      <c r="F16" s="10">
        <v>34.0</v>
      </c>
      <c r="G16" s="8" t="str">
        <f t="array" ref="G16">INDEX(Rosters!$E:$E,MATCH('Girls Individual'!E16&amp;"-"&amp;TEXT('Girls Individual'!F16,"00"),Rosters!$A:$A,0))&amp;" "&amp;INDEX(Rosters!$D:$D,MATCH('Girls Individual'!E16&amp;"-"&amp;TEXT('Girls Individual'!F16,"00"),Rosters!$A:$A,0))</f>
        <v>F 3</v>
      </c>
      <c r="O16" s="8">
        <f t="shared" si="2"/>
        <v>24</v>
      </c>
      <c r="P16" s="4" t="s">
        <v>56</v>
      </c>
      <c r="Q16" s="4" t="s">
        <v>31</v>
      </c>
    </row>
    <row r="17">
      <c r="A17" s="1">
        <v>15.0</v>
      </c>
      <c r="B17" s="25">
        <v>0.24524305555555556</v>
      </c>
      <c r="C17" s="4" t="str">
        <f t="array" ref="C17">INDEX(Rosters!$G:$G,MATCH('Girls Individual'!E17&amp;"-"&amp;TEXT('Girls Individual'!F17,"00"),Rosters!$A:$A,0))</f>
        <v>Emily Ellis</v>
      </c>
      <c r="D17" s="4" t="str">
        <f t="shared" si="1"/>
        <v>SVMS</v>
      </c>
      <c r="E17" s="10" t="s">
        <v>56</v>
      </c>
      <c r="F17" s="10">
        <v>8.0</v>
      </c>
      <c r="G17" s="8" t="str">
        <f t="array" ref="G17">INDEX(Rosters!$E:$E,MATCH('Girls Individual'!E17&amp;"-"&amp;TEXT('Girls Individual'!F17,"00"),Rosters!$A:$A,0))&amp;" "&amp;INDEX(Rosters!$D:$D,MATCH('Girls Individual'!E17&amp;"-"&amp;TEXT('Girls Individual'!F17,"00"),Rosters!$A:$A,0))</f>
        <v>F 3</v>
      </c>
      <c r="O17" s="8">
        <f t="shared" si="2"/>
        <v>1</v>
      </c>
      <c r="P17" s="4" t="s">
        <v>58</v>
      </c>
      <c r="Q17" s="4" t="s">
        <v>34</v>
      </c>
    </row>
    <row r="18">
      <c r="A18" s="1">
        <v>16.0</v>
      </c>
      <c r="B18" s="25">
        <v>0.24585648148148148</v>
      </c>
      <c r="C18" s="4" t="str">
        <f t="array" ref="C18">INDEX(Rosters!$G:$G,MATCH('Girls Individual'!E18&amp;"-"&amp;TEXT('Girls Individual'!F18,"00"),Rosters!$A:$A,0))</f>
        <v>Jane O'Halloran</v>
      </c>
      <c r="D18" s="4" t="str">
        <f t="shared" si="1"/>
        <v>AOOL</v>
      </c>
      <c r="E18" s="10" t="s">
        <v>30</v>
      </c>
      <c r="F18" s="10">
        <v>4.0</v>
      </c>
      <c r="G18" s="8" t="str">
        <f t="array" ref="G18">INDEX(Rosters!$E:$E,MATCH('Girls Individual'!E18&amp;"-"&amp;TEXT('Girls Individual'!F18,"00"),Rosters!$A:$A,0))&amp;" "&amp;INDEX(Rosters!$D:$D,MATCH('Girls Individual'!E18&amp;"-"&amp;TEXT('Girls Individual'!F18,"00"),Rosters!$A:$A,0))</f>
        <v>F 3</v>
      </c>
      <c r="O18" s="8">
        <f t="shared" si="2"/>
        <v>3</v>
      </c>
      <c r="P18" s="4" t="s">
        <v>59</v>
      </c>
      <c r="Q18" s="4" t="s">
        <v>32</v>
      </c>
    </row>
    <row r="19">
      <c r="A19" s="1">
        <v>17.0</v>
      </c>
      <c r="B19" s="25">
        <v>0.24938657407407408</v>
      </c>
      <c r="C19" s="4" t="str">
        <f t="array" ref="C19">INDEX(Rosters!$G:$G,MATCH('Girls Individual'!E19&amp;"-"&amp;TEXT('Girls Individual'!F19,"00"),Rosters!$A:$A,0))</f>
        <v>Vera Schochet</v>
      </c>
      <c r="D19" s="4" t="str">
        <f t="shared" si="1"/>
        <v>Assumption</v>
      </c>
      <c r="E19" s="10" t="s">
        <v>28</v>
      </c>
      <c r="F19" s="10">
        <v>59.0</v>
      </c>
      <c r="G19" s="8" t="str">
        <f t="array" ref="G19">INDEX(Rosters!$E:$E,MATCH('Girls Individual'!E19&amp;"-"&amp;TEXT('Girls Individual'!F19,"00"),Rosters!$A:$A,0))&amp;" "&amp;INDEX(Rosters!$D:$D,MATCH('Girls Individual'!E19&amp;"-"&amp;TEXT('Girls Individual'!F19,"00"),Rosters!$A:$A,0))</f>
        <v>F 3</v>
      </c>
      <c r="O19" s="8">
        <f t="shared" si="2"/>
        <v>12</v>
      </c>
      <c r="P19" s="4" t="s">
        <v>61</v>
      </c>
      <c r="Q19" s="4" t="s">
        <v>57</v>
      </c>
    </row>
    <row r="20">
      <c r="A20" s="1">
        <f t="shared" ref="A20:A56" si="3">A19+1</f>
        <v>18</v>
      </c>
      <c r="B20" s="25">
        <v>0.2514814814814815</v>
      </c>
      <c r="C20" s="4" t="str">
        <f t="array" ref="C20">INDEX(Rosters!$G:$G,MATCH('Girls Individual'!E20&amp;"-"&amp;TEXT('Girls Individual'!F20,"00"),Rosters!$A:$A,0))</f>
        <v>Gulia Caravano</v>
      </c>
      <c r="D20" s="4" t="str">
        <f t="shared" si="1"/>
        <v>SVMS</v>
      </c>
      <c r="E20" s="10" t="s">
        <v>56</v>
      </c>
      <c r="F20" s="10">
        <v>6.0</v>
      </c>
      <c r="G20" s="8" t="str">
        <f t="array" ref="G20">INDEX(Rosters!$E:$E,MATCH('Girls Individual'!E20&amp;"-"&amp;TEXT('Girls Individual'!F20,"00"),Rosters!$A:$A,0))&amp;" "&amp;INDEX(Rosters!$D:$D,MATCH('Girls Individual'!E20&amp;"-"&amp;TEXT('Girls Individual'!F20,"00"),Rosters!$A:$A,0))</f>
        <v>F 3</v>
      </c>
      <c r="O20" s="8">
        <f t="shared" si="2"/>
        <v>10</v>
      </c>
      <c r="P20" s="4" t="s">
        <v>30</v>
      </c>
      <c r="Q20" s="4" t="s">
        <v>46</v>
      </c>
    </row>
    <row r="21" ht="15.75" customHeight="1">
      <c r="A21" s="1">
        <f t="shared" si="3"/>
        <v>19</v>
      </c>
      <c r="B21" s="25">
        <v>0.2542361111111111</v>
      </c>
      <c r="C21" s="4" t="str">
        <f t="array" ref="C21">INDEX(Rosters!$G:$G,MATCH('Girls Individual'!E21&amp;"-"&amp;TEXT('Girls Individual'!F21,"00"),Rosters!$A:$A,0))</f>
        <v>Clare Nolan</v>
      </c>
      <c r="D21" s="4" t="str">
        <f t="shared" si="1"/>
        <v>SVMS</v>
      </c>
      <c r="E21" s="10" t="s">
        <v>56</v>
      </c>
      <c r="F21" s="10">
        <v>18.0</v>
      </c>
      <c r="G21" s="8" t="str">
        <f t="array" ref="G21">INDEX(Rosters!$E:$E,MATCH('Girls Individual'!E21&amp;"-"&amp;TEXT('Girls Individual'!F21,"00"),Rosters!$A:$A,0))&amp;" "&amp;INDEX(Rosters!$D:$D,MATCH('Girls Individual'!E21&amp;"-"&amp;TEXT('Girls Individual'!F21,"00"),Rosters!$A:$A,0))</f>
        <v>F 4</v>
      </c>
      <c r="O21" s="8">
        <f t="shared" si="2"/>
        <v>3</v>
      </c>
      <c r="P21" s="4" t="s">
        <v>37</v>
      </c>
      <c r="Q21" s="4" t="s">
        <v>60</v>
      </c>
    </row>
    <row r="22" ht="15.75" customHeight="1">
      <c r="A22" s="1">
        <f t="shared" si="3"/>
        <v>20</v>
      </c>
      <c r="B22" s="25">
        <v>0.2590277777777778</v>
      </c>
      <c r="C22" s="4" t="str">
        <f t="array" ref="C22">INDEX(Rosters!$G:$G,MATCH('Girls Individual'!E22&amp;"-"&amp;TEXT('Girls Individual'!F22,"00"),Rosters!$A:$A,0))</f>
        <v>Lailany Mendez</v>
      </c>
      <c r="D22" s="4" t="str">
        <f t="shared" si="1"/>
        <v>St James</v>
      </c>
      <c r="E22" s="10" t="s">
        <v>24</v>
      </c>
      <c r="F22" s="10">
        <v>1.0</v>
      </c>
      <c r="G22" s="8" t="str">
        <f t="array" ref="G22">INDEX(Rosters!$E:$E,MATCH('Girls Individual'!E22&amp;"-"&amp;TEXT('Girls Individual'!F22,"00"),Rosters!$A:$A,0))&amp;" "&amp;INDEX(Rosters!$D:$D,MATCH('Girls Individual'!E22&amp;"-"&amp;TEXT('Girls Individual'!F22,"00"),Rosters!$A:$A,0))</f>
        <v>F 1</v>
      </c>
      <c r="H22" s="18" t="s">
        <v>70</v>
      </c>
      <c r="O22" s="8">
        <f t="shared" si="2"/>
        <v>3</v>
      </c>
      <c r="P22" s="4" t="s">
        <v>52</v>
      </c>
      <c r="Q22" s="4" t="s">
        <v>51</v>
      </c>
    </row>
    <row r="23" ht="15.75" customHeight="1">
      <c r="A23" s="1">
        <f t="shared" si="3"/>
        <v>21</v>
      </c>
      <c r="B23" s="25">
        <v>0.2604976851851852</v>
      </c>
      <c r="C23" s="4" t="str">
        <f t="array" ref="C23">INDEX(Rosters!$G:$G,MATCH('Girls Individual'!E23&amp;"-"&amp;TEXT('Girls Individual'!F23,"00"),Rosters!$A:$A,0))</f>
        <v>Genevieve Watson</v>
      </c>
      <c r="D23" s="4" t="str">
        <f t="shared" si="1"/>
        <v>Queen of Peace</v>
      </c>
      <c r="E23" s="10" t="s">
        <v>48</v>
      </c>
      <c r="F23" s="10">
        <v>4.0</v>
      </c>
      <c r="G23" s="8" t="str">
        <f t="array" ref="G23">INDEX(Rosters!$E:$E,MATCH('Girls Individual'!E23&amp;"-"&amp;TEXT('Girls Individual'!F23,"00"),Rosters!$A:$A,0))&amp;" "&amp;INDEX(Rosters!$D:$D,MATCH('Girls Individual'!E23&amp;"-"&amp;TEXT('Girls Individual'!F23,"00"),Rosters!$A:$A,0))</f>
        <v>F 4</v>
      </c>
    </row>
    <row r="24" ht="15.75" customHeight="1">
      <c r="A24" s="1">
        <f t="shared" si="3"/>
        <v>22</v>
      </c>
      <c r="B24" s="25">
        <v>0.26256944444444447</v>
      </c>
      <c r="C24" s="4" t="str">
        <f t="array" ref="C24">INDEX(Rosters!$G:$G,MATCH('Girls Individual'!E24&amp;"-"&amp;TEXT('Girls Individual'!F24,"00"),Rosters!$A:$A,0))</f>
        <v>Julianne  Khosrowshahi</v>
      </c>
      <c r="D24" s="4" t="str">
        <f t="shared" si="1"/>
        <v>SVMS</v>
      </c>
      <c r="E24" s="10" t="s">
        <v>56</v>
      </c>
      <c r="F24" s="10">
        <v>16.0</v>
      </c>
      <c r="G24" s="8" t="str">
        <f t="array" ref="G24">INDEX(Rosters!$E:$E,MATCH('Girls Individual'!E24&amp;"-"&amp;TEXT('Girls Individual'!F24,"00"),Rosters!$A:$A,0))&amp;" "&amp;INDEX(Rosters!$D:$D,MATCH('Girls Individual'!E24&amp;"-"&amp;TEXT('Girls Individual'!F24,"00"),Rosters!$A:$A,0))</f>
        <v>F 4</v>
      </c>
      <c r="O24" s="4">
        <f>SUM(O2:O22)</f>
        <v>132</v>
      </c>
    </row>
    <row r="25" ht="15.75" customHeight="1">
      <c r="A25" s="1">
        <f t="shared" si="3"/>
        <v>23</v>
      </c>
      <c r="B25" s="25">
        <v>0.2646412037037037</v>
      </c>
      <c r="C25" s="4" t="str">
        <f t="array" ref="C25">INDEX(Rosters!$G:$G,MATCH('Girls Individual'!E25&amp;"-"&amp;TEXT('Girls Individual'!F25,"00"),Rosters!$A:$A,0))</f>
        <v>Addison Bucknor</v>
      </c>
      <c r="D25" s="4" t="str">
        <f t="shared" si="1"/>
        <v>St Cassian School</v>
      </c>
      <c r="E25" s="10" t="s">
        <v>27</v>
      </c>
      <c r="F25" s="10">
        <v>11.0</v>
      </c>
      <c r="G25" s="8" t="str">
        <f t="array" ref="G25">INDEX(Rosters!$E:$E,MATCH('Girls Individual'!E25&amp;"-"&amp;TEXT('Girls Individual'!F25,"00"),Rosters!$A:$A,0))&amp;" "&amp;INDEX(Rosters!$D:$D,MATCH('Girls Individual'!E25&amp;"-"&amp;TEXT('Girls Individual'!F25,"00"),Rosters!$A:$A,0))</f>
        <v>f 3</v>
      </c>
    </row>
    <row r="26" ht="15.75" customHeight="1">
      <c r="A26" s="1">
        <f t="shared" si="3"/>
        <v>24</v>
      </c>
      <c r="B26" s="25">
        <v>0.2667013888888889</v>
      </c>
      <c r="C26" s="4" t="str">
        <f t="array" ref="C26">INDEX(Rosters!$G:$G,MATCH('Girls Individual'!E26&amp;"-"&amp;TEXT('Girls Individual'!F26,"00"),Rosters!$A:$A,0))</f>
        <v>Adeline Young</v>
      </c>
      <c r="D26" s="4" t="str">
        <f t="shared" si="1"/>
        <v>Assumption</v>
      </c>
      <c r="E26" s="10" t="s">
        <v>28</v>
      </c>
      <c r="F26" s="10">
        <v>57.0</v>
      </c>
      <c r="G26" s="8" t="str">
        <f t="array" ref="G26">INDEX(Rosters!$E:$E,MATCH('Girls Individual'!E26&amp;"-"&amp;TEXT('Girls Individual'!F26,"00"),Rosters!$A:$A,0))&amp;" "&amp;INDEX(Rosters!$D:$D,MATCH('Girls Individual'!E26&amp;"-"&amp;TEXT('Girls Individual'!F26,"00"),Rosters!$A:$A,0))</f>
        <v>F 2</v>
      </c>
      <c r="H26" s="18" t="s">
        <v>71</v>
      </c>
    </row>
    <row r="27" ht="15.75" customHeight="1">
      <c r="A27" s="1">
        <f t="shared" si="3"/>
        <v>25</v>
      </c>
      <c r="B27" s="25">
        <v>0.2667361111111111</v>
      </c>
      <c r="C27" s="4" t="str">
        <f t="array" ref="C27">INDEX(Rosters!$G:$G,MATCH('Girls Individual'!E27&amp;"-"&amp;TEXT('Girls Individual'!F27,"00"),Rosters!$A:$A,0))</f>
        <v>Aurora Johnston</v>
      </c>
      <c r="D27" s="4" t="str">
        <f t="shared" si="1"/>
        <v>St James</v>
      </c>
      <c r="E27" s="10" t="s">
        <v>24</v>
      </c>
      <c r="F27" s="10">
        <v>3.0</v>
      </c>
      <c r="G27" s="8" t="str">
        <f t="array" ref="G27">INDEX(Rosters!$E:$E,MATCH('Girls Individual'!E27&amp;"-"&amp;TEXT('Girls Individual'!F27,"00"),Rosters!$A:$A,0))&amp;" "&amp;INDEX(Rosters!$D:$D,MATCH('Girls Individual'!E27&amp;"-"&amp;TEXT('Girls Individual'!F27,"00"),Rosters!$A:$A,0))</f>
        <v>F 3</v>
      </c>
      <c r="H27" s="18" t="s">
        <v>72</v>
      </c>
    </row>
    <row r="28" ht="15.75" customHeight="1">
      <c r="A28" s="1">
        <f t="shared" si="3"/>
        <v>26</v>
      </c>
      <c r="B28" s="25">
        <v>0.26744212962962965</v>
      </c>
      <c r="C28" s="4" t="str">
        <f t="array" ref="C28">INDEX(Rosters!$G:$G,MATCH('Girls Individual'!E28&amp;"-"&amp;TEXT('Girls Individual'!F28,"00"),Rosters!$A:$A,0))</f>
        <v>Kaleigh Smith</v>
      </c>
      <c r="D28" s="4" t="str">
        <f t="shared" si="1"/>
        <v>Queen of Peace</v>
      </c>
      <c r="E28" s="10" t="s">
        <v>48</v>
      </c>
      <c r="F28" s="10">
        <v>17.0</v>
      </c>
      <c r="G28" s="8" t="str">
        <f t="array" ref="G28">INDEX(Rosters!$E:$E,MATCH('Girls Individual'!E28&amp;"-"&amp;TEXT('Girls Individual'!F28,"00"),Rosters!$A:$A,0))&amp;" "&amp;INDEX(Rosters!$D:$D,MATCH('Girls Individual'!E28&amp;"-"&amp;TEXT('Girls Individual'!F28,"00"),Rosters!$A:$A,0))</f>
        <v>F 4</v>
      </c>
    </row>
    <row r="29" ht="15.75" customHeight="1">
      <c r="A29" s="1">
        <f t="shared" si="3"/>
        <v>27</v>
      </c>
      <c r="B29" s="25">
        <v>0.26805555555555555</v>
      </c>
      <c r="C29" s="4" t="str">
        <f t="array" ref="C29">INDEX(Rosters!$G:$G,MATCH('Girls Individual'!E29&amp;"-"&amp;TEXT('Girls Individual'!F29,"00"),Rosters!$A:$A,0))</f>
        <v>Quincy Selser</v>
      </c>
      <c r="D29" s="4" t="str">
        <f t="shared" si="1"/>
        <v>St Therese</v>
      </c>
      <c r="E29" s="10" t="s">
        <v>37</v>
      </c>
      <c r="F29" s="10">
        <v>3.0</v>
      </c>
      <c r="G29" s="8" t="str">
        <f t="array" ref="G29">INDEX(Rosters!$E:$E,MATCH('Girls Individual'!E29&amp;"-"&amp;TEXT('Girls Individual'!F29,"00"),Rosters!$A:$A,0))&amp;" "&amp;INDEX(Rosters!$D:$D,MATCH('Girls Individual'!E29&amp;"-"&amp;TEXT('Girls Individual'!F29,"00"),Rosters!$A:$A,0))</f>
        <v>F 3</v>
      </c>
    </row>
    <row r="30" ht="15.75" customHeight="1">
      <c r="A30" s="1">
        <f t="shared" si="3"/>
        <v>28</v>
      </c>
      <c r="B30" s="25">
        <v>0.26875</v>
      </c>
      <c r="C30" s="4" t="str">
        <f t="array" ref="C30">INDEX(Rosters!$G:$G,MATCH('Girls Individual'!E30&amp;"-"&amp;TEXT('Girls Individual'!F30,"00"),Rosters!$A:$A,0))</f>
        <v>Layla Nicolitti</v>
      </c>
      <c r="D30" s="4" t="str">
        <f t="shared" si="1"/>
        <v>OLS</v>
      </c>
      <c r="E30" s="10" t="s">
        <v>52</v>
      </c>
      <c r="F30" s="10">
        <v>6.0</v>
      </c>
      <c r="G30" s="8" t="str">
        <f t="array" ref="G30">INDEX(Rosters!$E:$E,MATCH('Girls Individual'!E30&amp;"-"&amp;TEXT('Girls Individual'!F30,"00"),Rosters!$A:$A,0))&amp;" "&amp;INDEX(Rosters!$D:$D,MATCH('Girls Individual'!E30&amp;"-"&amp;TEXT('Girls Individual'!F30,"00"),Rosters!$A:$A,0))</f>
        <v>F 4</v>
      </c>
    </row>
    <row r="31" ht="15.75" customHeight="1">
      <c r="A31" s="1">
        <f t="shared" si="3"/>
        <v>29</v>
      </c>
      <c r="B31" s="25">
        <v>0.2750925925925926</v>
      </c>
      <c r="C31" s="4" t="str">
        <f t="array" ref="C31">INDEX(Rosters!$G:$G,MATCH('Girls Individual'!E31&amp;"-"&amp;TEXT('Girls Individual'!F31,"00"),Rosters!$A:$A,0))</f>
        <v>Juliette Watson</v>
      </c>
      <c r="D31" s="4" t="str">
        <f t="shared" si="1"/>
        <v>Queen of Peace</v>
      </c>
      <c r="E31" s="10" t="s">
        <v>48</v>
      </c>
      <c r="F31" s="10">
        <v>3.0</v>
      </c>
      <c r="G31" s="8" t="str">
        <f t="array" ref="G31">INDEX(Rosters!$E:$E,MATCH('Girls Individual'!E31&amp;"-"&amp;TEXT('Girls Individual'!F31,"00"),Rosters!$A:$A,0))&amp;" "&amp;INDEX(Rosters!$D:$D,MATCH('Girls Individual'!E31&amp;"-"&amp;TEXT('Girls Individual'!F31,"00"),Rosters!$A:$A,0))</f>
        <v>F 4</v>
      </c>
    </row>
    <row r="32" ht="15.75" customHeight="1">
      <c r="A32" s="1">
        <f t="shared" si="3"/>
        <v>30</v>
      </c>
      <c r="B32" s="25">
        <v>0.27574074074074073</v>
      </c>
      <c r="C32" s="4" t="str">
        <f t="array" ref="C32">INDEX(Rosters!$G:$G,MATCH('Girls Individual'!E32&amp;"-"&amp;TEXT('Girls Individual'!F32,"00"),Rosters!$A:$A,0))</f>
        <v>Miranda Sturman</v>
      </c>
      <c r="D32" s="4" t="str">
        <f t="shared" si="1"/>
        <v>OLS</v>
      </c>
      <c r="E32" s="10" t="s">
        <v>52</v>
      </c>
      <c r="F32" s="10">
        <v>9.0</v>
      </c>
      <c r="G32" s="8" t="str">
        <f t="array" ref="G32">INDEX(Rosters!$E:$E,MATCH('Girls Individual'!E32&amp;"-"&amp;TEXT('Girls Individual'!F32,"00"),Rosters!$A:$A,0))&amp;" "&amp;INDEX(Rosters!$D:$D,MATCH('Girls Individual'!E32&amp;"-"&amp;TEXT('Girls Individual'!F32,"00"),Rosters!$A:$A,0))</f>
        <v>F 3</v>
      </c>
      <c r="H32" s="18" t="s">
        <v>73</v>
      </c>
    </row>
    <row r="33" ht="15.75" customHeight="1">
      <c r="A33" s="1">
        <f t="shared" si="3"/>
        <v>31</v>
      </c>
      <c r="B33" s="25">
        <v>0.28480324074074076</v>
      </c>
      <c r="C33" s="4" t="str">
        <f t="array" ref="C33">INDEX(Rosters!$G:$G,MATCH('Girls Individual'!E33&amp;"-"&amp;TEXT('Girls Individual'!F33,"00"),Rosters!$A:$A,0))</f>
        <v>Leah Kenneally</v>
      </c>
      <c r="D33" s="4" t="str">
        <f t="shared" si="1"/>
        <v>Assumption</v>
      </c>
      <c r="E33" s="10" t="s">
        <v>28</v>
      </c>
      <c r="F33" s="10">
        <v>53.0</v>
      </c>
      <c r="G33" s="8" t="str">
        <f t="array" ref="G33">INDEX(Rosters!$E:$E,MATCH('Girls Individual'!E33&amp;"-"&amp;TEXT('Girls Individual'!F33,"00"),Rosters!$A:$A,0))&amp;" "&amp;INDEX(Rosters!$D:$D,MATCH('Girls Individual'!E33&amp;"-"&amp;TEXT('Girls Individual'!F33,"00"),Rosters!$A:$A,0))</f>
        <v>F 3</v>
      </c>
    </row>
    <row r="34" ht="15.75" customHeight="1">
      <c r="A34" s="1">
        <f t="shared" si="3"/>
        <v>32</v>
      </c>
      <c r="B34" s="25">
        <v>0.2896296296296296</v>
      </c>
      <c r="C34" s="4" t="str">
        <f t="array" ref="C34">INDEX(Rosters!$G:$G,MATCH('Girls Individual'!E34&amp;"-"&amp;TEXT('Girls Individual'!F34,"00"),Rosters!$A:$A,0))</f>
        <v>Roxanne Mellen</v>
      </c>
      <c r="D34" s="4" t="str">
        <f t="shared" si="1"/>
        <v>OLMC</v>
      </c>
      <c r="E34" s="10" t="s">
        <v>23</v>
      </c>
      <c r="F34" s="10">
        <v>13.0</v>
      </c>
      <c r="G34" s="8" t="str">
        <f t="array" ref="G34">INDEX(Rosters!$E:$E,MATCH('Girls Individual'!E34&amp;"-"&amp;TEXT('Girls Individual'!F34,"00"),Rosters!$A:$A,0))&amp;" "&amp;INDEX(Rosters!$D:$D,MATCH('Girls Individual'!E34&amp;"-"&amp;TEXT('Girls Individual'!F34,"00"),Rosters!$A:$A,0))</f>
        <v>F 4</v>
      </c>
    </row>
    <row r="35" ht="15.75" customHeight="1">
      <c r="A35" s="1">
        <f t="shared" si="3"/>
        <v>33</v>
      </c>
      <c r="B35" s="25">
        <v>0.29377314814814814</v>
      </c>
      <c r="C35" s="4" t="str">
        <f t="array" ref="C35">INDEX(Rosters!$G:$G,MATCH('Girls Individual'!E35&amp;"-"&amp;TEXT('Girls Individual'!F35,"00"),Rosters!$A:$A,0))</f>
        <v>Madeline Connolly</v>
      </c>
      <c r="D35" s="4" t="str">
        <f t="shared" si="1"/>
        <v>OLS</v>
      </c>
      <c r="E35" s="10" t="s">
        <v>52</v>
      </c>
      <c r="F35" s="10">
        <v>7.0</v>
      </c>
      <c r="G35" s="8" t="str">
        <f t="array" ref="G35">INDEX(Rosters!$E:$E,MATCH('Girls Individual'!E35&amp;"-"&amp;TEXT('Girls Individual'!F35,"00"),Rosters!$A:$A,0))&amp;" "&amp;INDEX(Rosters!$D:$D,MATCH('Girls Individual'!E35&amp;"-"&amp;TEXT('Girls Individual'!F35,"00"),Rosters!$A:$A,0))</f>
        <v>F 1</v>
      </c>
      <c r="H35" s="18" t="s">
        <v>71</v>
      </c>
    </row>
    <row r="36" ht="15.75" customHeight="1">
      <c r="A36" s="1">
        <f t="shared" si="3"/>
        <v>34</v>
      </c>
      <c r="B36" s="25">
        <v>0.2965509259259259</v>
      </c>
      <c r="C36" s="4" t="str">
        <f t="array" ref="C36">INDEX(Rosters!$G:$G,MATCH('Girls Individual'!E36&amp;"-"&amp;TEXT('Girls Individual'!F36,"00"),Rosters!$A:$A,0))</f>
        <v>Isabella Orellana</v>
      </c>
      <c r="D36" s="4" t="str">
        <f t="shared" si="1"/>
        <v>OLMC</v>
      </c>
      <c r="E36" s="10" t="s">
        <v>23</v>
      </c>
      <c r="F36" s="10">
        <v>15.0</v>
      </c>
      <c r="G36" s="8" t="str">
        <f t="array" ref="G36">INDEX(Rosters!$E:$E,MATCH('Girls Individual'!E36&amp;"-"&amp;TEXT('Girls Individual'!F36,"00"),Rosters!$A:$A,0))&amp;" "&amp;INDEX(Rosters!$D:$D,MATCH('Girls Individual'!E36&amp;"-"&amp;TEXT('Girls Individual'!F36,"00"),Rosters!$A:$A,0))</f>
        <v>F 4</v>
      </c>
    </row>
    <row r="37" ht="15.75" customHeight="1">
      <c r="A37" s="1">
        <f t="shared" si="3"/>
        <v>35</v>
      </c>
      <c r="B37" s="25">
        <v>0.2965625</v>
      </c>
      <c r="C37" s="4" t="str">
        <f t="array" ref="C37">INDEX(Rosters!$G:$G,MATCH('Girls Individual'!E37&amp;"-"&amp;TEXT('Girls Individual'!F37,"00"),Rosters!$A:$A,0))</f>
        <v>Addison Matz</v>
      </c>
      <c r="D37" s="4" t="str">
        <f t="shared" si="1"/>
        <v>AOLP</v>
      </c>
      <c r="E37" s="10" t="s">
        <v>39</v>
      </c>
      <c r="F37" s="10">
        <v>1.0</v>
      </c>
      <c r="G37" s="8" t="str">
        <f t="array" ref="G37">INDEX(Rosters!$E:$E,MATCH('Girls Individual'!E37&amp;"-"&amp;TEXT('Girls Individual'!F37,"00"),Rosters!$A:$A,0))&amp;" "&amp;INDEX(Rosters!$D:$D,MATCH('Girls Individual'!E37&amp;"-"&amp;TEXT('Girls Individual'!F37,"00"),Rosters!$A:$A,0))</f>
        <v>F 4</v>
      </c>
    </row>
    <row r="38" ht="15.75" customHeight="1">
      <c r="A38" s="1">
        <f t="shared" si="3"/>
        <v>36</v>
      </c>
      <c r="B38" s="25">
        <v>0.2987037037037037</v>
      </c>
      <c r="C38" s="4" t="str">
        <f t="array" ref="C38">INDEX(Rosters!$G:$G,MATCH('Girls Individual'!E38&amp;"-"&amp;TEXT('Girls Individual'!F38,"00"),Rosters!$A:$A,0))</f>
        <v>Olivia Castelli</v>
      </c>
      <c r="D38" s="4" t="str">
        <f t="shared" si="1"/>
        <v>AOOL</v>
      </c>
      <c r="E38" s="10" t="s">
        <v>30</v>
      </c>
      <c r="F38" s="10">
        <v>8.0</v>
      </c>
      <c r="G38" s="8" t="str">
        <f t="array" ref="G38">INDEX(Rosters!$E:$E,MATCH('Girls Individual'!E38&amp;"-"&amp;TEXT('Girls Individual'!F38,"00"),Rosters!$A:$A,0))&amp;" "&amp;INDEX(Rosters!$D:$D,MATCH('Girls Individual'!E38&amp;"-"&amp;TEXT('Girls Individual'!F38,"00"),Rosters!$A:$A,0))</f>
        <v>F 4</v>
      </c>
    </row>
    <row r="39" ht="15.75" customHeight="1">
      <c r="A39" s="1">
        <f t="shared" si="3"/>
        <v>37</v>
      </c>
      <c r="B39" s="25">
        <v>0.30069444444444443</v>
      </c>
      <c r="C39" s="4" t="str">
        <f t="array" ref="C39">INDEX(Rosters!$G:$G,MATCH('Girls Individual'!E39&amp;"-"&amp;TEXT('Girls Individual'!F39,"00"),Rosters!$A:$A,0))</f>
        <v>Lilly Scheuerman</v>
      </c>
      <c r="D39" s="4" t="str">
        <f t="shared" si="1"/>
        <v>St E</v>
      </c>
      <c r="E39" s="10" t="s">
        <v>33</v>
      </c>
      <c r="F39" s="10">
        <v>8.0</v>
      </c>
      <c r="G39" s="8" t="str">
        <f t="array" ref="G39">INDEX(Rosters!$E:$E,MATCH('Girls Individual'!E39&amp;"-"&amp;TEXT('Girls Individual'!F39,"00"),Rosters!$A:$A,0))&amp;" "&amp;INDEX(Rosters!$D:$D,MATCH('Girls Individual'!E39&amp;"-"&amp;TEXT('Girls Individual'!F39,"00"),Rosters!$A:$A,0))</f>
        <v>F 4</v>
      </c>
    </row>
    <row r="40" ht="15.75" customHeight="1">
      <c r="A40" s="1">
        <f t="shared" si="3"/>
        <v>38</v>
      </c>
      <c r="B40" s="25">
        <v>0.30418981481481483</v>
      </c>
      <c r="C40" s="4" t="str">
        <f t="array" ref="C40">INDEX(Rosters!$G:$G,MATCH('Girls Individual'!E40&amp;"-"&amp;TEXT('Girls Individual'!F40,"00"),Rosters!$A:$A,0))</f>
        <v>Jade  Giannetti</v>
      </c>
      <c r="D40" s="4" t="str">
        <f t="shared" si="1"/>
        <v>St Rose</v>
      </c>
      <c r="E40" s="10" t="s">
        <v>54</v>
      </c>
      <c r="F40" s="10">
        <v>7.0</v>
      </c>
      <c r="G40" s="8" t="str">
        <f t="array" ref="G40">INDEX(Rosters!$E:$E,MATCH('Girls Individual'!E40&amp;"-"&amp;TEXT('Girls Individual'!F40,"00"),Rosters!$A:$A,0))&amp;" "&amp;INDEX(Rosters!$D:$D,MATCH('Girls Individual'!E40&amp;"-"&amp;TEXT('Girls Individual'!F40,"00"),Rosters!$A:$A,0))</f>
        <v>F 3</v>
      </c>
    </row>
    <row r="41" ht="15.75" customHeight="1">
      <c r="A41" s="1">
        <f t="shared" si="3"/>
        <v>39</v>
      </c>
      <c r="B41" s="25">
        <v>0.30420138888888887</v>
      </c>
      <c r="C41" s="4" t="str">
        <f t="array" ref="C41">INDEX(Rosters!$G:$G,MATCH('Girls Individual'!E41&amp;"-"&amp;TEXT('Girls Individual'!F41,"00"),Rosters!$A:$A,0))</f>
        <v>Hailey Kostka</v>
      </c>
      <c r="D41" s="4" t="str">
        <f t="shared" si="1"/>
        <v>St Pats</v>
      </c>
      <c r="E41" s="10" t="s">
        <v>59</v>
      </c>
      <c r="F41" s="10">
        <v>11.0</v>
      </c>
      <c r="G41" s="8" t="str">
        <f t="array" ref="G41">INDEX(Rosters!$E:$E,MATCH('Girls Individual'!E41&amp;"-"&amp;TEXT('Girls Individual'!F41,"00"),Rosters!$A:$A,0))&amp;" "&amp;INDEX(Rosters!$D:$D,MATCH('Girls Individual'!E41&amp;"-"&amp;TEXT('Girls Individual'!F41,"00"),Rosters!$A:$A,0))</f>
        <v>F 3</v>
      </c>
    </row>
    <row r="42" ht="15.75" customHeight="1">
      <c r="A42" s="1">
        <f t="shared" si="3"/>
        <v>40</v>
      </c>
      <c r="B42" s="25">
        <v>0.30975694444444446</v>
      </c>
      <c r="C42" s="4" t="str">
        <f t="array" ref="C42">INDEX(Rosters!$G:$G,MATCH('Girls Individual'!E42&amp;"-"&amp;TEXT('Girls Individual'!F42,"00"),Rosters!$A:$A,0))</f>
        <v>Riley Chicino</v>
      </c>
      <c r="D42" s="4" t="str">
        <f t="shared" si="1"/>
        <v>OLMC</v>
      </c>
      <c r="E42" s="10" t="s">
        <v>23</v>
      </c>
      <c r="F42" s="10">
        <v>11.0</v>
      </c>
      <c r="G42" s="8" t="str">
        <f t="array" ref="G42">INDEX(Rosters!$E:$E,MATCH('Girls Individual'!E42&amp;"-"&amp;TEXT('Girls Individual'!F42,"00"),Rosters!$A:$A,0))&amp;" "&amp;INDEX(Rosters!$D:$D,MATCH('Girls Individual'!E42&amp;"-"&amp;TEXT('Girls Individual'!F42,"00"),Rosters!$A:$A,0))</f>
        <v>F 4</v>
      </c>
    </row>
    <row r="43" ht="15.75" customHeight="1">
      <c r="A43" s="1">
        <f t="shared" si="3"/>
        <v>41</v>
      </c>
      <c r="B43" s="25">
        <v>0.3174074074074074</v>
      </c>
      <c r="C43" s="4" t="str">
        <f t="array" ref="C43">INDEX(Rosters!$G:$G,MATCH('Girls Individual'!E43&amp;"-"&amp;TEXT('Girls Individual'!F43,"00"),Rosters!$A:$A,0))</f>
        <v>Veronica Arocho</v>
      </c>
      <c r="D43" s="4" t="str">
        <f t="shared" si="1"/>
        <v>OLMC</v>
      </c>
      <c r="E43" s="10" t="s">
        <v>23</v>
      </c>
      <c r="F43" s="10">
        <v>10.0</v>
      </c>
      <c r="G43" s="8" t="str">
        <f t="array" ref="G43">INDEX(Rosters!$E:$E,MATCH('Girls Individual'!E43&amp;"-"&amp;TEXT('Girls Individual'!F43,"00"),Rosters!$A:$A,0))&amp;" "&amp;INDEX(Rosters!$D:$D,MATCH('Girls Individual'!E43&amp;"-"&amp;TEXT('Girls Individual'!F43,"00"),Rosters!$A:$A,0))</f>
        <v>F 4</v>
      </c>
    </row>
    <row r="44" ht="15.75" customHeight="1">
      <c r="A44" s="1">
        <f t="shared" si="3"/>
        <v>42</v>
      </c>
      <c r="B44" s="25">
        <v>0.31743055555555555</v>
      </c>
      <c r="C44" s="4" t="str">
        <f t="array" ref="C44">INDEX(Rosters!$G:$G,MATCH('Girls Individual'!E44&amp;"-"&amp;TEXT('Girls Individual'!F44,"00"),Rosters!$A:$A,0))</f>
        <v>Scarlett Lubarsky</v>
      </c>
      <c r="D44" s="4" t="str">
        <f t="shared" si="1"/>
        <v>OLMC</v>
      </c>
      <c r="E44" s="10" t="s">
        <v>23</v>
      </c>
      <c r="F44" s="10">
        <v>4.0</v>
      </c>
      <c r="G44" s="8" t="str">
        <f t="array" ref="G44">INDEX(Rosters!$E:$E,MATCH('Girls Individual'!E44&amp;"-"&amp;TEXT('Girls Individual'!F44,"00"),Rosters!$A:$A,0))&amp;" "&amp;INDEX(Rosters!$D:$D,MATCH('Girls Individual'!E44&amp;"-"&amp;TEXT('Girls Individual'!F44,"00"),Rosters!$A:$A,0))</f>
        <v>F 3</v>
      </c>
    </row>
    <row r="45" ht="15.75" customHeight="1">
      <c r="A45" s="1">
        <f t="shared" si="3"/>
        <v>43</v>
      </c>
      <c r="B45" s="25">
        <v>0.3194675925925926</v>
      </c>
      <c r="C45" s="4" t="str">
        <f t="array" ref="C45">INDEX(Rosters!$G:$G,MATCH('Girls Individual'!E45&amp;"-"&amp;TEXT('Girls Individual'!F45,"00"),Rosters!$A:$A,0))</f>
        <v>Annika Abouzied</v>
      </c>
      <c r="D45" s="4" t="str">
        <f t="shared" si="1"/>
        <v>OLMC</v>
      </c>
      <c r="E45" s="10" t="s">
        <v>23</v>
      </c>
      <c r="F45" s="10">
        <v>1.0</v>
      </c>
      <c r="G45" s="8" t="str">
        <f t="array" ref="G45">INDEX(Rosters!$E:$E,MATCH('Girls Individual'!E45&amp;"-"&amp;TEXT('Girls Individual'!F45,"00"),Rosters!$A:$A,0))&amp;" "&amp;INDEX(Rosters!$D:$D,MATCH('Girls Individual'!E45&amp;"-"&amp;TEXT('Girls Individual'!F45,"00"),Rosters!$A:$A,0))</f>
        <v>F 3</v>
      </c>
    </row>
    <row r="46" ht="15.75" customHeight="1">
      <c r="A46" s="1">
        <f t="shared" si="3"/>
        <v>44</v>
      </c>
      <c r="B46" s="25">
        <v>0.3216087962962963</v>
      </c>
      <c r="C46" s="4" t="str">
        <f t="array" ref="C46">INDEX(Rosters!$G:$G,MATCH('Girls Individual'!E46&amp;"-"&amp;TEXT('Girls Individual'!F46,"00"),Rosters!$A:$A,0))</f>
        <v>Amelia Rosania</v>
      </c>
      <c r="D46" s="4" t="str">
        <f t="shared" si="1"/>
        <v>St Cassian School</v>
      </c>
      <c r="E46" s="10" t="s">
        <v>27</v>
      </c>
      <c r="F46" s="10">
        <v>46.0</v>
      </c>
      <c r="G46" s="8" t="str">
        <f t="array" ref="G46">INDEX(Rosters!$E:$E,MATCH('Girls Individual'!E46&amp;"-"&amp;TEXT('Girls Individual'!F46,"00"),Rosters!$A:$A,0))&amp;" "&amp;INDEX(Rosters!$D:$D,MATCH('Girls Individual'!E46&amp;"-"&amp;TEXT('Girls Individual'!F46,"00"),Rosters!$A:$A,0))</f>
        <v>F 3</v>
      </c>
    </row>
    <row r="47" ht="15.75" customHeight="1">
      <c r="A47" s="1">
        <f t="shared" si="3"/>
        <v>45</v>
      </c>
      <c r="B47" s="25">
        <v>0.32506944444444447</v>
      </c>
      <c r="C47" s="4" t="str">
        <f t="array" ref="C47">INDEX(Rosters!$G:$G,MATCH('Girls Individual'!E47&amp;"-"&amp;TEXT('Girls Individual'!F47,"00"),Rosters!$A:$A,0))</f>
        <v>Greta Durick</v>
      </c>
      <c r="D47" s="4" t="str">
        <f t="shared" si="1"/>
        <v>St Pats</v>
      </c>
      <c r="E47" s="10" t="s">
        <v>59</v>
      </c>
      <c r="F47" s="10">
        <v>14.0</v>
      </c>
      <c r="G47" s="8" t="str">
        <f t="array" ref="G47">INDEX(Rosters!$E:$E,MATCH('Girls Individual'!E47&amp;"-"&amp;TEXT('Girls Individual'!F47,"00"),Rosters!$A:$A,0))&amp;" "&amp;INDEX(Rosters!$D:$D,MATCH('Girls Individual'!E47&amp;"-"&amp;TEXT('Girls Individual'!F47,"00"),Rosters!$A:$A,0))</f>
        <v>F 3</v>
      </c>
      <c r="H47" s="18" t="s">
        <v>73</v>
      </c>
    </row>
    <row r="48" ht="15.75" customHeight="1">
      <c r="A48" s="1">
        <f t="shared" si="3"/>
        <v>46</v>
      </c>
      <c r="B48" s="25">
        <v>0.3251041666666667</v>
      </c>
      <c r="C48" s="4" t="str">
        <f t="array" ref="C48">INDEX(Rosters!$G:$G,MATCH('Girls Individual'!E48&amp;"-"&amp;TEXT('Girls Individual'!F48,"00"),Rosters!$A:$A,0))</f>
        <v>Hadley Brown</v>
      </c>
      <c r="D48" s="4" t="str">
        <f t="shared" si="1"/>
        <v>Assumption</v>
      </c>
      <c r="E48" s="10" t="s">
        <v>28</v>
      </c>
      <c r="F48" s="10">
        <v>55.0</v>
      </c>
      <c r="G48" s="8" t="str">
        <f t="array" ref="G48">INDEX(Rosters!$E:$E,MATCH('Girls Individual'!E48&amp;"-"&amp;TEXT('Girls Individual'!F48,"00"),Rosters!$A:$A,0))&amp;" "&amp;INDEX(Rosters!$D:$D,MATCH('Girls Individual'!E48&amp;"-"&amp;TEXT('Girls Individual'!F48,"00"),Rosters!$A:$A,0))</f>
        <v>F 3</v>
      </c>
    </row>
    <row r="49" ht="15.75" customHeight="1">
      <c r="A49" s="1">
        <f t="shared" si="3"/>
        <v>47</v>
      </c>
      <c r="B49" s="25">
        <v>0.3264814814814815</v>
      </c>
      <c r="C49" s="4" t="str">
        <f t="array" ref="C49">INDEX(Rosters!$G:$G,MATCH('Girls Individual'!E49&amp;"-"&amp;TEXT('Girls Individual'!F49,"00"),Rosters!$A:$A,0))</f>
        <v>Luciana Schlegel</v>
      </c>
      <c r="D49" s="4" t="str">
        <f t="shared" si="1"/>
        <v>OLMC</v>
      </c>
      <c r="E49" s="10" t="s">
        <v>23</v>
      </c>
      <c r="F49" s="10">
        <v>6.0</v>
      </c>
      <c r="G49" s="8" t="str">
        <f t="array" ref="G49">INDEX(Rosters!$E:$E,MATCH('Girls Individual'!E49&amp;"-"&amp;TEXT('Girls Individual'!F49,"00"),Rosters!$A:$A,0))&amp;" "&amp;INDEX(Rosters!$D:$D,MATCH('Girls Individual'!E49&amp;"-"&amp;TEXT('Girls Individual'!F49,"00"),Rosters!$A:$A,0))</f>
        <v>F 3</v>
      </c>
    </row>
    <row r="50" ht="15.75" customHeight="1">
      <c r="A50" s="1">
        <f t="shared" si="3"/>
        <v>48</v>
      </c>
      <c r="B50" s="25">
        <v>0.3347685185185185</v>
      </c>
      <c r="C50" s="4" t="str">
        <f t="array" ref="C50">INDEX(Rosters!$G:$G,MATCH('Girls Individual'!E50&amp;"-"&amp;TEXT('Girls Individual'!F50,"00"),Rosters!$A:$A,0))</f>
        <v>Violet Muci</v>
      </c>
      <c r="D50" s="4" t="str">
        <f t="shared" si="1"/>
        <v>Assumption</v>
      </c>
      <c r="E50" s="10" t="s">
        <v>28</v>
      </c>
      <c r="F50" s="10">
        <v>5.0</v>
      </c>
      <c r="G50" s="8" t="str">
        <f t="array" ref="G50">INDEX(Rosters!$E:$E,MATCH('Girls Individual'!E50&amp;"-"&amp;TEXT('Girls Individual'!F50,"00"),Rosters!$A:$A,0))&amp;" "&amp;INDEX(Rosters!$D:$D,MATCH('Girls Individual'!E50&amp;"-"&amp;TEXT('Girls Individual'!F50,"00"),Rosters!$A:$A,0))</f>
        <v>F 4</v>
      </c>
    </row>
    <row r="51" ht="15.75" customHeight="1">
      <c r="A51" s="1">
        <f t="shared" si="3"/>
        <v>49</v>
      </c>
      <c r="B51" s="25">
        <v>0.3348263888888889</v>
      </c>
      <c r="C51" s="4" t="str">
        <f t="array" ref="C51">INDEX(Rosters!$G:$G,MATCH('Girls Individual'!E51&amp;"-"&amp;TEXT('Girls Individual'!F51,"00"),Rosters!$A:$A,0))</f>
        <v>Julia Mainardi</v>
      </c>
      <c r="D51" s="4" t="str">
        <f t="shared" si="1"/>
        <v>Assumption</v>
      </c>
      <c r="E51" s="10" t="s">
        <v>28</v>
      </c>
      <c r="F51" s="10">
        <v>109.0</v>
      </c>
      <c r="G51" s="8" t="str">
        <f t="array" ref="G51">INDEX(Rosters!$E:$E,MATCH('Girls Individual'!E51&amp;"-"&amp;TEXT('Girls Individual'!F51,"00"),Rosters!$A:$A,0))&amp;" "&amp;INDEX(Rosters!$D:$D,MATCH('Girls Individual'!E51&amp;"-"&amp;TEXT('Girls Individual'!F51,"00"),Rosters!$A:$A,0))</f>
        <v>F 3</v>
      </c>
    </row>
    <row r="52" ht="15.75" customHeight="1">
      <c r="A52" s="1">
        <f t="shared" si="3"/>
        <v>50</v>
      </c>
      <c r="B52" s="26">
        <v>0.3361458333333333</v>
      </c>
      <c r="C52" s="4" t="str">
        <f t="array" ref="C52">INDEX(Rosters!$G:$G,MATCH('Girls Individual'!E52&amp;"-"&amp;TEXT('Girls Individual'!F52,"00"),Rosters!$A:$A,0))</f>
        <v>Aurora Crighton</v>
      </c>
      <c r="D52" s="4" t="str">
        <f t="shared" si="1"/>
        <v>Assumption</v>
      </c>
      <c r="E52" s="10" t="s">
        <v>28</v>
      </c>
      <c r="F52" s="10">
        <v>110.0</v>
      </c>
      <c r="G52" s="8" t="str">
        <f t="array" ref="G52">INDEX(Rosters!$E:$E,MATCH('Girls Individual'!E52&amp;"-"&amp;TEXT('Girls Individual'!F52,"00"),Rosters!$A:$A,0))&amp;" "&amp;INDEX(Rosters!$D:$D,MATCH('Girls Individual'!E52&amp;"-"&amp;TEXT('Girls Individual'!F52,"00"),Rosters!$A:$A,0))</f>
        <v>F 3</v>
      </c>
    </row>
    <row r="53" ht="15.75" customHeight="1">
      <c r="A53" s="1">
        <f t="shared" si="3"/>
        <v>51</v>
      </c>
      <c r="B53" s="26">
        <v>0.3403125</v>
      </c>
      <c r="C53" s="4" t="str">
        <f t="array" ref="C53">INDEX(Rosters!$G:$G,MATCH('Girls Individual'!E53&amp;"-"&amp;TEXT('Girls Individual'!F53,"00"),Rosters!$A:$A,0))</f>
        <v>Leila Barreiro</v>
      </c>
      <c r="D53" s="4" t="str">
        <f t="shared" si="1"/>
        <v>Queen of Peace</v>
      </c>
      <c r="E53" s="10" t="s">
        <v>48</v>
      </c>
      <c r="F53" s="10">
        <v>16.0</v>
      </c>
      <c r="G53" s="8" t="str">
        <f t="array" ref="G53">INDEX(Rosters!$E:$E,MATCH('Girls Individual'!E53&amp;"-"&amp;TEXT('Girls Individual'!F53,"00"),Rosters!$A:$A,0))&amp;" "&amp;INDEX(Rosters!$D:$D,MATCH('Girls Individual'!E53&amp;"-"&amp;TEXT('Girls Individual'!F53,"00"),Rosters!$A:$A,0))</f>
        <v>F 4</v>
      </c>
    </row>
    <row r="54" ht="15.75" customHeight="1">
      <c r="A54" s="1">
        <f t="shared" si="3"/>
        <v>52</v>
      </c>
      <c r="B54" s="26">
        <v>0.3438425925925926</v>
      </c>
      <c r="C54" s="4" t="str">
        <f t="array" ref="C54">INDEX(Rosters!$G:$G,MATCH('Girls Individual'!E54&amp;"-"&amp;TEXT('Girls Individual'!F54,"00"),Rosters!$A:$A,0))</f>
        <v>Madeline Angelillo</v>
      </c>
      <c r="D54" s="4" t="str">
        <f t="shared" si="1"/>
        <v>St Cassian School</v>
      </c>
      <c r="E54" s="10" t="s">
        <v>27</v>
      </c>
      <c r="F54" s="10">
        <v>6.0</v>
      </c>
      <c r="G54" s="8" t="str">
        <f t="array" ref="G54">INDEX(Rosters!$E:$E,MATCH('Girls Individual'!E54&amp;"-"&amp;TEXT('Girls Individual'!F54,"00"),Rosters!$A:$A,0))&amp;" "&amp;INDEX(Rosters!$D:$D,MATCH('Girls Individual'!E54&amp;"-"&amp;TEXT('Girls Individual'!F54,"00"),Rosters!$A:$A,0))</f>
        <v>f 3</v>
      </c>
    </row>
    <row r="55" ht="15.75" customHeight="1">
      <c r="A55" s="1">
        <f t="shared" si="3"/>
        <v>53</v>
      </c>
      <c r="B55" s="26">
        <v>0.37916666666666665</v>
      </c>
      <c r="C55" s="4" t="str">
        <f t="array" ref="C55">INDEX(Rosters!$G:$G,MATCH('Girls Individual'!E55&amp;"-"&amp;TEXT('Girls Individual'!F55,"00"),Rosters!$A:$A,0))</f>
        <v>Annabelle Fabien</v>
      </c>
      <c r="D55" s="4" t="str">
        <f t="shared" si="1"/>
        <v>SJA</v>
      </c>
      <c r="E55" s="10" t="s">
        <v>58</v>
      </c>
      <c r="F55" s="10">
        <v>7.0</v>
      </c>
      <c r="G55" s="8" t="str">
        <f t="array" ref="G55">INDEX(Rosters!$E:$E,MATCH('Girls Individual'!E55&amp;"-"&amp;TEXT('Girls Individual'!F55,"00"),Rosters!$A:$A,0))&amp;" "&amp;INDEX(Rosters!$D:$D,MATCH('Girls Individual'!E55&amp;"-"&amp;TEXT('Girls Individual'!F55,"00"),Rosters!$A:$A,0))</f>
        <v>F 3</v>
      </c>
    </row>
    <row r="56" ht="15.75" customHeight="1">
      <c r="A56" s="1">
        <f t="shared" si="3"/>
        <v>54</v>
      </c>
      <c r="B56" s="26">
        <v>0.38266203703703705</v>
      </c>
      <c r="C56" s="4" t="str">
        <f t="array" ref="C56">INDEX(Rosters!$G:$G,MATCH('Girls Individual'!E56&amp;"-"&amp;TEXT('Girls Individual'!F56,"00"),Rosters!$A:$A,0))</f>
        <v>Logan Mahoney</v>
      </c>
      <c r="D56" s="4" t="str">
        <f t="shared" si="1"/>
        <v>St E</v>
      </c>
      <c r="E56" s="10" t="s">
        <v>33</v>
      </c>
      <c r="F56" s="10">
        <v>3.0</v>
      </c>
      <c r="G56" s="8" t="str">
        <f t="array" ref="G56">INDEX(Rosters!$E:$E,MATCH('Girls Individual'!E56&amp;"-"&amp;TEXT('Girls Individual'!F56,"00"),Rosters!$A:$A,0))&amp;" "&amp;INDEX(Rosters!$D:$D,MATCH('Girls Individual'!E56&amp;"-"&amp;TEXT('Girls Individual'!F56,"00"),Rosters!$A:$A,0))</f>
        <v>F 3</v>
      </c>
    </row>
    <row r="57" ht="15.75" customHeight="1">
      <c r="B57" s="27"/>
      <c r="D57" s="4"/>
      <c r="E57" s="22"/>
      <c r="F57" s="22"/>
      <c r="G57" s="8"/>
      <c r="I57" s="28"/>
    </row>
    <row r="58" ht="15.75" customHeight="1">
      <c r="A58" s="1" t="s">
        <v>62</v>
      </c>
      <c r="B58" s="21"/>
      <c r="D58" s="4"/>
      <c r="E58" s="22"/>
      <c r="F58" s="22"/>
      <c r="G58" s="8"/>
      <c r="I58" s="28"/>
    </row>
    <row r="59" ht="15.75" customHeight="1">
      <c r="A59" s="1" t="s">
        <v>17</v>
      </c>
      <c r="B59" s="21"/>
      <c r="C59" s="1" t="s">
        <v>18</v>
      </c>
      <c r="D59" s="1" t="s">
        <v>20</v>
      </c>
      <c r="E59" s="22"/>
      <c r="F59" s="22"/>
      <c r="G59" s="8"/>
      <c r="I59" s="28"/>
    </row>
    <row r="60" ht="15.75" customHeight="1">
      <c r="A60" s="29">
        <v>1.0</v>
      </c>
      <c r="B60" s="25">
        <v>0.35912037037037037</v>
      </c>
      <c r="C60" s="4" t="str">
        <f t="array" ref="C60">INDEX(Rosters!$G:$G,MATCH('Girls Individual'!E60&amp;"-"&amp;TEXT('Girls Individual'!F60,"00"),Rosters!$A:$A,0))</f>
        <v>Livy Battista</v>
      </c>
      <c r="D60" s="4" t="str">
        <f t="shared" ref="D60:D96" si="4">INDEX($Q$3:$Q$35,MATCH(E60,$P$3:$P$35,0))</f>
        <v>St James</v>
      </c>
      <c r="E60" s="10" t="s">
        <v>24</v>
      </c>
      <c r="F60" s="10">
        <v>11.0</v>
      </c>
      <c r="G60" s="8" t="str">
        <f t="array" ref="G60">INDEX(Rosters!$E:$E,MATCH('Girls Individual'!E60&amp;"-"&amp;TEXT('Girls Individual'!F60,"00"),Rosters!$A:$A,0))&amp;" "&amp;INDEX(Rosters!$D:$D,MATCH('Girls Individual'!E60&amp;"-"&amp;TEXT('Girls Individual'!F60,"00"),Rosters!$A:$A,0))</f>
        <v>F 6</v>
      </c>
      <c r="I60" s="28"/>
    </row>
    <row r="61" ht="15.75" customHeight="1">
      <c r="A61" s="29">
        <v>2.0</v>
      </c>
      <c r="B61" s="25">
        <v>0.3667592592592593</v>
      </c>
      <c r="C61" s="4" t="str">
        <f t="array" ref="C61">INDEX(Rosters!$G:$G,MATCH('Girls Individual'!E61&amp;"-"&amp;TEXT('Girls Individual'!F61,"00"),Rosters!$A:$A,0))</f>
        <v>Keira Culmone</v>
      </c>
      <c r="D61" s="4" t="str">
        <f t="shared" si="4"/>
        <v>Assumption</v>
      </c>
      <c r="E61" s="10" t="s">
        <v>28</v>
      </c>
      <c r="F61" s="10">
        <v>84.0</v>
      </c>
      <c r="G61" s="8" t="str">
        <f t="array" ref="G61">INDEX(Rosters!$E:$E,MATCH('Girls Individual'!E61&amp;"-"&amp;TEXT('Girls Individual'!F61,"00"),Rosters!$A:$A,0))&amp;" "&amp;INDEX(Rosters!$D:$D,MATCH('Girls Individual'!E61&amp;"-"&amp;TEXT('Girls Individual'!F61,"00"),Rosters!$A:$A,0))</f>
        <v>F 5</v>
      </c>
      <c r="I61" s="28"/>
    </row>
    <row r="62" ht="15.75" customHeight="1">
      <c r="A62" s="1">
        <v>3.0</v>
      </c>
      <c r="B62" s="25">
        <v>0.37158564814814815</v>
      </c>
      <c r="C62" s="4" t="str">
        <f t="array" ref="C62">INDEX(Rosters!$G:$G,MATCH('Girls Individual'!E62&amp;"-"&amp;TEXT('Girls Individual'!F62,"00"),Rosters!$A:$A,0))</f>
        <v>Katalyna Aguilar</v>
      </c>
      <c r="D62" s="4" t="str">
        <f t="shared" si="4"/>
        <v>Queen of Peace</v>
      </c>
      <c r="E62" s="10" t="s">
        <v>48</v>
      </c>
      <c r="F62" s="10">
        <v>9.0</v>
      </c>
      <c r="G62" s="8" t="str">
        <f t="array" ref="G62">INDEX(Rosters!$E:$E,MATCH('Girls Individual'!E62&amp;"-"&amp;TEXT('Girls Individual'!F62,"00"),Rosters!$A:$A,0))&amp;" "&amp;INDEX(Rosters!$D:$D,MATCH('Girls Individual'!E62&amp;"-"&amp;TEXT('Girls Individual'!F62,"00"),Rosters!$A:$A,0))</f>
        <v>F 6</v>
      </c>
      <c r="I62" s="28"/>
      <c r="J62" s="28"/>
      <c r="K62" s="30"/>
    </row>
    <row r="63" ht="15.75" customHeight="1">
      <c r="A63" s="1">
        <v>4.0</v>
      </c>
      <c r="B63" s="25">
        <v>0.39936342592592594</v>
      </c>
      <c r="C63" s="4" t="str">
        <f t="array" ref="C63">INDEX(Rosters!$G:$G,MATCH('Girls Individual'!E63&amp;"-"&amp;TEXT('Girls Individual'!F63,"00"),Rosters!$A:$A,0))</f>
        <v>Sabrina Echeverria</v>
      </c>
      <c r="D63" s="4" t="str">
        <f t="shared" si="4"/>
        <v>Queen of Peace</v>
      </c>
      <c r="E63" s="10" t="s">
        <v>48</v>
      </c>
      <c r="F63" s="10">
        <v>7.0</v>
      </c>
      <c r="G63" s="8" t="str">
        <f t="array" ref="G63">INDEX(Rosters!$E:$E,MATCH('Girls Individual'!E63&amp;"-"&amp;TEXT('Girls Individual'!F63,"00"),Rosters!$A:$A,0))&amp;" "&amp;INDEX(Rosters!$D:$D,MATCH('Girls Individual'!E63&amp;"-"&amp;TEXT('Girls Individual'!F63,"00"),Rosters!$A:$A,0))</f>
        <v>F 5</v>
      </c>
      <c r="I63" s="28"/>
      <c r="J63" s="28"/>
      <c r="K63" s="30"/>
    </row>
    <row r="64" ht="15.75" customHeight="1">
      <c r="A64" s="1">
        <v>5.0</v>
      </c>
      <c r="B64" s="25">
        <v>0.4153472222222222</v>
      </c>
      <c r="C64" s="4" t="str">
        <f t="array" ref="C64">INDEX(Rosters!$G:$G,MATCH('Girls Individual'!E64&amp;"-"&amp;TEXT('Girls Individual'!F64,"00"),Rosters!$A:$A,0))</f>
        <v>Rosie Farmer</v>
      </c>
      <c r="D64" s="4" t="str">
        <f t="shared" si="4"/>
        <v>Assumption</v>
      </c>
      <c r="E64" s="10" t="s">
        <v>28</v>
      </c>
      <c r="F64" s="10">
        <v>12.0</v>
      </c>
      <c r="G64" s="8" t="str">
        <f t="array" ref="G64">INDEX(Rosters!$E:$E,MATCH('Girls Individual'!E64&amp;"-"&amp;TEXT('Girls Individual'!F64,"00"),Rosters!$A:$A,0))&amp;" "&amp;INDEX(Rosters!$D:$D,MATCH('Girls Individual'!E64&amp;"-"&amp;TEXT('Girls Individual'!F64,"00"),Rosters!$A:$A,0))</f>
        <v>F 5</v>
      </c>
      <c r="I64" s="28"/>
      <c r="J64" s="28"/>
      <c r="K64" s="30"/>
    </row>
    <row r="65" ht="15.75" customHeight="1">
      <c r="A65" s="1">
        <v>6.0</v>
      </c>
      <c r="B65" s="25">
        <v>0.41876157407407405</v>
      </c>
      <c r="C65" s="4" t="str">
        <f t="array" ref="C65">INDEX(Rosters!$G:$G,MATCH('Girls Individual'!E65&amp;"-"&amp;TEXT('Girls Individual'!F65,"00"),Rosters!$A:$A,0))</f>
        <v>Emma Patel</v>
      </c>
      <c r="D65" s="4" t="str">
        <f t="shared" si="4"/>
        <v>SVMS</v>
      </c>
      <c r="E65" s="10" t="s">
        <v>56</v>
      </c>
      <c r="F65" s="10">
        <v>42.0</v>
      </c>
      <c r="G65" s="8" t="str">
        <f t="array" ref="G65">INDEX(Rosters!$E:$E,MATCH('Girls Individual'!E65&amp;"-"&amp;TEXT('Girls Individual'!F65,"00"),Rosters!$A:$A,0))&amp;" "&amp;INDEX(Rosters!$D:$D,MATCH('Girls Individual'!E65&amp;"-"&amp;TEXT('Girls Individual'!F65,"00"),Rosters!$A:$A,0))</f>
        <v>F 6</v>
      </c>
      <c r="I65" s="28"/>
      <c r="J65" s="28"/>
      <c r="K65" s="30"/>
    </row>
    <row r="66" ht="15.75" customHeight="1">
      <c r="A66" s="1">
        <v>7.0</v>
      </c>
      <c r="B66" s="25">
        <v>0.4202199074074074</v>
      </c>
      <c r="C66" s="4" t="str">
        <f t="array" ref="C66">INDEX(Rosters!$G:$G,MATCH('Girls Individual'!E66&amp;"-"&amp;TEXT('Girls Individual'!F66,"00"),Rosters!$A:$A,0))</f>
        <v>Gracyn Gill</v>
      </c>
      <c r="D66" s="4" t="str">
        <f t="shared" si="4"/>
        <v>St E</v>
      </c>
      <c r="E66" s="10" t="s">
        <v>33</v>
      </c>
      <c r="F66" s="10">
        <v>16.0</v>
      </c>
      <c r="G66" s="8" t="str">
        <f t="array" ref="G66">INDEX(Rosters!$E:$E,MATCH('Girls Individual'!E66&amp;"-"&amp;TEXT('Girls Individual'!F66,"00"),Rosters!$A:$A,0))&amp;" "&amp;INDEX(Rosters!$D:$D,MATCH('Girls Individual'!E66&amp;"-"&amp;TEXT('Girls Individual'!F66,"00"),Rosters!$A:$A,0))</f>
        <v>F 5</v>
      </c>
      <c r="I66" s="28"/>
      <c r="J66" s="28"/>
      <c r="K66" s="30"/>
    </row>
    <row r="67" ht="15.75" customHeight="1">
      <c r="A67" s="1">
        <v>8.0</v>
      </c>
      <c r="B67" s="25">
        <v>0.4215509259259259</v>
      </c>
      <c r="C67" s="4" t="str">
        <f t="array" ref="C67">INDEX(Rosters!$G:$G,MATCH('Girls Individual'!E67&amp;"-"&amp;TEXT('Girls Individual'!F67,"00"),Rosters!$A:$A,0))</f>
        <v>Catherine  Martz</v>
      </c>
      <c r="D67" s="4" t="str">
        <f t="shared" si="4"/>
        <v>SVMS</v>
      </c>
      <c r="E67" s="10" t="s">
        <v>56</v>
      </c>
      <c r="F67" s="10">
        <v>41.0</v>
      </c>
      <c r="G67" s="8" t="str">
        <f t="array" ref="G67">INDEX(Rosters!$E:$E,MATCH('Girls Individual'!E67&amp;"-"&amp;TEXT('Girls Individual'!F67,"00"),Rosters!$A:$A,0))&amp;" "&amp;INDEX(Rosters!$D:$D,MATCH('Girls Individual'!E67&amp;"-"&amp;TEXT('Girls Individual'!F67,"00"),Rosters!$A:$A,0))</f>
        <v>F 6</v>
      </c>
      <c r="I67" s="28"/>
      <c r="J67" s="28"/>
      <c r="K67" s="30"/>
    </row>
    <row r="68" ht="15.75" customHeight="1">
      <c r="A68" s="1">
        <v>9.0</v>
      </c>
      <c r="B68" s="25">
        <v>0.42787037037037035</v>
      </c>
      <c r="C68" s="4" t="str">
        <f t="array" ref="C68">INDEX(Rosters!$G:$G,MATCH('Girls Individual'!E68&amp;"-"&amp;TEXT('Girls Individual'!F68,"00"),Rosters!$A:$A,0))</f>
        <v>Faith DiGidio</v>
      </c>
      <c r="D68" s="4" t="str">
        <f t="shared" si="4"/>
        <v>Pope John</v>
      </c>
      <c r="E68" s="10" t="s">
        <v>61</v>
      </c>
      <c r="F68" s="10">
        <v>3.0</v>
      </c>
      <c r="G68" s="8" t="str">
        <f t="array" ref="G68">INDEX(Rosters!$E:$E,MATCH('Girls Individual'!E68&amp;"-"&amp;TEXT('Girls Individual'!F68,"00"),Rosters!$A:$A,0))&amp;" "&amp;INDEX(Rosters!$D:$D,MATCH('Girls Individual'!E68&amp;"-"&amp;TEXT('Girls Individual'!F68,"00"),Rosters!$A:$A,0))</f>
        <v>F 5</v>
      </c>
      <c r="I68" s="28"/>
      <c r="J68" s="28"/>
      <c r="K68" s="30"/>
    </row>
    <row r="69" ht="15.75" customHeight="1">
      <c r="A69" s="1">
        <v>10.0</v>
      </c>
      <c r="B69" s="25">
        <v>0.4312962962962963</v>
      </c>
      <c r="C69" s="4" t="str">
        <f t="array" ref="C69">INDEX(Rosters!$G:$G,MATCH('Girls Individual'!E69&amp;"-"&amp;TEXT('Girls Individual'!F69,"00"),Rosters!$A:$A,0))</f>
        <v>Alexa  Vanslyke</v>
      </c>
      <c r="D69" s="4" t="str">
        <f t="shared" si="4"/>
        <v>SVMS</v>
      </c>
      <c r="E69" s="10" t="s">
        <v>56</v>
      </c>
      <c r="F69" s="10">
        <v>44.0</v>
      </c>
      <c r="G69" s="8" t="str">
        <f t="array" ref="G69">INDEX(Rosters!$E:$E,MATCH('Girls Individual'!E69&amp;"-"&amp;TEXT('Girls Individual'!F69,"00"),Rosters!$A:$A,0))&amp;" "&amp;INDEX(Rosters!$D:$D,MATCH('Girls Individual'!E69&amp;"-"&amp;TEXT('Girls Individual'!F69,"00"),Rosters!$A:$A,0))</f>
        <v>F 6</v>
      </c>
      <c r="I69" s="28"/>
      <c r="J69" s="28"/>
      <c r="K69" s="30"/>
    </row>
    <row r="70" ht="15.75" customHeight="1">
      <c r="A70" s="1">
        <v>11.0</v>
      </c>
      <c r="B70" s="25">
        <v>0.4319791666666667</v>
      </c>
      <c r="C70" s="4" t="str">
        <f t="array" ref="C70">INDEX(Rosters!$G:$G,MATCH('Girls Individual'!E70&amp;"-"&amp;TEXT('Girls Individual'!F70,"00"),Rosters!$A:$A,0))</f>
        <v>Bella Milelli</v>
      </c>
      <c r="D70" s="4" t="str">
        <f t="shared" si="4"/>
        <v>St James</v>
      </c>
      <c r="E70" s="10" t="s">
        <v>24</v>
      </c>
      <c r="F70" s="10">
        <v>16.0</v>
      </c>
      <c r="G70" s="8" t="str">
        <f t="array" ref="G70">INDEX(Rosters!$E:$E,MATCH('Girls Individual'!E70&amp;"-"&amp;TEXT('Girls Individual'!F70,"00"),Rosters!$A:$A,0))&amp;" "&amp;INDEX(Rosters!$D:$D,MATCH('Girls Individual'!E70&amp;"-"&amp;TEXT('Girls Individual'!F70,"00"),Rosters!$A:$A,0))</f>
        <v>F 6</v>
      </c>
      <c r="I70" s="28"/>
      <c r="J70" s="28"/>
      <c r="K70" s="30"/>
    </row>
    <row r="71" ht="15.75" customHeight="1">
      <c r="A71" s="1">
        <v>12.0</v>
      </c>
      <c r="B71" s="25">
        <v>0.43203703703703705</v>
      </c>
      <c r="C71" s="4" t="str">
        <f t="array" ref="C71">INDEX(Rosters!$G:$G,MATCH('Girls Individual'!E71&amp;"-"&amp;TEXT('Girls Individual'!F71,"00"),Rosters!$A:$A,0))</f>
        <v>Leah Fenton</v>
      </c>
      <c r="D71" s="4" t="str">
        <f t="shared" si="4"/>
        <v>St Thomas</v>
      </c>
      <c r="E71" s="10" t="s">
        <v>55</v>
      </c>
      <c r="F71" s="10">
        <v>8.0</v>
      </c>
      <c r="G71" s="8" t="str">
        <f t="array" ref="G71">INDEX(Rosters!$E:$E,MATCH('Girls Individual'!E71&amp;"-"&amp;TEXT('Girls Individual'!F71,"00"),Rosters!$A:$A,0))&amp;" "&amp;INDEX(Rosters!$D:$D,MATCH('Girls Individual'!E71&amp;"-"&amp;TEXT('Girls Individual'!F71,"00"),Rosters!$A:$A,0))</f>
        <v>F 5</v>
      </c>
      <c r="I71" s="28"/>
      <c r="J71" s="28"/>
      <c r="K71" s="30"/>
    </row>
    <row r="72" ht="15.75" customHeight="1">
      <c r="A72" s="1">
        <v>13.0</v>
      </c>
      <c r="B72" s="25">
        <v>0.4326851851851852</v>
      </c>
      <c r="C72" s="4" t="str">
        <f t="array" ref="C72">INDEX(Rosters!$G:$G,MATCH('Girls Individual'!E72&amp;"-"&amp;TEXT('Girls Individual'!F72,"00"),Rosters!$A:$A,0))</f>
        <v>Marielle MacDonald</v>
      </c>
      <c r="D72" s="4" t="str">
        <f t="shared" si="4"/>
        <v>OLMC</v>
      </c>
      <c r="E72" s="10" t="s">
        <v>23</v>
      </c>
      <c r="F72" s="10">
        <v>29.0</v>
      </c>
      <c r="G72" s="8" t="str">
        <f t="array" ref="G72">INDEX(Rosters!$E:$E,MATCH('Girls Individual'!E72&amp;"-"&amp;TEXT('Girls Individual'!F72,"00"),Rosters!$A:$A,0))&amp;" "&amp;INDEX(Rosters!$D:$D,MATCH('Girls Individual'!E72&amp;"-"&amp;TEXT('Girls Individual'!F72,"00"),Rosters!$A:$A,0))</f>
        <v>F 6</v>
      </c>
      <c r="I72" s="28"/>
      <c r="J72" s="28"/>
      <c r="K72" s="30"/>
    </row>
    <row r="73" ht="15.75" customHeight="1">
      <c r="A73" s="1">
        <v>14.0</v>
      </c>
      <c r="B73" s="25">
        <v>0.43409722222222225</v>
      </c>
      <c r="C73" s="4" t="str">
        <f t="array" ref="C73">INDEX(Rosters!$G:$G,MATCH('Girls Individual'!E73&amp;"-"&amp;TEXT('Girls Individual'!F73,"00"),Rosters!$A:$A,0))</f>
        <v>Bella Marra</v>
      </c>
      <c r="D73" s="4" t="str">
        <f t="shared" si="4"/>
        <v>St James</v>
      </c>
      <c r="E73" s="10" t="s">
        <v>24</v>
      </c>
      <c r="F73" s="10">
        <v>8.0</v>
      </c>
      <c r="G73" s="8" t="str">
        <f t="array" ref="G73">INDEX(Rosters!$E:$E,MATCH('Girls Individual'!E73&amp;"-"&amp;TEXT('Girls Individual'!F73,"00"),Rosters!$A:$A,0))&amp;" "&amp;INDEX(Rosters!$D:$D,MATCH('Girls Individual'!E73&amp;"-"&amp;TEXT('Girls Individual'!F73,"00"),Rosters!$A:$A,0))</f>
        <v>F 5</v>
      </c>
      <c r="I73" s="28"/>
      <c r="J73" s="28"/>
      <c r="K73" s="30"/>
    </row>
    <row r="74" ht="15.75" customHeight="1">
      <c r="A74" s="1">
        <v>15.0</v>
      </c>
      <c r="B74" s="25">
        <v>0.4347916666666667</v>
      </c>
      <c r="C74" s="4" t="str">
        <f t="array" ref="C74">INDEX(Rosters!$G:$G,MATCH('Girls Individual'!E74&amp;"-"&amp;TEXT('Girls Individual'!F74,"00"),Rosters!$A:$A,0))</f>
        <v>Isabel Arocho</v>
      </c>
      <c r="D74" s="4" t="str">
        <f t="shared" si="4"/>
        <v>OLMC</v>
      </c>
      <c r="E74" s="10" t="s">
        <v>23</v>
      </c>
      <c r="F74" s="10">
        <v>25.0</v>
      </c>
      <c r="G74" s="8" t="str">
        <f t="array" ref="G74">INDEX(Rosters!$E:$E,MATCH('Girls Individual'!E74&amp;"-"&amp;TEXT('Girls Individual'!F74,"00"),Rosters!$A:$A,0))&amp;" "&amp;INDEX(Rosters!$D:$D,MATCH('Girls Individual'!E74&amp;"-"&amp;TEXT('Girls Individual'!F74,"00"),Rosters!$A:$A,0))</f>
        <v>F 6</v>
      </c>
      <c r="I74" s="31"/>
      <c r="J74" s="28"/>
      <c r="K74" s="30"/>
    </row>
    <row r="75" ht="15.75" customHeight="1">
      <c r="A75" s="1">
        <v>16.0</v>
      </c>
      <c r="B75" s="25">
        <v>0.43548611111111113</v>
      </c>
      <c r="C75" s="4" t="str">
        <f t="array" ref="C75">INDEX(Rosters!$G:$G,MATCH('Girls Individual'!E75&amp;"-"&amp;TEXT('Girls Individual'!F75,"00"),Rosters!$A:$A,0))</f>
        <v>Valentina Schielke</v>
      </c>
      <c r="D75" s="4" t="str">
        <f t="shared" si="4"/>
        <v>St Cassian School</v>
      </c>
      <c r="E75" s="10" t="s">
        <v>27</v>
      </c>
      <c r="F75" s="10">
        <v>49.0</v>
      </c>
      <c r="G75" s="8" t="str">
        <f t="array" ref="G75">INDEX(Rosters!$E:$E,MATCH('Girls Individual'!E75&amp;"-"&amp;TEXT('Girls Individual'!F75,"00"),Rosters!$A:$A,0))&amp;" "&amp;INDEX(Rosters!$D:$D,MATCH('Girls Individual'!E75&amp;"-"&amp;TEXT('Girls Individual'!F75,"00"),Rosters!$A:$A,0))</f>
        <v>f 5</v>
      </c>
      <c r="I75" s="28"/>
      <c r="J75" s="28"/>
      <c r="K75" s="30"/>
    </row>
    <row r="76" ht="15.75" customHeight="1">
      <c r="A76" s="1">
        <v>17.0</v>
      </c>
      <c r="B76" s="25">
        <v>0.4368634259259259</v>
      </c>
      <c r="C76" s="4" t="str">
        <f t="array" ref="C76">INDEX(Rosters!$G:$G,MATCH('Girls Individual'!E76&amp;"-"&amp;TEXT('Girls Individual'!F76,"00"),Rosters!$A:$A,0))</f>
        <v>Camila Rivera</v>
      </c>
      <c r="D76" s="4" t="str">
        <f t="shared" si="4"/>
        <v>Pope John</v>
      </c>
      <c r="E76" s="10" t="s">
        <v>61</v>
      </c>
      <c r="F76" s="10">
        <v>5.0</v>
      </c>
      <c r="G76" s="8" t="str">
        <f t="array" ref="G76">INDEX(Rosters!$E:$E,MATCH('Girls Individual'!E76&amp;"-"&amp;TEXT('Girls Individual'!F76,"00"),Rosters!$A:$A,0))&amp;" "&amp;INDEX(Rosters!$D:$D,MATCH('Girls Individual'!E76&amp;"-"&amp;TEXT('Girls Individual'!F76,"00"),Rosters!$A:$A,0))</f>
        <v>F 5</v>
      </c>
      <c r="J76" s="28"/>
      <c r="K76" s="30"/>
    </row>
    <row r="77" ht="15.75" customHeight="1">
      <c r="A77" s="1">
        <v>18.0</v>
      </c>
      <c r="B77" s="25">
        <v>0.4431365740740741</v>
      </c>
      <c r="C77" s="4" t="str">
        <f t="array" ref="C77">INDEX(Rosters!$G:$G,MATCH('Girls Individual'!E77&amp;"-"&amp;TEXT('Girls Individual'!F77,"00"),Rosters!$A:$A,0))</f>
        <v>Maisie Maione</v>
      </c>
      <c r="D77" s="4" t="str">
        <f t="shared" si="4"/>
        <v>OLMC</v>
      </c>
      <c r="E77" s="10" t="s">
        <v>23</v>
      </c>
      <c r="F77" s="10">
        <v>19.0</v>
      </c>
      <c r="G77" s="8" t="str">
        <f t="array" ref="G77">INDEX(Rosters!$E:$E,MATCH('Girls Individual'!E77&amp;"-"&amp;TEXT('Girls Individual'!F77,"00"),Rosters!$A:$A,0))&amp;" "&amp;INDEX(Rosters!$D:$D,MATCH('Girls Individual'!E77&amp;"-"&amp;TEXT('Girls Individual'!F77,"00"),Rosters!$A:$A,0))</f>
        <v>F 5</v>
      </c>
      <c r="J77" s="28"/>
      <c r="K77" s="30"/>
    </row>
    <row r="78" ht="15.75" customHeight="1">
      <c r="A78" s="1">
        <v>19.0</v>
      </c>
      <c r="B78" s="25">
        <v>0.45005787037037037</v>
      </c>
      <c r="C78" s="4" t="str">
        <f t="array" ref="C78">INDEX(Rosters!$G:$G,MATCH('Girls Individual'!E78&amp;"-"&amp;TEXT('Girls Individual'!F78,"00"),Rosters!$A:$A,0))</f>
        <v>Caroline Doench</v>
      </c>
      <c r="D78" s="4" t="str">
        <f t="shared" si="4"/>
        <v>SVMS</v>
      </c>
      <c r="E78" s="10" t="s">
        <v>56</v>
      </c>
      <c r="F78" s="10">
        <v>23.0</v>
      </c>
      <c r="G78" s="8" t="str">
        <f t="array" ref="G78">INDEX(Rosters!$E:$E,MATCH('Girls Individual'!E78&amp;"-"&amp;TEXT('Girls Individual'!F78,"00"),Rosters!$A:$A,0))&amp;" "&amp;INDEX(Rosters!$D:$D,MATCH('Girls Individual'!E78&amp;"-"&amp;TEXT('Girls Individual'!F78,"00"),Rosters!$A:$A,0))</f>
        <v>F 5</v>
      </c>
      <c r="J78" s="28"/>
      <c r="K78" s="30"/>
    </row>
    <row r="79" ht="15.75" customHeight="1">
      <c r="A79" s="1">
        <v>20.0</v>
      </c>
      <c r="B79" s="25">
        <v>0.45143518518518516</v>
      </c>
      <c r="C79" s="4" t="str">
        <f t="array" ref="C79">INDEX(Rosters!$G:$G,MATCH('Girls Individual'!E79&amp;"-"&amp;TEXT('Girls Individual'!F79,"00"),Rosters!$A:$A,0))</f>
        <v>Klari Jalics</v>
      </c>
      <c r="D79" s="4" t="str">
        <f t="shared" si="4"/>
        <v>St E</v>
      </c>
      <c r="E79" s="10" t="s">
        <v>33</v>
      </c>
      <c r="F79" s="10">
        <v>17.0</v>
      </c>
      <c r="G79" s="8" t="str">
        <f t="array" ref="G79">INDEX(Rosters!$E:$E,MATCH('Girls Individual'!E79&amp;"-"&amp;TEXT('Girls Individual'!F79,"00"),Rosters!$A:$A,0))&amp;" "&amp;INDEX(Rosters!$D:$D,MATCH('Girls Individual'!E79&amp;"-"&amp;TEXT('Girls Individual'!F79,"00"),Rosters!$A:$A,0))</f>
        <v>F 5</v>
      </c>
      <c r="I79" s="28"/>
      <c r="J79" s="28"/>
      <c r="K79" s="30"/>
    </row>
    <row r="80" ht="15.75" customHeight="1">
      <c r="A80" s="1">
        <v>21.0</v>
      </c>
      <c r="B80" s="25">
        <v>0.45631944444444444</v>
      </c>
      <c r="C80" s="4" t="str">
        <f t="array" ref="C80">INDEX(Rosters!$G:$G,MATCH('Girls Individual'!E80&amp;"-"&amp;TEXT('Girls Individual'!F80,"00"),Rosters!$A:$A,0))</f>
        <v>Adriana Pier</v>
      </c>
      <c r="D80" s="4" t="str">
        <f t="shared" si="4"/>
        <v>Pope John</v>
      </c>
      <c r="E80" s="10" t="s">
        <v>61</v>
      </c>
      <c r="F80" s="10">
        <v>10.0</v>
      </c>
      <c r="G80" s="8" t="str">
        <f t="array" ref="G80">INDEX(Rosters!$E:$E,MATCH('Girls Individual'!E80&amp;"-"&amp;TEXT('Girls Individual'!F80,"00"),Rosters!$A:$A,0))&amp;" "&amp;INDEX(Rosters!$D:$D,MATCH('Girls Individual'!E80&amp;"-"&amp;TEXT('Girls Individual'!F80,"00"),Rosters!$A:$A,0))</f>
        <v>F 6</v>
      </c>
      <c r="I80" s="28"/>
      <c r="J80" s="28"/>
      <c r="K80" s="30"/>
    </row>
    <row r="81" ht="15.75" customHeight="1">
      <c r="A81" s="1">
        <v>22.0</v>
      </c>
      <c r="B81" s="25">
        <v>0.45839120370370373</v>
      </c>
      <c r="C81" s="4" t="str">
        <f t="array" ref="C81">INDEX(Rosters!$G:$G,MATCH('Girls Individual'!E81&amp;"-"&amp;TEXT('Girls Individual'!F81,"00"),Rosters!$A:$A,0))</f>
        <v>Mary Mahoney</v>
      </c>
      <c r="D81" s="4" t="str">
        <f t="shared" si="4"/>
        <v>St E</v>
      </c>
      <c r="E81" s="10" t="s">
        <v>33</v>
      </c>
      <c r="F81" s="10">
        <v>19.0</v>
      </c>
      <c r="G81" s="8" t="str">
        <f t="array" ref="G81">INDEX(Rosters!$E:$E,MATCH('Girls Individual'!E81&amp;"-"&amp;TEXT('Girls Individual'!F81,"00"),Rosters!$A:$A,0))&amp;" "&amp;INDEX(Rosters!$D:$D,MATCH('Girls Individual'!E81&amp;"-"&amp;TEXT('Girls Individual'!F81,"00"),Rosters!$A:$A,0))</f>
        <v>F 5</v>
      </c>
      <c r="I81" s="28"/>
      <c r="J81" s="28"/>
      <c r="K81" s="30"/>
    </row>
    <row r="82" ht="15.75" customHeight="1">
      <c r="A82" s="1">
        <v>23.0</v>
      </c>
      <c r="B82" s="25">
        <v>0.46251157407407406</v>
      </c>
      <c r="C82" s="4" t="str">
        <f t="array" ref="C82">INDEX(Rosters!$G:$G,MATCH('Girls Individual'!E82&amp;"-"&amp;TEXT('Girls Individual'!F82,"00"),Rosters!$A:$A,0))</f>
        <v>Victoria Kurylko</v>
      </c>
      <c r="D82" s="4" t="str">
        <f t="shared" si="4"/>
        <v>St James</v>
      </c>
      <c r="E82" s="10" t="s">
        <v>24</v>
      </c>
      <c r="F82" s="10">
        <v>6.0</v>
      </c>
      <c r="G82" s="8" t="str">
        <f t="array" ref="G82">INDEX(Rosters!$E:$E,MATCH('Girls Individual'!E82&amp;"-"&amp;TEXT('Girls Individual'!F82,"00"),Rosters!$A:$A,0))&amp;" "&amp;INDEX(Rosters!$D:$D,MATCH('Girls Individual'!E82&amp;"-"&amp;TEXT('Girls Individual'!F82,"00"),Rosters!$A:$A,0))</f>
        <v>F 5</v>
      </c>
      <c r="I82" s="28"/>
      <c r="J82" s="28"/>
      <c r="K82" s="30"/>
    </row>
    <row r="83" ht="15.75" customHeight="1">
      <c r="A83" s="1">
        <v>24.0</v>
      </c>
      <c r="B83" s="25">
        <v>0.4726273148148148</v>
      </c>
      <c r="C83" s="4" t="str">
        <f t="array" ref="C83">INDEX(Rosters!$G:$G,MATCH('Girls Individual'!E83&amp;"-"&amp;TEXT('Girls Individual'!F83,"00"),Rosters!$A:$A,0))</f>
        <v>Grace Anderson</v>
      </c>
      <c r="D83" s="4" t="str">
        <f t="shared" si="4"/>
        <v>Pope John</v>
      </c>
      <c r="E83" s="10" t="s">
        <v>61</v>
      </c>
      <c r="F83" s="10">
        <v>2.0</v>
      </c>
      <c r="G83" s="8" t="str">
        <f t="array" ref="G83">INDEX(Rosters!$E:$E,MATCH('Girls Individual'!E83&amp;"-"&amp;TEXT('Girls Individual'!F83,"00"),Rosters!$A:$A,0))&amp;" "&amp;INDEX(Rosters!$D:$D,MATCH('Girls Individual'!E83&amp;"-"&amp;TEXT('Girls Individual'!F83,"00"),Rosters!$A:$A,0))</f>
        <v>F 5</v>
      </c>
      <c r="I83" s="28"/>
      <c r="J83" s="28"/>
      <c r="K83" s="30"/>
    </row>
    <row r="84" ht="15.75" customHeight="1">
      <c r="A84" s="1">
        <v>25.0</v>
      </c>
      <c r="B84" s="25">
        <v>0.4729513888888889</v>
      </c>
      <c r="C84" s="4" t="str">
        <f t="array" ref="C84">INDEX(Rosters!$G:$G,MATCH('Girls Individual'!E84&amp;"-"&amp;TEXT('Girls Individual'!F84,"00"),Rosters!$A:$A,0))</f>
        <v>Julie Scarpin</v>
      </c>
      <c r="D84" s="4" t="str">
        <f t="shared" si="4"/>
        <v>SVMS</v>
      </c>
      <c r="E84" s="10" t="s">
        <v>56</v>
      </c>
      <c r="F84" s="10">
        <v>28.0</v>
      </c>
      <c r="G84" s="8" t="str">
        <f t="array" ref="G84">INDEX(Rosters!$E:$E,MATCH('Girls Individual'!E84&amp;"-"&amp;TEXT('Girls Individual'!F84,"00"),Rosters!$A:$A,0))&amp;" "&amp;INDEX(Rosters!$D:$D,MATCH('Girls Individual'!E84&amp;"-"&amp;TEXT('Girls Individual'!F84,"00"),Rosters!$A:$A,0))</f>
        <v>F 5</v>
      </c>
      <c r="I84" s="28"/>
      <c r="J84" s="28"/>
      <c r="K84" s="30"/>
    </row>
    <row r="85" ht="15.75" customHeight="1">
      <c r="A85" s="1">
        <v>26.0</v>
      </c>
      <c r="B85" s="25">
        <v>0.4767824074074074</v>
      </c>
      <c r="C85" s="4" t="str">
        <f t="array" ref="C85">INDEX(Rosters!$G:$G,MATCH('Girls Individual'!E85&amp;"-"&amp;TEXT('Girls Individual'!F85,"00"),Rosters!$A:$A,0))</f>
        <v>Asha Patel</v>
      </c>
      <c r="D85" s="4" t="str">
        <f t="shared" si="4"/>
        <v>SVMS</v>
      </c>
      <c r="E85" s="10" t="s">
        <v>56</v>
      </c>
      <c r="F85" s="10">
        <v>27.0</v>
      </c>
      <c r="G85" s="8" t="str">
        <f t="array" ref="G85">INDEX(Rosters!$E:$E,MATCH('Girls Individual'!E85&amp;"-"&amp;TEXT('Girls Individual'!F85,"00"),Rosters!$A:$A,0))&amp;" "&amp;INDEX(Rosters!$D:$D,MATCH('Girls Individual'!E85&amp;"-"&amp;TEXT('Girls Individual'!F85,"00"),Rosters!$A:$A,0))</f>
        <v>F 5</v>
      </c>
      <c r="I85" s="28"/>
      <c r="J85" s="28"/>
      <c r="K85" s="30"/>
    </row>
    <row r="86" ht="15.75" customHeight="1">
      <c r="A86" s="1">
        <v>27.0</v>
      </c>
      <c r="B86" s="25">
        <v>0.47748842592592594</v>
      </c>
      <c r="C86" s="4" t="str">
        <f t="array" ref="C86">INDEX(Rosters!$G:$G,MATCH('Girls Individual'!E86&amp;"-"&amp;TEXT('Girls Individual'!F86,"00"),Rosters!$A:$A,0))</f>
        <v>Victoria Brusco</v>
      </c>
      <c r="D86" s="4" t="str">
        <f t="shared" si="4"/>
        <v>Assumption</v>
      </c>
      <c r="E86" s="10" t="s">
        <v>28</v>
      </c>
      <c r="F86" s="10">
        <v>10.0</v>
      </c>
      <c r="G86" s="8" t="str">
        <f t="array" ref="G86">INDEX(Rosters!$E:$E,MATCH('Girls Individual'!E86&amp;"-"&amp;TEXT('Girls Individual'!F86,"00"),Rosters!$A:$A,0))&amp;" "&amp;INDEX(Rosters!$D:$D,MATCH('Girls Individual'!E86&amp;"-"&amp;TEXT('Girls Individual'!F86,"00"),Rosters!$A:$A,0))</f>
        <v>F 5</v>
      </c>
      <c r="I86" s="28"/>
      <c r="J86" s="28"/>
      <c r="K86" s="30"/>
    </row>
    <row r="87" ht="15.75" customHeight="1">
      <c r="A87" s="1">
        <v>28.0</v>
      </c>
      <c r="B87" s="25">
        <v>0.48760416666666667</v>
      </c>
      <c r="C87" s="4" t="str">
        <f t="array" ref="C87">INDEX(Rosters!$G:$G,MATCH('Girls Individual'!E87&amp;"-"&amp;TEXT('Girls Individual'!F87,"00"),Rosters!$A:$A,0))</f>
        <v>McKenna Murtagh</v>
      </c>
      <c r="D87" s="4" t="str">
        <f t="shared" si="4"/>
        <v>Pope John</v>
      </c>
      <c r="E87" s="10" t="s">
        <v>61</v>
      </c>
      <c r="F87" s="10">
        <v>18.0</v>
      </c>
      <c r="G87" s="8" t="str">
        <f t="array" ref="G87">INDEX(Rosters!$E:$E,MATCH('Girls Individual'!E87&amp;"-"&amp;TEXT('Girls Individual'!F87,"00"),Rosters!$A:$A,0))&amp;" "&amp;INDEX(Rosters!$D:$D,MATCH('Girls Individual'!E87&amp;"-"&amp;TEXT('Girls Individual'!F87,"00"),Rosters!$A:$A,0))</f>
        <v>F 6</v>
      </c>
      <c r="I87" s="28"/>
      <c r="J87" s="28"/>
      <c r="K87" s="30"/>
    </row>
    <row r="88" ht="15.75" customHeight="1">
      <c r="A88" s="1">
        <v>29.0</v>
      </c>
      <c r="B88" s="25">
        <v>0.49864583333333334</v>
      </c>
      <c r="C88" s="4" t="str">
        <f t="array" ref="C88">INDEX(Rosters!$G:$G,MATCH('Girls Individual'!E88&amp;"-"&amp;TEXT('Girls Individual'!F88,"00"),Rosters!$A:$A,0))</f>
        <v>Grace Martz</v>
      </c>
      <c r="D88" s="4" t="str">
        <f t="shared" si="4"/>
        <v>SVMS</v>
      </c>
      <c r="E88" s="10" t="s">
        <v>56</v>
      </c>
      <c r="F88" s="10">
        <v>25.0</v>
      </c>
      <c r="G88" s="8" t="str">
        <f t="array" ref="G88">INDEX(Rosters!$E:$E,MATCH('Girls Individual'!E88&amp;"-"&amp;TEXT('Girls Individual'!F88,"00"),Rosters!$A:$A,0))&amp;" "&amp;INDEX(Rosters!$D:$D,MATCH('Girls Individual'!E88&amp;"-"&amp;TEXT('Girls Individual'!F88,"00"),Rosters!$A:$A,0))</f>
        <v>F 5</v>
      </c>
      <c r="I88" s="28"/>
      <c r="J88" s="28"/>
      <c r="K88" s="30"/>
    </row>
    <row r="89" ht="15.75" customHeight="1">
      <c r="A89" s="1">
        <v>30.0</v>
      </c>
      <c r="B89" s="25">
        <v>0.5045601851851852</v>
      </c>
      <c r="C89" s="4" t="str">
        <f t="array" ref="C89">INDEX(Rosters!$G:$G,MATCH('Girls Individual'!E89&amp;"-"&amp;TEXT('Girls Individual'!F89,"00"),Rosters!$A:$A,0))</f>
        <v>Rege Rekeczky</v>
      </c>
      <c r="D89" s="4" t="str">
        <f t="shared" si="4"/>
        <v>St E</v>
      </c>
      <c r="E89" s="10" t="s">
        <v>33</v>
      </c>
      <c r="F89" s="10">
        <v>24.0</v>
      </c>
      <c r="G89" s="8" t="str">
        <f t="array" ref="G89">INDEX(Rosters!$E:$E,MATCH('Girls Individual'!E89&amp;"-"&amp;TEXT('Girls Individual'!F89,"00"),Rosters!$A:$A,0))&amp;" "&amp;INDEX(Rosters!$D:$D,MATCH('Girls Individual'!E89&amp;"-"&amp;TEXT('Girls Individual'!F89,"00"),Rosters!$A:$A,0))</f>
        <v>F 6</v>
      </c>
      <c r="I89" s="28"/>
      <c r="J89" s="28"/>
      <c r="K89" s="30"/>
    </row>
    <row r="90" ht="15.75" customHeight="1">
      <c r="A90" s="1">
        <f t="shared" ref="A90:A96" si="5">A89+1</f>
        <v>31</v>
      </c>
      <c r="B90" s="25">
        <v>0.5257175925925925</v>
      </c>
      <c r="C90" s="4" t="str">
        <f t="array" ref="C90">INDEX(Rosters!$G:$G,MATCH('Girls Individual'!E90&amp;"-"&amp;TEXT('Girls Individual'!F90,"00"),Rosters!$A:$A,0))</f>
        <v>SarahJane  Lukaszyk</v>
      </c>
      <c r="D90" s="4" t="str">
        <f t="shared" si="4"/>
        <v>Assumption</v>
      </c>
      <c r="E90" s="10" t="s">
        <v>28</v>
      </c>
      <c r="F90" s="10">
        <v>13.0</v>
      </c>
      <c r="G90" s="8" t="str">
        <f t="array" ref="G90">INDEX(Rosters!$E:$E,MATCH('Girls Individual'!E90&amp;"-"&amp;TEXT('Girls Individual'!F90,"00"),Rosters!$A:$A,0))&amp;" "&amp;INDEX(Rosters!$D:$D,MATCH('Girls Individual'!E90&amp;"-"&amp;TEXT('Girls Individual'!F90,"00"),Rosters!$A:$A,0))</f>
        <v>F 5</v>
      </c>
      <c r="I90" s="28"/>
      <c r="J90" s="28"/>
      <c r="K90" s="30"/>
    </row>
    <row r="91" ht="15.75" customHeight="1">
      <c r="A91" s="1">
        <f t="shared" si="5"/>
        <v>32</v>
      </c>
      <c r="B91" s="25">
        <v>0.5591087962962963</v>
      </c>
      <c r="C91" s="4" t="str">
        <f t="array" ref="C91">INDEX(Rosters!$G:$G,MATCH('Girls Individual'!E91&amp;"-"&amp;TEXT('Girls Individual'!F91,"00"),Rosters!$A:$A,0))</f>
        <v>Nika Fido</v>
      </c>
      <c r="D91" s="4" t="str">
        <f t="shared" si="4"/>
        <v>Pope John</v>
      </c>
      <c r="E91" s="10" t="s">
        <v>61</v>
      </c>
      <c r="F91" s="10">
        <v>6.0</v>
      </c>
      <c r="G91" s="8" t="str">
        <f t="array" ref="G91">INDEX(Rosters!$E:$E,MATCH('Girls Individual'!E91&amp;"-"&amp;TEXT('Girls Individual'!F91,"00"),Rosters!$A:$A,0))&amp;" "&amp;INDEX(Rosters!$D:$D,MATCH('Girls Individual'!E91&amp;"-"&amp;TEXT('Girls Individual'!F91,"00"),Rosters!$A:$A,0))</f>
        <v>F 5</v>
      </c>
      <c r="I91" s="28"/>
      <c r="J91" s="28"/>
      <c r="K91" s="30"/>
    </row>
    <row r="92" ht="15.75" customHeight="1">
      <c r="A92" s="1">
        <f t="shared" si="5"/>
        <v>33</v>
      </c>
      <c r="B92" s="25">
        <v>0.5784837962962963</v>
      </c>
      <c r="C92" s="4" t="str">
        <f t="array" ref="C92">INDEX(Rosters!$G:$G,MATCH('Girls Individual'!E92&amp;"-"&amp;TEXT('Girls Individual'!F92,"00"),Rosters!$A:$A,0))</f>
        <v>Avery Marques</v>
      </c>
      <c r="D92" s="4" t="str">
        <f t="shared" si="4"/>
        <v>SVMS</v>
      </c>
      <c r="E92" s="10" t="s">
        <v>56</v>
      </c>
      <c r="F92" s="10">
        <v>24.0</v>
      </c>
      <c r="G92" s="8" t="str">
        <f t="array" ref="G92">INDEX(Rosters!$E:$E,MATCH('Girls Individual'!E92&amp;"-"&amp;TEXT('Girls Individual'!F92,"00"),Rosters!$A:$A,0))&amp;" "&amp;INDEX(Rosters!$D:$D,MATCH('Girls Individual'!E92&amp;"-"&amp;TEXT('Girls Individual'!F92,"00"),Rosters!$A:$A,0))</f>
        <v>F 5</v>
      </c>
      <c r="I92" s="28"/>
      <c r="J92" s="28"/>
      <c r="K92" s="30"/>
    </row>
    <row r="93" ht="15.75" customHeight="1">
      <c r="A93" s="1">
        <f t="shared" si="5"/>
        <v>34</v>
      </c>
      <c r="B93" s="25">
        <v>0.5944907407407407</v>
      </c>
      <c r="C93" s="4" t="str">
        <f t="array" ref="C93">INDEX(Rosters!$G:$G,MATCH('Girls Individual'!E93&amp;"-"&amp;TEXT('Girls Individual'!F93,"00"),Rosters!$A:$A,0))</f>
        <v>Ella Vanslyke</v>
      </c>
      <c r="D93" s="4" t="str">
        <f t="shared" si="4"/>
        <v>SVMS</v>
      </c>
      <c r="E93" s="10" t="s">
        <v>56</v>
      </c>
      <c r="F93" s="10">
        <v>45.0</v>
      </c>
      <c r="G93" s="8" t="str">
        <f t="array" ref="G93">INDEX(Rosters!$E:$E,MATCH('Girls Individual'!E93&amp;"-"&amp;TEXT('Girls Individual'!F93,"00"),Rosters!$A:$A,0))&amp;" "&amp;INDEX(Rosters!$D:$D,MATCH('Girls Individual'!E93&amp;"-"&amp;TEXT('Girls Individual'!F93,"00"),Rosters!$A:$A,0))</f>
        <v>F 6</v>
      </c>
      <c r="I93" s="28"/>
    </row>
    <row r="94" ht="15.75" customHeight="1">
      <c r="A94" s="1">
        <f t="shared" si="5"/>
        <v>35</v>
      </c>
      <c r="B94" s="25">
        <v>0.6014814814814815</v>
      </c>
      <c r="C94" s="4" t="str">
        <f t="array" ref="C94">INDEX(Rosters!$G:$G,MATCH('Girls Individual'!E94&amp;"-"&amp;TEXT('Girls Individual'!F94,"00"),Rosters!$A:$A,0))</f>
        <v>Fatima Alvites</v>
      </c>
      <c r="D94" s="4" t="str">
        <f t="shared" si="4"/>
        <v>St James</v>
      </c>
      <c r="E94" s="10" t="s">
        <v>24</v>
      </c>
      <c r="F94" s="10">
        <v>26.0</v>
      </c>
      <c r="G94" s="8" t="str">
        <f t="array" ref="G94">INDEX(Rosters!$E:$E,MATCH('Girls Individual'!E94&amp;"-"&amp;TEXT('Girls Individual'!F94,"00"),Rosters!$A:$A,0))&amp;" "&amp;INDEX(Rosters!$D:$D,MATCH('Girls Individual'!E94&amp;"-"&amp;TEXT('Girls Individual'!F94,"00"),Rosters!$A:$A,0))</f>
        <v>F </v>
      </c>
      <c r="H94" s="18" t="s">
        <v>74</v>
      </c>
      <c r="I94" s="28"/>
    </row>
    <row r="95" ht="15.75" customHeight="1">
      <c r="A95" s="1">
        <f t="shared" si="5"/>
        <v>36</v>
      </c>
      <c r="B95" s="25">
        <v>0.607025462962963</v>
      </c>
      <c r="C95" s="4" t="str">
        <f t="array" ref="C95">INDEX(Rosters!$G:$G,MATCH('Girls Individual'!E95&amp;"-"&amp;TEXT('Girls Individual'!F95,"00"),Rosters!$A:$A,0))</f>
        <v>Valentina Castillo</v>
      </c>
      <c r="D95" s="4" t="str">
        <f t="shared" si="4"/>
        <v>AOOL</v>
      </c>
      <c r="E95" s="10" t="s">
        <v>30</v>
      </c>
      <c r="F95" s="10">
        <v>16.0</v>
      </c>
      <c r="G95" s="8" t="str">
        <f t="array" ref="G95">INDEX(Rosters!$E:$E,MATCH('Girls Individual'!E95&amp;"-"&amp;TEXT('Girls Individual'!F95,"00"),Rosters!$A:$A,0))&amp;" "&amp;INDEX(Rosters!$D:$D,MATCH('Girls Individual'!E95&amp;"-"&amp;TEXT('Girls Individual'!F95,"00"),Rosters!$A:$A,0))</f>
        <v>F 6</v>
      </c>
      <c r="I95" s="28"/>
    </row>
    <row r="96" ht="15.75" customHeight="1">
      <c r="A96" s="1">
        <f t="shared" si="5"/>
        <v>37</v>
      </c>
      <c r="B96" s="25">
        <v>0.6125231481481481</v>
      </c>
      <c r="C96" s="4" t="str">
        <f t="array" ref="C96">INDEX(Rosters!$G:$G,MATCH('Girls Individual'!E96&amp;"-"&amp;TEXT('Girls Individual'!F96,"00"),Rosters!$A:$A,0))</f>
        <v>Wynter Selby</v>
      </c>
      <c r="D96" s="4" t="str">
        <f t="shared" si="4"/>
        <v>SVMS</v>
      </c>
      <c r="E96" s="10" t="s">
        <v>56</v>
      </c>
      <c r="F96" s="10">
        <v>29.0</v>
      </c>
      <c r="G96" s="8" t="str">
        <f t="array" ref="G96">INDEX(Rosters!$E:$E,MATCH('Girls Individual'!E96&amp;"-"&amp;TEXT('Girls Individual'!F96,"00"),Rosters!$A:$A,0))&amp;" "&amp;INDEX(Rosters!$D:$D,MATCH('Girls Individual'!E96&amp;"-"&amp;TEXT('Girls Individual'!F96,"00"),Rosters!$A:$A,0))</f>
        <v>F 5</v>
      </c>
      <c r="I96" s="28"/>
    </row>
    <row r="97" ht="15.75" customHeight="1">
      <c r="A97" s="1"/>
      <c r="B97" s="32"/>
      <c r="D97" s="4"/>
      <c r="E97" s="22"/>
      <c r="F97" s="22"/>
      <c r="G97" s="8"/>
      <c r="J97" s="28"/>
    </row>
    <row r="98" ht="15.75" customHeight="1">
      <c r="A98" s="1"/>
      <c r="B98" s="32"/>
      <c r="D98" s="4"/>
      <c r="E98" s="22"/>
      <c r="F98" s="22"/>
      <c r="G98" s="8"/>
      <c r="J98" s="28"/>
    </row>
    <row r="99" ht="15.75" customHeight="1">
      <c r="A99" s="1" t="s">
        <v>64</v>
      </c>
      <c r="B99" s="27"/>
      <c r="D99" s="4"/>
      <c r="E99" s="22"/>
      <c r="F99" s="22"/>
      <c r="G99" s="8"/>
      <c r="J99" s="28"/>
    </row>
    <row r="100" ht="15.75" customHeight="1">
      <c r="A100" s="1" t="s">
        <v>17</v>
      </c>
      <c r="B100" s="21"/>
      <c r="C100" s="1" t="s">
        <v>18</v>
      </c>
      <c r="D100" s="1" t="s">
        <v>20</v>
      </c>
      <c r="E100" s="23"/>
      <c r="F100" s="22"/>
      <c r="G100" s="8"/>
      <c r="J100" s="28"/>
    </row>
    <row r="101" ht="15.75" customHeight="1">
      <c r="A101" s="1">
        <v>1.0</v>
      </c>
      <c r="B101" s="26">
        <v>0.4948611111111111</v>
      </c>
      <c r="C101" s="4" t="str">
        <f t="array" ref="C101">INDEX(Rosters!$G:$G,MATCH('Girls Individual'!E101&amp;"-"&amp;TEXT('Girls Individual'!F101,"00"),Rosters!$A:$A,0))</f>
        <v>Farrah Whaley</v>
      </c>
      <c r="D101" s="4" t="str">
        <f t="shared" ref="D101:D141" si="6">INDEX($Q$3:$Q$35,MATCH(E101,$P$3:$P$35,0))</f>
        <v>Pope John</v>
      </c>
      <c r="E101" s="10" t="s">
        <v>61</v>
      </c>
      <c r="F101" s="10">
        <v>23.0</v>
      </c>
      <c r="G101" s="8" t="str">
        <f t="array" ref="G101">INDEX(Rosters!$E:$E,MATCH('Girls Individual'!E101&amp;"-"&amp;TEXT('Girls Individual'!F101,"00"),Rosters!$A:$A,0))&amp;" "&amp;INDEX(Rosters!$D:$D,MATCH('Girls Individual'!E101&amp;"-"&amp;TEXT('Girls Individual'!F101,"00"),Rosters!$A:$A,0))</f>
        <v>F 7</v>
      </c>
      <c r="J101" s="28"/>
    </row>
    <row r="102" ht="15.75" customHeight="1">
      <c r="A102" s="1">
        <v>2.0</v>
      </c>
      <c r="B102" s="26">
        <v>0.5066666666666667</v>
      </c>
      <c r="C102" s="4" t="str">
        <f t="array" ref="C102">INDEX(Rosters!$G:$G,MATCH('Girls Individual'!E102&amp;"-"&amp;TEXT('Girls Individual'!F102,"00"),Rosters!$A:$A,0))</f>
        <v>Katie O'Halloran</v>
      </c>
      <c r="D102" s="4" t="str">
        <f t="shared" si="6"/>
        <v>AOOL</v>
      </c>
      <c r="E102" s="10" t="s">
        <v>30</v>
      </c>
      <c r="F102" s="10">
        <v>29.0</v>
      </c>
      <c r="G102" s="8" t="str">
        <f t="array" ref="G102">INDEX(Rosters!$E:$E,MATCH('Girls Individual'!E102&amp;"-"&amp;TEXT('Girls Individual'!F102,"00"),Rosters!$A:$A,0))&amp;" "&amp;INDEX(Rosters!$D:$D,MATCH('Girls Individual'!E102&amp;"-"&amp;TEXT('Girls Individual'!F102,"00"),Rosters!$A:$A,0))</f>
        <v>F 8</v>
      </c>
      <c r="J102" s="28"/>
    </row>
    <row r="103" ht="15.75" customHeight="1">
      <c r="A103" s="1">
        <v>3.0</v>
      </c>
      <c r="B103" s="26">
        <v>0.5122453703703703</v>
      </c>
      <c r="C103" s="4" t="str">
        <f t="array" ref="C103">INDEX(Rosters!$G:$G,MATCH('Girls Individual'!E103&amp;"-"&amp;TEXT('Girls Individual'!F103,"00"),Rosters!$A:$A,0))</f>
        <v>Cory Graham</v>
      </c>
      <c r="D103" s="4" t="str">
        <f t="shared" si="6"/>
        <v>SVMS</v>
      </c>
      <c r="E103" s="10" t="s">
        <v>56</v>
      </c>
      <c r="F103" s="10">
        <v>60.0</v>
      </c>
      <c r="G103" s="8" t="str">
        <f t="array" ref="G103">INDEX(Rosters!$E:$E,MATCH('Girls Individual'!E103&amp;"-"&amp;TEXT('Girls Individual'!F103,"00"),Rosters!$A:$A,0))&amp;" "&amp;INDEX(Rosters!$D:$D,MATCH('Girls Individual'!E103&amp;"-"&amp;TEXT('Girls Individual'!F103,"00"),Rosters!$A:$A,0))</f>
        <v>F 8</v>
      </c>
      <c r="J103" s="28"/>
    </row>
    <row r="104" ht="15.75" customHeight="1">
      <c r="A104" s="1">
        <v>4.0</v>
      </c>
      <c r="B104" s="26">
        <v>0.5153356481481481</v>
      </c>
      <c r="C104" s="4" t="str">
        <f t="array" ref="C104">INDEX(Rosters!$G:$G,MATCH('Girls Individual'!E104&amp;"-"&amp;TEXT('Girls Individual'!F104,"00"),Rosters!$A:$A,0))</f>
        <v>Monica Hart</v>
      </c>
      <c r="D104" s="4" t="str">
        <f t="shared" si="6"/>
        <v>AOOL</v>
      </c>
      <c r="E104" s="10" t="s">
        <v>30</v>
      </c>
      <c r="F104" s="10">
        <v>27.0</v>
      </c>
      <c r="G104" s="8" t="str">
        <f t="array" ref="G104">INDEX(Rosters!$E:$E,MATCH('Girls Individual'!E104&amp;"-"&amp;TEXT('Girls Individual'!F104,"00"),Rosters!$A:$A,0))&amp;" "&amp;INDEX(Rosters!$D:$D,MATCH('Girls Individual'!E104&amp;"-"&amp;TEXT('Girls Individual'!F104,"00"),Rosters!$A:$A,0))</f>
        <v>F 8</v>
      </c>
      <c r="J104" s="28"/>
    </row>
    <row r="105" ht="15.75" customHeight="1">
      <c r="A105" s="1">
        <v>5.0</v>
      </c>
      <c r="B105" s="26">
        <v>0.526099537037037</v>
      </c>
      <c r="C105" s="4" t="str">
        <f t="array" ref="C105">INDEX(Rosters!$G:$G,MATCH('Girls Individual'!E105&amp;"-"&amp;TEXT('Girls Individual'!F105,"00"),Rosters!$A:$A,0))</f>
        <v>Nina Droney</v>
      </c>
      <c r="D105" s="4" t="str">
        <f t="shared" si="6"/>
        <v>SVMS</v>
      </c>
      <c r="E105" s="10" t="s">
        <v>56</v>
      </c>
      <c r="F105" s="10">
        <v>51.0</v>
      </c>
      <c r="G105" s="8" t="str">
        <f t="array" ref="G105">INDEX(Rosters!$E:$E,MATCH('Girls Individual'!E105&amp;"-"&amp;TEXT('Girls Individual'!F105,"00"),Rosters!$A:$A,0))&amp;" "&amp;INDEX(Rosters!$D:$D,MATCH('Girls Individual'!E105&amp;"-"&amp;TEXT('Girls Individual'!F105,"00"),Rosters!$A:$A,0))</f>
        <v>F 7</v>
      </c>
      <c r="J105" s="28"/>
    </row>
    <row r="106" ht="15.75" customHeight="1">
      <c r="A106" s="1">
        <v>6.0</v>
      </c>
      <c r="B106" s="26">
        <v>0.5320023148148149</v>
      </c>
      <c r="C106" s="4" t="str">
        <f t="array" ref="C106">INDEX(Rosters!$G:$G,MATCH('Girls Individual'!E106&amp;"-"&amp;TEXT('Girls Individual'!F106,"00"),Rosters!$A:$A,0))</f>
        <v>Maeve McEvoy</v>
      </c>
      <c r="D106" s="4" t="str">
        <f t="shared" si="6"/>
        <v>SVMS</v>
      </c>
      <c r="E106" s="10" t="s">
        <v>56</v>
      </c>
      <c r="F106" s="10">
        <v>54.0</v>
      </c>
      <c r="G106" s="8" t="str">
        <f t="array" ref="G106">INDEX(Rosters!$E:$E,MATCH('Girls Individual'!E106&amp;"-"&amp;TEXT('Girls Individual'!F106,"00"),Rosters!$A:$A,0))&amp;" "&amp;INDEX(Rosters!$D:$D,MATCH('Girls Individual'!E106&amp;"-"&amp;TEXT('Girls Individual'!F106,"00"),Rosters!$A:$A,0))</f>
        <v>F 7</v>
      </c>
      <c r="J106" s="28"/>
    </row>
    <row r="107" ht="15.75" customHeight="1">
      <c r="A107" s="1">
        <v>7.0</v>
      </c>
      <c r="B107" s="26">
        <v>0.5330555555555555</v>
      </c>
      <c r="C107" s="4" t="str">
        <f t="array" ref="C107">INDEX(Rosters!$G:$G,MATCH('Girls Individual'!E107&amp;"-"&amp;TEXT('Girls Individual'!F107,"00"),Rosters!$A:$A,0))</f>
        <v>Reagan Mortko</v>
      </c>
      <c r="D107" s="4" t="str">
        <f t="shared" si="6"/>
        <v>AOOL</v>
      </c>
      <c r="E107" s="10" t="s">
        <v>30</v>
      </c>
      <c r="F107" s="10">
        <v>28.0</v>
      </c>
      <c r="G107" s="8" t="str">
        <f t="array" ref="G107">INDEX(Rosters!$E:$E,MATCH('Girls Individual'!E107&amp;"-"&amp;TEXT('Girls Individual'!F107,"00"),Rosters!$A:$A,0))&amp;" "&amp;INDEX(Rosters!$D:$D,MATCH('Girls Individual'!E107&amp;"-"&amp;TEXT('Girls Individual'!F107,"00"),Rosters!$A:$A,0))</f>
        <v>F 8</v>
      </c>
      <c r="J107" s="28"/>
    </row>
    <row r="108" ht="15.75" customHeight="1">
      <c r="A108" s="1">
        <v>8.0</v>
      </c>
      <c r="B108" s="26">
        <v>0.534074074074074</v>
      </c>
      <c r="C108" s="4" t="str">
        <f t="array" ref="C108">INDEX(Rosters!$G:$G,MATCH('Girls Individual'!E108&amp;"-"&amp;TEXT('Girls Individual'!F108,"00"),Rosters!$A:$A,0))</f>
        <v>Katie Segal</v>
      </c>
      <c r="D108" s="4" t="str">
        <f t="shared" si="6"/>
        <v>St E</v>
      </c>
      <c r="E108" s="10" t="s">
        <v>33</v>
      </c>
      <c r="F108" s="10">
        <v>31.0</v>
      </c>
      <c r="G108" s="8" t="str">
        <f t="array" ref="G108">INDEX(Rosters!$E:$E,MATCH('Girls Individual'!E108&amp;"-"&amp;TEXT('Girls Individual'!F108,"00"),Rosters!$A:$A,0))&amp;" "&amp;INDEX(Rosters!$D:$D,MATCH('Girls Individual'!E108&amp;"-"&amp;TEXT('Girls Individual'!F108,"00"),Rosters!$A:$A,0))</f>
        <v>F 8</v>
      </c>
      <c r="J108" s="28"/>
    </row>
    <row r="109" ht="15.75" customHeight="1">
      <c r="A109" s="1">
        <v>9.0</v>
      </c>
      <c r="B109" s="26">
        <v>0.5344328703703703</v>
      </c>
      <c r="C109" s="4" t="str">
        <f t="array" ref="C109">INDEX(Rosters!$G:$G,MATCH('Girls Individual'!E109&amp;"-"&amp;TEXT('Girls Individual'!F109,"00"),Rosters!$A:$A,0))</f>
        <v>Sophia Cohen</v>
      </c>
      <c r="D109" s="4" t="str">
        <f t="shared" si="6"/>
        <v>St Cassian School</v>
      </c>
      <c r="E109" s="10" t="s">
        <v>27</v>
      </c>
      <c r="F109" s="10">
        <v>22.0</v>
      </c>
      <c r="G109" s="8" t="str">
        <f t="array" ref="G109">INDEX(Rosters!$E:$E,MATCH('Girls Individual'!E109&amp;"-"&amp;TEXT('Girls Individual'!F109,"00"),Rosters!$A:$A,0))&amp;" "&amp;INDEX(Rosters!$D:$D,MATCH('Girls Individual'!E109&amp;"-"&amp;TEXT('Girls Individual'!F109,"00"),Rosters!$A:$A,0))</f>
        <v>F 8</v>
      </c>
      <c r="I109" s="28"/>
      <c r="J109" s="28"/>
    </row>
    <row r="110" ht="15.75" customHeight="1">
      <c r="A110" s="1">
        <v>10.0</v>
      </c>
      <c r="B110" s="26">
        <v>0.5371875</v>
      </c>
      <c r="C110" s="4" t="str">
        <f t="array" ref="C110">INDEX(Rosters!$G:$G,MATCH('Girls Individual'!E110&amp;"-"&amp;TEXT('Girls Individual'!F110,"00"),Rosters!$A:$A,0))</f>
        <v>Natalia Bruzzichesi</v>
      </c>
      <c r="D110" s="4" t="str">
        <f t="shared" si="6"/>
        <v>St James</v>
      </c>
      <c r="E110" s="10" t="s">
        <v>24</v>
      </c>
      <c r="F110" s="10">
        <v>20.0</v>
      </c>
      <c r="G110" s="8" t="str">
        <f t="array" ref="G110">INDEX(Rosters!$E:$E,MATCH('Girls Individual'!E110&amp;"-"&amp;TEXT('Girls Individual'!F110,"00"),Rosters!$A:$A,0))&amp;" "&amp;INDEX(Rosters!$D:$D,MATCH('Girls Individual'!E110&amp;"-"&amp;TEXT('Girls Individual'!F110,"00"),Rosters!$A:$A,0))</f>
        <v>F 8</v>
      </c>
      <c r="I110" s="28"/>
      <c r="J110" s="28"/>
    </row>
    <row r="111" ht="15.75" customHeight="1">
      <c r="A111" s="1">
        <v>11.0</v>
      </c>
      <c r="B111" s="26">
        <v>0.5406828703703703</v>
      </c>
      <c r="C111" s="4" t="str">
        <f t="array" ref="C111">INDEX(Rosters!$G:$G,MATCH('Girls Individual'!E111&amp;"-"&amp;TEXT('Girls Individual'!F111,"00"),Rosters!$A:$A,0))</f>
        <v>Lily Maguire</v>
      </c>
      <c r="D111" s="4" t="str">
        <f t="shared" si="6"/>
        <v>SVMS</v>
      </c>
      <c r="E111" s="10" t="s">
        <v>56</v>
      </c>
      <c r="F111" s="10">
        <v>53.0</v>
      </c>
      <c r="G111" s="8" t="str">
        <f t="array" ref="G111">INDEX(Rosters!$E:$E,MATCH('Girls Individual'!E111&amp;"-"&amp;TEXT('Girls Individual'!F111,"00"),Rosters!$A:$A,0))&amp;" "&amp;INDEX(Rosters!$D:$D,MATCH('Girls Individual'!E111&amp;"-"&amp;TEXT('Girls Individual'!F111,"00"),Rosters!$A:$A,0))</f>
        <v>F 7</v>
      </c>
      <c r="I111" s="28"/>
      <c r="J111" s="28"/>
    </row>
    <row r="112" ht="15.75" customHeight="1">
      <c r="A112" s="1">
        <v>12.0</v>
      </c>
      <c r="B112" s="26">
        <v>0.5438194444444444</v>
      </c>
      <c r="C112" s="4" t="str">
        <f t="array" ref="C112">INDEX(Rosters!$G:$G,MATCH('Girls Individual'!E112&amp;"-"&amp;TEXT('Girls Individual'!F112,"00"),Rosters!$A:$A,0))</f>
        <v>Madison McGivney</v>
      </c>
      <c r="D112" s="4" t="str">
        <f t="shared" si="6"/>
        <v>AOOL</v>
      </c>
      <c r="E112" s="10" t="s">
        <v>30</v>
      </c>
      <c r="F112" s="10">
        <v>21.0</v>
      </c>
      <c r="G112" s="8" t="str">
        <f t="array" ref="G112">INDEX(Rosters!$E:$E,MATCH('Girls Individual'!E112&amp;"-"&amp;TEXT('Girls Individual'!F112,"00"),Rosters!$A:$A,0))&amp;" "&amp;INDEX(Rosters!$D:$D,MATCH('Girls Individual'!E112&amp;"-"&amp;TEXT('Girls Individual'!F112,"00"),Rosters!$A:$A,0))</f>
        <v>F 7</v>
      </c>
      <c r="I112" s="28"/>
      <c r="J112" s="28"/>
    </row>
    <row r="113" ht="15.75" customHeight="1">
      <c r="A113" s="1">
        <v>13.0</v>
      </c>
      <c r="B113" s="26">
        <v>0.5445138888888889</v>
      </c>
      <c r="C113" s="4" t="str">
        <f t="array" ref="C113">INDEX(Rosters!$G:$G,MATCH('Girls Individual'!E113&amp;"-"&amp;TEXT('Girls Individual'!F113,"00"),Rosters!$A:$A,0))</f>
        <v>Diane Buza</v>
      </c>
      <c r="D113" s="4" t="str">
        <f t="shared" si="6"/>
        <v>St Cassian School</v>
      </c>
      <c r="E113" s="10" t="s">
        <v>27</v>
      </c>
      <c r="F113" s="10">
        <v>13.0</v>
      </c>
      <c r="G113" s="8" t="str">
        <f t="array" ref="G113">INDEX(Rosters!$E:$E,MATCH('Girls Individual'!E113&amp;"-"&amp;TEXT('Girls Individual'!F113,"00"),Rosters!$A:$A,0))&amp;" "&amp;INDEX(Rosters!$D:$D,MATCH('Girls Individual'!E113&amp;"-"&amp;TEXT('Girls Individual'!F113,"00"),Rosters!$A:$A,0))</f>
        <v>F 7</v>
      </c>
      <c r="I113" s="28"/>
      <c r="J113" s="28"/>
    </row>
    <row r="114" ht="15.75" customHeight="1">
      <c r="A114" s="1">
        <v>14.0</v>
      </c>
      <c r="B114" s="26">
        <v>0.5608217592592593</v>
      </c>
      <c r="C114" s="4" t="str">
        <f t="array" ref="C114">INDEX(Rosters!$G:$G,MATCH('Girls Individual'!E114&amp;"-"&amp;TEXT('Girls Individual'!F114,"00"),Rosters!$A:$A,0))</f>
        <v>Ellie Greenman</v>
      </c>
      <c r="D114" s="4" t="str">
        <f t="shared" si="6"/>
        <v>OLMC</v>
      </c>
      <c r="E114" s="10" t="s">
        <v>23</v>
      </c>
      <c r="F114" s="10">
        <v>41.0</v>
      </c>
      <c r="G114" s="8" t="str">
        <f t="array" ref="G114">INDEX(Rosters!$E:$E,MATCH('Girls Individual'!E114&amp;"-"&amp;TEXT('Girls Individual'!F114,"00"),Rosters!$A:$A,0))&amp;" "&amp;INDEX(Rosters!$D:$D,MATCH('Girls Individual'!E114&amp;"-"&amp;TEXT('Girls Individual'!F114,"00"),Rosters!$A:$A,0))</f>
        <v>F 8</v>
      </c>
      <c r="I114" s="28"/>
      <c r="J114" s="28"/>
    </row>
    <row r="115" ht="15.75" customHeight="1">
      <c r="A115" s="1">
        <v>15.0</v>
      </c>
      <c r="B115" s="26">
        <v>0.5622106481481481</v>
      </c>
      <c r="C115" s="4" t="str">
        <f t="array" ref="C115">INDEX(Rosters!$G:$G,MATCH('Girls Individual'!E115&amp;"-"&amp;TEXT('Girls Individual'!F115,"00"),Rosters!$A:$A,0))</f>
        <v>Mia Maione</v>
      </c>
      <c r="D115" s="4" t="str">
        <f t="shared" si="6"/>
        <v>OLMC</v>
      </c>
      <c r="E115" s="10" t="s">
        <v>23</v>
      </c>
      <c r="F115" s="10">
        <v>42.0</v>
      </c>
      <c r="G115" s="8" t="str">
        <f t="array" ref="G115">INDEX(Rosters!$E:$E,MATCH('Girls Individual'!E115&amp;"-"&amp;TEXT('Girls Individual'!F115,"00"),Rosters!$A:$A,0))&amp;" "&amp;INDEX(Rosters!$D:$D,MATCH('Girls Individual'!E115&amp;"-"&amp;TEXT('Girls Individual'!F115,"00"),Rosters!$A:$A,0))</f>
        <v>F 8</v>
      </c>
      <c r="I115" s="28"/>
      <c r="J115" s="28"/>
    </row>
    <row r="116" ht="15.75" customHeight="1">
      <c r="A116" s="1">
        <v>16.0</v>
      </c>
      <c r="B116" s="26">
        <v>0.5722800925925926</v>
      </c>
      <c r="C116" s="4" t="str">
        <f t="array" ref="C116">INDEX(Rosters!$G:$G,MATCH('Girls Individual'!E116&amp;"-"&amp;TEXT('Girls Individual'!F116,"00"),Rosters!$A:$A,0))</f>
        <v>Liliana Behrens</v>
      </c>
      <c r="D116" s="4" t="str">
        <f t="shared" si="6"/>
        <v>SVMS</v>
      </c>
      <c r="E116" s="10" t="s">
        <v>56</v>
      </c>
      <c r="F116" s="10">
        <v>49.0</v>
      </c>
      <c r="G116" s="8" t="str">
        <f t="array" ref="G116">INDEX(Rosters!$E:$E,MATCH('Girls Individual'!E116&amp;"-"&amp;TEXT('Girls Individual'!F116,"00"),Rosters!$A:$A,0))&amp;" "&amp;INDEX(Rosters!$D:$D,MATCH('Girls Individual'!E116&amp;"-"&amp;TEXT('Girls Individual'!F116,"00"),Rosters!$A:$A,0))</f>
        <v>F 7</v>
      </c>
      <c r="I116" s="28"/>
      <c r="J116" s="28"/>
    </row>
    <row r="117" ht="15.75" customHeight="1">
      <c r="A117" s="1">
        <v>17.0</v>
      </c>
      <c r="B117" s="26">
        <v>0.5740277777777778</v>
      </c>
      <c r="C117" s="4" t="str">
        <f t="array" ref="C117">INDEX(Rosters!$G:$G,MATCH('Girls Individual'!E117&amp;"-"&amp;TEXT('Girls Individual'!F117,"00"),Rosters!$A:$A,0))</f>
        <v>Noreen Mack</v>
      </c>
      <c r="D117" s="4" t="str">
        <f t="shared" si="6"/>
        <v>St James</v>
      </c>
      <c r="E117" s="10" t="s">
        <v>24</v>
      </c>
      <c r="F117" s="10">
        <v>23.0</v>
      </c>
      <c r="G117" s="8" t="str">
        <f t="array" ref="G117">INDEX(Rosters!$E:$E,MATCH('Girls Individual'!E117&amp;"-"&amp;TEXT('Girls Individual'!F117,"00"),Rosters!$A:$A,0))&amp;" "&amp;INDEX(Rosters!$D:$D,MATCH('Girls Individual'!E117&amp;"-"&amp;TEXT('Girls Individual'!F117,"00"),Rosters!$A:$A,0))</f>
        <v>F 8</v>
      </c>
      <c r="I117" s="28"/>
      <c r="J117" s="28"/>
    </row>
    <row r="118" ht="15.75" customHeight="1">
      <c r="A118" s="1">
        <v>18.0</v>
      </c>
      <c r="B118" s="26">
        <v>0.5760763888888889</v>
      </c>
      <c r="C118" s="4" t="str">
        <f t="array" ref="C118">INDEX(Rosters!$G:$G,MATCH('Girls Individual'!E118&amp;"-"&amp;TEXT('Girls Individual'!F118,"00"),Rosters!$A:$A,0))</f>
        <v>Emma Loundon</v>
      </c>
      <c r="D118" s="4" t="str">
        <f t="shared" si="6"/>
        <v>SVMS</v>
      </c>
      <c r="E118" s="10" t="s">
        <v>56</v>
      </c>
      <c r="F118" s="10">
        <v>52.0</v>
      </c>
      <c r="G118" s="8" t="str">
        <f t="array" ref="G118">INDEX(Rosters!$E:$E,MATCH('Girls Individual'!E118&amp;"-"&amp;TEXT('Girls Individual'!F118,"00"),Rosters!$A:$A,0))&amp;" "&amp;INDEX(Rosters!$D:$D,MATCH('Girls Individual'!E118&amp;"-"&amp;TEXT('Girls Individual'!F118,"00"),Rosters!$A:$A,0))</f>
        <v>F 7</v>
      </c>
      <c r="I118" s="28"/>
      <c r="J118" s="28"/>
    </row>
    <row r="119" ht="15.75" customHeight="1">
      <c r="A119" s="1">
        <v>19.0</v>
      </c>
      <c r="B119" s="26">
        <v>0.5760879629629629</v>
      </c>
      <c r="C119" s="4" t="str">
        <f t="array" ref="C119">INDEX(Rosters!$G:$G,MATCH('Girls Individual'!E119&amp;"-"&amp;TEXT('Girls Individual'!F119,"00"),Rosters!$A:$A,0))</f>
        <v>Madelyn Mulvihill</v>
      </c>
      <c r="D119" s="4" t="str">
        <f t="shared" si="6"/>
        <v>St Therese</v>
      </c>
      <c r="E119" s="10" t="s">
        <v>37</v>
      </c>
      <c r="F119" s="10">
        <v>12.0</v>
      </c>
      <c r="G119" s="8" t="str">
        <f t="array" ref="G119">INDEX(Rosters!$E:$E,MATCH('Girls Individual'!E119&amp;"-"&amp;TEXT('Girls Individual'!F119,"00"),Rosters!$A:$A,0))&amp;" "&amp;INDEX(Rosters!$D:$D,MATCH('Girls Individual'!E119&amp;"-"&amp;TEXT('Girls Individual'!F119,"00"),Rosters!$A:$A,0))</f>
        <v>F 8</v>
      </c>
      <c r="I119" s="28"/>
      <c r="J119" s="28"/>
    </row>
    <row r="120" ht="15.75" customHeight="1">
      <c r="A120" s="1">
        <v>20.0</v>
      </c>
      <c r="B120" s="26">
        <v>0.5812962962962963</v>
      </c>
      <c r="C120" s="4" t="str">
        <f t="array" ref="C120">INDEX(Rosters!$G:$G,MATCH('Girls Individual'!E120&amp;"-"&amp;TEXT('Girls Individual'!F120,"00"),Rosters!$A:$A,0))</f>
        <v>Katelyn Barsa</v>
      </c>
      <c r="D120" s="4" t="str">
        <f t="shared" si="6"/>
        <v>AOOL</v>
      </c>
      <c r="E120" s="10" t="s">
        <v>30</v>
      </c>
      <c r="F120" s="10">
        <v>20.0</v>
      </c>
      <c r="G120" s="8" t="str">
        <f t="array" ref="G120">INDEX(Rosters!$E:$E,MATCH('Girls Individual'!E120&amp;"-"&amp;TEXT('Girls Individual'!F120,"00"),Rosters!$A:$A,0))&amp;" "&amp;INDEX(Rosters!$D:$D,MATCH('Girls Individual'!E120&amp;"-"&amp;TEXT('Girls Individual'!F120,"00"),Rosters!$A:$A,0))</f>
        <v>F 7</v>
      </c>
      <c r="I120" s="28"/>
      <c r="J120" s="28"/>
    </row>
    <row r="121" ht="15.75" customHeight="1">
      <c r="A121" s="1">
        <v>21.0</v>
      </c>
      <c r="B121" s="26">
        <v>0.5851388888888889</v>
      </c>
      <c r="C121" s="4" t="str">
        <f t="array" ref="C121">INDEX(Rosters!$G:$G,MATCH('Girls Individual'!E121&amp;"-"&amp;TEXT('Girls Individual'!F121,"00"),Rosters!$A:$A,0))</f>
        <v>Erin Toal</v>
      </c>
      <c r="D121" s="4" t="str">
        <f t="shared" si="6"/>
        <v>St Thomas</v>
      </c>
      <c r="E121" s="10" t="s">
        <v>55</v>
      </c>
      <c r="F121" s="10">
        <v>12.0</v>
      </c>
      <c r="G121" s="8" t="str">
        <f t="array" ref="G121">INDEX(Rosters!$E:$E,MATCH('Girls Individual'!E121&amp;"-"&amp;TEXT('Girls Individual'!F121,"00"),Rosters!$A:$A,0))&amp;" "&amp;INDEX(Rosters!$D:$D,MATCH('Girls Individual'!E121&amp;"-"&amp;TEXT('Girls Individual'!F121,"00"),Rosters!$A:$A,0))</f>
        <v>F 7</v>
      </c>
      <c r="I121" s="28"/>
      <c r="J121" s="28"/>
    </row>
    <row r="122" ht="15.75" customHeight="1">
      <c r="A122" s="1">
        <v>22.0</v>
      </c>
      <c r="B122" s="26">
        <v>0.5896296296296296</v>
      </c>
      <c r="C122" s="4" t="str">
        <f t="array" ref="C122">INDEX(Rosters!$G:$G,MATCH('Girls Individual'!E122&amp;"-"&amp;TEXT('Girls Individual'!F122,"00"),Rosters!$A:$A,0))</f>
        <v>Layne Cilli</v>
      </c>
      <c r="D122" s="4" t="str">
        <f t="shared" si="6"/>
        <v>Pope John</v>
      </c>
      <c r="E122" s="10" t="s">
        <v>61</v>
      </c>
      <c r="F122" s="10">
        <v>25.0</v>
      </c>
      <c r="G122" s="8" t="str">
        <f t="array" ref="G122">INDEX(Rosters!$E:$E,MATCH('Girls Individual'!E122&amp;"-"&amp;TEXT('Girls Individual'!F122,"00"),Rosters!$A:$A,0))&amp;" "&amp;INDEX(Rosters!$D:$D,MATCH('Girls Individual'!E122&amp;"-"&amp;TEXT('Girls Individual'!F122,"00"),Rosters!$A:$A,0))</f>
        <v>F 8</v>
      </c>
      <c r="I122" s="28"/>
      <c r="J122" s="28"/>
    </row>
    <row r="123" ht="15.75" customHeight="1">
      <c r="A123" s="1">
        <v>23.0</v>
      </c>
      <c r="B123" s="26">
        <v>0.5906597222222222</v>
      </c>
      <c r="C123" s="4" t="str">
        <f t="array" ref="C123">INDEX(Rosters!$G:$G,MATCH('Girls Individual'!E123&amp;"-"&amp;TEXT('Girls Individual'!F123,"00"),Rosters!$A:$A,0))</f>
        <v>Madison Guardia</v>
      </c>
      <c r="D123" s="4" t="str">
        <f t="shared" si="6"/>
        <v>Pope John</v>
      </c>
      <c r="E123" s="10" t="s">
        <v>61</v>
      </c>
      <c r="F123" s="10">
        <v>26.0</v>
      </c>
      <c r="G123" s="8" t="str">
        <f t="array" ref="G123">INDEX(Rosters!$E:$E,MATCH('Girls Individual'!E123&amp;"-"&amp;TEXT('Girls Individual'!F123,"00"),Rosters!$A:$A,0))&amp;" "&amp;INDEX(Rosters!$D:$D,MATCH('Girls Individual'!E123&amp;"-"&amp;TEXT('Girls Individual'!F123,"00"),Rosters!$A:$A,0))</f>
        <v>F 8</v>
      </c>
      <c r="I123" s="28"/>
      <c r="J123" s="28"/>
    </row>
    <row r="124" ht="15.75" customHeight="1">
      <c r="A124" s="1">
        <v>24.0</v>
      </c>
      <c r="B124" s="26">
        <v>0.6100925925925926</v>
      </c>
      <c r="C124" s="4" t="str">
        <f t="array" ref="C124">INDEX(Rosters!$G:$G,MATCH('Girls Individual'!E124&amp;"-"&amp;TEXT('Girls Individual'!F124,"00"),Rosters!$A:$A,0))</f>
        <v>Ava Trainor</v>
      </c>
      <c r="D124" s="4" t="str">
        <f t="shared" si="6"/>
        <v>Pope John</v>
      </c>
      <c r="E124" s="10" t="s">
        <v>61</v>
      </c>
      <c r="F124" s="10">
        <v>21.0</v>
      </c>
      <c r="G124" s="8" t="str">
        <f t="array" ref="G124">INDEX(Rosters!$E:$E,MATCH('Girls Individual'!E124&amp;"-"&amp;TEXT('Girls Individual'!F124,"00"),Rosters!$A:$A,0))&amp;" "&amp;INDEX(Rosters!$D:$D,MATCH('Girls Individual'!E124&amp;"-"&amp;TEXT('Girls Individual'!F124,"00"),Rosters!$A:$A,0))</f>
        <v>F 7</v>
      </c>
      <c r="I124" s="33"/>
      <c r="J124" s="28"/>
    </row>
    <row r="125" ht="15.75" customHeight="1">
      <c r="A125" s="1">
        <v>25.0</v>
      </c>
      <c r="B125" s="26">
        <v>0.6139351851851852</v>
      </c>
      <c r="C125" s="4" t="str">
        <f t="array" ref="C125">INDEX(Rosters!$G:$G,MATCH('Girls Individual'!E125&amp;"-"&amp;TEXT('Girls Individual'!F125,"00"),Rosters!$A:$A,0))</f>
        <v>Mary McEnroe</v>
      </c>
      <c r="D125" s="4" t="str">
        <f t="shared" si="6"/>
        <v>Assumption</v>
      </c>
      <c r="E125" s="10" t="s">
        <v>28</v>
      </c>
      <c r="F125" s="10">
        <v>46.0</v>
      </c>
      <c r="G125" s="8" t="str">
        <f t="array" ref="G125">INDEX(Rosters!$E:$E,MATCH('Girls Individual'!E125&amp;"-"&amp;TEXT('Girls Individual'!F125,"00"),Rosters!$A:$A,0))&amp;" "&amp;INDEX(Rosters!$D:$D,MATCH('Girls Individual'!E125&amp;"-"&amp;TEXT('Girls Individual'!F125,"00"),Rosters!$A:$A,0))</f>
        <v>F 8</v>
      </c>
      <c r="I125" s="28"/>
      <c r="J125" s="28"/>
    </row>
    <row r="126" ht="15.75" customHeight="1">
      <c r="A126" s="1">
        <v>26.0</v>
      </c>
      <c r="B126" s="26">
        <v>0.6201851851851852</v>
      </c>
      <c r="C126" s="4" t="str">
        <f t="array" ref="C126">INDEX(Rosters!$G:$G,MATCH('Girls Individual'!E126&amp;"-"&amp;TEXT('Girls Individual'!F126,"00"),Rosters!$A:$A,0))</f>
        <v>Bella Fuentes</v>
      </c>
      <c r="D126" s="4" t="str">
        <f t="shared" si="6"/>
        <v>OLMC</v>
      </c>
      <c r="E126" s="10" t="s">
        <v>23</v>
      </c>
      <c r="F126" s="10">
        <v>45.0</v>
      </c>
      <c r="G126" s="8" t="str">
        <f t="array" ref="G126">INDEX(Rosters!$E:$E,MATCH('Girls Individual'!E126&amp;"-"&amp;TEXT('Girls Individual'!F126,"00"),Rosters!$A:$A,0))&amp;" "&amp;INDEX(Rosters!$D:$D,MATCH('Girls Individual'!E126&amp;"-"&amp;TEXT('Girls Individual'!F126,"00"),Rosters!$A:$A,0))</f>
        <v>F 8</v>
      </c>
      <c r="I126" s="28"/>
      <c r="J126" s="28"/>
    </row>
    <row r="127" ht="15.75" customHeight="1">
      <c r="A127" s="1">
        <v>27.0</v>
      </c>
      <c r="B127" s="26">
        <v>0.627824074074074</v>
      </c>
      <c r="C127" s="4" t="str">
        <f t="array" ref="C127">INDEX(Rosters!$G:$G,MATCH('Girls Individual'!E127&amp;"-"&amp;TEXT('Girls Individual'!F127,"00"),Rosters!$A:$A,0))</f>
        <v>Penny McNamara</v>
      </c>
      <c r="D127" s="4" t="str">
        <f t="shared" si="6"/>
        <v>SVMS</v>
      </c>
      <c r="E127" s="10" t="s">
        <v>56</v>
      </c>
      <c r="F127" s="10">
        <v>55.0</v>
      </c>
      <c r="G127" s="8" t="str">
        <f t="array" ref="G127">INDEX(Rosters!$E:$E,MATCH('Girls Individual'!E127&amp;"-"&amp;TEXT('Girls Individual'!F127,"00"),Rosters!$A:$A,0))&amp;" "&amp;INDEX(Rosters!$D:$D,MATCH('Girls Individual'!E127&amp;"-"&amp;TEXT('Girls Individual'!F127,"00"),Rosters!$A:$A,0))</f>
        <v>F 7</v>
      </c>
      <c r="I127" s="28"/>
      <c r="J127" s="28"/>
    </row>
    <row r="128" ht="15.75" customHeight="1">
      <c r="A128" s="1">
        <v>28.0</v>
      </c>
      <c r="B128" s="26">
        <v>0.6403240740740741</v>
      </c>
      <c r="C128" s="4" t="str">
        <f t="array" ref="C128">INDEX(Rosters!$G:$G,MATCH('Girls Individual'!E128&amp;"-"&amp;TEXT('Girls Individual'!F128,"00"),Rosters!$A:$A,0))</f>
        <v>Erin Sauls</v>
      </c>
      <c r="D128" s="4" t="str">
        <f t="shared" si="6"/>
        <v>AOLP</v>
      </c>
      <c r="E128" s="10" t="s">
        <v>39</v>
      </c>
      <c r="F128" s="10">
        <v>8.0</v>
      </c>
      <c r="G128" s="8" t="str">
        <f t="array" ref="G128">INDEX(Rosters!$E:$E,MATCH('Girls Individual'!E128&amp;"-"&amp;TEXT('Girls Individual'!F128,"00"),Rosters!$A:$A,0))&amp;" "&amp;INDEX(Rosters!$D:$D,MATCH('Girls Individual'!E128&amp;"-"&amp;TEXT('Girls Individual'!F128,"00"),Rosters!$A:$A,0))</f>
        <v>F 8</v>
      </c>
      <c r="I128" s="28"/>
      <c r="J128" s="28"/>
    </row>
    <row r="129" ht="15.75" customHeight="1">
      <c r="A129" s="1">
        <v>29.0</v>
      </c>
      <c r="B129" s="26">
        <v>0.6417361111111111</v>
      </c>
      <c r="C129" s="4" t="str">
        <f t="array" ref="C129">INDEX(Rosters!$G:$G,MATCH('Girls Individual'!E129&amp;"-"&amp;TEXT('Girls Individual'!F129,"00"),Rosters!$A:$A,0))</f>
        <v>Stephanie Farmer</v>
      </c>
      <c r="D129" s="4" t="str">
        <f t="shared" si="6"/>
        <v>Assumption</v>
      </c>
      <c r="E129" s="10" t="s">
        <v>28</v>
      </c>
      <c r="F129" s="10">
        <v>30.0</v>
      </c>
      <c r="G129" s="8" t="str">
        <f t="array" ref="G129">INDEX(Rosters!$E:$E,MATCH('Girls Individual'!E129&amp;"-"&amp;TEXT('Girls Individual'!F129,"00"),Rosters!$A:$A,0))&amp;" "&amp;INDEX(Rosters!$D:$D,MATCH('Girls Individual'!E129&amp;"-"&amp;TEXT('Girls Individual'!F129,"00"),Rosters!$A:$A,0))</f>
        <v>F 7</v>
      </c>
      <c r="I129" s="28"/>
      <c r="J129" s="28"/>
    </row>
    <row r="130" ht="15.75" customHeight="1">
      <c r="A130" s="1">
        <v>30.0</v>
      </c>
      <c r="B130" s="26">
        <v>0.6500578703703703</v>
      </c>
      <c r="C130" s="4" t="str">
        <f t="array" ref="C130">INDEX(Rosters!$G:$G,MATCH('Girls Individual'!E130&amp;"-"&amp;TEXT('Girls Individual'!F130,"00"),Rosters!$A:$A,0))</f>
        <v>Maeve Vandenberg</v>
      </c>
      <c r="D130" s="4" t="str">
        <f t="shared" si="6"/>
        <v>OLMC</v>
      </c>
      <c r="E130" s="10" t="s">
        <v>23</v>
      </c>
      <c r="F130" s="10">
        <v>39.0</v>
      </c>
      <c r="G130" s="8" t="str">
        <f t="array" ref="G130">INDEX(Rosters!$E:$E,MATCH('Girls Individual'!E130&amp;"-"&amp;TEXT('Girls Individual'!F130,"00"),Rosters!$A:$A,0))&amp;" "&amp;INDEX(Rosters!$D:$D,MATCH('Girls Individual'!E130&amp;"-"&amp;TEXT('Girls Individual'!F130,"00"),Rosters!$A:$A,0))</f>
        <v>F 7</v>
      </c>
      <c r="I130" s="28"/>
      <c r="J130" s="28"/>
    </row>
    <row r="131" ht="15.75" customHeight="1">
      <c r="A131" s="1">
        <v>31.0</v>
      </c>
      <c r="B131" s="26">
        <v>0.6517592592592593</v>
      </c>
      <c r="C131" s="4" t="str">
        <f t="array" ref="C131">INDEX(Rosters!$G:$G,MATCH('Girls Individual'!E131&amp;"-"&amp;TEXT('Girls Individual'!F131,"00"),Rosters!$A:$A,0))</f>
        <v>Nora Benson</v>
      </c>
      <c r="D131" s="4" t="str">
        <f t="shared" si="6"/>
        <v>SVMS</v>
      </c>
      <c r="E131" s="10" t="s">
        <v>56</v>
      </c>
      <c r="F131" s="10">
        <v>50.0</v>
      </c>
      <c r="G131" s="8" t="str">
        <f t="array" ref="G131">INDEX(Rosters!$E:$E,MATCH('Girls Individual'!E131&amp;"-"&amp;TEXT('Girls Individual'!F131,"00"),Rosters!$A:$A,0))&amp;" "&amp;INDEX(Rosters!$D:$D,MATCH('Girls Individual'!E131&amp;"-"&amp;TEXT('Girls Individual'!F131,"00"),Rosters!$A:$A,0))</f>
        <v>F 7</v>
      </c>
      <c r="I131" s="28"/>
      <c r="J131" s="28"/>
    </row>
    <row r="132" ht="15.75" customHeight="1">
      <c r="A132" s="1">
        <v>32.0</v>
      </c>
      <c r="B132" s="26">
        <v>0.6538310185185185</v>
      </c>
      <c r="C132" s="4" t="str">
        <f t="array" ref="C132">INDEX(Rosters!$G:$G,MATCH('Girls Individual'!E132&amp;"-"&amp;TEXT('Girls Individual'!F132,"00"),Rosters!$A:$A,0))</f>
        <v>Vivian Flaherty</v>
      </c>
      <c r="D132" s="4" t="str">
        <f t="shared" si="6"/>
        <v>OLMC</v>
      </c>
      <c r="E132" s="10" t="s">
        <v>23</v>
      </c>
      <c r="F132" s="10">
        <v>40.0</v>
      </c>
      <c r="G132" s="8" t="str">
        <f t="array" ref="G132">INDEX(Rosters!$E:$E,MATCH('Girls Individual'!E132&amp;"-"&amp;TEXT('Girls Individual'!F132,"00"),Rosters!$A:$A,0))&amp;" "&amp;INDEX(Rosters!$D:$D,MATCH('Girls Individual'!E132&amp;"-"&amp;TEXT('Girls Individual'!F132,"00"),Rosters!$A:$A,0))</f>
        <v>F 8</v>
      </c>
      <c r="I132" s="28"/>
      <c r="J132" s="28"/>
    </row>
    <row r="133" ht="15.75" customHeight="1">
      <c r="A133" s="1">
        <v>33.0</v>
      </c>
      <c r="B133" s="26">
        <v>0.6594097222222223</v>
      </c>
      <c r="C133" s="4" t="str">
        <f t="array" ref="C133">INDEX(Rosters!$G:$G,MATCH('Girls Individual'!E133&amp;"-"&amp;TEXT('Girls Individual'!F133,"00"),Rosters!$A:$A,0))</f>
        <v>Bianca Morton</v>
      </c>
      <c r="D133" s="4" t="str">
        <f t="shared" si="6"/>
        <v>OLMC</v>
      </c>
      <c r="E133" s="10" t="s">
        <v>23</v>
      </c>
      <c r="F133" s="10">
        <v>36.0</v>
      </c>
      <c r="G133" s="8" t="str">
        <f t="array" ref="G133">INDEX(Rosters!$E:$E,MATCH('Girls Individual'!E133&amp;"-"&amp;TEXT('Girls Individual'!F133,"00"),Rosters!$A:$A,0))&amp;" "&amp;INDEX(Rosters!$D:$D,MATCH('Girls Individual'!E133&amp;"-"&amp;TEXT('Girls Individual'!F133,"00"),Rosters!$A:$A,0))</f>
        <v>F 7</v>
      </c>
      <c r="I133" s="28"/>
      <c r="J133" s="28"/>
    </row>
    <row r="134" ht="15.75" customHeight="1">
      <c r="A134" s="1">
        <v>34.0</v>
      </c>
      <c r="B134" s="26">
        <v>0.6635763888888889</v>
      </c>
      <c r="C134" s="4" t="str">
        <f t="array" ref="C134">INDEX(Rosters!$G:$G,MATCH('Girls Individual'!E134&amp;"-"&amp;TEXT('Girls Individual'!F134,"00"),Rosters!$A:$A,0))</f>
        <v>Madelyn Mulhearn</v>
      </c>
      <c r="D134" s="4" t="str">
        <f t="shared" si="6"/>
        <v>Assumption</v>
      </c>
      <c r="E134" s="10" t="s">
        <v>28</v>
      </c>
      <c r="F134" s="10">
        <v>37.0</v>
      </c>
      <c r="G134" s="8" t="str">
        <f t="array" ref="G134">INDEX(Rosters!$E:$E,MATCH('Girls Individual'!E134&amp;"-"&amp;TEXT('Girls Individual'!F134,"00"),Rosters!$A:$A,0))&amp;" "&amp;INDEX(Rosters!$D:$D,MATCH('Girls Individual'!E134&amp;"-"&amp;TEXT('Girls Individual'!F134,"00"),Rosters!$A:$A,0))</f>
        <v>F 7</v>
      </c>
      <c r="I134" s="28"/>
      <c r="J134" s="28"/>
    </row>
    <row r="135" ht="15.75" customHeight="1">
      <c r="A135" s="1">
        <f t="shared" ref="A135:A141" si="7">A134+1</f>
        <v>35</v>
      </c>
      <c r="B135" s="26">
        <v>0.7090856481481481</v>
      </c>
      <c r="C135" s="4" t="str">
        <f t="array" ref="C135">INDEX(Rosters!$G:$G,MATCH('Girls Individual'!E135&amp;"-"&amp;TEXT('Girls Individual'!F135,"00"),Rosters!$A:$A,0))</f>
        <v>Evalen  Nyer</v>
      </c>
      <c r="D135" s="4" t="str">
        <f t="shared" si="6"/>
        <v>SVMS</v>
      </c>
      <c r="E135" s="10" t="s">
        <v>56</v>
      </c>
      <c r="F135" s="10">
        <v>56.0</v>
      </c>
      <c r="G135" s="8" t="str">
        <f t="array" ref="G135">INDEX(Rosters!$E:$E,MATCH('Girls Individual'!E135&amp;"-"&amp;TEXT('Girls Individual'!F135,"00"),Rosters!$A:$A,0))&amp;" "&amp;INDEX(Rosters!$D:$D,MATCH('Girls Individual'!E135&amp;"-"&amp;TEXT('Girls Individual'!F135,"00"),Rosters!$A:$A,0))</f>
        <v>F 7</v>
      </c>
      <c r="I135" s="28"/>
      <c r="J135" s="28"/>
    </row>
    <row r="136" ht="15.75" customHeight="1">
      <c r="A136" s="1">
        <f t="shared" si="7"/>
        <v>36</v>
      </c>
      <c r="B136" s="26">
        <v>0.7218865740740741</v>
      </c>
      <c r="C136" s="4" t="str">
        <f t="array" ref="C136">INDEX(Rosters!$G:$G,MATCH('Girls Individual'!E136&amp;"-"&amp;TEXT('Girls Individual'!F136,"00"),Rosters!$A:$A,0))</f>
        <v>Kayla Zienowicz</v>
      </c>
      <c r="D136" s="4" t="str">
        <f t="shared" si="6"/>
        <v>Assumption</v>
      </c>
      <c r="E136" s="10" t="s">
        <v>28</v>
      </c>
      <c r="F136" s="10">
        <v>40.0</v>
      </c>
      <c r="G136" s="8" t="str">
        <f t="array" ref="G136">INDEX(Rosters!$E:$E,MATCH('Girls Individual'!E136&amp;"-"&amp;TEXT('Girls Individual'!F136,"00"),Rosters!$A:$A,0))&amp;" "&amp;INDEX(Rosters!$D:$D,MATCH('Girls Individual'!E136&amp;"-"&amp;TEXT('Girls Individual'!F136,"00"),Rosters!$A:$A,0))</f>
        <v>F 7</v>
      </c>
      <c r="I136" s="28"/>
      <c r="J136" s="28"/>
    </row>
    <row r="137" ht="15.75" customHeight="1">
      <c r="A137" s="1">
        <f t="shared" si="7"/>
        <v>37</v>
      </c>
      <c r="B137" s="26">
        <v>0.8031712962962962</v>
      </c>
      <c r="C137" s="4" t="str">
        <f t="array" ref="C137">INDEX(Rosters!$G:$G,MATCH('Girls Individual'!E137&amp;"-"&amp;TEXT('Girls Individual'!F137,"00"),Rosters!$A:$A,0))</f>
        <v>Samantha London</v>
      </c>
      <c r="D137" s="4" t="str">
        <f t="shared" si="6"/>
        <v>St Rose</v>
      </c>
      <c r="E137" s="10" t="s">
        <v>54</v>
      </c>
      <c r="F137" s="10">
        <v>17.0</v>
      </c>
      <c r="G137" s="8" t="str">
        <f t="array" ref="G137">INDEX(Rosters!$E:$E,MATCH('Girls Individual'!E137&amp;"-"&amp;TEXT('Girls Individual'!F137,"00"),Rosters!$A:$A,0))&amp;" "&amp;INDEX(Rosters!$D:$D,MATCH('Girls Individual'!E137&amp;"-"&amp;TEXT('Girls Individual'!F137,"00"),Rosters!$A:$A,0))</f>
        <v>F 8</v>
      </c>
      <c r="I137" s="28"/>
      <c r="J137" s="28"/>
    </row>
    <row r="138" ht="15.75" customHeight="1">
      <c r="A138" s="1">
        <f t="shared" si="7"/>
        <v>38</v>
      </c>
      <c r="B138" s="26">
        <v>0.8087615740740741</v>
      </c>
      <c r="C138" s="4" t="str">
        <f t="array" ref="C138">INDEX(Rosters!$G:$G,MATCH('Girls Individual'!E138&amp;"-"&amp;TEXT('Girls Individual'!F138,"00"),Rosters!$A:$A,0))</f>
        <v>Cecilia Rose Sullivan</v>
      </c>
      <c r="D138" s="4" t="str">
        <f t="shared" si="6"/>
        <v>Queen of Peace</v>
      </c>
      <c r="E138" s="10" t="s">
        <v>48</v>
      </c>
      <c r="F138" s="10">
        <v>14.0</v>
      </c>
      <c r="G138" s="8" t="str">
        <f t="array" ref="G138">INDEX(Rosters!$E:$E,MATCH('Girls Individual'!E138&amp;"-"&amp;TEXT('Girls Individual'!F138,"00"),Rosters!$A:$A,0))&amp;" "&amp;INDEX(Rosters!$D:$D,MATCH('Girls Individual'!E138&amp;"-"&amp;TEXT('Girls Individual'!F138,"00"),Rosters!$A:$A,0))</f>
        <v>F 8</v>
      </c>
      <c r="I138" s="28"/>
      <c r="J138" s="28"/>
    </row>
    <row r="139" ht="15.75" customHeight="1">
      <c r="A139" s="1">
        <f t="shared" si="7"/>
        <v>39</v>
      </c>
      <c r="B139" s="26">
        <v>0.8802546296296296</v>
      </c>
      <c r="C139" s="4" t="str">
        <f t="array" ref="C139">INDEX(Rosters!$G:$G,MATCH('Girls Individual'!E139&amp;"-"&amp;TEXT('Girls Individual'!F139,"00"),Rosters!$A:$A,0))</f>
        <v>Katie Sherer</v>
      </c>
      <c r="D139" s="4" t="str">
        <f t="shared" si="6"/>
        <v>St Pats</v>
      </c>
      <c r="E139" s="10" t="s">
        <v>59</v>
      </c>
      <c r="F139" s="10">
        <v>3.0</v>
      </c>
      <c r="G139" s="8" t="str">
        <f t="array" ref="G139">INDEX(Rosters!$E:$E,MATCH('Girls Individual'!E139&amp;"-"&amp;TEXT('Girls Individual'!F139,"00"),Rosters!$A:$A,0))&amp;" "&amp;INDEX(Rosters!$D:$D,MATCH('Girls Individual'!E139&amp;"-"&amp;TEXT('Girls Individual'!F139,"00"),Rosters!$A:$A,0))</f>
        <v>F 8</v>
      </c>
      <c r="H139" s="18" t="s">
        <v>75</v>
      </c>
      <c r="I139" s="28"/>
      <c r="J139" s="28"/>
    </row>
    <row r="140" ht="15.75" customHeight="1">
      <c r="A140" s="1">
        <f t="shared" si="7"/>
        <v>40</v>
      </c>
      <c r="B140" s="26">
        <v>0.913599537037037</v>
      </c>
      <c r="C140" s="4" t="str">
        <f t="array" ref="C140">INDEX(Rosters!$G:$G,MATCH('Girls Individual'!E140&amp;"-"&amp;TEXT('Girls Individual'!F140,"00"),Rosters!$A:$A,0))</f>
        <v>Ariela Rodriguez</v>
      </c>
      <c r="D140" s="4" t="str">
        <f t="shared" si="6"/>
        <v>AOOL</v>
      </c>
      <c r="E140" s="10" t="s">
        <v>30</v>
      </c>
      <c r="F140" s="10">
        <v>22.0</v>
      </c>
      <c r="G140" s="8" t="str">
        <f t="array" ref="G140">INDEX(Rosters!$E:$E,MATCH('Girls Individual'!E140&amp;"-"&amp;TEXT('Girls Individual'!F140,"00"),Rosters!$A:$A,0))&amp;" "&amp;INDEX(Rosters!$D:$D,MATCH('Girls Individual'!E140&amp;"-"&amp;TEXT('Girls Individual'!F140,"00"),Rosters!$A:$A,0))</f>
        <v>F 7</v>
      </c>
      <c r="I140" s="28"/>
      <c r="J140" s="28"/>
    </row>
    <row r="141" ht="15.75" customHeight="1">
      <c r="A141" s="1">
        <f t="shared" si="7"/>
        <v>41</v>
      </c>
      <c r="B141" s="26">
        <v>1.0951851851851853</v>
      </c>
      <c r="C141" s="4" t="str">
        <f t="array" ref="C141">INDEX(Rosters!$G:$G,MATCH('Girls Individual'!E141&amp;"-"&amp;TEXT('Girls Individual'!F141,"00"),Rosters!$A:$A,0))</f>
        <v>Rachel Bachmann</v>
      </c>
      <c r="D141" s="4" t="str">
        <f t="shared" si="6"/>
        <v>Pope John</v>
      </c>
      <c r="E141" s="10" t="s">
        <v>61</v>
      </c>
      <c r="F141" s="10">
        <v>19.0</v>
      </c>
      <c r="G141" s="8" t="str">
        <f t="array" ref="G141">INDEX(Rosters!$E:$E,MATCH('Girls Individual'!E141&amp;"-"&amp;TEXT('Girls Individual'!F141,"00"),Rosters!$A:$A,0))&amp;" "&amp;INDEX(Rosters!$D:$D,MATCH('Girls Individual'!E141&amp;"-"&amp;TEXT('Girls Individual'!F141,"00"),Rosters!$A:$A,0))</f>
        <v>F 7</v>
      </c>
      <c r="I141" s="28"/>
      <c r="J141" s="28"/>
    </row>
    <row r="142" ht="15.75" customHeight="1">
      <c r="B142" s="27"/>
      <c r="E142" s="22"/>
      <c r="F142" s="22"/>
      <c r="G142" s="8"/>
      <c r="I142" s="28"/>
    </row>
    <row r="143" ht="15.75" customHeight="1">
      <c r="B143" s="27"/>
      <c r="E143" s="22"/>
      <c r="F143" s="22"/>
      <c r="G143" s="8"/>
      <c r="I143" s="28"/>
    </row>
    <row r="144" ht="15.75" customHeight="1">
      <c r="B144" s="27"/>
      <c r="E144" s="22"/>
      <c r="F144" s="22"/>
      <c r="G144" s="8"/>
    </row>
    <row r="145" ht="15.75" customHeight="1">
      <c r="B145" s="27"/>
      <c r="E145" s="22"/>
      <c r="F145" s="22"/>
      <c r="G145" s="8"/>
    </row>
    <row r="146" ht="15.75" customHeight="1">
      <c r="B146" s="27"/>
      <c r="E146" s="22"/>
      <c r="F146" s="22"/>
      <c r="G146" s="8"/>
    </row>
    <row r="147" ht="15.75" customHeight="1">
      <c r="B147" s="27"/>
      <c r="E147" s="22"/>
      <c r="F147" s="22"/>
      <c r="G147" s="8"/>
    </row>
    <row r="148" ht="15.75" customHeight="1">
      <c r="B148" s="27"/>
      <c r="E148" s="22"/>
      <c r="F148" s="22"/>
      <c r="G148" s="8"/>
    </row>
    <row r="149" ht="15.75" customHeight="1">
      <c r="B149" s="27"/>
      <c r="E149" s="22"/>
      <c r="F149" s="22"/>
      <c r="G149" s="8"/>
    </row>
    <row r="150" ht="15.75" customHeight="1">
      <c r="B150" s="27"/>
      <c r="E150" s="22"/>
      <c r="F150" s="22"/>
      <c r="G150" s="8"/>
    </row>
    <row r="151" ht="15.75" customHeight="1">
      <c r="B151" s="27"/>
      <c r="E151" s="22"/>
      <c r="F151" s="22"/>
      <c r="G151" s="8"/>
    </row>
    <row r="152" ht="15.75" customHeight="1">
      <c r="B152" s="27"/>
      <c r="E152" s="22"/>
      <c r="F152" s="22"/>
      <c r="G152" s="8"/>
    </row>
    <row r="153" ht="15.75" customHeight="1">
      <c r="B153" s="27"/>
      <c r="E153" s="22"/>
      <c r="F153" s="22"/>
      <c r="G153" s="8"/>
    </row>
    <row r="154" ht="15.75" customHeight="1">
      <c r="B154" s="27"/>
      <c r="E154" s="22"/>
      <c r="F154" s="22"/>
      <c r="G154" s="8"/>
    </row>
    <row r="155" ht="15.75" customHeight="1">
      <c r="B155" s="27"/>
      <c r="E155" s="22"/>
      <c r="F155" s="22"/>
      <c r="G155" s="8"/>
    </row>
    <row r="156" ht="15.75" customHeight="1">
      <c r="B156" s="27"/>
      <c r="E156" s="22"/>
      <c r="F156" s="22"/>
      <c r="G156" s="8"/>
    </row>
    <row r="157" ht="15.75" customHeight="1">
      <c r="B157" s="27"/>
      <c r="E157" s="22"/>
      <c r="F157" s="22"/>
      <c r="G157" s="8"/>
    </row>
    <row r="158" ht="15.75" customHeight="1">
      <c r="B158" s="27"/>
      <c r="E158" s="22"/>
      <c r="F158" s="22"/>
      <c r="G158" s="8"/>
    </row>
    <row r="159" ht="15.75" customHeight="1">
      <c r="B159" s="27"/>
      <c r="E159" s="22"/>
      <c r="F159" s="22"/>
      <c r="G159" s="8"/>
    </row>
    <row r="160" ht="15.75" customHeight="1">
      <c r="B160" s="27"/>
      <c r="E160" s="22"/>
      <c r="F160" s="22"/>
      <c r="G160" s="8"/>
    </row>
    <row r="161" ht="15.75" customHeight="1">
      <c r="B161" s="27"/>
      <c r="E161" s="22"/>
      <c r="F161" s="22"/>
      <c r="G161" s="8"/>
    </row>
    <row r="162" ht="15.75" customHeight="1">
      <c r="B162" s="27"/>
      <c r="E162" s="22"/>
      <c r="F162" s="22"/>
      <c r="G162" s="8"/>
    </row>
    <row r="163" ht="15.75" customHeight="1">
      <c r="B163" s="27"/>
      <c r="E163" s="22"/>
      <c r="F163" s="22"/>
      <c r="G163" s="8"/>
    </row>
    <row r="164" ht="15.75" customHeight="1">
      <c r="B164" s="27"/>
      <c r="E164" s="22"/>
      <c r="F164" s="22"/>
      <c r="G164" s="8"/>
    </row>
    <row r="165" ht="15.75" customHeight="1">
      <c r="B165" s="27"/>
      <c r="E165" s="22"/>
      <c r="F165" s="22"/>
      <c r="G165" s="8"/>
    </row>
    <row r="166" ht="15.75" customHeight="1">
      <c r="B166" s="27"/>
      <c r="E166" s="22"/>
      <c r="F166" s="22"/>
      <c r="G166" s="8"/>
    </row>
    <row r="167" ht="15.75" customHeight="1">
      <c r="B167" s="27"/>
      <c r="E167" s="22"/>
      <c r="F167" s="22"/>
      <c r="G167" s="8"/>
    </row>
    <row r="168" ht="15.75" customHeight="1">
      <c r="B168" s="27"/>
      <c r="E168" s="22"/>
      <c r="F168" s="22"/>
      <c r="G168" s="8"/>
    </row>
    <row r="169" ht="15.75" customHeight="1">
      <c r="B169" s="27"/>
      <c r="E169" s="22"/>
      <c r="F169" s="22"/>
      <c r="G169" s="8"/>
    </row>
    <row r="170" ht="15.75" customHeight="1">
      <c r="B170" s="27"/>
      <c r="E170" s="22"/>
      <c r="F170" s="22"/>
      <c r="G170" s="8"/>
    </row>
    <row r="171" ht="15.75" customHeight="1">
      <c r="B171" s="27"/>
      <c r="E171" s="22"/>
      <c r="F171" s="22"/>
      <c r="G171" s="8"/>
    </row>
    <row r="172" ht="15.75" customHeight="1">
      <c r="B172" s="27"/>
      <c r="E172" s="22"/>
      <c r="F172" s="22"/>
      <c r="G172" s="8"/>
    </row>
    <row r="173" ht="15.75" customHeight="1">
      <c r="B173" s="27"/>
      <c r="E173" s="22"/>
      <c r="F173" s="22"/>
      <c r="G173" s="8"/>
    </row>
    <row r="174" ht="15.75" customHeight="1">
      <c r="B174" s="27"/>
      <c r="E174" s="22"/>
      <c r="F174" s="22"/>
      <c r="G174" s="8"/>
    </row>
    <row r="175" ht="15.75" customHeight="1">
      <c r="B175" s="27"/>
      <c r="E175" s="22"/>
      <c r="F175" s="22"/>
      <c r="G175" s="8"/>
    </row>
    <row r="176" ht="15.75" customHeight="1">
      <c r="B176" s="27"/>
      <c r="E176" s="22"/>
      <c r="F176" s="22"/>
      <c r="G176" s="8"/>
    </row>
    <row r="177" ht="15.75" customHeight="1">
      <c r="B177" s="27"/>
      <c r="E177" s="22"/>
      <c r="F177" s="22"/>
      <c r="G177" s="8"/>
    </row>
    <row r="178" ht="15.75" customHeight="1">
      <c r="B178" s="27"/>
      <c r="E178" s="22"/>
      <c r="F178" s="22"/>
      <c r="G178" s="8"/>
    </row>
    <row r="179" ht="15.75" customHeight="1">
      <c r="B179" s="27"/>
      <c r="E179" s="22"/>
      <c r="F179" s="22"/>
      <c r="G179" s="8"/>
    </row>
    <row r="180" ht="15.75" customHeight="1">
      <c r="B180" s="27"/>
      <c r="E180" s="22"/>
      <c r="F180" s="22"/>
      <c r="G180" s="8"/>
    </row>
    <row r="181" ht="15.75" customHeight="1">
      <c r="B181" s="27"/>
      <c r="E181" s="22"/>
      <c r="F181" s="22"/>
      <c r="G181" s="8"/>
    </row>
    <row r="182" ht="15.75" customHeight="1">
      <c r="B182" s="27"/>
      <c r="E182" s="22"/>
      <c r="F182" s="22"/>
      <c r="G182" s="8"/>
    </row>
    <row r="183" ht="15.75" customHeight="1">
      <c r="B183" s="27"/>
      <c r="E183" s="22"/>
      <c r="F183" s="22"/>
      <c r="G183" s="8"/>
    </row>
    <row r="184" ht="15.75" customHeight="1">
      <c r="B184" s="27"/>
      <c r="E184" s="22"/>
      <c r="F184" s="22"/>
      <c r="G184" s="8"/>
    </row>
    <row r="185" ht="15.75" customHeight="1">
      <c r="B185" s="27"/>
      <c r="E185" s="22"/>
      <c r="F185" s="22"/>
      <c r="G185" s="8"/>
    </row>
    <row r="186" ht="15.75" customHeight="1">
      <c r="B186" s="27"/>
      <c r="E186" s="22"/>
      <c r="F186" s="22"/>
      <c r="G186" s="8"/>
    </row>
    <row r="187" ht="15.75" customHeight="1">
      <c r="B187" s="27"/>
      <c r="E187" s="22"/>
      <c r="F187" s="22"/>
      <c r="G187" s="8"/>
    </row>
    <row r="188" ht="15.75" customHeight="1">
      <c r="B188" s="27"/>
      <c r="E188" s="22"/>
      <c r="F188" s="22"/>
      <c r="G188" s="8"/>
    </row>
    <row r="189" ht="15.75" customHeight="1">
      <c r="B189" s="27"/>
      <c r="E189" s="22"/>
      <c r="F189" s="22"/>
      <c r="G189" s="8"/>
    </row>
    <row r="190" ht="15.75" customHeight="1">
      <c r="B190" s="27"/>
      <c r="E190" s="22"/>
      <c r="F190" s="22"/>
      <c r="G190" s="8"/>
    </row>
    <row r="191" ht="15.75" customHeight="1">
      <c r="B191" s="27"/>
      <c r="E191" s="22"/>
      <c r="F191" s="22"/>
      <c r="G191" s="8"/>
    </row>
    <row r="192" ht="15.75" customHeight="1">
      <c r="B192" s="27"/>
      <c r="E192" s="22"/>
      <c r="F192" s="22"/>
      <c r="G192" s="8"/>
    </row>
    <row r="193" ht="15.75" customHeight="1">
      <c r="B193" s="27"/>
      <c r="E193" s="22"/>
      <c r="F193" s="22"/>
      <c r="G193" s="8"/>
    </row>
    <row r="194" ht="15.75" customHeight="1">
      <c r="B194" s="27"/>
      <c r="E194" s="22"/>
      <c r="F194" s="22"/>
      <c r="G194" s="8"/>
    </row>
    <row r="195" ht="15.75" customHeight="1">
      <c r="B195" s="27"/>
      <c r="E195" s="22"/>
      <c r="F195" s="22"/>
      <c r="G195" s="8"/>
    </row>
    <row r="196" ht="15.75" customHeight="1">
      <c r="B196" s="27"/>
      <c r="E196" s="22"/>
      <c r="F196" s="22"/>
      <c r="G196" s="8"/>
    </row>
    <row r="197" ht="15.75" customHeight="1">
      <c r="B197" s="27"/>
      <c r="E197" s="22"/>
      <c r="F197" s="22"/>
      <c r="G197" s="8"/>
    </row>
    <row r="198" ht="15.75" customHeight="1">
      <c r="B198" s="27"/>
      <c r="E198" s="22"/>
      <c r="F198" s="22"/>
      <c r="G198" s="8"/>
    </row>
    <row r="199" ht="15.75" customHeight="1">
      <c r="B199" s="27"/>
      <c r="E199" s="22"/>
      <c r="F199" s="22"/>
      <c r="G199" s="8"/>
    </row>
    <row r="200" ht="15.75" customHeight="1">
      <c r="B200" s="27"/>
      <c r="E200" s="22"/>
      <c r="F200" s="22"/>
      <c r="G200" s="8"/>
    </row>
    <row r="201" ht="15.75" customHeight="1">
      <c r="B201" s="27"/>
      <c r="E201" s="22"/>
      <c r="F201" s="22"/>
      <c r="G201" s="8"/>
    </row>
    <row r="202" ht="15.75" customHeight="1">
      <c r="B202" s="27"/>
      <c r="E202" s="22"/>
      <c r="F202" s="22"/>
      <c r="G202" s="8"/>
    </row>
    <row r="203" ht="15.75" customHeight="1">
      <c r="B203" s="27"/>
      <c r="E203" s="22"/>
      <c r="F203" s="22"/>
      <c r="G203" s="8"/>
    </row>
    <row r="204" ht="15.75" customHeight="1">
      <c r="B204" s="27"/>
      <c r="E204" s="22"/>
      <c r="F204" s="22"/>
      <c r="G204" s="8"/>
    </row>
    <row r="205" ht="15.75" customHeight="1">
      <c r="B205" s="27"/>
      <c r="E205" s="22"/>
      <c r="F205" s="22"/>
      <c r="G205" s="8"/>
    </row>
    <row r="206" ht="15.75" customHeight="1">
      <c r="B206" s="27"/>
      <c r="E206" s="22"/>
      <c r="F206" s="22"/>
      <c r="G206" s="8"/>
    </row>
    <row r="207" ht="15.75" customHeight="1">
      <c r="B207" s="27"/>
      <c r="E207" s="22"/>
      <c r="F207" s="22"/>
      <c r="G207" s="8"/>
    </row>
    <row r="208" ht="15.75" customHeight="1">
      <c r="B208" s="27"/>
      <c r="E208" s="22"/>
      <c r="F208" s="22"/>
      <c r="G208" s="8"/>
    </row>
    <row r="209" ht="15.75" customHeight="1">
      <c r="B209" s="27"/>
      <c r="E209" s="22"/>
      <c r="F209" s="22"/>
      <c r="G209" s="8"/>
    </row>
    <row r="210" ht="15.75" customHeight="1">
      <c r="B210" s="27"/>
      <c r="E210" s="22"/>
      <c r="F210" s="22"/>
      <c r="G210" s="8"/>
    </row>
    <row r="211" ht="15.75" customHeight="1">
      <c r="B211" s="27"/>
      <c r="E211" s="22"/>
      <c r="F211" s="22"/>
      <c r="G211" s="8"/>
    </row>
    <row r="212" ht="15.75" customHeight="1">
      <c r="B212" s="27"/>
      <c r="E212" s="22"/>
      <c r="F212" s="22"/>
      <c r="G212" s="8"/>
    </row>
    <row r="213" ht="15.75" customHeight="1">
      <c r="B213" s="27"/>
      <c r="E213" s="22"/>
      <c r="F213" s="22"/>
      <c r="G213" s="8"/>
    </row>
    <row r="214" ht="15.75" customHeight="1">
      <c r="B214" s="27"/>
      <c r="E214" s="22"/>
      <c r="F214" s="22"/>
      <c r="G214" s="8"/>
    </row>
    <row r="215" ht="15.75" customHeight="1">
      <c r="B215" s="27"/>
      <c r="E215" s="22"/>
      <c r="F215" s="22"/>
      <c r="G215" s="8"/>
    </row>
    <row r="216" ht="15.75" customHeight="1">
      <c r="B216" s="27"/>
      <c r="E216" s="22"/>
      <c r="F216" s="22"/>
      <c r="G216" s="8"/>
    </row>
    <row r="217" ht="15.75" customHeight="1">
      <c r="B217" s="27"/>
      <c r="E217" s="22"/>
      <c r="F217" s="22"/>
      <c r="G217" s="8"/>
    </row>
    <row r="218" ht="15.75" customHeight="1">
      <c r="B218" s="27"/>
      <c r="E218" s="22"/>
      <c r="F218" s="22"/>
      <c r="G218" s="8"/>
    </row>
    <row r="219" ht="15.75" customHeight="1">
      <c r="B219" s="27"/>
      <c r="E219" s="22"/>
      <c r="F219" s="22"/>
      <c r="G219" s="8"/>
    </row>
    <row r="220" ht="15.75" customHeight="1">
      <c r="B220" s="27"/>
      <c r="E220" s="22"/>
      <c r="F220" s="22"/>
      <c r="G220" s="8"/>
    </row>
    <row r="221" ht="15.75" customHeight="1">
      <c r="B221" s="27"/>
      <c r="E221" s="22"/>
      <c r="F221" s="22"/>
      <c r="G221" s="8"/>
    </row>
    <row r="222" ht="15.75" customHeight="1">
      <c r="B222" s="27"/>
      <c r="E222" s="22"/>
      <c r="F222" s="22"/>
      <c r="G222" s="8"/>
    </row>
    <row r="223" ht="15.75" customHeight="1">
      <c r="B223" s="27"/>
      <c r="E223" s="22"/>
      <c r="F223" s="22"/>
      <c r="G223" s="8"/>
    </row>
    <row r="224" ht="15.75" customHeight="1">
      <c r="B224" s="27"/>
      <c r="E224" s="22"/>
      <c r="F224" s="22"/>
      <c r="G224" s="8"/>
    </row>
    <row r="225" ht="15.75" customHeight="1">
      <c r="B225" s="27"/>
      <c r="E225" s="22"/>
      <c r="F225" s="22"/>
      <c r="G225" s="8"/>
    </row>
    <row r="226" ht="15.75" customHeight="1">
      <c r="B226" s="27"/>
      <c r="E226" s="22"/>
      <c r="F226" s="22"/>
      <c r="G226" s="8"/>
    </row>
    <row r="227" ht="15.75" customHeight="1">
      <c r="B227" s="27"/>
      <c r="E227" s="22"/>
      <c r="F227" s="22"/>
      <c r="G227" s="8"/>
    </row>
    <row r="228" ht="15.75" customHeight="1">
      <c r="B228" s="27"/>
      <c r="E228" s="22"/>
      <c r="F228" s="22"/>
      <c r="G228" s="8"/>
    </row>
    <row r="229" ht="15.75" customHeight="1">
      <c r="B229" s="27"/>
      <c r="E229" s="22"/>
      <c r="F229" s="22"/>
      <c r="G229" s="8"/>
    </row>
    <row r="230" ht="15.75" customHeight="1">
      <c r="B230" s="27"/>
      <c r="E230" s="22"/>
      <c r="F230" s="22"/>
      <c r="G230" s="8"/>
    </row>
    <row r="231" ht="15.75" customHeight="1">
      <c r="B231" s="27"/>
      <c r="E231" s="22"/>
      <c r="F231" s="22"/>
      <c r="G231" s="8"/>
    </row>
    <row r="232" ht="15.75" customHeight="1">
      <c r="B232" s="27"/>
      <c r="E232" s="22"/>
      <c r="F232" s="22"/>
      <c r="G232" s="8"/>
    </row>
    <row r="233" ht="15.75" customHeight="1">
      <c r="B233" s="27"/>
      <c r="E233" s="22"/>
      <c r="F233" s="22"/>
      <c r="G233" s="8"/>
    </row>
    <row r="234" ht="15.75" customHeight="1">
      <c r="B234" s="27"/>
      <c r="E234" s="22"/>
      <c r="F234" s="22"/>
      <c r="G234" s="8"/>
    </row>
    <row r="235" ht="15.75" customHeight="1">
      <c r="B235" s="27"/>
      <c r="E235" s="22"/>
      <c r="F235" s="22"/>
      <c r="G235" s="8"/>
    </row>
    <row r="236" ht="15.75" customHeight="1">
      <c r="B236" s="27"/>
      <c r="E236" s="22"/>
      <c r="F236" s="22"/>
      <c r="G236" s="8"/>
    </row>
    <row r="237" ht="15.75" customHeight="1">
      <c r="B237" s="27"/>
      <c r="E237" s="22"/>
      <c r="F237" s="22"/>
      <c r="G237" s="8"/>
    </row>
    <row r="238" ht="15.75" customHeight="1">
      <c r="B238" s="27"/>
      <c r="E238" s="22"/>
      <c r="F238" s="22"/>
      <c r="G238" s="8"/>
    </row>
    <row r="239" ht="15.75" customHeight="1">
      <c r="B239" s="27"/>
      <c r="E239" s="22"/>
      <c r="F239" s="22"/>
      <c r="G239" s="8"/>
    </row>
    <row r="240" ht="15.75" customHeight="1">
      <c r="B240" s="27"/>
      <c r="E240" s="22"/>
      <c r="F240" s="22"/>
      <c r="G240" s="8"/>
    </row>
    <row r="241" ht="15.75" customHeight="1">
      <c r="B241" s="27"/>
      <c r="E241" s="22"/>
      <c r="F241" s="22"/>
      <c r="G241" s="8"/>
    </row>
    <row r="242" ht="15.75" customHeight="1">
      <c r="B242" s="27"/>
      <c r="E242" s="22"/>
      <c r="F242" s="22"/>
      <c r="G242" s="8"/>
    </row>
    <row r="243" ht="15.75" customHeight="1">
      <c r="B243" s="27"/>
      <c r="E243" s="22"/>
      <c r="F243" s="22"/>
      <c r="G243" s="8"/>
    </row>
    <row r="244" ht="15.75" customHeight="1">
      <c r="B244" s="27"/>
      <c r="E244" s="22"/>
      <c r="F244" s="22"/>
      <c r="G244" s="8"/>
    </row>
    <row r="245" ht="15.75" customHeight="1">
      <c r="B245" s="27"/>
      <c r="E245" s="22"/>
      <c r="F245" s="22"/>
      <c r="G245" s="8"/>
    </row>
    <row r="246" ht="15.75" customHeight="1">
      <c r="B246" s="27"/>
      <c r="E246" s="22"/>
      <c r="F246" s="22"/>
      <c r="G246" s="8"/>
    </row>
    <row r="247" ht="15.75" customHeight="1">
      <c r="B247" s="27"/>
      <c r="E247" s="22"/>
      <c r="F247" s="22"/>
      <c r="G247" s="8"/>
    </row>
    <row r="248" ht="15.75" customHeight="1">
      <c r="B248" s="27"/>
      <c r="E248" s="22"/>
      <c r="F248" s="22"/>
      <c r="G248" s="8"/>
    </row>
    <row r="249" ht="15.75" customHeight="1">
      <c r="B249" s="27"/>
      <c r="E249" s="22"/>
      <c r="F249" s="22"/>
      <c r="G249" s="8"/>
    </row>
    <row r="250" ht="15.75" customHeight="1">
      <c r="B250" s="27"/>
      <c r="E250" s="22"/>
      <c r="F250" s="22"/>
      <c r="G250" s="8"/>
    </row>
    <row r="251" ht="15.75" customHeight="1">
      <c r="B251" s="27"/>
      <c r="E251" s="22"/>
      <c r="F251" s="22"/>
      <c r="G251" s="8"/>
    </row>
    <row r="252" ht="15.75" customHeight="1">
      <c r="B252" s="27"/>
      <c r="E252" s="22"/>
      <c r="F252" s="22"/>
      <c r="G252" s="8"/>
    </row>
    <row r="253" ht="15.75" customHeight="1">
      <c r="B253" s="27"/>
      <c r="E253" s="22"/>
      <c r="F253" s="22"/>
      <c r="G253" s="8"/>
    </row>
    <row r="254" ht="15.75" customHeight="1">
      <c r="B254" s="27"/>
      <c r="E254" s="22"/>
      <c r="F254" s="22"/>
      <c r="G254" s="8"/>
    </row>
    <row r="255" ht="15.75" customHeight="1">
      <c r="B255" s="27"/>
      <c r="E255" s="22"/>
      <c r="F255" s="22"/>
      <c r="G255" s="8"/>
    </row>
    <row r="256" ht="15.75" customHeight="1">
      <c r="B256" s="27"/>
      <c r="E256" s="22"/>
      <c r="F256" s="22"/>
      <c r="G256" s="8"/>
    </row>
    <row r="257" ht="15.75" customHeight="1">
      <c r="B257" s="27"/>
      <c r="E257" s="22"/>
      <c r="F257" s="22"/>
      <c r="G257" s="8"/>
    </row>
    <row r="258" ht="15.75" customHeight="1">
      <c r="B258" s="27"/>
      <c r="E258" s="22"/>
      <c r="F258" s="22"/>
      <c r="G258" s="8"/>
    </row>
    <row r="259" ht="15.75" customHeight="1">
      <c r="B259" s="27"/>
      <c r="E259" s="22"/>
      <c r="F259" s="22"/>
      <c r="G259" s="8"/>
    </row>
    <row r="260" ht="15.75" customHeight="1">
      <c r="B260" s="27"/>
      <c r="E260" s="22"/>
      <c r="F260" s="22"/>
      <c r="G260" s="8"/>
    </row>
    <row r="261" ht="15.75" customHeight="1">
      <c r="B261" s="27"/>
      <c r="E261" s="22"/>
      <c r="F261" s="22"/>
      <c r="G261" s="8"/>
    </row>
    <row r="262" ht="15.75" customHeight="1">
      <c r="B262" s="27"/>
      <c r="E262" s="22"/>
      <c r="F262" s="22"/>
      <c r="G262" s="8"/>
    </row>
    <row r="263" ht="15.75" customHeight="1">
      <c r="B263" s="27"/>
      <c r="E263" s="22"/>
      <c r="F263" s="22"/>
      <c r="G263" s="8"/>
    </row>
    <row r="264" ht="15.75" customHeight="1">
      <c r="B264" s="27"/>
      <c r="E264" s="22"/>
      <c r="F264" s="22"/>
      <c r="G264" s="8"/>
    </row>
    <row r="265" ht="15.75" customHeight="1">
      <c r="B265" s="27"/>
      <c r="E265" s="22"/>
      <c r="F265" s="22"/>
      <c r="G265" s="8"/>
    </row>
    <row r="266" ht="15.75" customHeight="1">
      <c r="B266" s="27"/>
      <c r="E266" s="22"/>
      <c r="F266" s="22"/>
      <c r="G266" s="8"/>
    </row>
    <row r="267" ht="15.75" customHeight="1">
      <c r="B267" s="27"/>
      <c r="E267" s="22"/>
      <c r="F267" s="22"/>
      <c r="G267" s="8"/>
    </row>
    <row r="268" ht="15.75" customHeight="1">
      <c r="B268" s="27"/>
      <c r="E268" s="22"/>
      <c r="F268" s="22"/>
      <c r="G268" s="8"/>
    </row>
    <row r="269" ht="15.75" customHeight="1">
      <c r="B269" s="27"/>
      <c r="E269" s="22"/>
      <c r="F269" s="22"/>
      <c r="G269" s="8"/>
    </row>
    <row r="270" ht="15.75" customHeight="1">
      <c r="B270" s="27"/>
      <c r="E270" s="22"/>
      <c r="F270" s="22"/>
      <c r="G270" s="8"/>
    </row>
    <row r="271" ht="15.75" customHeight="1">
      <c r="B271" s="27"/>
      <c r="E271" s="22"/>
      <c r="F271" s="22"/>
      <c r="G271" s="8"/>
    </row>
    <row r="272" ht="15.75" customHeight="1">
      <c r="B272" s="27"/>
      <c r="E272" s="22"/>
      <c r="F272" s="22"/>
      <c r="G272" s="8"/>
    </row>
    <row r="273" ht="15.75" customHeight="1">
      <c r="B273" s="27"/>
      <c r="E273" s="22"/>
      <c r="F273" s="22"/>
      <c r="G273" s="8"/>
    </row>
    <row r="274" ht="15.75" customHeight="1">
      <c r="B274" s="27"/>
      <c r="E274" s="22"/>
      <c r="F274" s="22"/>
      <c r="G274" s="8"/>
    </row>
    <row r="275" ht="15.75" customHeight="1">
      <c r="B275" s="27"/>
      <c r="E275" s="22"/>
      <c r="F275" s="22"/>
      <c r="G275" s="8"/>
    </row>
    <row r="276" ht="15.75" customHeight="1">
      <c r="B276" s="27"/>
      <c r="E276" s="22"/>
      <c r="F276" s="22"/>
      <c r="G276" s="8"/>
    </row>
    <row r="277" ht="15.75" customHeight="1">
      <c r="B277" s="27"/>
      <c r="E277" s="22"/>
      <c r="F277" s="22"/>
      <c r="G277" s="8"/>
    </row>
    <row r="278" ht="15.75" customHeight="1">
      <c r="B278" s="27"/>
      <c r="E278" s="22"/>
      <c r="F278" s="22"/>
      <c r="G278" s="8"/>
    </row>
    <row r="279" ht="15.75" customHeight="1">
      <c r="B279" s="27"/>
      <c r="E279" s="22"/>
      <c r="F279" s="22"/>
      <c r="G279" s="8"/>
    </row>
    <row r="280" ht="15.75" customHeight="1">
      <c r="B280" s="27"/>
      <c r="E280" s="22"/>
      <c r="F280" s="22"/>
      <c r="G280" s="8"/>
    </row>
    <row r="281" ht="15.75" customHeight="1">
      <c r="B281" s="27"/>
      <c r="E281" s="22"/>
      <c r="F281" s="22"/>
      <c r="G281" s="8"/>
    </row>
    <row r="282" ht="15.75" customHeight="1">
      <c r="B282" s="27"/>
      <c r="E282" s="22"/>
      <c r="F282" s="22"/>
      <c r="G282" s="8"/>
    </row>
    <row r="283" ht="15.75" customHeight="1">
      <c r="B283" s="27"/>
      <c r="E283" s="22"/>
      <c r="F283" s="22"/>
      <c r="G283" s="8"/>
    </row>
    <row r="284" ht="15.75" customHeight="1">
      <c r="B284" s="27"/>
      <c r="E284" s="22"/>
      <c r="F284" s="22"/>
      <c r="G284" s="8"/>
    </row>
    <row r="285" ht="15.75" customHeight="1">
      <c r="B285" s="27"/>
      <c r="E285" s="22"/>
      <c r="F285" s="22"/>
      <c r="G285" s="8"/>
    </row>
    <row r="286" ht="15.75" customHeight="1">
      <c r="B286" s="27"/>
      <c r="E286" s="22"/>
      <c r="F286" s="22"/>
      <c r="G286" s="8"/>
    </row>
    <row r="287" ht="15.75" customHeight="1">
      <c r="B287" s="27"/>
      <c r="E287" s="22"/>
      <c r="F287" s="22"/>
      <c r="G287" s="8"/>
    </row>
    <row r="288" ht="15.75" customHeight="1">
      <c r="B288" s="27"/>
      <c r="E288" s="22"/>
      <c r="F288" s="22"/>
      <c r="G288" s="8"/>
    </row>
    <row r="289" ht="15.75" customHeight="1">
      <c r="B289" s="27"/>
      <c r="E289" s="22"/>
      <c r="F289" s="22"/>
      <c r="G289" s="8"/>
    </row>
    <row r="290" ht="15.75" customHeight="1">
      <c r="B290" s="27"/>
      <c r="E290" s="22"/>
      <c r="F290" s="22"/>
      <c r="G290" s="8"/>
    </row>
    <row r="291" ht="15.75" customHeight="1">
      <c r="B291" s="27"/>
      <c r="E291" s="22"/>
      <c r="F291" s="22"/>
      <c r="G291" s="8"/>
    </row>
    <row r="292" ht="15.75" customHeight="1">
      <c r="B292" s="27"/>
      <c r="E292" s="22"/>
      <c r="F292" s="22"/>
      <c r="G292" s="8"/>
    </row>
    <row r="293" ht="15.75" customHeight="1">
      <c r="B293" s="27"/>
      <c r="E293" s="22"/>
      <c r="F293" s="22"/>
      <c r="G293" s="8"/>
    </row>
    <row r="294" ht="15.75" customHeight="1">
      <c r="B294" s="27"/>
      <c r="E294" s="22"/>
      <c r="F294" s="22"/>
      <c r="G294" s="8"/>
    </row>
    <row r="295" ht="15.75" customHeight="1">
      <c r="B295" s="27"/>
      <c r="E295" s="22"/>
      <c r="F295" s="22"/>
      <c r="G295" s="8"/>
    </row>
    <row r="296" ht="15.75" customHeight="1">
      <c r="B296" s="27"/>
      <c r="E296" s="22"/>
      <c r="F296" s="22"/>
      <c r="G296" s="8"/>
    </row>
    <row r="297" ht="15.75" customHeight="1">
      <c r="B297" s="27"/>
      <c r="E297" s="22"/>
      <c r="F297" s="22"/>
      <c r="G297" s="8"/>
    </row>
    <row r="298" ht="15.75" customHeight="1">
      <c r="B298" s="27"/>
      <c r="E298" s="22"/>
      <c r="F298" s="22"/>
      <c r="G298" s="8"/>
    </row>
    <row r="299" ht="15.75" customHeight="1">
      <c r="B299" s="27"/>
      <c r="E299" s="22"/>
      <c r="F299" s="22"/>
      <c r="G299" s="8"/>
    </row>
    <row r="300" ht="15.75" customHeight="1">
      <c r="B300" s="27"/>
      <c r="E300" s="22"/>
      <c r="F300" s="22"/>
      <c r="G300" s="8"/>
    </row>
    <row r="301" ht="15.75" customHeight="1">
      <c r="B301" s="27"/>
      <c r="E301" s="22"/>
      <c r="F301" s="22"/>
      <c r="G301" s="8"/>
    </row>
    <row r="302" ht="15.75" customHeight="1">
      <c r="B302" s="27"/>
      <c r="E302" s="22"/>
      <c r="F302" s="22"/>
      <c r="G302" s="8"/>
    </row>
    <row r="303" ht="15.75" customHeight="1">
      <c r="B303" s="27"/>
      <c r="E303" s="22"/>
      <c r="F303" s="22"/>
      <c r="G303" s="8"/>
    </row>
    <row r="304" ht="15.75" customHeight="1">
      <c r="B304" s="27"/>
      <c r="E304" s="22"/>
      <c r="F304" s="22"/>
      <c r="G304" s="8"/>
    </row>
    <row r="305" ht="15.75" customHeight="1">
      <c r="B305" s="27"/>
      <c r="E305" s="22"/>
      <c r="F305" s="22"/>
      <c r="G305" s="8"/>
    </row>
    <row r="306" ht="15.75" customHeight="1">
      <c r="B306" s="27"/>
      <c r="E306" s="22"/>
      <c r="F306" s="22"/>
      <c r="G306" s="8"/>
    </row>
    <row r="307" ht="15.75" customHeight="1">
      <c r="B307" s="27"/>
      <c r="E307" s="22"/>
      <c r="F307" s="22"/>
      <c r="G307" s="8"/>
    </row>
    <row r="308" ht="15.75" customHeight="1">
      <c r="B308" s="27"/>
      <c r="E308" s="22"/>
      <c r="F308" s="22"/>
      <c r="G308" s="8"/>
    </row>
    <row r="309" ht="15.75" customHeight="1">
      <c r="B309" s="27"/>
      <c r="E309" s="22"/>
      <c r="F309" s="22"/>
      <c r="G309" s="8"/>
    </row>
    <row r="310" ht="15.75" customHeight="1">
      <c r="B310" s="27"/>
      <c r="E310" s="22"/>
      <c r="F310" s="22"/>
      <c r="G310" s="8"/>
    </row>
    <row r="311" ht="15.75" customHeight="1">
      <c r="B311" s="27"/>
      <c r="E311" s="22"/>
      <c r="F311" s="22"/>
      <c r="G311" s="8"/>
    </row>
    <row r="312" ht="15.75" customHeight="1">
      <c r="B312" s="27"/>
      <c r="E312" s="22"/>
      <c r="F312" s="22"/>
      <c r="G312" s="8"/>
    </row>
    <row r="313" ht="15.75" customHeight="1">
      <c r="B313" s="27"/>
      <c r="E313" s="22"/>
      <c r="F313" s="22"/>
      <c r="G313" s="8"/>
    </row>
    <row r="314" ht="15.75" customHeight="1">
      <c r="B314" s="27"/>
      <c r="E314" s="22"/>
      <c r="F314" s="22"/>
      <c r="G314" s="8"/>
    </row>
    <row r="315" ht="15.75" customHeight="1">
      <c r="B315" s="27"/>
      <c r="E315" s="22"/>
      <c r="F315" s="22"/>
      <c r="G315" s="8"/>
    </row>
    <row r="316" ht="15.75" customHeight="1">
      <c r="B316" s="27"/>
      <c r="E316" s="22"/>
      <c r="F316" s="22"/>
      <c r="G316" s="8"/>
    </row>
    <row r="317" ht="15.75" customHeight="1">
      <c r="B317" s="27"/>
      <c r="E317" s="22"/>
      <c r="F317" s="22"/>
      <c r="G317" s="8"/>
    </row>
    <row r="318" ht="15.75" customHeight="1">
      <c r="B318" s="27"/>
      <c r="E318" s="22"/>
      <c r="F318" s="22"/>
      <c r="G318" s="8"/>
    </row>
    <row r="319" ht="15.75" customHeight="1">
      <c r="B319" s="27"/>
      <c r="E319" s="22"/>
      <c r="F319" s="22"/>
      <c r="G319" s="8"/>
    </row>
    <row r="320" ht="15.75" customHeight="1">
      <c r="B320" s="27"/>
      <c r="E320" s="22"/>
      <c r="F320" s="22"/>
      <c r="G320" s="8"/>
    </row>
    <row r="321" ht="15.75" customHeight="1">
      <c r="B321" s="27"/>
      <c r="E321" s="22"/>
      <c r="F321" s="22"/>
      <c r="G321" s="8"/>
    </row>
    <row r="322" ht="15.75" customHeight="1">
      <c r="B322" s="27"/>
      <c r="E322" s="22"/>
      <c r="F322" s="22"/>
      <c r="G322" s="8"/>
    </row>
    <row r="323" ht="15.75" customHeight="1">
      <c r="B323" s="27"/>
      <c r="E323" s="22"/>
      <c r="F323" s="22"/>
      <c r="G323" s="8"/>
    </row>
    <row r="324" ht="15.75" customHeight="1">
      <c r="B324" s="27"/>
      <c r="E324" s="22"/>
      <c r="F324" s="22"/>
      <c r="G324" s="8"/>
    </row>
    <row r="325" ht="15.75" customHeight="1">
      <c r="B325" s="27"/>
      <c r="E325" s="22"/>
      <c r="F325" s="22"/>
      <c r="G325" s="8"/>
    </row>
    <row r="326" ht="15.75" customHeight="1">
      <c r="B326" s="27"/>
      <c r="E326" s="22"/>
      <c r="F326" s="22"/>
      <c r="G326" s="8"/>
    </row>
    <row r="327" ht="15.75" customHeight="1">
      <c r="B327" s="27"/>
      <c r="E327" s="22"/>
      <c r="F327" s="22"/>
      <c r="G327" s="8"/>
    </row>
    <row r="328" ht="15.75" customHeight="1">
      <c r="B328" s="27"/>
      <c r="E328" s="22"/>
      <c r="F328" s="22"/>
      <c r="G328" s="8"/>
    </row>
    <row r="329" ht="15.75" customHeight="1">
      <c r="B329" s="27"/>
      <c r="E329" s="22"/>
      <c r="F329" s="22"/>
      <c r="G329" s="8"/>
    </row>
    <row r="330" ht="15.75" customHeight="1">
      <c r="B330" s="27"/>
      <c r="E330" s="22"/>
      <c r="F330" s="22"/>
      <c r="G330" s="8"/>
    </row>
    <row r="331" ht="15.75" customHeight="1">
      <c r="B331" s="27"/>
      <c r="E331" s="22"/>
      <c r="F331" s="22"/>
      <c r="G331" s="8"/>
    </row>
    <row r="332" ht="15.75" customHeight="1">
      <c r="B332" s="27"/>
      <c r="E332" s="22"/>
      <c r="F332" s="22"/>
      <c r="G332" s="8"/>
    </row>
    <row r="333" ht="15.75" customHeight="1">
      <c r="B333" s="27"/>
      <c r="E333" s="22"/>
      <c r="F333" s="22"/>
      <c r="G333" s="8"/>
    </row>
    <row r="334" ht="15.75" customHeight="1">
      <c r="B334" s="27"/>
      <c r="E334" s="22"/>
      <c r="F334" s="22"/>
      <c r="G334" s="8"/>
    </row>
    <row r="335" ht="15.75" customHeight="1">
      <c r="B335" s="27"/>
      <c r="E335" s="22"/>
      <c r="F335" s="22"/>
      <c r="G335" s="8"/>
    </row>
    <row r="336" ht="15.75" customHeight="1">
      <c r="B336" s="27"/>
      <c r="E336" s="22"/>
      <c r="F336" s="22"/>
      <c r="G336" s="8"/>
    </row>
    <row r="337" ht="15.75" customHeight="1">
      <c r="B337" s="27"/>
      <c r="E337" s="22"/>
      <c r="F337" s="22"/>
      <c r="G337" s="8"/>
    </row>
    <row r="338" ht="15.75" customHeight="1">
      <c r="B338" s="27"/>
      <c r="E338" s="22"/>
      <c r="F338" s="22"/>
      <c r="G338" s="8"/>
    </row>
    <row r="339" ht="15.75" customHeight="1">
      <c r="B339" s="27"/>
      <c r="E339" s="22"/>
      <c r="F339" s="22"/>
      <c r="G339" s="8"/>
    </row>
    <row r="340" ht="15.75" customHeight="1">
      <c r="B340" s="27"/>
      <c r="E340" s="22"/>
      <c r="F340" s="22"/>
      <c r="G340" s="8"/>
    </row>
    <row r="341" ht="15.75" customHeight="1">
      <c r="B341" s="27"/>
      <c r="E341" s="22"/>
      <c r="F341" s="22"/>
      <c r="G341" s="8"/>
    </row>
    <row r="342" ht="15.75" customHeight="1">
      <c r="B342" s="27"/>
      <c r="E342" s="22"/>
      <c r="F342" s="22"/>
      <c r="G342" s="8"/>
    </row>
    <row r="343" ht="15.75" customHeight="1">
      <c r="B343" s="27"/>
      <c r="E343" s="22"/>
      <c r="F343" s="22"/>
      <c r="G343" s="8"/>
    </row>
    <row r="344" ht="15.75" customHeight="1">
      <c r="B344" s="27"/>
      <c r="E344" s="22"/>
      <c r="F344" s="22"/>
      <c r="G344" s="8"/>
    </row>
    <row r="345" ht="15.75" customHeight="1">
      <c r="B345" s="27"/>
      <c r="E345" s="22"/>
      <c r="F345" s="22"/>
      <c r="G345" s="8"/>
    </row>
    <row r="346" ht="15.75" customHeight="1">
      <c r="B346" s="27"/>
      <c r="E346" s="22"/>
      <c r="F346" s="22"/>
      <c r="G346" s="8"/>
    </row>
    <row r="347" ht="15.75" customHeight="1">
      <c r="B347" s="27"/>
      <c r="E347" s="22"/>
      <c r="F347" s="22"/>
      <c r="G347" s="8"/>
    </row>
    <row r="348" ht="15.75" customHeight="1">
      <c r="B348" s="27"/>
      <c r="E348" s="22"/>
      <c r="F348" s="22"/>
      <c r="G348" s="8"/>
    </row>
    <row r="349" ht="15.75" customHeight="1">
      <c r="B349" s="27"/>
      <c r="E349" s="22"/>
      <c r="F349" s="22"/>
      <c r="G349" s="8"/>
    </row>
    <row r="350" ht="15.75" customHeight="1">
      <c r="B350" s="27"/>
      <c r="E350" s="22"/>
      <c r="F350" s="22"/>
      <c r="G350" s="8"/>
    </row>
    <row r="351" ht="15.75" customHeight="1">
      <c r="B351" s="27"/>
      <c r="E351" s="22"/>
      <c r="F351" s="22"/>
      <c r="G351" s="8"/>
    </row>
    <row r="352" ht="15.75" customHeight="1">
      <c r="B352" s="27"/>
      <c r="E352" s="22"/>
      <c r="F352" s="22"/>
      <c r="G352" s="8"/>
    </row>
    <row r="353" ht="15.75" customHeight="1">
      <c r="B353" s="27"/>
      <c r="E353" s="22"/>
      <c r="F353" s="22"/>
      <c r="G353" s="8"/>
    </row>
    <row r="354" ht="15.75" customHeight="1">
      <c r="B354" s="27"/>
      <c r="E354" s="22"/>
      <c r="F354" s="22"/>
      <c r="G354" s="8"/>
    </row>
    <row r="355" ht="15.75" customHeight="1">
      <c r="B355" s="27"/>
      <c r="E355" s="22"/>
      <c r="F355" s="22"/>
      <c r="G355" s="8"/>
    </row>
    <row r="356" ht="15.75" customHeight="1">
      <c r="B356" s="27"/>
      <c r="E356" s="22"/>
      <c r="F356" s="22"/>
      <c r="G356" s="8"/>
    </row>
    <row r="357" ht="15.75" customHeight="1">
      <c r="B357" s="27"/>
      <c r="E357" s="22"/>
      <c r="F357" s="22"/>
      <c r="G357" s="8"/>
    </row>
    <row r="358" ht="15.75" customHeight="1">
      <c r="B358" s="27"/>
      <c r="E358" s="22"/>
      <c r="F358" s="22"/>
      <c r="G358" s="8"/>
    </row>
    <row r="359" ht="15.75" customHeight="1">
      <c r="B359" s="27"/>
      <c r="E359" s="22"/>
      <c r="F359" s="22"/>
      <c r="G359" s="8"/>
    </row>
    <row r="360" ht="15.75" customHeight="1">
      <c r="B360" s="27"/>
      <c r="E360" s="22"/>
      <c r="F360" s="22"/>
      <c r="G360" s="8"/>
    </row>
    <row r="361" ht="15.75" customHeight="1">
      <c r="B361" s="27"/>
      <c r="E361" s="22"/>
      <c r="F361" s="22"/>
      <c r="G361" s="8"/>
    </row>
    <row r="362" ht="15.75" customHeight="1">
      <c r="B362" s="27"/>
      <c r="E362" s="22"/>
      <c r="F362" s="22"/>
      <c r="G362" s="8"/>
    </row>
    <row r="363" ht="15.75" customHeight="1">
      <c r="B363" s="27"/>
      <c r="E363" s="22"/>
      <c r="F363" s="22"/>
      <c r="G363" s="8"/>
    </row>
    <row r="364" ht="15.75" customHeight="1">
      <c r="B364" s="27"/>
      <c r="E364" s="22"/>
      <c r="F364" s="22"/>
      <c r="G364" s="8"/>
    </row>
    <row r="365" ht="15.75" customHeight="1">
      <c r="B365" s="27"/>
      <c r="E365" s="22"/>
      <c r="F365" s="22"/>
      <c r="G365" s="8"/>
    </row>
    <row r="366" ht="15.75" customHeight="1">
      <c r="B366" s="27"/>
      <c r="E366" s="22"/>
      <c r="F366" s="22"/>
      <c r="G366" s="8"/>
    </row>
    <row r="367" ht="15.75" customHeight="1">
      <c r="B367" s="27"/>
      <c r="E367" s="22"/>
      <c r="F367" s="22"/>
      <c r="G367" s="8"/>
    </row>
    <row r="368" ht="15.75" customHeight="1">
      <c r="B368" s="27"/>
      <c r="E368" s="22"/>
      <c r="F368" s="22"/>
      <c r="G368" s="8"/>
    </row>
    <row r="369" ht="15.75" customHeight="1">
      <c r="B369" s="27"/>
      <c r="E369" s="22"/>
      <c r="F369" s="22"/>
      <c r="G369" s="8"/>
    </row>
    <row r="370" ht="15.75" customHeight="1">
      <c r="B370" s="27"/>
      <c r="E370" s="22"/>
      <c r="F370" s="22"/>
      <c r="G370" s="8"/>
    </row>
    <row r="371" ht="15.75" customHeight="1">
      <c r="B371" s="27"/>
      <c r="E371" s="22"/>
      <c r="F371" s="22"/>
      <c r="G371" s="8"/>
    </row>
    <row r="372" ht="15.75" customHeight="1">
      <c r="B372" s="27"/>
      <c r="E372" s="22"/>
      <c r="F372" s="22"/>
      <c r="G372" s="8"/>
    </row>
    <row r="373" ht="15.75" customHeight="1">
      <c r="B373" s="27"/>
      <c r="E373" s="22"/>
      <c r="F373" s="22"/>
      <c r="G373" s="8"/>
    </row>
    <row r="374" ht="15.75" customHeight="1">
      <c r="B374" s="27"/>
      <c r="E374" s="22"/>
      <c r="F374" s="22"/>
      <c r="G374" s="8"/>
    </row>
    <row r="375" ht="15.75" customHeight="1">
      <c r="B375" s="27"/>
      <c r="E375" s="22"/>
      <c r="F375" s="22"/>
      <c r="G375" s="8"/>
    </row>
    <row r="376" ht="15.75" customHeight="1">
      <c r="B376" s="27"/>
      <c r="E376" s="22"/>
      <c r="F376" s="22"/>
      <c r="G376" s="8"/>
    </row>
    <row r="377" ht="15.75" customHeight="1">
      <c r="B377" s="27"/>
      <c r="E377" s="22"/>
      <c r="F377" s="22"/>
      <c r="G377" s="8"/>
    </row>
    <row r="378" ht="15.75" customHeight="1">
      <c r="B378" s="27"/>
      <c r="E378" s="22"/>
      <c r="F378" s="22"/>
      <c r="G378" s="8"/>
    </row>
    <row r="379" ht="15.75" customHeight="1">
      <c r="B379" s="27"/>
      <c r="E379" s="22"/>
      <c r="F379" s="22"/>
      <c r="G379" s="8"/>
    </row>
    <row r="380" ht="15.75" customHeight="1">
      <c r="B380" s="27"/>
      <c r="E380" s="22"/>
      <c r="F380" s="22"/>
      <c r="G380" s="8"/>
    </row>
    <row r="381" ht="15.75" customHeight="1">
      <c r="B381" s="27"/>
      <c r="E381" s="22"/>
      <c r="F381" s="22"/>
      <c r="G381" s="8"/>
    </row>
    <row r="382" ht="15.75" customHeight="1">
      <c r="B382" s="27"/>
      <c r="E382" s="22"/>
      <c r="F382" s="22"/>
      <c r="G382" s="8"/>
    </row>
    <row r="383" ht="15.75" customHeight="1">
      <c r="B383" s="27"/>
      <c r="E383" s="22"/>
      <c r="F383" s="22"/>
      <c r="G383" s="8"/>
    </row>
    <row r="384" ht="15.75" customHeight="1">
      <c r="B384" s="27"/>
      <c r="E384" s="22"/>
      <c r="F384" s="22"/>
      <c r="G384" s="8"/>
    </row>
    <row r="385" ht="15.75" customHeight="1">
      <c r="B385" s="27"/>
      <c r="E385" s="22"/>
      <c r="F385" s="22"/>
      <c r="G385" s="8"/>
    </row>
    <row r="386" ht="15.75" customHeight="1">
      <c r="B386" s="27"/>
      <c r="E386" s="22"/>
      <c r="F386" s="22"/>
      <c r="G386" s="8"/>
    </row>
    <row r="387" ht="15.75" customHeight="1">
      <c r="B387" s="27"/>
      <c r="E387" s="22"/>
      <c r="F387" s="22"/>
      <c r="G387" s="8"/>
    </row>
    <row r="388" ht="15.75" customHeight="1">
      <c r="B388" s="27"/>
      <c r="E388" s="22"/>
      <c r="F388" s="22"/>
      <c r="G388" s="8"/>
    </row>
    <row r="389" ht="15.75" customHeight="1">
      <c r="B389" s="27"/>
      <c r="E389" s="22"/>
      <c r="F389" s="22"/>
      <c r="G389" s="8"/>
    </row>
    <row r="390" ht="15.75" customHeight="1">
      <c r="B390" s="27"/>
      <c r="E390" s="22"/>
      <c r="F390" s="22"/>
      <c r="G390" s="8"/>
    </row>
    <row r="391" ht="15.75" customHeight="1">
      <c r="B391" s="27"/>
      <c r="E391" s="22"/>
      <c r="F391" s="22"/>
      <c r="G391" s="8"/>
    </row>
    <row r="392" ht="15.75" customHeight="1">
      <c r="B392" s="27"/>
      <c r="E392" s="22"/>
      <c r="F392" s="22"/>
      <c r="G392" s="8"/>
    </row>
    <row r="393" ht="15.75" customHeight="1">
      <c r="B393" s="27"/>
      <c r="E393" s="22"/>
      <c r="F393" s="22"/>
      <c r="G393" s="8"/>
    </row>
    <row r="394" ht="15.75" customHeight="1">
      <c r="B394" s="27"/>
      <c r="E394" s="22"/>
      <c r="F394" s="22"/>
      <c r="G394" s="8"/>
    </row>
    <row r="395" ht="15.75" customHeight="1">
      <c r="B395" s="27"/>
      <c r="E395" s="22"/>
      <c r="F395" s="22"/>
      <c r="G395" s="8"/>
    </row>
    <row r="396" ht="15.75" customHeight="1">
      <c r="B396" s="27"/>
      <c r="E396" s="22"/>
      <c r="F396" s="22"/>
      <c r="G396" s="8"/>
    </row>
    <row r="397" ht="15.75" customHeight="1">
      <c r="B397" s="27"/>
      <c r="E397" s="22"/>
      <c r="F397" s="22"/>
      <c r="G397" s="8"/>
    </row>
    <row r="398" ht="15.75" customHeight="1">
      <c r="B398" s="27"/>
      <c r="E398" s="22"/>
      <c r="F398" s="22"/>
      <c r="G398" s="8"/>
    </row>
    <row r="399" ht="15.75" customHeight="1">
      <c r="B399" s="27"/>
      <c r="E399" s="22"/>
      <c r="F399" s="22"/>
      <c r="G399" s="8"/>
    </row>
    <row r="400" ht="15.75" customHeight="1">
      <c r="B400" s="27"/>
      <c r="E400" s="22"/>
      <c r="F400" s="22"/>
      <c r="G400" s="8"/>
    </row>
    <row r="401" ht="15.75" customHeight="1">
      <c r="B401" s="27"/>
      <c r="E401" s="22"/>
      <c r="F401" s="22"/>
      <c r="G401" s="8"/>
    </row>
    <row r="402" ht="15.75" customHeight="1">
      <c r="B402" s="27"/>
      <c r="E402" s="22"/>
      <c r="F402" s="22"/>
      <c r="G402" s="8"/>
    </row>
    <row r="403" ht="15.75" customHeight="1">
      <c r="B403" s="27"/>
      <c r="E403" s="22"/>
      <c r="F403" s="22"/>
      <c r="G403" s="8"/>
    </row>
    <row r="404" ht="15.75" customHeight="1">
      <c r="B404" s="27"/>
      <c r="E404" s="22"/>
      <c r="F404" s="22"/>
      <c r="G404" s="8"/>
    </row>
    <row r="405" ht="15.75" customHeight="1">
      <c r="B405" s="27"/>
      <c r="E405" s="22"/>
      <c r="F405" s="22"/>
      <c r="G405" s="8"/>
    </row>
    <row r="406" ht="15.75" customHeight="1">
      <c r="B406" s="27"/>
      <c r="E406" s="22"/>
      <c r="F406" s="22"/>
      <c r="G406" s="8"/>
    </row>
    <row r="407" ht="15.75" customHeight="1">
      <c r="B407" s="27"/>
      <c r="E407" s="22"/>
      <c r="F407" s="22"/>
      <c r="G407" s="8"/>
    </row>
    <row r="408" ht="15.75" customHeight="1">
      <c r="B408" s="27"/>
      <c r="E408" s="22"/>
      <c r="F408" s="22"/>
      <c r="G408" s="8"/>
    </row>
    <row r="409" ht="15.75" customHeight="1">
      <c r="B409" s="27"/>
      <c r="E409" s="22"/>
      <c r="F409" s="22"/>
      <c r="G409" s="8"/>
    </row>
    <row r="410" ht="15.75" customHeight="1">
      <c r="B410" s="27"/>
      <c r="E410" s="22"/>
      <c r="F410" s="22"/>
      <c r="G410" s="8"/>
    </row>
    <row r="411" ht="15.75" customHeight="1">
      <c r="B411" s="27"/>
      <c r="E411" s="22"/>
      <c r="F411" s="22"/>
      <c r="G411" s="8"/>
    </row>
    <row r="412" ht="15.75" customHeight="1">
      <c r="B412" s="27"/>
      <c r="E412" s="22"/>
      <c r="F412" s="22"/>
      <c r="G412" s="8"/>
    </row>
    <row r="413" ht="15.75" customHeight="1">
      <c r="B413" s="27"/>
      <c r="E413" s="22"/>
      <c r="F413" s="22"/>
      <c r="G413" s="8"/>
    </row>
    <row r="414" ht="15.75" customHeight="1">
      <c r="B414" s="27"/>
      <c r="E414" s="22"/>
      <c r="F414" s="22"/>
      <c r="G414" s="8"/>
    </row>
    <row r="415" ht="15.75" customHeight="1">
      <c r="B415" s="27"/>
      <c r="E415" s="22"/>
      <c r="F415" s="22"/>
      <c r="G415" s="8"/>
    </row>
    <row r="416" ht="15.75" customHeight="1">
      <c r="B416" s="27"/>
      <c r="E416" s="22"/>
      <c r="F416" s="22"/>
      <c r="G416" s="8"/>
    </row>
    <row r="417" ht="15.75" customHeight="1">
      <c r="B417" s="27"/>
      <c r="E417" s="22"/>
      <c r="F417" s="22"/>
      <c r="G417" s="8"/>
    </row>
    <row r="418" ht="15.75" customHeight="1">
      <c r="B418" s="27"/>
      <c r="E418" s="22"/>
      <c r="F418" s="22"/>
      <c r="G418" s="8"/>
    </row>
    <row r="419" ht="15.75" customHeight="1">
      <c r="B419" s="27"/>
      <c r="E419" s="22"/>
      <c r="F419" s="22"/>
      <c r="G419" s="8"/>
    </row>
    <row r="420" ht="15.75" customHeight="1">
      <c r="B420" s="27"/>
      <c r="E420" s="22"/>
      <c r="F420" s="22"/>
      <c r="G420" s="8"/>
    </row>
    <row r="421" ht="15.75" customHeight="1">
      <c r="B421" s="27"/>
      <c r="E421" s="22"/>
      <c r="F421" s="22"/>
      <c r="G421" s="8"/>
    </row>
    <row r="422" ht="15.75" customHeight="1">
      <c r="B422" s="27"/>
      <c r="E422" s="22"/>
      <c r="F422" s="22"/>
      <c r="G422" s="8"/>
    </row>
    <row r="423" ht="15.75" customHeight="1">
      <c r="B423" s="27"/>
      <c r="E423" s="22"/>
      <c r="F423" s="22"/>
      <c r="G423" s="8"/>
    </row>
    <row r="424" ht="15.75" customHeight="1">
      <c r="B424" s="27"/>
      <c r="E424" s="22"/>
      <c r="F424" s="22"/>
      <c r="G424" s="8"/>
    </row>
    <row r="425" ht="15.75" customHeight="1">
      <c r="B425" s="27"/>
      <c r="E425" s="22"/>
      <c r="F425" s="22"/>
      <c r="G425" s="8"/>
    </row>
    <row r="426" ht="15.75" customHeight="1">
      <c r="B426" s="27"/>
      <c r="E426" s="22"/>
      <c r="F426" s="22"/>
      <c r="G426" s="8"/>
    </row>
    <row r="427" ht="15.75" customHeight="1">
      <c r="B427" s="27"/>
      <c r="E427" s="22"/>
      <c r="F427" s="22"/>
      <c r="G427" s="8"/>
    </row>
    <row r="428" ht="15.75" customHeight="1">
      <c r="B428" s="27"/>
      <c r="E428" s="22"/>
      <c r="F428" s="22"/>
      <c r="G428" s="8"/>
    </row>
    <row r="429" ht="15.75" customHeight="1">
      <c r="B429" s="27"/>
      <c r="E429" s="22"/>
      <c r="F429" s="22"/>
      <c r="G429" s="8"/>
    </row>
    <row r="430" ht="15.75" customHeight="1">
      <c r="B430" s="27"/>
      <c r="E430" s="22"/>
      <c r="F430" s="22"/>
      <c r="G430" s="8"/>
    </row>
    <row r="431" ht="15.75" customHeight="1">
      <c r="B431" s="27"/>
      <c r="E431" s="22"/>
      <c r="F431" s="22"/>
      <c r="G431" s="8"/>
    </row>
    <row r="432" ht="15.75" customHeight="1">
      <c r="B432" s="27"/>
      <c r="E432" s="22"/>
      <c r="F432" s="22"/>
      <c r="G432" s="8"/>
    </row>
    <row r="433" ht="15.75" customHeight="1">
      <c r="B433" s="27"/>
      <c r="E433" s="22"/>
      <c r="F433" s="22"/>
      <c r="G433" s="8"/>
    </row>
    <row r="434" ht="15.75" customHeight="1">
      <c r="B434" s="27"/>
      <c r="E434" s="22"/>
      <c r="F434" s="22"/>
      <c r="G434" s="8"/>
    </row>
    <row r="435" ht="15.75" customHeight="1">
      <c r="B435" s="27"/>
      <c r="E435" s="22"/>
      <c r="F435" s="22"/>
      <c r="G435" s="8"/>
    </row>
    <row r="436" ht="15.75" customHeight="1">
      <c r="B436" s="27"/>
      <c r="E436" s="22"/>
      <c r="F436" s="22"/>
      <c r="G436" s="8"/>
    </row>
    <row r="437" ht="15.75" customHeight="1">
      <c r="B437" s="27"/>
      <c r="E437" s="22"/>
      <c r="F437" s="22"/>
      <c r="G437" s="8"/>
    </row>
    <row r="438" ht="15.75" customHeight="1">
      <c r="B438" s="27"/>
      <c r="E438" s="22"/>
      <c r="F438" s="22"/>
      <c r="G438" s="8"/>
    </row>
    <row r="439" ht="15.75" customHeight="1">
      <c r="B439" s="27"/>
      <c r="E439" s="22"/>
      <c r="F439" s="22"/>
      <c r="G439" s="8"/>
    </row>
    <row r="440" ht="15.75" customHeight="1">
      <c r="B440" s="27"/>
      <c r="E440" s="22"/>
      <c r="F440" s="22"/>
      <c r="G440" s="8"/>
    </row>
    <row r="441" ht="15.75" customHeight="1">
      <c r="B441" s="27"/>
      <c r="E441" s="22"/>
      <c r="F441" s="22"/>
      <c r="G441" s="8"/>
    </row>
    <row r="442" ht="15.75" customHeight="1">
      <c r="B442" s="27"/>
      <c r="E442" s="22"/>
      <c r="F442" s="22"/>
      <c r="G442" s="8"/>
    </row>
    <row r="443" ht="15.75" customHeight="1">
      <c r="B443" s="27"/>
      <c r="E443" s="22"/>
      <c r="F443" s="22"/>
      <c r="G443" s="8"/>
    </row>
    <row r="444" ht="15.75" customHeight="1">
      <c r="B444" s="27"/>
      <c r="E444" s="22"/>
      <c r="F444" s="22"/>
      <c r="G444" s="8"/>
    </row>
    <row r="445" ht="15.75" customHeight="1">
      <c r="B445" s="27"/>
      <c r="E445" s="22"/>
      <c r="F445" s="22"/>
      <c r="G445" s="8"/>
    </row>
    <row r="446" ht="15.75" customHeight="1">
      <c r="B446" s="27"/>
      <c r="E446" s="22"/>
      <c r="F446" s="22"/>
      <c r="G446" s="8"/>
    </row>
    <row r="447" ht="15.75" customHeight="1">
      <c r="B447" s="27"/>
      <c r="E447" s="22"/>
      <c r="F447" s="22"/>
      <c r="G447" s="8"/>
    </row>
    <row r="448" ht="15.75" customHeight="1">
      <c r="B448" s="27"/>
      <c r="E448" s="22"/>
      <c r="F448" s="22"/>
      <c r="G448" s="8"/>
    </row>
    <row r="449" ht="15.75" customHeight="1">
      <c r="B449" s="27"/>
      <c r="E449" s="22"/>
      <c r="F449" s="22"/>
      <c r="G449" s="8"/>
    </row>
    <row r="450" ht="15.75" customHeight="1">
      <c r="B450" s="27"/>
      <c r="E450" s="22"/>
      <c r="F450" s="22"/>
      <c r="G450" s="8"/>
    </row>
    <row r="451" ht="15.75" customHeight="1">
      <c r="B451" s="27"/>
      <c r="E451" s="22"/>
      <c r="F451" s="22"/>
      <c r="G451" s="8"/>
    </row>
    <row r="452" ht="15.75" customHeight="1">
      <c r="B452" s="27"/>
      <c r="E452" s="22"/>
      <c r="F452" s="22"/>
      <c r="G452" s="8"/>
    </row>
    <row r="453" ht="15.75" customHeight="1">
      <c r="B453" s="27"/>
      <c r="E453" s="22"/>
      <c r="F453" s="22"/>
      <c r="G453" s="8"/>
    </row>
    <row r="454" ht="15.75" customHeight="1">
      <c r="B454" s="27"/>
      <c r="E454" s="22"/>
      <c r="F454" s="22"/>
      <c r="G454" s="8"/>
    </row>
    <row r="455" ht="15.75" customHeight="1">
      <c r="B455" s="27"/>
      <c r="E455" s="22"/>
      <c r="F455" s="22"/>
      <c r="G455" s="8"/>
    </row>
    <row r="456" ht="15.75" customHeight="1">
      <c r="B456" s="27"/>
      <c r="E456" s="22"/>
      <c r="F456" s="22"/>
      <c r="G456" s="8"/>
    </row>
    <row r="457" ht="15.75" customHeight="1">
      <c r="B457" s="27"/>
      <c r="E457" s="22"/>
      <c r="F457" s="22"/>
      <c r="G457" s="8"/>
    </row>
    <row r="458" ht="15.75" customHeight="1">
      <c r="B458" s="27"/>
      <c r="E458" s="22"/>
      <c r="F458" s="22"/>
      <c r="G458" s="8"/>
    </row>
    <row r="459" ht="15.75" customHeight="1">
      <c r="B459" s="27"/>
      <c r="E459" s="22"/>
      <c r="F459" s="22"/>
      <c r="G459" s="8"/>
    </row>
    <row r="460" ht="15.75" customHeight="1">
      <c r="B460" s="27"/>
      <c r="E460" s="22"/>
      <c r="F460" s="22"/>
      <c r="G460" s="8"/>
    </row>
    <row r="461" ht="15.75" customHeight="1">
      <c r="B461" s="27"/>
      <c r="E461" s="22"/>
      <c r="F461" s="22"/>
      <c r="G461" s="8"/>
    </row>
    <row r="462" ht="15.75" customHeight="1">
      <c r="B462" s="27"/>
      <c r="E462" s="22"/>
      <c r="F462" s="22"/>
      <c r="G462" s="8"/>
    </row>
    <row r="463" ht="15.75" customHeight="1">
      <c r="B463" s="27"/>
      <c r="E463" s="22"/>
      <c r="F463" s="22"/>
      <c r="G463" s="8"/>
    </row>
    <row r="464" ht="15.75" customHeight="1">
      <c r="B464" s="27"/>
      <c r="E464" s="22"/>
      <c r="F464" s="22"/>
      <c r="G464" s="8"/>
    </row>
    <row r="465" ht="15.75" customHeight="1">
      <c r="B465" s="27"/>
      <c r="E465" s="22"/>
      <c r="F465" s="22"/>
      <c r="G465" s="8"/>
    </row>
    <row r="466" ht="15.75" customHeight="1">
      <c r="B466" s="27"/>
      <c r="E466" s="22"/>
      <c r="F466" s="22"/>
      <c r="G466" s="8"/>
    </row>
    <row r="467" ht="15.75" customHeight="1">
      <c r="B467" s="27"/>
      <c r="E467" s="22"/>
      <c r="F467" s="22"/>
      <c r="G467" s="8"/>
    </row>
    <row r="468" ht="15.75" customHeight="1">
      <c r="B468" s="27"/>
      <c r="E468" s="22"/>
      <c r="F468" s="22"/>
      <c r="G468" s="8"/>
    </row>
    <row r="469" ht="15.75" customHeight="1">
      <c r="B469" s="27"/>
      <c r="E469" s="22"/>
      <c r="F469" s="22"/>
      <c r="G469" s="8"/>
    </row>
    <row r="470" ht="15.75" customHeight="1">
      <c r="B470" s="27"/>
      <c r="E470" s="22"/>
      <c r="F470" s="22"/>
      <c r="G470" s="8"/>
    </row>
    <row r="471" ht="15.75" customHeight="1">
      <c r="B471" s="27"/>
      <c r="E471" s="22"/>
      <c r="F471" s="22"/>
      <c r="G471" s="8"/>
    </row>
    <row r="472" ht="15.75" customHeight="1">
      <c r="B472" s="27"/>
      <c r="E472" s="22"/>
      <c r="F472" s="22"/>
      <c r="G472" s="8"/>
    </row>
    <row r="473" ht="15.75" customHeight="1">
      <c r="B473" s="27"/>
      <c r="E473" s="22"/>
      <c r="F473" s="22"/>
      <c r="G473" s="8"/>
    </row>
    <row r="474" ht="15.75" customHeight="1">
      <c r="B474" s="27"/>
      <c r="E474" s="22"/>
      <c r="F474" s="22"/>
      <c r="G474" s="8"/>
    </row>
    <row r="475" ht="15.75" customHeight="1">
      <c r="B475" s="27"/>
      <c r="E475" s="22"/>
      <c r="F475" s="22"/>
      <c r="G475" s="8"/>
    </row>
    <row r="476" ht="15.75" customHeight="1">
      <c r="B476" s="27"/>
      <c r="E476" s="22"/>
      <c r="F476" s="22"/>
      <c r="G476" s="8"/>
    </row>
    <row r="477" ht="15.75" customHeight="1">
      <c r="B477" s="27"/>
      <c r="E477" s="22"/>
      <c r="F477" s="22"/>
      <c r="G477" s="8"/>
    </row>
    <row r="478" ht="15.75" customHeight="1">
      <c r="B478" s="27"/>
      <c r="E478" s="22"/>
      <c r="F478" s="22"/>
      <c r="G478" s="8"/>
    </row>
    <row r="479" ht="15.75" customHeight="1">
      <c r="B479" s="27"/>
      <c r="E479" s="22"/>
      <c r="F479" s="22"/>
      <c r="G479" s="8"/>
    </row>
    <row r="480" ht="15.75" customHeight="1">
      <c r="B480" s="27"/>
      <c r="E480" s="22"/>
      <c r="F480" s="22"/>
      <c r="G480" s="8"/>
    </row>
    <row r="481" ht="15.75" customHeight="1">
      <c r="B481" s="27"/>
      <c r="E481" s="22"/>
      <c r="F481" s="22"/>
      <c r="G481" s="8"/>
    </row>
    <row r="482" ht="15.75" customHeight="1">
      <c r="B482" s="27"/>
      <c r="E482" s="22"/>
      <c r="F482" s="22"/>
      <c r="G482" s="8"/>
    </row>
    <row r="483" ht="15.75" customHeight="1">
      <c r="B483" s="27"/>
      <c r="E483" s="22"/>
      <c r="F483" s="22"/>
      <c r="G483" s="8"/>
    </row>
    <row r="484" ht="15.75" customHeight="1">
      <c r="B484" s="27"/>
      <c r="E484" s="22"/>
      <c r="F484" s="22"/>
      <c r="G484" s="8"/>
    </row>
    <row r="485" ht="15.75" customHeight="1">
      <c r="B485" s="27"/>
      <c r="E485" s="22"/>
      <c r="F485" s="22"/>
      <c r="G485" s="8"/>
    </row>
    <row r="486" ht="15.75" customHeight="1">
      <c r="B486" s="27"/>
      <c r="E486" s="22"/>
      <c r="F486" s="22"/>
      <c r="G486" s="8"/>
    </row>
    <row r="487" ht="15.75" customHeight="1">
      <c r="B487" s="27"/>
      <c r="E487" s="22"/>
      <c r="F487" s="22"/>
      <c r="G487" s="8"/>
    </row>
    <row r="488" ht="15.75" customHeight="1">
      <c r="B488" s="27"/>
      <c r="E488" s="22"/>
      <c r="F488" s="22"/>
      <c r="G488" s="8"/>
    </row>
    <row r="489" ht="15.75" customHeight="1">
      <c r="B489" s="27"/>
      <c r="E489" s="22"/>
      <c r="F489" s="22"/>
      <c r="G489" s="8"/>
    </row>
    <row r="490" ht="15.75" customHeight="1">
      <c r="B490" s="27"/>
      <c r="E490" s="22"/>
      <c r="F490" s="22"/>
      <c r="G490" s="8"/>
    </row>
    <row r="491" ht="15.75" customHeight="1">
      <c r="B491" s="27"/>
      <c r="E491" s="22"/>
      <c r="F491" s="22"/>
      <c r="G491" s="8"/>
    </row>
    <row r="492" ht="15.75" customHeight="1">
      <c r="B492" s="27"/>
      <c r="E492" s="22"/>
      <c r="F492" s="22"/>
      <c r="G492" s="8"/>
    </row>
    <row r="493" ht="15.75" customHeight="1">
      <c r="B493" s="27"/>
      <c r="E493" s="22"/>
      <c r="F493" s="22"/>
      <c r="G493" s="8"/>
    </row>
    <row r="494" ht="15.75" customHeight="1">
      <c r="B494" s="27"/>
      <c r="E494" s="22"/>
      <c r="F494" s="22"/>
      <c r="G494" s="8"/>
    </row>
    <row r="495" ht="15.75" customHeight="1">
      <c r="B495" s="27"/>
      <c r="E495" s="22"/>
      <c r="F495" s="22"/>
      <c r="G495" s="8"/>
    </row>
    <row r="496" ht="15.75" customHeight="1">
      <c r="B496" s="27"/>
      <c r="E496" s="22"/>
      <c r="F496" s="22"/>
      <c r="G496" s="8"/>
    </row>
    <row r="497" ht="15.75" customHeight="1">
      <c r="B497" s="27"/>
      <c r="E497" s="22"/>
      <c r="F497" s="22"/>
      <c r="G497" s="8"/>
    </row>
    <row r="498" ht="15.75" customHeight="1">
      <c r="B498" s="27"/>
      <c r="E498" s="22"/>
      <c r="F498" s="22"/>
      <c r="G498" s="8"/>
    </row>
    <row r="499" ht="15.75" customHeight="1">
      <c r="B499" s="27"/>
      <c r="E499" s="22"/>
      <c r="F499" s="22"/>
      <c r="G499" s="8"/>
    </row>
    <row r="500" ht="15.75" customHeight="1">
      <c r="B500" s="27"/>
      <c r="E500" s="22"/>
      <c r="F500" s="22"/>
      <c r="G500" s="8"/>
    </row>
    <row r="501" ht="15.75" customHeight="1">
      <c r="B501" s="27"/>
      <c r="E501" s="22"/>
      <c r="F501" s="22"/>
      <c r="G501" s="8"/>
    </row>
    <row r="502" ht="15.75" customHeight="1">
      <c r="B502" s="27"/>
      <c r="E502" s="22"/>
      <c r="F502" s="22"/>
      <c r="G502" s="8"/>
    </row>
    <row r="503" ht="15.75" customHeight="1">
      <c r="B503" s="27"/>
      <c r="E503" s="22"/>
      <c r="F503" s="22"/>
      <c r="G503" s="8"/>
    </row>
    <row r="504" ht="15.75" customHeight="1">
      <c r="B504" s="27"/>
      <c r="E504" s="22"/>
      <c r="F504" s="22"/>
      <c r="G504" s="8"/>
    </row>
    <row r="505" ht="15.75" customHeight="1">
      <c r="B505" s="27"/>
      <c r="E505" s="22"/>
      <c r="F505" s="22"/>
      <c r="G505" s="8"/>
    </row>
    <row r="506" ht="15.75" customHeight="1">
      <c r="B506" s="27"/>
      <c r="E506" s="22"/>
      <c r="F506" s="22"/>
      <c r="G506" s="8"/>
    </row>
    <row r="507" ht="15.75" customHeight="1">
      <c r="B507" s="27"/>
      <c r="E507" s="22"/>
      <c r="F507" s="22"/>
      <c r="G507" s="8"/>
    </row>
    <row r="508" ht="15.75" customHeight="1">
      <c r="B508" s="27"/>
      <c r="E508" s="22"/>
      <c r="F508" s="22"/>
      <c r="G508" s="8"/>
    </row>
    <row r="509" ht="15.75" customHeight="1">
      <c r="B509" s="27"/>
      <c r="E509" s="22"/>
      <c r="F509" s="22"/>
      <c r="G509" s="8"/>
    </row>
    <row r="510" ht="15.75" customHeight="1">
      <c r="B510" s="27"/>
      <c r="E510" s="22"/>
      <c r="F510" s="22"/>
      <c r="G510" s="8"/>
    </row>
    <row r="511" ht="15.75" customHeight="1">
      <c r="B511" s="27"/>
      <c r="E511" s="22"/>
      <c r="F511" s="22"/>
      <c r="G511" s="8"/>
    </row>
    <row r="512" ht="15.75" customHeight="1">
      <c r="B512" s="27"/>
      <c r="E512" s="22"/>
      <c r="F512" s="22"/>
      <c r="G512" s="8"/>
    </row>
    <row r="513" ht="15.75" customHeight="1">
      <c r="B513" s="27"/>
      <c r="E513" s="22"/>
      <c r="F513" s="22"/>
      <c r="G513" s="8"/>
    </row>
    <row r="514" ht="15.75" customHeight="1">
      <c r="B514" s="27"/>
      <c r="E514" s="22"/>
      <c r="F514" s="22"/>
      <c r="G514" s="8"/>
    </row>
    <row r="515" ht="15.75" customHeight="1">
      <c r="B515" s="27"/>
      <c r="E515" s="22"/>
      <c r="F515" s="22"/>
      <c r="G515" s="8"/>
    </row>
    <row r="516" ht="15.75" customHeight="1">
      <c r="B516" s="27"/>
      <c r="E516" s="22"/>
      <c r="F516" s="22"/>
      <c r="G516" s="8"/>
    </row>
    <row r="517" ht="15.75" customHeight="1">
      <c r="B517" s="27"/>
      <c r="E517" s="22"/>
      <c r="F517" s="22"/>
      <c r="G517" s="8"/>
    </row>
    <row r="518" ht="15.75" customHeight="1">
      <c r="B518" s="27"/>
      <c r="E518" s="22"/>
      <c r="F518" s="22"/>
      <c r="G518" s="8"/>
    </row>
    <row r="519" ht="15.75" customHeight="1">
      <c r="B519" s="27"/>
      <c r="E519" s="22"/>
      <c r="F519" s="22"/>
      <c r="G519" s="8"/>
    </row>
    <row r="520" ht="15.75" customHeight="1">
      <c r="B520" s="27"/>
      <c r="E520" s="22"/>
      <c r="F520" s="22"/>
      <c r="G520" s="8"/>
    </row>
    <row r="521" ht="15.75" customHeight="1">
      <c r="B521" s="27"/>
      <c r="E521" s="22"/>
      <c r="F521" s="22"/>
      <c r="G521" s="8"/>
    </row>
    <row r="522" ht="15.75" customHeight="1">
      <c r="B522" s="27"/>
      <c r="E522" s="22"/>
      <c r="F522" s="22"/>
      <c r="G522" s="8"/>
    </row>
    <row r="523" ht="15.75" customHeight="1">
      <c r="B523" s="27"/>
      <c r="E523" s="22"/>
      <c r="F523" s="22"/>
      <c r="G523" s="8"/>
    </row>
    <row r="524" ht="15.75" customHeight="1">
      <c r="B524" s="27"/>
      <c r="E524" s="22"/>
      <c r="F524" s="22"/>
      <c r="G524" s="8"/>
    </row>
    <row r="525" ht="15.75" customHeight="1">
      <c r="B525" s="27"/>
      <c r="E525" s="22"/>
      <c r="F525" s="22"/>
      <c r="G525" s="8"/>
    </row>
    <row r="526" ht="15.75" customHeight="1">
      <c r="B526" s="27"/>
      <c r="E526" s="22"/>
      <c r="F526" s="22"/>
      <c r="G526" s="8"/>
    </row>
    <row r="527" ht="15.75" customHeight="1">
      <c r="B527" s="27"/>
      <c r="E527" s="22"/>
      <c r="F527" s="22"/>
      <c r="G527" s="8"/>
    </row>
    <row r="528" ht="15.75" customHeight="1">
      <c r="B528" s="27"/>
      <c r="E528" s="22"/>
      <c r="F528" s="22"/>
      <c r="G528" s="8"/>
    </row>
    <row r="529" ht="15.75" customHeight="1">
      <c r="B529" s="27"/>
      <c r="E529" s="22"/>
      <c r="F529" s="22"/>
      <c r="G529" s="8"/>
    </row>
    <row r="530" ht="15.75" customHeight="1">
      <c r="B530" s="27"/>
      <c r="E530" s="22"/>
      <c r="F530" s="22"/>
      <c r="G530" s="8"/>
    </row>
    <row r="531" ht="15.75" customHeight="1">
      <c r="B531" s="27"/>
      <c r="E531" s="22"/>
      <c r="F531" s="22"/>
      <c r="G531" s="8"/>
    </row>
    <row r="532" ht="15.75" customHeight="1">
      <c r="B532" s="27"/>
      <c r="E532" s="22"/>
      <c r="F532" s="22"/>
      <c r="G532" s="8"/>
    </row>
    <row r="533" ht="15.75" customHeight="1">
      <c r="B533" s="27"/>
      <c r="E533" s="22"/>
      <c r="F533" s="22"/>
      <c r="G533" s="8"/>
    </row>
    <row r="534" ht="15.75" customHeight="1">
      <c r="B534" s="27"/>
      <c r="E534" s="22"/>
      <c r="F534" s="22"/>
      <c r="G534" s="8"/>
    </row>
    <row r="535" ht="15.75" customHeight="1">
      <c r="B535" s="27"/>
      <c r="E535" s="22"/>
      <c r="F535" s="22"/>
      <c r="G535" s="8"/>
    </row>
    <row r="536" ht="15.75" customHeight="1">
      <c r="B536" s="27"/>
      <c r="E536" s="22"/>
      <c r="F536" s="22"/>
      <c r="G536" s="8"/>
    </row>
    <row r="537" ht="15.75" customHeight="1">
      <c r="B537" s="27"/>
      <c r="E537" s="22"/>
      <c r="F537" s="22"/>
      <c r="G537" s="8"/>
    </row>
    <row r="538" ht="15.75" customHeight="1">
      <c r="B538" s="27"/>
      <c r="E538" s="22"/>
      <c r="F538" s="22"/>
      <c r="G538" s="8"/>
    </row>
    <row r="539" ht="15.75" customHeight="1">
      <c r="B539" s="27"/>
      <c r="E539" s="22"/>
      <c r="F539" s="22"/>
      <c r="G539" s="8"/>
    </row>
    <row r="540" ht="15.75" customHeight="1">
      <c r="B540" s="27"/>
      <c r="E540" s="22"/>
      <c r="F540" s="22"/>
      <c r="G540" s="8"/>
    </row>
    <row r="541" ht="15.75" customHeight="1">
      <c r="B541" s="27"/>
      <c r="E541" s="22"/>
      <c r="F541" s="22"/>
      <c r="G541" s="8"/>
    </row>
    <row r="542" ht="15.75" customHeight="1">
      <c r="B542" s="27"/>
      <c r="E542" s="22"/>
      <c r="F542" s="22"/>
      <c r="G542" s="8"/>
    </row>
    <row r="543" ht="15.75" customHeight="1">
      <c r="B543" s="27"/>
      <c r="E543" s="22"/>
      <c r="F543" s="22"/>
      <c r="G543" s="8"/>
    </row>
    <row r="544" ht="15.75" customHeight="1">
      <c r="B544" s="27"/>
      <c r="E544" s="22"/>
      <c r="F544" s="22"/>
      <c r="G544" s="8"/>
    </row>
    <row r="545" ht="15.75" customHeight="1">
      <c r="B545" s="27"/>
      <c r="E545" s="22"/>
      <c r="F545" s="22"/>
      <c r="G545" s="8"/>
    </row>
    <row r="546" ht="15.75" customHeight="1">
      <c r="B546" s="27"/>
      <c r="E546" s="22"/>
      <c r="F546" s="22"/>
      <c r="G546" s="8"/>
    </row>
    <row r="547" ht="15.75" customHeight="1">
      <c r="B547" s="27"/>
      <c r="E547" s="22"/>
      <c r="F547" s="22"/>
      <c r="G547" s="8"/>
    </row>
    <row r="548" ht="15.75" customHeight="1">
      <c r="B548" s="27"/>
      <c r="E548" s="22"/>
      <c r="F548" s="22"/>
      <c r="G548" s="8"/>
    </row>
    <row r="549" ht="15.75" customHeight="1">
      <c r="B549" s="27"/>
      <c r="E549" s="22"/>
      <c r="F549" s="22"/>
      <c r="G549" s="8"/>
    </row>
    <row r="550" ht="15.75" customHeight="1">
      <c r="B550" s="27"/>
      <c r="E550" s="22"/>
      <c r="F550" s="22"/>
      <c r="G550" s="8"/>
    </row>
    <row r="551" ht="15.75" customHeight="1">
      <c r="B551" s="27"/>
      <c r="E551" s="22"/>
      <c r="F551" s="22"/>
      <c r="G551" s="8"/>
    </row>
    <row r="552" ht="15.75" customHeight="1">
      <c r="B552" s="27"/>
      <c r="E552" s="22"/>
      <c r="F552" s="22"/>
      <c r="G552" s="8"/>
    </row>
    <row r="553" ht="15.75" customHeight="1">
      <c r="B553" s="27"/>
      <c r="E553" s="22"/>
      <c r="F553" s="22"/>
      <c r="G553" s="8"/>
    </row>
    <row r="554" ht="15.75" customHeight="1">
      <c r="B554" s="27"/>
      <c r="E554" s="22"/>
      <c r="F554" s="22"/>
      <c r="G554" s="8"/>
    </row>
    <row r="555" ht="15.75" customHeight="1">
      <c r="B555" s="27"/>
      <c r="E555" s="22"/>
      <c r="F555" s="22"/>
      <c r="G555" s="8"/>
    </row>
    <row r="556" ht="15.75" customHeight="1">
      <c r="B556" s="27"/>
      <c r="E556" s="22"/>
      <c r="F556" s="22"/>
      <c r="G556" s="8"/>
    </row>
    <row r="557" ht="15.75" customHeight="1">
      <c r="B557" s="27"/>
      <c r="E557" s="22"/>
      <c r="F557" s="22"/>
      <c r="G557" s="8"/>
    </row>
    <row r="558" ht="15.75" customHeight="1">
      <c r="B558" s="27"/>
      <c r="E558" s="22"/>
      <c r="F558" s="22"/>
      <c r="G558" s="8"/>
    </row>
    <row r="559" ht="15.75" customHeight="1">
      <c r="B559" s="27"/>
      <c r="E559" s="22"/>
      <c r="F559" s="22"/>
      <c r="G559" s="8"/>
    </row>
    <row r="560" ht="15.75" customHeight="1">
      <c r="B560" s="27"/>
      <c r="E560" s="22"/>
      <c r="F560" s="22"/>
      <c r="G560" s="8"/>
    </row>
    <row r="561" ht="15.75" customHeight="1">
      <c r="B561" s="27"/>
      <c r="E561" s="22"/>
      <c r="F561" s="22"/>
      <c r="G561" s="8"/>
    </row>
    <row r="562" ht="15.75" customHeight="1">
      <c r="B562" s="27"/>
      <c r="E562" s="22"/>
      <c r="F562" s="22"/>
      <c r="G562" s="8"/>
    </row>
    <row r="563" ht="15.75" customHeight="1">
      <c r="B563" s="27"/>
      <c r="E563" s="22"/>
      <c r="F563" s="22"/>
      <c r="G563" s="8"/>
    </row>
    <row r="564" ht="15.75" customHeight="1">
      <c r="B564" s="27"/>
      <c r="E564" s="22"/>
      <c r="F564" s="22"/>
      <c r="G564" s="8"/>
    </row>
    <row r="565" ht="15.75" customHeight="1">
      <c r="B565" s="27"/>
      <c r="E565" s="22"/>
      <c r="F565" s="22"/>
      <c r="G565" s="8"/>
    </row>
    <row r="566" ht="15.75" customHeight="1">
      <c r="B566" s="27"/>
      <c r="E566" s="22"/>
      <c r="F566" s="22"/>
      <c r="G566" s="8"/>
    </row>
    <row r="567" ht="15.75" customHeight="1">
      <c r="B567" s="27"/>
      <c r="E567" s="22"/>
      <c r="F567" s="22"/>
      <c r="G567" s="8"/>
    </row>
    <row r="568" ht="15.75" customHeight="1">
      <c r="B568" s="27"/>
      <c r="E568" s="22"/>
      <c r="F568" s="22"/>
      <c r="G568" s="8"/>
    </row>
    <row r="569" ht="15.75" customHeight="1">
      <c r="B569" s="27"/>
      <c r="E569" s="22"/>
      <c r="F569" s="22"/>
      <c r="G569" s="8"/>
    </row>
    <row r="570" ht="15.75" customHeight="1">
      <c r="B570" s="27"/>
      <c r="E570" s="22"/>
      <c r="F570" s="22"/>
      <c r="G570" s="8"/>
    </row>
    <row r="571" ht="15.75" customHeight="1">
      <c r="B571" s="27"/>
      <c r="E571" s="22"/>
      <c r="F571" s="22"/>
      <c r="G571" s="8"/>
    </row>
    <row r="572" ht="15.75" customHeight="1">
      <c r="B572" s="27"/>
      <c r="E572" s="22"/>
      <c r="F572" s="22"/>
      <c r="G572" s="8"/>
    </row>
    <row r="573" ht="15.75" customHeight="1">
      <c r="B573" s="27"/>
      <c r="E573" s="22"/>
      <c r="F573" s="22"/>
      <c r="G573" s="8"/>
    </row>
    <row r="574" ht="15.75" customHeight="1">
      <c r="B574" s="27"/>
      <c r="E574" s="22"/>
      <c r="F574" s="22"/>
      <c r="G574" s="8"/>
    </row>
    <row r="575" ht="15.75" customHeight="1">
      <c r="B575" s="27"/>
      <c r="E575" s="22"/>
      <c r="F575" s="22"/>
      <c r="G575" s="8"/>
    </row>
    <row r="576" ht="15.75" customHeight="1">
      <c r="B576" s="27"/>
      <c r="E576" s="22"/>
      <c r="F576" s="22"/>
      <c r="G576" s="8"/>
    </row>
    <row r="577" ht="15.75" customHeight="1">
      <c r="B577" s="27"/>
      <c r="E577" s="22"/>
      <c r="F577" s="22"/>
      <c r="G577" s="8"/>
    </row>
    <row r="578" ht="15.75" customHeight="1">
      <c r="B578" s="27"/>
      <c r="E578" s="22"/>
      <c r="F578" s="22"/>
      <c r="G578" s="8"/>
    </row>
    <row r="579" ht="15.75" customHeight="1">
      <c r="B579" s="27"/>
      <c r="E579" s="22"/>
      <c r="F579" s="22"/>
      <c r="G579" s="8"/>
    </row>
    <row r="580" ht="15.75" customHeight="1">
      <c r="B580" s="27"/>
      <c r="E580" s="22"/>
      <c r="F580" s="22"/>
      <c r="G580" s="8"/>
    </row>
    <row r="581" ht="15.75" customHeight="1">
      <c r="B581" s="27"/>
      <c r="E581" s="22"/>
      <c r="F581" s="22"/>
      <c r="G581" s="8"/>
    </row>
    <row r="582" ht="15.75" customHeight="1">
      <c r="B582" s="27"/>
      <c r="E582" s="22"/>
      <c r="F582" s="22"/>
      <c r="G582" s="8"/>
    </row>
    <row r="583" ht="15.75" customHeight="1">
      <c r="B583" s="27"/>
      <c r="E583" s="22"/>
      <c r="F583" s="22"/>
      <c r="G583" s="8"/>
    </row>
    <row r="584" ht="15.75" customHeight="1">
      <c r="B584" s="27"/>
      <c r="E584" s="22"/>
      <c r="F584" s="22"/>
      <c r="G584" s="8"/>
    </row>
    <row r="585" ht="15.75" customHeight="1">
      <c r="B585" s="27"/>
      <c r="E585" s="22"/>
      <c r="F585" s="22"/>
      <c r="G585" s="8"/>
    </row>
    <row r="586" ht="15.75" customHeight="1">
      <c r="B586" s="27"/>
      <c r="E586" s="22"/>
      <c r="F586" s="22"/>
      <c r="G586" s="8"/>
    </row>
    <row r="587" ht="15.75" customHeight="1">
      <c r="B587" s="27"/>
      <c r="E587" s="22"/>
      <c r="F587" s="22"/>
      <c r="G587" s="8"/>
    </row>
    <row r="588" ht="15.75" customHeight="1">
      <c r="B588" s="27"/>
      <c r="E588" s="22"/>
      <c r="F588" s="22"/>
      <c r="G588" s="8"/>
    </row>
    <row r="589" ht="15.75" customHeight="1">
      <c r="B589" s="27"/>
      <c r="E589" s="22"/>
      <c r="F589" s="22"/>
      <c r="G589" s="8"/>
    </row>
    <row r="590" ht="15.75" customHeight="1">
      <c r="B590" s="27"/>
      <c r="E590" s="22"/>
      <c r="F590" s="22"/>
      <c r="G590" s="8"/>
    </row>
    <row r="591" ht="15.75" customHeight="1">
      <c r="B591" s="27"/>
      <c r="E591" s="22"/>
      <c r="F591" s="22"/>
      <c r="G591" s="8"/>
    </row>
    <row r="592" ht="15.75" customHeight="1">
      <c r="B592" s="27"/>
      <c r="E592" s="22"/>
      <c r="F592" s="22"/>
      <c r="G592" s="8"/>
    </row>
    <row r="593" ht="15.75" customHeight="1">
      <c r="B593" s="27"/>
      <c r="E593" s="22"/>
      <c r="F593" s="22"/>
      <c r="G593" s="8"/>
    </row>
    <row r="594" ht="15.75" customHeight="1">
      <c r="B594" s="27"/>
      <c r="E594" s="22"/>
      <c r="F594" s="22"/>
      <c r="G594" s="8"/>
    </row>
    <row r="595" ht="15.75" customHeight="1">
      <c r="B595" s="27"/>
      <c r="E595" s="22"/>
      <c r="F595" s="22"/>
      <c r="G595" s="8"/>
    </row>
    <row r="596" ht="15.75" customHeight="1">
      <c r="B596" s="27"/>
      <c r="E596" s="22"/>
      <c r="F596" s="22"/>
      <c r="G596" s="8"/>
    </row>
    <row r="597" ht="15.75" customHeight="1">
      <c r="B597" s="27"/>
      <c r="E597" s="22"/>
      <c r="F597" s="22"/>
      <c r="G597" s="8"/>
    </row>
    <row r="598" ht="15.75" customHeight="1">
      <c r="B598" s="27"/>
      <c r="E598" s="22"/>
      <c r="F598" s="22"/>
      <c r="G598" s="8"/>
    </row>
    <row r="599" ht="15.75" customHeight="1">
      <c r="B599" s="27"/>
      <c r="E599" s="22"/>
      <c r="F599" s="22"/>
      <c r="G599" s="8"/>
    </row>
    <row r="600" ht="15.75" customHeight="1">
      <c r="B600" s="27"/>
      <c r="E600" s="22"/>
      <c r="F600" s="22"/>
      <c r="G600" s="8"/>
    </row>
    <row r="601" ht="15.75" customHeight="1">
      <c r="B601" s="27"/>
      <c r="E601" s="22"/>
      <c r="F601" s="22"/>
      <c r="G601" s="8"/>
    </row>
    <row r="602" ht="15.75" customHeight="1">
      <c r="B602" s="27"/>
      <c r="E602" s="22"/>
      <c r="F602" s="22"/>
      <c r="G602" s="8"/>
    </row>
    <row r="603" ht="15.75" customHeight="1">
      <c r="B603" s="27"/>
      <c r="E603" s="22"/>
      <c r="F603" s="22"/>
      <c r="G603" s="8"/>
    </row>
    <row r="604" ht="15.75" customHeight="1">
      <c r="B604" s="27"/>
      <c r="E604" s="22"/>
      <c r="F604" s="22"/>
      <c r="G604" s="8"/>
    </row>
    <row r="605" ht="15.75" customHeight="1">
      <c r="B605" s="27"/>
      <c r="E605" s="22"/>
      <c r="F605" s="22"/>
      <c r="G605" s="8"/>
    </row>
    <row r="606" ht="15.75" customHeight="1">
      <c r="B606" s="27"/>
      <c r="E606" s="22"/>
      <c r="F606" s="22"/>
      <c r="G606" s="8"/>
    </row>
    <row r="607" ht="15.75" customHeight="1">
      <c r="B607" s="27"/>
      <c r="E607" s="22"/>
      <c r="F607" s="22"/>
      <c r="G607" s="8"/>
    </row>
    <row r="608" ht="15.75" customHeight="1">
      <c r="B608" s="27"/>
      <c r="E608" s="22"/>
      <c r="F608" s="22"/>
      <c r="G608" s="8"/>
    </row>
    <row r="609" ht="15.75" customHeight="1">
      <c r="B609" s="27"/>
      <c r="E609" s="22"/>
      <c r="F609" s="22"/>
      <c r="G609" s="8"/>
    </row>
    <row r="610" ht="15.75" customHeight="1">
      <c r="B610" s="27"/>
      <c r="E610" s="22"/>
      <c r="F610" s="22"/>
      <c r="G610" s="8"/>
    </row>
    <row r="611" ht="15.75" customHeight="1">
      <c r="B611" s="27"/>
      <c r="E611" s="22"/>
      <c r="F611" s="22"/>
      <c r="G611" s="8"/>
    </row>
    <row r="612" ht="15.75" customHeight="1">
      <c r="B612" s="27"/>
      <c r="E612" s="22"/>
      <c r="F612" s="22"/>
      <c r="G612" s="8"/>
    </row>
    <row r="613" ht="15.75" customHeight="1">
      <c r="B613" s="27"/>
      <c r="E613" s="22"/>
      <c r="F613" s="22"/>
      <c r="G613" s="8"/>
    </row>
    <row r="614" ht="15.75" customHeight="1">
      <c r="B614" s="27"/>
      <c r="E614" s="22"/>
      <c r="F614" s="22"/>
      <c r="G614" s="8"/>
    </row>
    <row r="615" ht="15.75" customHeight="1">
      <c r="B615" s="27"/>
      <c r="E615" s="22"/>
      <c r="F615" s="22"/>
      <c r="G615" s="8"/>
    </row>
    <row r="616" ht="15.75" customHeight="1">
      <c r="B616" s="27"/>
      <c r="E616" s="22"/>
      <c r="F616" s="22"/>
      <c r="G616" s="8"/>
    </row>
    <row r="617" ht="15.75" customHeight="1">
      <c r="B617" s="27"/>
      <c r="E617" s="22"/>
      <c r="F617" s="22"/>
      <c r="G617" s="8"/>
    </row>
    <row r="618" ht="15.75" customHeight="1">
      <c r="B618" s="27"/>
      <c r="E618" s="22"/>
      <c r="F618" s="22"/>
      <c r="G618" s="8"/>
    </row>
    <row r="619" ht="15.75" customHeight="1">
      <c r="B619" s="27"/>
      <c r="E619" s="22"/>
      <c r="F619" s="22"/>
      <c r="G619" s="8"/>
    </row>
    <row r="620" ht="15.75" customHeight="1">
      <c r="B620" s="27"/>
      <c r="E620" s="22"/>
      <c r="F620" s="22"/>
      <c r="G620" s="8"/>
    </row>
    <row r="621" ht="15.75" customHeight="1">
      <c r="B621" s="27"/>
      <c r="E621" s="22"/>
      <c r="F621" s="22"/>
      <c r="G621" s="8"/>
    </row>
    <row r="622" ht="15.75" customHeight="1">
      <c r="B622" s="27"/>
      <c r="E622" s="22"/>
      <c r="F622" s="22"/>
      <c r="G622" s="8"/>
    </row>
    <row r="623" ht="15.75" customHeight="1">
      <c r="B623" s="27"/>
      <c r="E623" s="22"/>
      <c r="F623" s="22"/>
      <c r="G623" s="8"/>
    </row>
    <row r="624" ht="15.75" customHeight="1">
      <c r="B624" s="27"/>
      <c r="E624" s="22"/>
      <c r="F624" s="22"/>
      <c r="G624" s="8"/>
    </row>
    <row r="625" ht="15.75" customHeight="1">
      <c r="B625" s="27"/>
      <c r="E625" s="22"/>
      <c r="F625" s="22"/>
      <c r="G625" s="8"/>
    </row>
    <row r="626" ht="15.75" customHeight="1">
      <c r="B626" s="27"/>
      <c r="E626" s="22"/>
      <c r="F626" s="22"/>
      <c r="G626" s="8"/>
    </row>
    <row r="627" ht="15.75" customHeight="1">
      <c r="B627" s="27"/>
      <c r="E627" s="22"/>
      <c r="F627" s="22"/>
      <c r="G627" s="8"/>
    </row>
    <row r="628" ht="15.75" customHeight="1">
      <c r="B628" s="27"/>
      <c r="E628" s="22"/>
      <c r="F628" s="22"/>
      <c r="G628" s="8"/>
    </row>
    <row r="629" ht="15.75" customHeight="1">
      <c r="B629" s="27"/>
      <c r="E629" s="22"/>
      <c r="F629" s="22"/>
      <c r="G629" s="8"/>
    </row>
    <row r="630" ht="15.75" customHeight="1">
      <c r="B630" s="27"/>
      <c r="E630" s="22"/>
      <c r="F630" s="22"/>
      <c r="G630" s="8"/>
    </row>
    <row r="631" ht="15.75" customHeight="1">
      <c r="B631" s="27"/>
      <c r="E631" s="22"/>
      <c r="F631" s="22"/>
      <c r="G631" s="8"/>
    </row>
    <row r="632" ht="15.75" customHeight="1">
      <c r="B632" s="27"/>
      <c r="E632" s="22"/>
      <c r="F632" s="22"/>
      <c r="G632" s="8"/>
    </row>
    <row r="633" ht="15.75" customHeight="1">
      <c r="B633" s="27"/>
      <c r="E633" s="22"/>
      <c r="F633" s="22"/>
      <c r="G633" s="8"/>
    </row>
    <row r="634" ht="15.75" customHeight="1">
      <c r="B634" s="27"/>
      <c r="E634" s="22"/>
      <c r="F634" s="22"/>
      <c r="G634" s="8"/>
    </row>
    <row r="635" ht="15.75" customHeight="1">
      <c r="B635" s="27"/>
      <c r="E635" s="22"/>
      <c r="F635" s="22"/>
      <c r="G635" s="8"/>
    </row>
    <row r="636" ht="15.75" customHeight="1">
      <c r="B636" s="27"/>
      <c r="E636" s="22"/>
      <c r="F636" s="22"/>
      <c r="G636" s="8"/>
    </row>
    <row r="637" ht="15.75" customHeight="1">
      <c r="B637" s="27"/>
      <c r="E637" s="22"/>
      <c r="F637" s="22"/>
      <c r="G637" s="8"/>
    </row>
    <row r="638" ht="15.75" customHeight="1">
      <c r="B638" s="27"/>
      <c r="E638" s="22"/>
      <c r="F638" s="22"/>
      <c r="G638" s="8"/>
    </row>
    <row r="639" ht="15.75" customHeight="1">
      <c r="B639" s="27"/>
      <c r="E639" s="22"/>
      <c r="F639" s="22"/>
      <c r="G639" s="8"/>
    </row>
    <row r="640" ht="15.75" customHeight="1">
      <c r="B640" s="27"/>
      <c r="E640" s="22"/>
      <c r="F640" s="22"/>
      <c r="G640" s="8"/>
    </row>
    <row r="641" ht="15.75" customHeight="1">
      <c r="B641" s="27"/>
      <c r="E641" s="22"/>
      <c r="F641" s="22"/>
      <c r="G641" s="8"/>
    </row>
    <row r="642" ht="15.75" customHeight="1">
      <c r="B642" s="27"/>
      <c r="E642" s="22"/>
      <c r="F642" s="22"/>
      <c r="G642" s="8"/>
    </row>
    <row r="643" ht="15.75" customHeight="1">
      <c r="B643" s="27"/>
      <c r="E643" s="22"/>
      <c r="F643" s="22"/>
      <c r="G643" s="8"/>
    </row>
    <row r="644" ht="15.75" customHeight="1">
      <c r="B644" s="27"/>
      <c r="E644" s="22"/>
      <c r="F644" s="22"/>
      <c r="G644" s="8"/>
    </row>
    <row r="645" ht="15.75" customHeight="1">
      <c r="B645" s="27"/>
      <c r="E645" s="22"/>
      <c r="F645" s="22"/>
      <c r="G645" s="8"/>
    </row>
    <row r="646" ht="15.75" customHeight="1">
      <c r="B646" s="27"/>
      <c r="E646" s="22"/>
      <c r="F646" s="22"/>
      <c r="G646" s="8"/>
    </row>
    <row r="647" ht="15.75" customHeight="1">
      <c r="B647" s="27"/>
      <c r="E647" s="22"/>
      <c r="F647" s="22"/>
      <c r="G647" s="8"/>
    </row>
    <row r="648" ht="15.75" customHeight="1">
      <c r="B648" s="27"/>
      <c r="E648" s="22"/>
      <c r="F648" s="22"/>
      <c r="G648" s="8"/>
    </row>
    <row r="649" ht="15.75" customHeight="1">
      <c r="B649" s="27"/>
      <c r="E649" s="22"/>
      <c r="F649" s="22"/>
      <c r="G649" s="8"/>
    </row>
    <row r="650" ht="15.75" customHeight="1">
      <c r="B650" s="27"/>
      <c r="E650" s="22"/>
      <c r="F650" s="22"/>
      <c r="G650" s="8"/>
    </row>
    <row r="651" ht="15.75" customHeight="1">
      <c r="B651" s="27"/>
      <c r="E651" s="22"/>
      <c r="F651" s="22"/>
      <c r="G651" s="8"/>
    </row>
    <row r="652" ht="15.75" customHeight="1">
      <c r="B652" s="27"/>
      <c r="E652" s="22"/>
      <c r="F652" s="22"/>
      <c r="G652" s="8"/>
    </row>
    <row r="653" ht="15.75" customHeight="1">
      <c r="B653" s="27"/>
      <c r="E653" s="22"/>
      <c r="F653" s="22"/>
      <c r="G653" s="8"/>
    </row>
    <row r="654" ht="15.75" customHeight="1">
      <c r="B654" s="27"/>
      <c r="E654" s="22"/>
      <c r="F654" s="22"/>
      <c r="G654" s="8"/>
    </row>
    <row r="655" ht="15.75" customHeight="1">
      <c r="B655" s="27"/>
      <c r="E655" s="22"/>
      <c r="F655" s="22"/>
      <c r="G655" s="8"/>
    </row>
    <row r="656" ht="15.75" customHeight="1">
      <c r="B656" s="27"/>
      <c r="E656" s="22"/>
      <c r="F656" s="22"/>
      <c r="G656" s="8"/>
    </row>
    <row r="657" ht="15.75" customHeight="1">
      <c r="B657" s="27"/>
      <c r="E657" s="22"/>
      <c r="F657" s="22"/>
      <c r="G657" s="8"/>
    </row>
    <row r="658" ht="15.75" customHeight="1">
      <c r="B658" s="27"/>
      <c r="E658" s="22"/>
      <c r="F658" s="22"/>
      <c r="G658" s="8"/>
    </row>
    <row r="659" ht="15.75" customHeight="1">
      <c r="B659" s="27"/>
      <c r="E659" s="22"/>
      <c r="F659" s="22"/>
      <c r="G659" s="8"/>
    </row>
    <row r="660" ht="15.75" customHeight="1">
      <c r="B660" s="27"/>
      <c r="E660" s="22"/>
      <c r="F660" s="22"/>
      <c r="G660" s="8"/>
    </row>
    <row r="661" ht="15.75" customHeight="1">
      <c r="B661" s="27"/>
      <c r="E661" s="22"/>
      <c r="F661" s="22"/>
      <c r="G661" s="8"/>
    </row>
    <row r="662" ht="15.75" customHeight="1">
      <c r="B662" s="27"/>
      <c r="E662" s="22"/>
      <c r="F662" s="22"/>
      <c r="G662" s="8"/>
    </row>
    <row r="663" ht="15.75" customHeight="1">
      <c r="B663" s="27"/>
      <c r="E663" s="22"/>
      <c r="F663" s="22"/>
      <c r="G663" s="8"/>
    </row>
    <row r="664" ht="15.75" customHeight="1">
      <c r="B664" s="27"/>
      <c r="E664" s="22"/>
      <c r="F664" s="22"/>
      <c r="G664" s="8"/>
    </row>
    <row r="665" ht="15.75" customHeight="1">
      <c r="B665" s="27"/>
      <c r="E665" s="22"/>
      <c r="F665" s="22"/>
      <c r="G665" s="8"/>
    </row>
    <row r="666" ht="15.75" customHeight="1">
      <c r="B666" s="27"/>
      <c r="E666" s="22"/>
      <c r="F666" s="22"/>
      <c r="G666" s="8"/>
    </row>
    <row r="667" ht="15.75" customHeight="1">
      <c r="B667" s="27"/>
      <c r="E667" s="22"/>
      <c r="F667" s="22"/>
      <c r="G667" s="8"/>
    </row>
    <row r="668" ht="15.75" customHeight="1">
      <c r="B668" s="27"/>
      <c r="E668" s="22"/>
      <c r="F668" s="22"/>
      <c r="G668" s="8"/>
    </row>
    <row r="669" ht="15.75" customHeight="1">
      <c r="B669" s="27"/>
      <c r="E669" s="22"/>
      <c r="F669" s="22"/>
      <c r="G669" s="8"/>
    </row>
    <row r="670" ht="15.75" customHeight="1">
      <c r="B670" s="27"/>
      <c r="E670" s="22"/>
      <c r="F670" s="22"/>
      <c r="G670" s="8"/>
    </row>
    <row r="671" ht="15.75" customHeight="1">
      <c r="B671" s="27"/>
      <c r="E671" s="22"/>
      <c r="F671" s="22"/>
      <c r="G671" s="8"/>
    </row>
    <row r="672" ht="15.75" customHeight="1">
      <c r="B672" s="27"/>
      <c r="E672" s="22"/>
      <c r="F672" s="22"/>
      <c r="G672" s="8"/>
    </row>
    <row r="673" ht="15.75" customHeight="1">
      <c r="B673" s="27"/>
      <c r="E673" s="22"/>
      <c r="F673" s="22"/>
      <c r="G673" s="8"/>
    </row>
    <row r="674" ht="15.75" customHeight="1">
      <c r="B674" s="27"/>
      <c r="E674" s="22"/>
      <c r="F674" s="22"/>
      <c r="G674" s="8"/>
    </row>
    <row r="675" ht="15.75" customHeight="1">
      <c r="B675" s="27"/>
      <c r="E675" s="22"/>
      <c r="F675" s="22"/>
      <c r="G675" s="8"/>
    </row>
    <row r="676" ht="15.75" customHeight="1">
      <c r="B676" s="27"/>
      <c r="E676" s="22"/>
      <c r="F676" s="22"/>
      <c r="G676" s="8"/>
    </row>
    <row r="677" ht="15.75" customHeight="1">
      <c r="B677" s="27"/>
      <c r="E677" s="22"/>
      <c r="F677" s="22"/>
      <c r="G677" s="8"/>
    </row>
    <row r="678" ht="15.75" customHeight="1">
      <c r="B678" s="27"/>
      <c r="E678" s="22"/>
      <c r="F678" s="22"/>
      <c r="G678" s="8"/>
    </row>
    <row r="679" ht="15.75" customHeight="1">
      <c r="B679" s="27"/>
      <c r="E679" s="22"/>
      <c r="F679" s="22"/>
      <c r="G679" s="8"/>
    </row>
    <row r="680" ht="15.75" customHeight="1">
      <c r="B680" s="27"/>
      <c r="E680" s="22"/>
      <c r="F680" s="22"/>
      <c r="G680" s="8"/>
    </row>
    <row r="681" ht="15.75" customHeight="1">
      <c r="B681" s="27"/>
      <c r="E681" s="22"/>
      <c r="F681" s="22"/>
      <c r="G681" s="8"/>
    </row>
    <row r="682" ht="15.75" customHeight="1">
      <c r="B682" s="27"/>
      <c r="E682" s="22"/>
      <c r="F682" s="22"/>
      <c r="G682" s="8"/>
    </row>
    <row r="683" ht="15.75" customHeight="1">
      <c r="B683" s="27"/>
      <c r="E683" s="22"/>
      <c r="F683" s="22"/>
      <c r="G683" s="8"/>
    </row>
    <row r="684" ht="15.75" customHeight="1">
      <c r="B684" s="27"/>
      <c r="E684" s="22"/>
      <c r="F684" s="22"/>
      <c r="G684" s="8"/>
    </row>
    <row r="685" ht="15.75" customHeight="1">
      <c r="B685" s="27"/>
      <c r="E685" s="22"/>
      <c r="F685" s="22"/>
      <c r="G685" s="8"/>
    </row>
    <row r="686" ht="15.75" customHeight="1">
      <c r="B686" s="27"/>
      <c r="E686" s="22"/>
      <c r="F686" s="22"/>
      <c r="G686" s="8"/>
    </row>
    <row r="687" ht="15.75" customHeight="1">
      <c r="B687" s="27"/>
      <c r="E687" s="22"/>
      <c r="F687" s="22"/>
      <c r="G687" s="8"/>
    </row>
    <row r="688" ht="15.75" customHeight="1">
      <c r="B688" s="27"/>
      <c r="E688" s="22"/>
      <c r="F688" s="22"/>
      <c r="G688" s="8"/>
    </row>
    <row r="689" ht="15.75" customHeight="1">
      <c r="B689" s="27"/>
      <c r="E689" s="22"/>
      <c r="F689" s="22"/>
      <c r="G689" s="8"/>
    </row>
    <row r="690" ht="15.75" customHeight="1">
      <c r="B690" s="27"/>
      <c r="E690" s="22"/>
      <c r="F690" s="22"/>
      <c r="G690" s="8"/>
    </row>
    <row r="691" ht="15.75" customHeight="1">
      <c r="B691" s="27"/>
      <c r="E691" s="22"/>
      <c r="F691" s="22"/>
      <c r="G691" s="8"/>
    </row>
    <row r="692" ht="15.75" customHeight="1">
      <c r="B692" s="27"/>
      <c r="E692" s="22"/>
      <c r="F692" s="22"/>
      <c r="G692" s="8"/>
    </row>
    <row r="693" ht="15.75" customHeight="1">
      <c r="B693" s="27"/>
      <c r="E693" s="22"/>
      <c r="F693" s="22"/>
      <c r="G693" s="8"/>
    </row>
    <row r="694" ht="15.75" customHeight="1">
      <c r="B694" s="27"/>
      <c r="E694" s="22"/>
      <c r="F694" s="22"/>
      <c r="G694" s="8"/>
    </row>
    <row r="695" ht="15.75" customHeight="1">
      <c r="B695" s="27"/>
      <c r="E695" s="22"/>
      <c r="F695" s="22"/>
      <c r="G695" s="8"/>
    </row>
    <row r="696" ht="15.75" customHeight="1">
      <c r="B696" s="27"/>
      <c r="E696" s="22"/>
      <c r="F696" s="22"/>
      <c r="G696" s="8"/>
    </row>
    <row r="697" ht="15.75" customHeight="1">
      <c r="B697" s="27"/>
      <c r="E697" s="22"/>
      <c r="F697" s="22"/>
      <c r="G697" s="8"/>
    </row>
    <row r="698" ht="15.75" customHeight="1">
      <c r="B698" s="27"/>
      <c r="E698" s="22"/>
      <c r="F698" s="22"/>
      <c r="G698" s="8"/>
    </row>
    <row r="699" ht="15.75" customHeight="1">
      <c r="B699" s="27"/>
      <c r="E699" s="22"/>
      <c r="F699" s="22"/>
      <c r="G699" s="8"/>
    </row>
    <row r="700" ht="15.75" customHeight="1">
      <c r="B700" s="27"/>
      <c r="E700" s="22"/>
      <c r="F700" s="22"/>
      <c r="G700" s="8"/>
    </row>
    <row r="701" ht="15.75" customHeight="1">
      <c r="B701" s="27"/>
      <c r="E701" s="22"/>
      <c r="F701" s="22"/>
      <c r="G701" s="8"/>
    </row>
    <row r="702" ht="15.75" customHeight="1">
      <c r="B702" s="27"/>
      <c r="E702" s="22"/>
      <c r="F702" s="22"/>
      <c r="G702" s="8"/>
    </row>
    <row r="703" ht="15.75" customHeight="1">
      <c r="B703" s="27"/>
      <c r="E703" s="22"/>
      <c r="F703" s="22"/>
      <c r="G703" s="8"/>
    </row>
    <row r="704" ht="15.75" customHeight="1">
      <c r="B704" s="27"/>
      <c r="E704" s="22"/>
      <c r="F704" s="22"/>
      <c r="G704" s="8"/>
    </row>
    <row r="705" ht="15.75" customHeight="1">
      <c r="B705" s="27"/>
      <c r="E705" s="22"/>
      <c r="F705" s="22"/>
      <c r="G705" s="8"/>
    </row>
    <row r="706" ht="15.75" customHeight="1">
      <c r="B706" s="27"/>
      <c r="E706" s="22"/>
      <c r="F706" s="22"/>
      <c r="G706" s="8"/>
    </row>
    <row r="707" ht="15.75" customHeight="1">
      <c r="B707" s="27"/>
      <c r="E707" s="22"/>
      <c r="F707" s="22"/>
      <c r="G707" s="8"/>
    </row>
    <row r="708" ht="15.75" customHeight="1">
      <c r="B708" s="27"/>
      <c r="E708" s="22"/>
      <c r="F708" s="22"/>
      <c r="G708" s="8"/>
    </row>
    <row r="709" ht="15.75" customHeight="1">
      <c r="B709" s="27"/>
      <c r="E709" s="22"/>
      <c r="F709" s="22"/>
      <c r="G709" s="8"/>
    </row>
    <row r="710" ht="15.75" customHeight="1">
      <c r="B710" s="27"/>
      <c r="E710" s="22"/>
      <c r="F710" s="22"/>
      <c r="G710" s="8"/>
    </row>
    <row r="711" ht="15.75" customHeight="1">
      <c r="B711" s="27"/>
      <c r="E711" s="22"/>
      <c r="F711" s="22"/>
      <c r="G711" s="8"/>
    </row>
    <row r="712" ht="15.75" customHeight="1">
      <c r="B712" s="27"/>
      <c r="E712" s="22"/>
      <c r="F712" s="22"/>
      <c r="G712" s="8"/>
    </row>
    <row r="713" ht="15.75" customHeight="1">
      <c r="B713" s="27"/>
      <c r="E713" s="22"/>
      <c r="F713" s="22"/>
      <c r="G713" s="8"/>
    </row>
    <row r="714" ht="15.75" customHeight="1">
      <c r="B714" s="27"/>
      <c r="E714" s="22"/>
      <c r="F714" s="22"/>
      <c r="G714" s="8"/>
    </row>
    <row r="715" ht="15.75" customHeight="1">
      <c r="B715" s="27"/>
      <c r="E715" s="22"/>
      <c r="F715" s="22"/>
      <c r="G715" s="8"/>
    </row>
    <row r="716" ht="15.75" customHeight="1">
      <c r="B716" s="27"/>
      <c r="E716" s="22"/>
      <c r="F716" s="22"/>
      <c r="G716" s="8"/>
    </row>
    <row r="717" ht="15.75" customHeight="1">
      <c r="B717" s="27"/>
      <c r="E717" s="22"/>
      <c r="F717" s="22"/>
      <c r="G717" s="8"/>
    </row>
    <row r="718" ht="15.75" customHeight="1">
      <c r="B718" s="27"/>
      <c r="E718" s="22"/>
      <c r="F718" s="22"/>
      <c r="G718" s="8"/>
    </row>
    <row r="719" ht="15.75" customHeight="1">
      <c r="B719" s="27"/>
      <c r="E719" s="22"/>
      <c r="F719" s="22"/>
      <c r="G719" s="8"/>
    </row>
    <row r="720" ht="15.75" customHeight="1">
      <c r="B720" s="27"/>
      <c r="E720" s="22"/>
      <c r="F720" s="22"/>
      <c r="G720" s="8"/>
    </row>
    <row r="721" ht="15.75" customHeight="1">
      <c r="B721" s="27"/>
      <c r="E721" s="22"/>
      <c r="F721" s="22"/>
      <c r="G721" s="8"/>
    </row>
    <row r="722" ht="15.75" customHeight="1">
      <c r="B722" s="27"/>
      <c r="E722" s="22"/>
      <c r="F722" s="22"/>
      <c r="G722" s="8"/>
    </row>
    <row r="723" ht="15.75" customHeight="1">
      <c r="B723" s="27"/>
      <c r="E723" s="22"/>
      <c r="F723" s="22"/>
      <c r="G723" s="8"/>
    </row>
    <row r="724" ht="15.75" customHeight="1">
      <c r="B724" s="27"/>
      <c r="E724" s="22"/>
      <c r="F724" s="22"/>
      <c r="G724" s="8"/>
    </row>
    <row r="725" ht="15.75" customHeight="1">
      <c r="B725" s="27"/>
      <c r="E725" s="22"/>
      <c r="F725" s="22"/>
      <c r="G725" s="8"/>
    </row>
    <row r="726" ht="15.75" customHeight="1">
      <c r="B726" s="27"/>
      <c r="E726" s="22"/>
      <c r="F726" s="22"/>
      <c r="G726" s="8"/>
    </row>
    <row r="727" ht="15.75" customHeight="1">
      <c r="B727" s="27"/>
      <c r="E727" s="22"/>
      <c r="F727" s="22"/>
      <c r="G727" s="8"/>
    </row>
    <row r="728" ht="15.75" customHeight="1">
      <c r="B728" s="27"/>
      <c r="E728" s="22"/>
      <c r="F728" s="22"/>
      <c r="G728" s="8"/>
    </row>
    <row r="729" ht="15.75" customHeight="1">
      <c r="B729" s="27"/>
      <c r="E729" s="22"/>
      <c r="F729" s="22"/>
      <c r="G729" s="8"/>
    </row>
    <row r="730" ht="15.75" customHeight="1">
      <c r="B730" s="27"/>
      <c r="E730" s="22"/>
      <c r="F730" s="22"/>
      <c r="G730" s="8"/>
    </row>
    <row r="731" ht="15.75" customHeight="1">
      <c r="B731" s="27"/>
      <c r="E731" s="22"/>
      <c r="F731" s="22"/>
      <c r="G731" s="8"/>
    </row>
    <row r="732" ht="15.75" customHeight="1">
      <c r="B732" s="27"/>
      <c r="E732" s="22"/>
      <c r="F732" s="22"/>
      <c r="G732" s="8"/>
    </row>
    <row r="733" ht="15.75" customHeight="1">
      <c r="B733" s="27"/>
      <c r="E733" s="22"/>
      <c r="F733" s="22"/>
      <c r="G733" s="8"/>
    </row>
    <row r="734" ht="15.75" customHeight="1">
      <c r="B734" s="27"/>
      <c r="E734" s="22"/>
      <c r="F734" s="22"/>
      <c r="G734" s="8"/>
    </row>
    <row r="735" ht="15.75" customHeight="1">
      <c r="B735" s="27"/>
      <c r="E735" s="22"/>
      <c r="F735" s="22"/>
      <c r="G735" s="8"/>
    </row>
    <row r="736" ht="15.75" customHeight="1">
      <c r="B736" s="27"/>
      <c r="E736" s="22"/>
      <c r="F736" s="22"/>
      <c r="G736" s="8"/>
    </row>
    <row r="737" ht="15.75" customHeight="1">
      <c r="B737" s="27"/>
      <c r="E737" s="22"/>
      <c r="F737" s="22"/>
      <c r="G737" s="8"/>
    </row>
    <row r="738" ht="15.75" customHeight="1">
      <c r="B738" s="27"/>
      <c r="E738" s="22"/>
      <c r="F738" s="22"/>
      <c r="G738" s="8"/>
    </row>
    <row r="739" ht="15.75" customHeight="1">
      <c r="B739" s="27"/>
      <c r="E739" s="22"/>
      <c r="F739" s="22"/>
      <c r="G739" s="8"/>
    </row>
    <row r="740" ht="15.75" customHeight="1">
      <c r="B740" s="27"/>
      <c r="E740" s="22"/>
      <c r="F740" s="22"/>
      <c r="G740" s="8"/>
    </row>
    <row r="741" ht="15.75" customHeight="1">
      <c r="B741" s="27"/>
      <c r="E741" s="22"/>
      <c r="F741" s="22"/>
      <c r="G741" s="8"/>
    </row>
    <row r="742" ht="15.75" customHeight="1">
      <c r="B742" s="27"/>
      <c r="E742" s="22"/>
      <c r="F742" s="22"/>
      <c r="G742" s="8"/>
    </row>
    <row r="743" ht="15.75" customHeight="1">
      <c r="B743" s="27"/>
      <c r="E743" s="22"/>
      <c r="F743" s="22"/>
      <c r="G743" s="8"/>
    </row>
    <row r="744" ht="15.75" customHeight="1">
      <c r="B744" s="27"/>
      <c r="E744" s="22"/>
      <c r="F744" s="22"/>
      <c r="G744" s="8"/>
    </row>
    <row r="745" ht="15.75" customHeight="1">
      <c r="B745" s="27"/>
      <c r="E745" s="22"/>
      <c r="F745" s="22"/>
      <c r="G745" s="8"/>
    </row>
    <row r="746" ht="15.75" customHeight="1">
      <c r="B746" s="27"/>
      <c r="E746" s="22"/>
      <c r="F746" s="22"/>
      <c r="G746" s="8"/>
    </row>
    <row r="747" ht="15.75" customHeight="1">
      <c r="B747" s="27"/>
      <c r="E747" s="22"/>
      <c r="F747" s="22"/>
      <c r="G747" s="8"/>
    </row>
    <row r="748" ht="15.75" customHeight="1">
      <c r="B748" s="27"/>
      <c r="E748" s="22"/>
      <c r="F748" s="22"/>
      <c r="G748" s="8"/>
    </row>
    <row r="749" ht="15.75" customHeight="1">
      <c r="B749" s="27"/>
      <c r="E749" s="22"/>
      <c r="F749" s="22"/>
      <c r="G749" s="8"/>
    </row>
    <row r="750" ht="15.75" customHeight="1">
      <c r="B750" s="27"/>
      <c r="E750" s="22"/>
      <c r="F750" s="22"/>
      <c r="G750" s="8"/>
    </row>
    <row r="751" ht="15.75" customHeight="1">
      <c r="B751" s="27"/>
      <c r="E751" s="22"/>
      <c r="F751" s="22"/>
      <c r="G751" s="8"/>
    </row>
    <row r="752" ht="15.75" customHeight="1">
      <c r="B752" s="27"/>
      <c r="E752" s="22"/>
      <c r="F752" s="22"/>
      <c r="G752" s="8"/>
    </row>
    <row r="753" ht="15.75" customHeight="1">
      <c r="B753" s="27"/>
      <c r="E753" s="22"/>
      <c r="F753" s="22"/>
      <c r="G753" s="8"/>
    </row>
    <row r="754" ht="15.75" customHeight="1">
      <c r="B754" s="27"/>
      <c r="E754" s="22"/>
      <c r="F754" s="22"/>
      <c r="G754" s="8"/>
    </row>
    <row r="755" ht="15.75" customHeight="1">
      <c r="B755" s="27"/>
      <c r="E755" s="22"/>
      <c r="F755" s="22"/>
      <c r="G755" s="8"/>
    </row>
    <row r="756" ht="15.75" customHeight="1">
      <c r="B756" s="27"/>
      <c r="E756" s="22"/>
      <c r="F756" s="22"/>
      <c r="G756" s="8"/>
    </row>
    <row r="757" ht="15.75" customHeight="1">
      <c r="B757" s="27"/>
      <c r="E757" s="22"/>
      <c r="F757" s="22"/>
      <c r="G757" s="8"/>
    </row>
    <row r="758" ht="15.75" customHeight="1">
      <c r="B758" s="27"/>
      <c r="E758" s="22"/>
      <c r="F758" s="22"/>
      <c r="G758" s="8"/>
    </row>
    <row r="759" ht="15.75" customHeight="1">
      <c r="B759" s="27"/>
      <c r="E759" s="22"/>
      <c r="F759" s="22"/>
      <c r="G759" s="8"/>
    </row>
    <row r="760" ht="15.75" customHeight="1">
      <c r="B760" s="27"/>
      <c r="E760" s="22"/>
      <c r="F760" s="22"/>
      <c r="G760" s="8"/>
    </row>
    <row r="761" ht="15.75" customHeight="1">
      <c r="B761" s="27"/>
      <c r="E761" s="22"/>
      <c r="F761" s="22"/>
      <c r="G761" s="8"/>
    </row>
    <row r="762" ht="15.75" customHeight="1">
      <c r="B762" s="27"/>
      <c r="E762" s="22"/>
      <c r="F762" s="22"/>
      <c r="G762" s="8"/>
    </row>
    <row r="763" ht="15.75" customHeight="1">
      <c r="B763" s="27"/>
      <c r="E763" s="22"/>
      <c r="F763" s="22"/>
      <c r="G763" s="8"/>
    </row>
    <row r="764" ht="15.75" customHeight="1">
      <c r="B764" s="27"/>
      <c r="E764" s="22"/>
      <c r="F764" s="22"/>
      <c r="G764" s="8"/>
    </row>
    <row r="765" ht="15.75" customHeight="1">
      <c r="B765" s="27"/>
      <c r="E765" s="22"/>
      <c r="F765" s="22"/>
      <c r="G765" s="8"/>
    </row>
    <row r="766" ht="15.75" customHeight="1">
      <c r="B766" s="27"/>
      <c r="E766" s="22"/>
      <c r="F766" s="22"/>
      <c r="G766" s="8"/>
    </row>
    <row r="767" ht="15.75" customHeight="1">
      <c r="B767" s="27"/>
      <c r="E767" s="22"/>
      <c r="F767" s="22"/>
      <c r="G767" s="8"/>
    </row>
    <row r="768" ht="15.75" customHeight="1">
      <c r="B768" s="27"/>
      <c r="E768" s="22"/>
      <c r="F768" s="22"/>
      <c r="G768" s="8"/>
    </row>
    <row r="769" ht="15.75" customHeight="1">
      <c r="B769" s="27"/>
      <c r="E769" s="22"/>
      <c r="F769" s="22"/>
      <c r="G769" s="8"/>
    </row>
    <row r="770" ht="15.75" customHeight="1">
      <c r="B770" s="27"/>
      <c r="E770" s="22"/>
      <c r="F770" s="22"/>
      <c r="G770" s="8"/>
    </row>
    <row r="771" ht="15.75" customHeight="1">
      <c r="B771" s="27"/>
      <c r="E771" s="22"/>
      <c r="F771" s="22"/>
      <c r="G771" s="8"/>
    </row>
    <row r="772" ht="15.75" customHeight="1">
      <c r="B772" s="27"/>
      <c r="E772" s="22"/>
      <c r="F772" s="22"/>
      <c r="G772" s="8"/>
    </row>
    <row r="773" ht="15.75" customHeight="1">
      <c r="B773" s="27"/>
      <c r="E773" s="22"/>
      <c r="F773" s="22"/>
      <c r="G773" s="8"/>
    </row>
    <row r="774" ht="15.75" customHeight="1">
      <c r="B774" s="27"/>
      <c r="E774" s="22"/>
      <c r="F774" s="22"/>
      <c r="G774" s="8"/>
    </row>
    <row r="775" ht="15.75" customHeight="1">
      <c r="B775" s="27"/>
      <c r="E775" s="22"/>
      <c r="F775" s="22"/>
      <c r="G775" s="8"/>
    </row>
    <row r="776" ht="15.75" customHeight="1">
      <c r="B776" s="27"/>
      <c r="E776" s="22"/>
      <c r="F776" s="22"/>
      <c r="G776" s="8"/>
    </row>
    <row r="777" ht="15.75" customHeight="1">
      <c r="B777" s="27"/>
      <c r="E777" s="22"/>
      <c r="F777" s="22"/>
      <c r="G777" s="8"/>
    </row>
    <row r="778" ht="15.75" customHeight="1">
      <c r="B778" s="27"/>
      <c r="E778" s="22"/>
      <c r="F778" s="22"/>
      <c r="G778" s="8"/>
    </row>
    <row r="779" ht="15.75" customHeight="1">
      <c r="B779" s="27"/>
      <c r="E779" s="22"/>
      <c r="F779" s="22"/>
      <c r="G779" s="8"/>
    </row>
    <row r="780" ht="15.75" customHeight="1">
      <c r="B780" s="27"/>
      <c r="E780" s="22"/>
      <c r="F780" s="22"/>
      <c r="G780" s="8"/>
    </row>
    <row r="781" ht="15.75" customHeight="1">
      <c r="B781" s="27"/>
      <c r="E781" s="22"/>
      <c r="F781" s="22"/>
      <c r="G781" s="8"/>
    </row>
    <row r="782" ht="15.75" customHeight="1">
      <c r="B782" s="27"/>
      <c r="E782" s="22"/>
      <c r="F782" s="22"/>
      <c r="G782" s="8"/>
    </row>
    <row r="783" ht="15.75" customHeight="1">
      <c r="B783" s="27"/>
      <c r="E783" s="22"/>
      <c r="F783" s="22"/>
      <c r="G783" s="8"/>
    </row>
    <row r="784" ht="15.75" customHeight="1">
      <c r="B784" s="27"/>
      <c r="E784" s="22"/>
      <c r="F784" s="22"/>
      <c r="G784" s="8"/>
    </row>
    <row r="785" ht="15.75" customHeight="1">
      <c r="B785" s="27"/>
      <c r="E785" s="22"/>
      <c r="F785" s="22"/>
      <c r="G785" s="8"/>
    </row>
    <row r="786" ht="15.75" customHeight="1">
      <c r="B786" s="27"/>
      <c r="E786" s="22"/>
      <c r="F786" s="22"/>
      <c r="G786" s="8"/>
    </row>
    <row r="787" ht="15.75" customHeight="1">
      <c r="B787" s="27"/>
      <c r="E787" s="22"/>
      <c r="F787" s="22"/>
      <c r="G787" s="8"/>
    </row>
    <row r="788" ht="15.75" customHeight="1">
      <c r="B788" s="27"/>
      <c r="E788" s="22"/>
      <c r="F788" s="22"/>
      <c r="G788" s="8"/>
    </row>
    <row r="789" ht="15.75" customHeight="1">
      <c r="B789" s="27"/>
      <c r="E789" s="22"/>
      <c r="F789" s="22"/>
      <c r="G789" s="8"/>
    </row>
    <row r="790" ht="15.75" customHeight="1">
      <c r="B790" s="27"/>
      <c r="E790" s="22"/>
      <c r="F790" s="22"/>
      <c r="G790" s="8"/>
    </row>
    <row r="791" ht="15.75" customHeight="1">
      <c r="B791" s="27"/>
      <c r="E791" s="22"/>
      <c r="F791" s="22"/>
      <c r="G791" s="8"/>
    </row>
    <row r="792" ht="15.75" customHeight="1">
      <c r="B792" s="27"/>
      <c r="E792" s="22"/>
      <c r="F792" s="22"/>
      <c r="G792" s="8"/>
    </row>
    <row r="793" ht="15.75" customHeight="1">
      <c r="B793" s="27"/>
      <c r="E793" s="22"/>
      <c r="F793" s="22"/>
      <c r="G793" s="8"/>
    </row>
    <row r="794" ht="15.75" customHeight="1">
      <c r="B794" s="27"/>
      <c r="E794" s="22"/>
      <c r="F794" s="22"/>
      <c r="G794" s="8"/>
    </row>
    <row r="795" ht="15.75" customHeight="1">
      <c r="B795" s="27"/>
      <c r="E795" s="22"/>
      <c r="F795" s="22"/>
      <c r="G795" s="8"/>
    </row>
    <row r="796" ht="15.75" customHeight="1">
      <c r="B796" s="27"/>
      <c r="E796" s="22"/>
      <c r="F796" s="22"/>
      <c r="G796" s="8"/>
    </row>
    <row r="797" ht="15.75" customHeight="1">
      <c r="B797" s="27"/>
      <c r="E797" s="22"/>
      <c r="F797" s="22"/>
      <c r="G797" s="8"/>
    </row>
    <row r="798" ht="15.75" customHeight="1">
      <c r="B798" s="27"/>
      <c r="E798" s="22"/>
      <c r="F798" s="22"/>
      <c r="G798" s="8"/>
    </row>
    <row r="799" ht="15.75" customHeight="1">
      <c r="B799" s="27"/>
      <c r="E799" s="22"/>
      <c r="F799" s="22"/>
      <c r="G799" s="8"/>
    </row>
    <row r="800" ht="15.75" customHeight="1">
      <c r="B800" s="27"/>
      <c r="E800" s="22"/>
      <c r="F800" s="22"/>
      <c r="G800" s="8"/>
    </row>
    <row r="801" ht="15.75" customHeight="1">
      <c r="B801" s="27"/>
      <c r="E801" s="22"/>
      <c r="F801" s="22"/>
      <c r="G801" s="8"/>
    </row>
    <row r="802" ht="15.75" customHeight="1">
      <c r="B802" s="27"/>
      <c r="E802" s="22"/>
      <c r="F802" s="22"/>
      <c r="G802" s="8"/>
    </row>
    <row r="803" ht="15.75" customHeight="1">
      <c r="B803" s="27"/>
      <c r="E803" s="22"/>
      <c r="F803" s="22"/>
      <c r="G803" s="8"/>
    </row>
    <row r="804" ht="15.75" customHeight="1">
      <c r="B804" s="27"/>
      <c r="E804" s="22"/>
      <c r="F804" s="22"/>
      <c r="G804" s="8"/>
    </row>
    <row r="805" ht="15.75" customHeight="1">
      <c r="B805" s="27"/>
      <c r="E805" s="22"/>
      <c r="F805" s="22"/>
      <c r="G805" s="8"/>
    </row>
    <row r="806" ht="15.75" customHeight="1">
      <c r="B806" s="27"/>
      <c r="E806" s="22"/>
      <c r="F806" s="22"/>
      <c r="G806" s="8"/>
    </row>
    <row r="807" ht="15.75" customHeight="1">
      <c r="B807" s="27"/>
      <c r="E807" s="22"/>
      <c r="F807" s="22"/>
      <c r="G807" s="8"/>
    </row>
    <row r="808" ht="15.75" customHeight="1">
      <c r="B808" s="27"/>
      <c r="E808" s="22"/>
      <c r="F808" s="22"/>
      <c r="G808" s="8"/>
    </row>
    <row r="809" ht="15.75" customHeight="1">
      <c r="B809" s="27"/>
      <c r="E809" s="22"/>
      <c r="F809" s="22"/>
      <c r="G809" s="8"/>
    </row>
    <row r="810" ht="15.75" customHeight="1">
      <c r="B810" s="27"/>
      <c r="E810" s="22"/>
      <c r="F810" s="22"/>
      <c r="G810" s="8"/>
    </row>
    <row r="811" ht="15.75" customHeight="1">
      <c r="B811" s="27"/>
      <c r="E811" s="22"/>
      <c r="F811" s="22"/>
      <c r="G811" s="8"/>
    </row>
    <row r="812" ht="15.75" customHeight="1">
      <c r="B812" s="27"/>
      <c r="E812" s="22"/>
      <c r="F812" s="22"/>
      <c r="G812" s="8"/>
    </row>
    <row r="813" ht="15.75" customHeight="1">
      <c r="B813" s="27"/>
      <c r="E813" s="22"/>
      <c r="F813" s="22"/>
      <c r="G813" s="8"/>
    </row>
    <row r="814" ht="15.75" customHeight="1">
      <c r="B814" s="27"/>
      <c r="E814" s="22"/>
      <c r="F814" s="22"/>
      <c r="G814" s="8"/>
    </row>
    <row r="815" ht="15.75" customHeight="1">
      <c r="B815" s="27"/>
      <c r="E815" s="22"/>
      <c r="F815" s="22"/>
      <c r="G815" s="8"/>
    </row>
    <row r="816" ht="15.75" customHeight="1">
      <c r="B816" s="27"/>
      <c r="E816" s="22"/>
      <c r="F816" s="22"/>
      <c r="G816" s="8"/>
    </row>
    <row r="817" ht="15.75" customHeight="1">
      <c r="B817" s="27"/>
      <c r="E817" s="22"/>
      <c r="F817" s="22"/>
      <c r="G817" s="8"/>
    </row>
    <row r="818" ht="15.75" customHeight="1">
      <c r="B818" s="27"/>
      <c r="E818" s="22"/>
      <c r="F818" s="22"/>
      <c r="G818" s="8"/>
    </row>
    <row r="819" ht="15.75" customHeight="1">
      <c r="B819" s="27"/>
      <c r="E819" s="22"/>
      <c r="F819" s="22"/>
      <c r="G819" s="8"/>
    </row>
    <row r="820" ht="15.75" customHeight="1">
      <c r="B820" s="27"/>
      <c r="E820" s="22"/>
      <c r="F820" s="22"/>
      <c r="G820" s="8"/>
    </row>
    <row r="821" ht="15.75" customHeight="1">
      <c r="B821" s="27"/>
      <c r="E821" s="22"/>
      <c r="F821" s="22"/>
      <c r="G821" s="8"/>
    </row>
    <row r="822" ht="15.75" customHeight="1">
      <c r="B822" s="27"/>
      <c r="E822" s="22"/>
      <c r="F822" s="22"/>
      <c r="G822" s="8"/>
    </row>
    <row r="823" ht="15.75" customHeight="1">
      <c r="B823" s="27"/>
      <c r="E823" s="22"/>
      <c r="F823" s="22"/>
      <c r="G823" s="8"/>
    </row>
    <row r="824" ht="15.75" customHeight="1">
      <c r="B824" s="27"/>
      <c r="E824" s="22"/>
      <c r="F824" s="22"/>
      <c r="G824" s="8"/>
    </row>
    <row r="825" ht="15.75" customHeight="1">
      <c r="B825" s="27"/>
      <c r="E825" s="22"/>
      <c r="F825" s="22"/>
      <c r="G825" s="8"/>
    </row>
    <row r="826" ht="15.75" customHeight="1">
      <c r="B826" s="27"/>
      <c r="E826" s="22"/>
      <c r="F826" s="22"/>
      <c r="G826" s="8"/>
    </row>
    <row r="827" ht="15.75" customHeight="1">
      <c r="B827" s="27"/>
      <c r="E827" s="22"/>
      <c r="F827" s="22"/>
      <c r="G827" s="8"/>
    </row>
    <row r="828" ht="15.75" customHeight="1">
      <c r="B828" s="27"/>
      <c r="E828" s="22"/>
      <c r="F828" s="22"/>
      <c r="G828" s="8"/>
    </row>
    <row r="829" ht="15.75" customHeight="1">
      <c r="B829" s="27"/>
      <c r="E829" s="22"/>
      <c r="F829" s="22"/>
      <c r="G829" s="8"/>
    </row>
    <row r="830" ht="15.75" customHeight="1">
      <c r="B830" s="27"/>
      <c r="E830" s="22"/>
      <c r="F830" s="22"/>
      <c r="G830" s="8"/>
    </row>
    <row r="831" ht="15.75" customHeight="1">
      <c r="B831" s="27"/>
      <c r="E831" s="22"/>
      <c r="F831" s="22"/>
      <c r="G831" s="8"/>
    </row>
    <row r="832" ht="15.75" customHeight="1">
      <c r="B832" s="27"/>
      <c r="E832" s="22"/>
      <c r="F832" s="22"/>
      <c r="G832" s="8"/>
    </row>
    <row r="833" ht="15.75" customHeight="1">
      <c r="B833" s="27"/>
      <c r="E833" s="22"/>
      <c r="F833" s="22"/>
      <c r="G833" s="8"/>
    </row>
    <row r="834" ht="15.75" customHeight="1">
      <c r="B834" s="27"/>
      <c r="E834" s="22"/>
      <c r="F834" s="22"/>
      <c r="G834" s="8"/>
    </row>
    <row r="835" ht="15.75" customHeight="1">
      <c r="B835" s="27"/>
      <c r="E835" s="22"/>
      <c r="F835" s="22"/>
      <c r="G835" s="8"/>
    </row>
    <row r="836" ht="15.75" customHeight="1">
      <c r="B836" s="27"/>
      <c r="E836" s="22"/>
      <c r="F836" s="22"/>
      <c r="G836" s="8"/>
    </row>
    <row r="837" ht="15.75" customHeight="1">
      <c r="B837" s="27"/>
      <c r="E837" s="22"/>
      <c r="F837" s="22"/>
      <c r="G837" s="8"/>
    </row>
    <row r="838" ht="15.75" customHeight="1">
      <c r="B838" s="27"/>
      <c r="E838" s="22"/>
      <c r="F838" s="22"/>
      <c r="G838" s="8"/>
    </row>
    <row r="839" ht="15.75" customHeight="1">
      <c r="B839" s="27"/>
      <c r="E839" s="22"/>
      <c r="F839" s="22"/>
      <c r="G839" s="8"/>
    </row>
    <row r="840" ht="15.75" customHeight="1">
      <c r="B840" s="27"/>
      <c r="E840" s="22"/>
      <c r="F840" s="22"/>
      <c r="G840" s="8"/>
    </row>
    <row r="841" ht="15.75" customHeight="1">
      <c r="B841" s="27"/>
      <c r="E841" s="22"/>
      <c r="F841" s="22"/>
      <c r="G841" s="8"/>
    </row>
    <row r="842" ht="15.75" customHeight="1">
      <c r="B842" s="27"/>
      <c r="E842" s="22"/>
      <c r="F842" s="22"/>
      <c r="G842" s="8"/>
    </row>
    <row r="843" ht="15.75" customHeight="1">
      <c r="B843" s="27"/>
      <c r="E843" s="22"/>
      <c r="F843" s="22"/>
      <c r="G843" s="8"/>
    </row>
    <row r="844" ht="15.75" customHeight="1">
      <c r="B844" s="27"/>
      <c r="E844" s="22"/>
      <c r="F844" s="22"/>
      <c r="G844" s="8"/>
    </row>
    <row r="845" ht="15.75" customHeight="1">
      <c r="B845" s="27"/>
      <c r="E845" s="22"/>
      <c r="F845" s="22"/>
      <c r="G845" s="8"/>
    </row>
    <row r="846" ht="15.75" customHeight="1">
      <c r="B846" s="27"/>
      <c r="E846" s="22"/>
      <c r="F846" s="22"/>
      <c r="G846" s="8"/>
    </row>
    <row r="847" ht="15.75" customHeight="1">
      <c r="B847" s="27"/>
      <c r="E847" s="22"/>
      <c r="F847" s="22"/>
      <c r="G847" s="8"/>
    </row>
    <row r="848" ht="15.75" customHeight="1">
      <c r="B848" s="27"/>
      <c r="E848" s="22"/>
      <c r="F848" s="22"/>
      <c r="G848" s="8"/>
    </row>
    <row r="849" ht="15.75" customHeight="1">
      <c r="B849" s="27"/>
      <c r="E849" s="22"/>
      <c r="F849" s="22"/>
      <c r="G849" s="8"/>
    </row>
    <row r="850" ht="15.75" customHeight="1">
      <c r="B850" s="27"/>
      <c r="E850" s="22"/>
      <c r="F850" s="22"/>
      <c r="G850" s="8"/>
    </row>
    <row r="851" ht="15.75" customHeight="1">
      <c r="B851" s="27"/>
      <c r="E851" s="22"/>
      <c r="F851" s="22"/>
      <c r="G851" s="8"/>
    </row>
    <row r="852" ht="15.75" customHeight="1">
      <c r="B852" s="27"/>
      <c r="E852" s="22"/>
      <c r="F852" s="22"/>
      <c r="G852" s="8"/>
    </row>
    <row r="853" ht="15.75" customHeight="1">
      <c r="B853" s="27"/>
      <c r="E853" s="22"/>
      <c r="F853" s="22"/>
      <c r="G853" s="8"/>
    </row>
    <row r="854" ht="15.75" customHeight="1">
      <c r="B854" s="27"/>
      <c r="E854" s="22"/>
      <c r="F854" s="22"/>
      <c r="G854" s="8"/>
    </row>
    <row r="855" ht="15.75" customHeight="1">
      <c r="B855" s="27"/>
      <c r="E855" s="22"/>
      <c r="F855" s="22"/>
      <c r="G855" s="8"/>
    </row>
    <row r="856" ht="15.75" customHeight="1">
      <c r="B856" s="27"/>
      <c r="E856" s="22"/>
      <c r="F856" s="22"/>
      <c r="G856" s="8"/>
    </row>
    <row r="857" ht="15.75" customHeight="1">
      <c r="B857" s="27"/>
      <c r="E857" s="22"/>
      <c r="F857" s="22"/>
      <c r="G857" s="8"/>
    </row>
    <row r="858" ht="15.75" customHeight="1">
      <c r="B858" s="27"/>
      <c r="E858" s="22"/>
      <c r="F858" s="22"/>
      <c r="G858" s="8"/>
    </row>
    <row r="859" ht="15.75" customHeight="1">
      <c r="B859" s="27"/>
      <c r="E859" s="22"/>
      <c r="F859" s="22"/>
      <c r="G859" s="8"/>
    </row>
    <row r="860" ht="15.75" customHeight="1">
      <c r="B860" s="27"/>
      <c r="E860" s="22"/>
      <c r="F860" s="22"/>
      <c r="G860" s="8"/>
    </row>
    <row r="861" ht="15.75" customHeight="1">
      <c r="B861" s="27"/>
      <c r="E861" s="22"/>
      <c r="F861" s="22"/>
      <c r="G861" s="8"/>
    </row>
    <row r="862" ht="15.75" customHeight="1">
      <c r="B862" s="27"/>
      <c r="E862" s="22"/>
      <c r="F862" s="22"/>
      <c r="G862" s="8"/>
    </row>
    <row r="863" ht="15.75" customHeight="1">
      <c r="B863" s="27"/>
      <c r="E863" s="22"/>
      <c r="F863" s="22"/>
      <c r="G863" s="8"/>
    </row>
    <row r="864" ht="15.75" customHeight="1">
      <c r="B864" s="27"/>
      <c r="E864" s="22"/>
      <c r="F864" s="22"/>
      <c r="G864" s="8"/>
    </row>
    <row r="865" ht="15.75" customHeight="1">
      <c r="B865" s="27"/>
      <c r="E865" s="22"/>
      <c r="F865" s="22"/>
      <c r="G865" s="8"/>
    </row>
    <row r="866" ht="15.75" customHeight="1">
      <c r="B866" s="27"/>
      <c r="E866" s="22"/>
      <c r="F866" s="22"/>
      <c r="G866" s="8"/>
    </row>
    <row r="867" ht="15.75" customHeight="1">
      <c r="B867" s="27"/>
      <c r="E867" s="22"/>
      <c r="F867" s="22"/>
      <c r="G867" s="8"/>
    </row>
    <row r="868" ht="15.75" customHeight="1">
      <c r="B868" s="27"/>
      <c r="E868" s="22"/>
      <c r="F868" s="22"/>
      <c r="G868" s="8"/>
    </row>
    <row r="869" ht="15.75" customHeight="1">
      <c r="B869" s="27"/>
      <c r="E869" s="22"/>
      <c r="F869" s="22"/>
      <c r="G869" s="8"/>
    </row>
    <row r="870" ht="15.75" customHeight="1">
      <c r="B870" s="27"/>
      <c r="E870" s="22"/>
      <c r="F870" s="22"/>
      <c r="G870" s="8"/>
    </row>
    <row r="871" ht="15.75" customHeight="1">
      <c r="B871" s="27"/>
      <c r="E871" s="22"/>
      <c r="F871" s="22"/>
      <c r="G871" s="8"/>
    </row>
    <row r="872" ht="15.75" customHeight="1">
      <c r="B872" s="27"/>
      <c r="E872" s="22"/>
      <c r="F872" s="22"/>
      <c r="G872" s="8"/>
    </row>
    <row r="873" ht="15.75" customHeight="1">
      <c r="B873" s="27"/>
      <c r="E873" s="22"/>
      <c r="F873" s="22"/>
      <c r="G873" s="8"/>
    </row>
    <row r="874" ht="15.75" customHeight="1">
      <c r="B874" s="27"/>
      <c r="E874" s="22"/>
      <c r="F874" s="22"/>
      <c r="G874" s="8"/>
    </row>
    <row r="875" ht="15.75" customHeight="1">
      <c r="B875" s="27"/>
      <c r="E875" s="22"/>
      <c r="F875" s="22"/>
      <c r="G875" s="8"/>
    </row>
    <row r="876" ht="15.75" customHeight="1">
      <c r="B876" s="27"/>
      <c r="E876" s="22"/>
      <c r="F876" s="22"/>
      <c r="G876" s="8"/>
    </row>
    <row r="877" ht="15.75" customHeight="1">
      <c r="B877" s="27"/>
      <c r="E877" s="22"/>
      <c r="F877" s="22"/>
      <c r="G877" s="8"/>
    </row>
    <row r="878" ht="15.75" customHeight="1">
      <c r="B878" s="27"/>
      <c r="E878" s="22"/>
      <c r="F878" s="22"/>
      <c r="G878" s="8"/>
    </row>
    <row r="879" ht="15.75" customHeight="1">
      <c r="B879" s="27"/>
      <c r="E879" s="22"/>
      <c r="F879" s="22"/>
      <c r="G879" s="8"/>
    </row>
    <row r="880" ht="15.75" customHeight="1">
      <c r="B880" s="27"/>
      <c r="E880" s="22"/>
      <c r="F880" s="22"/>
      <c r="G880" s="8"/>
    </row>
    <row r="881" ht="15.75" customHeight="1">
      <c r="B881" s="27"/>
      <c r="E881" s="22"/>
      <c r="F881" s="22"/>
      <c r="G881" s="8"/>
    </row>
    <row r="882" ht="15.75" customHeight="1">
      <c r="B882" s="27"/>
      <c r="E882" s="22"/>
      <c r="F882" s="22"/>
      <c r="G882" s="8"/>
    </row>
    <row r="883" ht="15.75" customHeight="1">
      <c r="B883" s="27"/>
      <c r="E883" s="22"/>
      <c r="F883" s="22"/>
      <c r="G883" s="8"/>
    </row>
    <row r="884" ht="15.75" customHeight="1">
      <c r="B884" s="27"/>
      <c r="E884" s="22"/>
      <c r="F884" s="22"/>
      <c r="G884" s="8"/>
    </row>
    <row r="885" ht="15.75" customHeight="1">
      <c r="B885" s="27"/>
      <c r="E885" s="22"/>
      <c r="F885" s="22"/>
      <c r="G885" s="8"/>
    </row>
    <row r="886" ht="15.75" customHeight="1">
      <c r="B886" s="27"/>
      <c r="E886" s="22"/>
      <c r="F886" s="22"/>
      <c r="G886" s="8"/>
    </row>
    <row r="887" ht="15.75" customHeight="1">
      <c r="B887" s="27"/>
      <c r="E887" s="22"/>
      <c r="F887" s="22"/>
      <c r="G887" s="8"/>
    </row>
    <row r="888" ht="15.75" customHeight="1">
      <c r="B888" s="27"/>
      <c r="E888" s="22"/>
      <c r="F888" s="22"/>
      <c r="G888" s="8"/>
    </row>
    <row r="889" ht="15.75" customHeight="1">
      <c r="B889" s="27"/>
      <c r="E889" s="22"/>
      <c r="F889" s="22"/>
      <c r="G889" s="8"/>
    </row>
    <row r="890" ht="15.75" customHeight="1">
      <c r="B890" s="27"/>
      <c r="E890" s="22"/>
      <c r="F890" s="22"/>
      <c r="G890" s="8"/>
    </row>
    <row r="891" ht="15.75" customHeight="1">
      <c r="B891" s="27"/>
      <c r="E891" s="22"/>
      <c r="F891" s="22"/>
      <c r="G891" s="8"/>
    </row>
    <row r="892" ht="15.75" customHeight="1">
      <c r="B892" s="27"/>
      <c r="E892" s="22"/>
      <c r="F892" s="22"/>
      <c r="G892" s="8"/>
    </row>
    <row r="893" ht="15.75" customHeight="1">
      <c r="B893" s="27"/>
      <c r="E893" s="22"/>
      <c r="F893" s="22"/>
      <c r="G893" s="8"/>
    </row>
    <row r="894" ht="15.75" customHeight="1">
      <c r="B894" s="27"/>
      <c r="E894" s="22"/>
      <c r="F894" s="22"/>
      <c r="G894" s="8"/>
    </row>
    <row r="895" ht="15.75" customHeight="1">
      <c r="B895" s="27"/>
      <c r="E895" s="22"/>
      <c r="F895" s="22"/>
      <c r="G895" s="8"/>
    </row>
    <row r="896" ht="15.75" customHeight="1">
      <c r="B896" s="27"/>
      <c r="E896" s="22"/>
      <c r="F896" s="22"/>
      <c r="G896" s="8"/>
    </row>
    <row r="897" ht="15.75" customHeight="1">
      <c r="B897" s="27"/>
      <c r="E897" s="22"/>
      <c r="F897" s="22"/>
      <c r="G897" s="8"/>
    </row>
    <row r="898" ht="15.75" customHeight="1">
      <c r="B898" s="27"/>
      <c r="E898" s="22"/>
      <c r="F898" s="22"/>
      <c r="G898" s="8"/>
    </row>
    <row r="899" ht="15.75" customHeight="1">
      <c r="B899" s="27"/>
      <c r="E899" s="22"/>
      <c r="F899" s="22"/>
      <c r="G899" s="8"/>
    </row>
    <row r="900" ht="15.75" customHeight="1">
      <c r="B900" s="27"/>
      <c r="E900" s="22"/>
      <c r="F900" s="22"/>
      <c r="G900" s="8"/>
    </row>
    <row r="901" ht="15.75" customHeight="1">
      <c r="B901" s="27"/>
      <c r="E901" s="22"/>
      <c r="F901" s="22"/>
      <c r="G901" s="8"/>
    </row>
    <row r="902" ht="15.75" customHeight="1">
      <c r="B902" s="27"/>
      <c r="E902" s="22"/>
      <c r="F902" s="22"/>
      <c r="G902" s="8"/>
    </row>
    <row r="903" ht="15.75" customHeight="1">
      <c r="B903" s="27"/>
      <c r="E903" s="22"/>
      <c r="F903" s="22"/>
      <c r="G903" s="8"/>
    </row>
    <row r="904" ht="15.75" customHeight="1">
      <c r="B904" s="27"/>
      <c r="E904" s="22"/>
      <c r="F904" s="22"/>
      <c r="G904" s="8"/>
    </row>
    <row r="905" ht="15.75" customHeight="1">
      <c r="B905" s="27"/>
      <c r="E905" s="22"/>
      <c r="F905" s="22"/>
      <c r="G905" s="8"/>
    </row>
    <row r="906" ht="15.75" customHeight="1">
      <c r="B906" s="27"/>
      <c r="E906" s="22"/>
      <c r="F906" s="22"/>
      <c r="G906" s="8"/>
    </row>
    <row r="907" ht="15.75" customHeight="1">
      <c r="B907" s="27"/>
      <c r="E907" s="22"/>
      <c r="F907" s="22"/>
      <c r="G907" s="8"/>
    </row>
    <row r="908" ht="15.75" customHeight="1">
      <c r="B908" s="27"/>
      <c r="E908" s="22"/>
      <c r="F908" s="22"/>
      <c r="G908" s="8"/>
    </row>
    <row r="909" ht="15.75" customHeight="1">
      <c r="B909" s="27"/>
      <c r="E909" s="22"/>
      <c r="F909" s="22"/>
      <c r="G909" s="8"/>
    </row>
    <row r="910" ht="15.75" customHeight="1">
      <c r="B910" s="27"/>
      <c r="E910" s="22"/>
      <c r="F910" s="22"/>
      <c r="G910" s="8"/>
    </row>
    <row r="911" ht="15.75" customHeight="1">
      <c r="B911" s="27"/>
      <c r="E911" s="22"/>
      <c r="F911" s="22"/>
      <c r="G911" s="8"/>
    </row>
    <row r="912" ht="15.75" customHeight="1">
      <c r="B912" s="27"/>
      <c r="E912" s="22"/>
      <c r="F912" s="22"/>
      <c r="G912" s="8"/>
    </row>
    <row r="913" ht="15.75" customHeight="1">
      <c r="B913" s="27"/>
      <c r="E913" s="22"/>
      <c r="F913" s="22"/>
      <c r="G913" s="8"/>
    </row>
    <row r="914" ht="15.75" customHeight="1">
      <c r="B914" s="27"/>
      <c r="E914" s="22"/>
      <c r="F914" s="22"/>
      <c r="G914" s="8"/>
    </row>
    <row r="915" ht="15.75" customHeight="1">
      <c r="B915" s="27"/>
      <c r="E915" s="22"/>
      <c r="F915" s="22"/>
      <c r="G915" s="8"/>
    </row>
    <row r="916" ht="15.75" customHeight="1">
      <c r="B916" s="27"/>
      <c r="E916" s="22"/>
      <c r="F916" s="22"/>
      <c r="G916" s="8"/>
    </row>
    <row r="917" ht="15.75" customHeight="1">
      <c r="B917" s="27"/>
      <c r="E917" s="22"/>
      <c r="F917" s="22"/>
      <c r="G917" s="8"/>
    </row>
    <row r="918" ht="15.75" customHeight="1">
      <c r="B918" s="27"/>
      <c r="E918" s="22"/>
      <c r="F918" s="22"/>
      <c r="G918" s="8"/>
    </row>
    <row r="919" ht="15.75" customHeight="1">
      <c r="B919" s="27"/>
      <c r="E919" s="22"/>
      <c r="F919" s="22"/>
      <c r="G919" s="8"/>
    </row>
    <row r="920" ht="15.75" customHeight="1">
      <c r="B920" s="27"/>
      <c r="E920" s="22"/>
      <c r="F920" s="22"/>
      <c r="G920" s="8"/>
    </row>
    <row r="921" ht="15.75" customHeight="1">
      <c r="B921" s="27"/>
      <c r="E921" s="22"/>
      <c r="F921" s="22"/>
      <c r="G921" s="8"/>
    </row>
    <row r="922" ht="15.75" customHeight="1">
      <c r="B922" s="27"/>
      <c r="E922" s="22"/>
      <c r="F922" s="22"/>
      <c r="G922" s="8"/>
    </row>
    <row r="923" ht="15.75" customHeight="1">
      <c r="B923" s="27"/>
      <c r="E923" s="22"/>
      <c r="F923" s="22"/>
      <c r="G923" s="8"/>
    </row>
    <row r="924" ht="15.75" customHeight="1">
      <c r="B924" s="27"/>
      <c r="E924" s="22"/>
      <c r="F924" s="22"/>
      <c r="G924" s="8"/>
    </row>
    <row r="925" ht="15.75" customHeight="1">
      <c r="B925" s="27"/>
      <c r="E925" s="22"/>
      <c r="F925" s="22"/>
      <c r="G925" s="8"/>
    </row>
    <row r="926" ht="15.75" customHeight="1">
      <c r="B926" s="27"/>
      <c r="E926" s="22"/>
      <c r="F926" s="22"/>
      <c r="G926" s="8"/>
    </row>
    <row r="927" ht="15.75" customHeight="1">
      <c r="B927" s="27"/>
      <c r="E927" s="22"/>
      <c r="F927" s="22"/>
      <c r="G927" s="8"/>
    </row>
    <row r="928" ht="15.75" customHeight="1">
      <c r="B928" s="27"/>
      <c r="E928" s="22"/>
      <c r="F928" s="22"/>
      <c r="G928" s="8"/>
    </row>
    <row r="929" ht="15.75" customHeight="1">
      <c r="B929" s="27"/>
      <c r="E929" s="22"/>
      <c r="F929" s="22"/>
      <c r="G929" s="8"/>
    </row>
    <row r="930" ht="15.75" customHeight="1">
      <c r="B930" s="27"/>
      <c r="E930" s="22"/>
      <c r="F930" s="22"/>
      <c r="G930" s="8"/>
    </row>
    <row r="931" ht="15.75" customHeight="1">
      <c r="B931" s="27"/>
      <c r="E931" s="22"/>
      <c r="F931" s="22"/>
      <c r="G931" s="8"/>
    </row>
    <row r="932" ht="15.75" customHeight="1">
      <c r="B932" s="27"/>
      <c r="E932" s="22"/>
      <c r="F932" s="22"/>
      <c r="G932" s="8"/>
    </row>
    <row r="933" ht="15.75" customHeight="1">
      <c r="B933" s="27"/>
      <c r="E933" s="22"/>
      <c r="F933" s="22"/>
      <c r="G933" s="8"/>
    </row>
    <row r="934" ht="15.75" customHeight="1">
      <c r="B934" s="27"/>
      <c r="E934" s="22"/>
      <c r="F934" s="22"/>
      <c r="G934" s="8"/>
    </row>
    <row r="935" ht="15.75" customHeight="1">
      <c r="B935" s="27"/>
      <c r="E935" s="22"/>
      <c r="F935" s="22"/>
      <c r="G935" s="8"/>
    </row>
    <row r="936" ht="15.75" customHeight="1">
      <c r="B936" s="27"/>
      <c r="E936" s="22"/>
      <c r="F936" s="22"/>
      <c r="G936" s="8"/>
    </row>
    <row r="937" ht="15.75" customHeight="1">
      <c r="B937" s="27"/>
      <c r="E937" s="22"/>
      <c r="F937" s="22"/>
      <c r="G937" s="8"/>
    </row>
    <row r="938" ht="15.75" customHeight="1">
      <c r="B938" s="27"/>
      <c r="E938" s="22"/>
      <c r="F938" s="22"/>
      <c r="G938" s="8"/>
    </row>
    <row r="939" ht="15.75" customHeight="1">
      <c r="B939" s="27"/>
      <c r="E939" s="22"/>
      <c r="F939" s="22"/>
      <c r="G939" s="8"/>
    </row>
    <row r="940" ht="15.75" customHeight="1">
      <c r="B940" s="27"/>
      <c r="E940" s="22"/>
      <c r="F940" s="22"/>
      <c r="G940" s="8"/>
    </row>
    <row r="941" ht="15.75" customHeight="1">
      <c r="B941" s="27"/>
      <c r="E941" s="22"/>
      <c r="F941" s="22"/>
      <c r="G941" s="8"/>
    </row>
    <row r="942" ht="15.75" customHeight="1">
      <c r="B942" s="27"/>
      <c r="E942" s="22"/>
      <c r="F942" s="22"/>
      <c r="G942" s="8"/>
    </row>
    <row r="943" ht="15.75" customHeight="1">
      <c r="B943" s="27"/>
      <c r="E943" s="22"/>
      <c r="F943" s="22"/>
      <c r="G943" s="8"/>
    </row>
    <row r="944" ht="15.75" customHeight="1">
      <c r="B944" s="27"/>
      <c r="E944" s="22"/>
      <c r="F944" s="22"/>
      <c r="G944" s="8"/>
    </row>
    <row r="945" ht="15.75" customHeight="1">
      <c r="B945" s="27"/>
      <c r="E945" s="22"/>
      <c r="F945" s="22"/>
      <c r="G945" s="8"/>
    </row>
    <row r="946" ht="15.75" customHeight="1">
      <c r="B946" s="27"/>
      <c r="E946" s="22"/>
      <c r="F946" s="22"/>
      <c r="G946" s="8"/>
    </row>
    <row r="947" ht="15.75" customHeight="1">
      <c r="B947" s="27"/>
      <c r="E947" s="22"/>
      <c r="F947" s="22"/>
      <c r="G947" s="8"/>
    </row>
    <row r="948" ht="15.75" customHeight="1">
      <c r="B948" s="27"/>
      <c r="E948" s="22"/>
      <c r="F948" s="22"/>
      <c r="G948" s="8"/>
    </row>
    <row r="949" ht="15.75" customHeight="1">
      <c r="B949" s="27"/>
      <c r="E949" s="22"/>
      <c r="F949" s="22"/>
      <c r="G949" s="8"/>
    </row>
    <row r="950" ht="15.75" customHeight="1">
      <c r="B950" s="27"/>
      <c r="E950" s="22"/>
      <c r="F950" s="22"/>
      <c r="G950" s="8"/>
    </row>
    <row r="951" ht="15.75" customHeight="1">
      <c r="B951" s="27"/>
      <c r="E951" s="22"/>
      <c r="F951" s="22"/>
      <c r="G951" s="8"/>
    </row>
    <row r="952" ht="15.75" customHeight="1">
      <c r="B952" s="27"/>
      <c r="E952" s="22"/>
      <c r="F952" s="22"/>
      <c r="G952" s="8"/>
    </row>
    <row r="953" ht="15.75" customHeight="1">
      <c r="B953" s="27"/>
      <c r="E953" s="22"/>
      <c r="F953" s="22"/>
      <c r="G953" s="8"/>
    </row>
    <row r="954" ht="15.75" customHeight="1">
      <c r="B954" s="27"/>
      <c r="E954" s="22"/>
      <c r="F954" s="22"/>
      <c r="G954" s="8"/>
    </row>
    <row r="955" ht="15.75" customHeight="1">
      <c r="B955" s="27"/>
      <c r="E955" s="22"/>
      <c r="F955" s="22"/>
      <c r="G955" s="8"/>
    </row>
    <row r="956" ht="15.75" customHeight="1">
      <c r="B956" s="27"/>
      <c r="E956" s="22"/>
      <c r="F956" s="22"/>
      <c r="G956" s="8"/>
    </row>
    <row r="957" ht="15.75" customHeight="1">
      <c r="B957" s="27"/>
      <c r="E957" s="22"/>
      <c r="F957" s="22"/>
      <c r="G957" s="8"/>
    </row>
    <row r="958" ht="15.75" customHeight="1">
      <c r="B958" s="27"/>
      <c r="E958" s="22"/>
      <c r="F958" s="22"/>
      <c r="G958" s="8"/>
    </row>
    <row r="959" ht="15.75" customHeight="1">
      <c r="B959" s="27"/>
      <c r="E959" s="22"/>
      <c r="F959" s="22"/>
      <c r="G959" s="8"/>
    </row>
    <row r="960" ht="15.75" customHeight="1">
      <c r="B960" s="27"/>
      <c r="E960" s="22"/>
      <c r="F960" s="22"/>
      <c r="G960" s="8"/>
    </row>
    <row r="961" ht="15.75" customHeight="1">
      <c r="B961" s="27"/>
      <c r="E961" s="22"/>
      <c r="F961" s="22"/>
      <c r="G961" s="8"/>
    </row>
    <row r="962" ht="15.75" customHeight="1">
      <c r="B962" s="27"/>
      <c r="E962" s="22"/>
      <c r="F962" s="22"/>
      <c r="G962" s="8"/>
    </row>
    <row r="963" ht="15.75" customHeight="1">
      <c r="B963" s="27"/>
      <c r="E963" s="22"/>
      <c r="F963" s="22"/>
      <c r="G963" s="8"/>
    </row>
    <row r="964" ht="15.75" customHeight="1">
      <c r="B964" s="27"/>
      <c r="E964" s="22"/>
      <c r="F964" s="22"/>
      <c r="G964" s="8"/>
    </row>
    <row r="965" ht="15.75" customHeight="1">
      <c r="B965" s="27"/>
      <c r="E965" s="22"/>
      <c r="F965" s="22"/>
      <c r="G965" s="8"/>
    </row>
  </sheetData>
  <dataValidations>
    <dataValidation type="list" allowBlank="1" showErrorMessage="1" sqref="D3:D141">
      <formula1>$Q$3:$Q$21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14"/>
    <col customWidth="1" min="3" max="3" width="28.57"/>
    <col customWidth="1" min="4" max="4" width="18.86"/>
    <col customWidth="1" min="5" max="5" width="4.0"/>
    <col customWidth="1" min="6" max="6" width="6.0"/>
    <col customWidth="1" min="7" max="15" width="8.71"/>
    <col customWidth="1" min="16" max="16" width="5.43"/>
    <col customWidth="1" min="17" max="17" width="35.0"/>
    <col customWidth="1" min="18" max="26" width="8.71"/>
  </cols>
  <sheetData>
    <row r="1">
      <c r="A1" s="1" t="s">
        <v>53</v>
      </c>
      <c r="B1" s="21"/>
      <c r="E1" s="22"/>
      <c r="F1" s="22"/>
    </row>
    <row r="2">
      <c r="A2" s="1" t="s">
        <v>17</v>
      </c>
      <c r="B2" s="21" t="s">
        <v>66</v>
      </c>
      <c r="C2" s="1" t="s">
        <v>18</v>
      </c>
      <c r="D2" s="1" t="s">
        <v>20</v>
      </c>
      <c r="E2" s="23" t="s">
        <v>67</v>
      </c>
      <c r="F2" s="22"/>
      <c r="G2" s="24" t="s">
        <v>68</v>
      </c>
    </row>
    <row r="3">
      <c r="A3" s="1">
        <v>1.0</v>
      </c>
      <c r="B3" s="26">
        <v>0.1959027777777778</v>
      </c>
      <c r="C3" s="4" t="str">
        <f t="array" ref="C3">INDEX(Rosters!$G:$G,MATCH('Boys Individual'!E3&amp;"-"&amp;TEXT('Boys Individual'!F3,"00"),Rosters!$A:$A,0))</f>
        <v>Maverick Heinze</v>
      </c>
      <c r="D3" s="4" t="str">
        <f t="shared" ref="D3:D66" si="1">INDEX($Q$3:$Q$22,MATCH(E3,$P$3:$P$22,0))</f>
        <v>St James</v>
      </c>
      <c r="E3" s="22" t="s">
        <v>24</v>
      </c>
      <c r="F3" s="22">
        <v>31.0</v>
      </c>
      <c r="G3" s="8" t="str">
        <f t="array" ref="G3">INDEX(Rosters!$E:$E,MATCH('Boys Individual'!E3&amp;"-"&amp;TEXT('Boys Individual'!F3,"00"),Rosters!$A:$A,0))&amp;" "&amp;INDEX(Rosters!$D:$D,MATCH('Boys Individual'!E3&amp;"-"&amp;TEXT('Boys Individual'!F3,"00"),Rosters!$A:$A,0))</f>
        <v>M 3</v>
      </c>
      <c r="I3" s="34"/>
      <c r="O3" s="8">
        <f t="shared" ref="O3:O22" si="2">COUNTIF($D:$D,Q3)</f>
        <v>9</v>
      </c>
      <c r="P3" s="4" t="s">
        <v>23</v>
      </c>
      <c r="Q3" s="4" t="s">
        <v>22</v>
      </c>
    </row>
    <row r="4">
      <c r="A4" s="1">
        <v>2.0</v>
      </c>
      <c r="B4" s="26">
        <v>0.19868055555555555</v>
      </c>
      <c r="C4" s="4" t="str">
        <f t="array" ref="C4">INDEX(Rosters!$G:$G,MATCH('Boys Individual'!E4&amp;"-"&amp;TEXT('Boys Individual'!F4,"00"),Rosters!$A:$A,0))</f>
        <v>Ryan Saliter</v>
      </c>
      <c r="D4" s="4" t="str">
        <f t="shared" si="1"/>
        <v>Assumption</v>
      </c>
      <c r="E4" s="10" t="s">
        <v>28</v>
      </c>
      <c r="F4" s="10">
        <v>51.0</v>
      </c>
      <c r="G4" s="8" t="str">
        <f t="array" ref="G4">INDEX(Rosters!$E:$E,MATCH('Boys Individual'!E4&amp;"-"&amp;TEXT('Boys Individual'!F4,"00"),Rosters!$A:$A,0))&amp;" "&amp;INDEX(Rosters!$D:$D,MATCH('Boys Individual'!E4&amp;"-"&amp;TEXT('Boys Individual'!F4,"00"),Rosters!$A:$A,0))</f>
        <v>M 3</v>
      </c>
      <c r="I4" s="34"/>
      <c r="O4" s="8">
        <f t="shared" si="2"/>
        <v>17</v>
      </c>
      <c r="P4" s="4" t="s">
        <v>27</v>
      </c>
      <c r="Q4" s="4" t="s">
        <v>26</v>
      </c>
    </row>
    <row r="5">
      <c r="A5" s="1">
        <v>3.0</v>
      </c>
      <c r="B5" s="26">
        <v>0.20074074074074075</v>
      </c>
      <c r="C5" s="4" t="str">
        <f t="array" ref="C5">INDEX(Rosters!$G:$G,MATCH('Boys Individual'!E5&amp;"-"&amp;TEXT('Boys Individual'!F5,"00"),Rosters!$A:$A,0))</f>
        <v>Dominic DeLuca</v>
      </c>
      <c r="D5" s="4" t="str">
        <f t="shared" si="1"/>
        <v>St E</v>
      </c>
      <c r="E5" s="10" t="s">
        <v>33</v>
      </c>
      <c r="F5" s="10">
        <v>12.0</v>
      </c>
      <c r="G5" s="8" t="str">
        <f t="array" ref="G5">INDEX(Rosters!$E:$E,MATCH('Boys Individual'!E5&amp;"-"&amp;TEXT('Boys Individual'!F5,"00"),Rosters!$A:$A,0))&amp;" "&amp;INDEX(Rosters!$D:$D,MATCH('Boys Individual'!E5&amp;"-"&amp;TEXT('Boys Individual'!F5,"00"),Rosters!$A:$A,0))</f>
        <v>M 4</v>
      </c>
      <c r="I5" s="34"/>
      <c r="O5" s="8">
        <f t="shared" si="2"/>
        <v>9</v>
      </c>
      <c r="P5" s="4" t="s">
        <v>24</v>
      </c>
      <c r="Q5" s="4" t="s">
        <v>29</v>
      </c>
    </row>
    <row r="6">
      <c r="A6" s="1">
        <v>4.0</v>
      </c>
      <c r="B6" s="26">
        <v>0.20527777777777778</v>
      </c>
      <c r="C6" s="4" t="str">
        <f t="array" ref="C6">INDEX(Rosters!$G:$G,MATCH('Boys Individual'!E6&amp;"-"&amp;TEXT('Boys Individual'!F6,"00"),Rosters!$A:$A,0))</f>
        <v>Luke Durso</v>
      </c>
      <c r="D6" s="4" t="str">
        <f t="shared" si="1"/>
        <v>St Pats</v>
      </c>
      <c r="E6" s="10" t="s">
        <v>59</v>
      </c>
      <c r="F6" s="10">
        <v>7.0</v>
      </c>
      <c r="G6" s="8" t="str">
        <f t="array" ref="G6">INDEX(Rosters!$E:$E,MATCH('Boys Individual'!E6&amp;"-"&amp;TEXT('Boys Individual'!F6,"00"),Rosters!$A:$A,0))&amp;" "&amp;INDEX(Rosters!$D:$D,MATCH('Boys Individual'!E6&amp;"-"&amp;TEXT('Boys Individual'!F6,"00"),Rosters!$A:$A,0))</f>
        <v>M 4</v>
      </c>
      <c r="I6" s="34"/>
      <c r="O6" s="8">
        <f t="shared" si="2"/>
        <v>19</v>
      </c>
      <c r="P6" s="4" t="s">
        <v>28</v>
      </c>
      <c r="Q6" s="4" t="s">
        <v>21</v>
      </c>
    </row>
    <row r="7">
      <c r="A7" s="1">
        <v>5.0</v>
      </c>
      <c r="B7" s="26">
        <v>0.20804398148148148</v>
      </c>
      <c r="C7" s="4" t="str">
        <f t="array" ref="C7">INDEX(Rosters!$G:$G,MATCH('Boys Individual'!E7&amp;"-"&amp;TEXT('Boys Individual'!F7,"00"),Rosters!$A:$A,0))</f>
        <v>Jace Leonard</v>
      </c>
      <c r="D7" s="4" t="str">
        <f t="shared" si="1"/>
        <v>Assumption</v>
      </c>
      <c r="E7" s="10" t="s">
        <v>28</v>
      </c>
      <c r="F7" s="10">
        <v>52.0</v>
      </c>
      <c r="G7" s="8" t="str">
        <f t="array" ref="G7">INDEX(Rosters!$E:$E,MATCH('Boys Individual'!E7&amp;"-"&amp;TEXT('Boys Individual'!F7,"00"),Rosters!$A:$A,0))&amp;" "&amp;INDEX(Rosters!$D:$D,MATCH('Boys Individual'!E7&amp;"-"&amp;TEXT('Boys Individual'!F7,"00"),Rosters!$A:$A,0))</f>
        <v>M 3</v>
      </c>
      <c r="I7" s="34"/>
      <c r="O7" s="8">
        <f t="shared" si="2"/>
        <v>10</v>
      </c>
      <c r="P7" s="4" t="s">
        <v>33</v>
      </c>
      <c r="Q7" s="4" t="s">
        <v>25</v>
      </c>
    </row>
    <row r="8">
      <c r="A8" s="1">
        <v>6.0</v>
      </c>
      <c r="B8" s="26">
        <v>0.20837962962962964</v>
      </c>
      <c r="C8" s="4" t="str">
        <f t="array" ref="C8">INDEX(Rosters!$G:$G,MATCH('Boys Individual'!E8&amp;"-"&amp;TEXT('Boys Individual'!F8,"00"),Rosters!$A:$A,0))</f>
        <v>Wyatt Reynolds</v>
      </c>
      <c r="D8" s="4" t="str">
        <f t="shared" si="1"/>
        <v>Assumption</v>
      </c>
      <c r="E8" s="10" t="s">
        <v>28</v>
      </c>
      <c r="F8" s="10">
        <v>48.0</v>
      </c>
      <c r="G8" s="8" t="str">
        <f t="array" ref="G8">INDEX(Rosters!$E:$E,MATCH('Boys Individual'!E8&amp;"-"&amp;TEXT('Boys Individual'!F8,"00"),Rosters!$A:$A,0))&amp;" "&amp;INDEX(Rosters!$D:$D,MATCH('Boys Individual'!E8&amp;"-"&amp;TEXT('Boys Individual'!F8,"00"),Rosters!$A:$A,0))</f>
        <v>M 3</v>
      </c>
      <c r="I8" s="34"/>
      <c r="O8" s="8">
        <f t="shared" si="2"/>
        <v>0</v>
      </c>
      <c r="P8" s="4" t="s">
        <v>36</v>
      </c>
      <c r="Q8" s="4" t="s">
        <v>35</v>
      </c>
    </row>
    <row r="9">
      <c r="A9" s="1">
        <v>7.0</v>
      </c>
      <c r="B9" s="26">
        <v>0.20873842592592592</v>
      </c>
      <c r="C9" s="4" t="str">
        <f t="array" ref="C9">INDEX(Rosters!$G:$G,MATCH('Boys Individual'!E9&amp;"-"&amp;TEXT('Boys Individual'!F9,"00"),Rosters!$A:$A,0))</f>
        <v>James Malloy</v>
      </c>
      <c r="D9" s="4" t="str">
        <f t="shared" si="1"/>
        <v>St James</v>
      </c>
      <c r="E9" s="10" t="s">
        <v>24</v>
      </c>
      <c r="F9" s="10">
        <v>32.0</v>
      </c>
      <c r="G9" s="8" t="str">
        <f t="array" ref="G9">INDEX(Rosters!$E:$E,MATCH('Boys Individual'!E9&amp;"-"&amp;TEXT('Boys Individual'!F9,"00"),Rosters!$A:$A,0))&amp;" "&amp;INDEX(Rosters!$D:$D,MATCH('Boys Individual'!E9&amp;"-"&amp;TEXT('Boys Individual'!F9,"00"),Rosters!$A:$A,0))</f>
        <v>M 3</v>
      </c>
      <c r="I9" s="34"/>
      <c r="O9" s="8">
        <f t="shared" si="2"/>
        <v>3</v>
      </c>
      <c r="P9" s="4" t="s">
        <v>39</v>
      </c>
      <c r="Q9" s="4" t="s">
        <v>38</v>
      </c>
    </row>
    <row r="10">
      <c r="A10" s="1">
        <v>8.0</v>
      </c>
      <c r="B10" s="26">
        <v>0.20940972222222223</v>
      </c>
      <c r="C10" s="4" t="str">
        <f t="array" ref="C10">INDEX(Rosters!$G:$G,MATCH('Boys Individual'!E10&amp;"-"&amp;TEXT('Boys Individual'!F10,"00"),Rosters!$A:$A,0))</f>
        <v>Karl Jaekle</v>
      </c>
      <c r="D10" s="4" t="str">
        <f t="shared" si="1"/>
        <v>St E</v>
      </c>
      <c r="E10" s="10" t="s">
        <v>33</v>
      </c>
      <c r="F10" s="10">
        <v>44.0</v>
      </c>
      <c r="G10" s="8" t="str">
        <f t="array" ref="G10">INDEX(Rosters!$E:$E,MATCH('Boys Individual'!E10&amp;"-"&amp;TEXT('Boys Individual'!F10,"00"),Rosters!$A:$A,0))&amp;" "&amp;INDEX(Rosters!$D:$D,MATCH('Boys Individual'!E10&amp;"-"&amp;TEXT('Boys Individual'!F10,"00"),Rosters!$A:$A,0))</f>
        <v>M 2</v>
      </c>
      <c r="I10" s="34"/>
      <c r="O10" s="8">
        <f t="shared" si="2"/>
        <v>0</v>
      </c>
      <c r="P10" s="4" t="s">
        <v>42</v>
      </c>
      <c r="Q10" s="4" t="s">
        <v>41</v>
      </c>
    </row>
    <row r="11">
      <c r="A11" s="1">
        <v>9.0</v>
      </c>
      <c r="B11" s="26">
        <v>0.21258101851851852</v>
      </c>
      <c r="C11" s="4" t="str">
        <f t="array" ref="C11">INDEX(Rosters!$G:$G,MATCH('Boys Individual'!E11&amp;"-"&amp;TEXT('Boys Individual'!F11,"00"),Rosters!$A:$A,0))</f>
        <v>Benjamin Greenman</v>
      </c>
      <c r="D11" s="4" t="str">
        <f t="shared" si="1"/>
        <v>OLMC</v>
      </c>
      <c r="E11" s="10" t="s">
        <v>23</v>
      </c>
      <c r="F11" s="10">
        <v>12.0</v>
      </c>
      <c r="G11" s="8" t="str">
        <f t="array" ref="G11">INDEX(Rosters!$E:$E,MATCH('Boys Individual'!E11&amp;"-"&amp;TEXT('Boys Individual'!F11,"00"),Rosters!$A:$A,0))&amp;" "&amp;INDEX(Rosters!$D:$D,MATCH('Boys Individual'!E11&amp;"-"&amp;TEXT('Boys Individual'!F11,"00"),Rosters!$A:$A,0))</f>
        <v>M 4</v>
      </c>
      <c r="I11" s="34"/>
      <c r="O11" s="8">
        <f t="shared" si="2"/>
        <v>0</v>
      </c>
      <c r="P11" s="4" t="s">
        <v>45</v>
      </c>
      <c r="Q11" s="4" t="s">
        <v>44</v>
      </c>
    </row>
    <row r="12">
      <c r="A12" s="1">
        <v>10.0</v>
      </c>
      <c r="B12" s="26">
        <v>0.21671296296296297</v>
      </c>
      <c r="C12" s="4" t="str">
        <f t="array" ref="C12">INDEX(Rosters!$G:$G,MATCH('Boys Individual'!E12&amp;"-"&amp;TEXT('Boys Individual'!F12,"00"),Rosters!$A:$A,0))</f>
        <v>Teo Peterson</v>
      </c>
      <c r="D12" s="4" t="str">
        <f t="shared" si="1"/>
        <v>SVMS</v>
      </c>
      <c r="E12" s="10" t="s">
        <v>56</v>
      </c>
      <c r="F12" s="10">
        <v>14.0</v>
      </c>
      <c r="G12" s="8" t="str">
        <f t="array" ref="G12">INDEX(Rosters!$E:$E,MATCH('Boys Individual'!E12&amp;"-"&amp;TEXT('Boys Individual'!F12,"00"),Rosters!$A:$A,0))&amp;" "&amp;INDEX(Rosters!$D:$D,MATCH('Boys Individual'!E12&amp;"-"&amp;TEXT('Boys Individual'!F12,"00"),Rosters!$A:$A,0))</f>
        <v>M 4</v>
      </c>
      <c r="I12" s="34"/>
      <c r="O12" s="8">
        <f t="shared" si="2"/>
        <v>6</v>
      </c>
      <c r="P12" s="4" t="s">
        <v>48</v>
      </c>
      <c r="Q12" s="4" t="s">
        <v>47</v>
      </c>
    </row>
    <row r="13">
      <c r="A13" s="1">
        <v>11.0</v>
      </c>
      <c r="B13" s="26">
        <v>0.21881944444444446</v>
      </c>
      <c r="C13" s="4" t="str">
        <f t="array" ref="C13">INDEX(Rosters!$G:$G,MATCH('Boys Individual'!E13&amp;"-"&amp;TEXT('Boys Individual'!F13,"00"),Rosters!$A:$A,0))</f>
        <v>Jimmy Keown</v>
      </c>
      <c r="D13" s="4" t="str">
        <f t="shared" si="1"/>
        <v>Assumption</v>
      </c>
      <c r="E13" s="10" t="s">
        <v>28</v>
      </c>
      <c r="F13" s="10">
        <v>112.0</v>
      </c>
      <c r="G13" s="8" t="str">
        <f t="array" ref="G13">INDEX(Rosters!$E:$E,MATCH('Boys Individual'!E13&amp;"-"&amp;TEXT('Boys Individual'!F13,"00"),Rosters!$A:$A,0))&amp;" "&amp;INDEX(Rosters!$D:$D,MATCH('Boys Individual'!E13&amp;"-"&amp;TEXT('Boys Individual'!F13,"00"),Rosters!$A:$A,0))</f>
        <v>M 3</v>
      </c>
      <c r="I13" s="34"/>
      <c r="O13" s="8">
        <f t="shared" si="2"/>
        <v>0</v>
      </c>
      <c r="P13" s="4" t="s">
        <v>50</v>
      </c>
      <c r="Q13" s="4" t="s">
        <v>49</v>
      </c>
    </row>
    <row r="14">
      <c r="A14" s="1">
        <v>12.0</v>
      </c>
      <c r="B14" s="26">
        <v>0.2194675925925926</v>
      </c>
      <c r="C14" s="4" t="str">
        <f t="array" ref="C14">INDEX(Rosters!$G:$G,MATCH('Boys Individual'!E14&amp;"-"&amp;TEXT('Boys Individual'!F14,"00"),Rosters!$A:$A,0))</f>
        <v>Bryson Rosero</v>
      </c>
      <c r="D14" s="4" t="str">
        <f t="shared" si="1"/>
        <v>SVMS</v>
      </c>
      <c r="E14" s="10" t="s">
        <v>56</v>
      </c>
      <c r="F14" s="10">
        <v>15.0</v>
      </c>
      <c r="G14" s="8" t="str">
        <f t="array" ref="G14">INDEX(Rosters!$E:$E,MATCH('Boys Individual'!E14&amp;"-"&amp;TEXT('Boys Individual'!F14,"00"),Rosters!$A:$A,0))&amp;" "&amp;INDEX(Rosters!$D:$D,MATCH('Boys Individual'!E14&amp;"-"&amp;TEXT('Boys Individual'!F14,"00"),Rosters!$A:$A,0))</f>
        <v>M 4</v>
      </c>
      <c r="I14" s="34"/>
      <c r="O14" s="8">
        <f t="shared" si="2"/>
        <v>5</v>
      </c>
      <c r="P14" s="4" t="s">
        <v>54</v>
      </c>
      <c r="Q14" s="4" t="s">
        <v>43</v>
      </c>
    </row>
    <row r="15">
      <c r="A15" s="1">
        <v>13.0</v>
      </c>
      <c r="B15" s="26">
        <v>0.22052083333333333</v>
      </c>
      <c r="C15" s="4" t="str">
        <f t="array" ref="C15">INDEX(Rosters!$G:$G,MATCH('Boys Individual'!E15&amp;"-"&amp;TEXT('Boys Individual'!F15,"00"),Rosters!$A:$A,0))</f>
        <v>Connor Mulvihill</v>
      </c>
      <c r="D15" s="4" t="str">
        <f t="shared" si="1"/>
        <v>St Therese</v>
      </c>
      <c r="E15" s="10" t="s">
        <v>37</v>
      </c>
      <c r="F15" s="10">
        <v>6.0</v>
      </c>
      <c r="G15" s="8" t="str">
        <f t="array" ref="G15">INDEX(Rosters!$E:$E,MATCH('Boys Individual'!E15&amp;"-"&amp;TEXT('Boys Individual'!F15,"00"),Rosters!$A:$A,0))&amp;" "&amp;INDEX(Rosters!$D:$D,MATCH('Boys Individual'!E15&amp;"-"&amp;TEXT('Boys Individual'!F15,"00"),Rosters!$A:$A,0))</f>
        <v>M 4</v>
      </c>
      <c r="I15" s="34"/>
      <c r="O15" s="8">
        <f t="shared" si="2"/>
        <v>9</v>
      </c>
      <c r="P15" s="4" t="s">
        <v>55</v>
      </c>
      <c r="Q15" s="4" t="s">
        <v>40</v>
      </c>
    </row>
    <row r="16">
      <c r="A16" s="1">
        <v>14.0</v>
      </c>
      <c r="B16" s="26">
        <v>0.22086805555555555</v>
      </c>
      <c r="C16" s="4" t="str">
        <f t="array" ref="C16">INDEX(Rosters!$G:$G,MATCH('Boys Individual'!E16&amp;"-"&amp;TEXT('Boys Individual'!F16,"00"),Rosters!$A:$A,0))</f>
        <v>Owen Vagnini</v>
      </c>
      <c r="D16" s="4" t="str">
        <f t="shared" si="1"/>
        <v>Assumption</v>
      </c>
      <c r="E16" s="10" t="s">
        <v>28</v>
      </c>
      <c r="F16" s="10">
        <v>88.0</v>
      </c>
      <c r="G16" s="8" t="str">
        <f t="array" ref="G16">INDEX(Rosters!$E:$E,MATCH('Boys Individual'!E16&amp;"-"&amp;TEXT('Boys Individual'!F16,"00"),Rosters!$A:$A,0))&amp;" "&amp;INDEX(Rosters!$D:$D,MATCH('Boys Individual'!E16&amp;"-"&amp;TEXT('Boys Individual'!F16,"00"),Rosters!$A:$A,0))</f>
        <v>M 3</v>
      </c>
      <c r="I16" s="34"/>
      <c r="O16" s="8">
        <f t="shared" si="2"/>
        <v>21</v>
      </c>
      <c r="P16" s="4" t="s">
        <v>56</v>
      </c>
      <c r="Q16" s="4" t="s">
        <v>31</v>
      </c>
    </row>
    <row r="17">
      <c r="A17" s="29">
        <v>15.0</v>
      </c>
      <c r="B17" s="26">
        <v>0.22295138888888888</v>
      </c>
      <c r="C17" s="4" t="str">
        <f t="array" ref="C17">INDEX(Rosters!$G:$G,MATCH('Boys Individual'!E17&amp;"-"&amp;TEXT('Boys Individual'!F17,"00"),Rosters!$A:$A,0))</f>
        <v>Brody Arlen</v>
      </c>
      <c r="D17" s="4" t="str">
        <f t="shared" si="1"/>
        <v>St Therese</v>
      </c>
      <c r="E17" s="10" t="s">
        <v>37</v>
      </c>
      <c r="F17" s="10">
        <v>14.0</v>
      </c>
      <c r="G17" s="8" t="str">
        <f t="array" ref="G17">INDEX(Rosters!$E:$E,MATCH('Boys Individual'!E17&amp;"-"&amp;TEXT('Boys Individual'!F17,"00"),Rosters!$A:$A,0))&amp;" "&amp;INDEX(Rosters!$D:$D,MATCH('Boys Individual'!E17&amp;"-"&amp;TEXT('Boys Individual'!F17,"00"),Rosters!$A:$A,0))</f>
        <v>M 4</v>
      </c>
      <c r="I17" s="34"/>
      <c r="O17" s="8">
        <f t="shared" si="2"/>
        <v>8</v>
      </c>
      <c r="P17" s="4" t="s">
        <v>58</v>
      </c>
      <c r="Q17" s="4" t="s">
        <v>34</v>
      </c>
    </row>
    <row r="18">
      <c r="A18" s="29">
        <v>16.0</v>
      </c>
      <c r="B18" s="26">
        <v>0.22576388888888888</v>
      </c>
      <c r="C18" s="4" t="str">
        <f t="array" ref="C18">INDEX(Rosters!$G:$G,MATCH('Boys Individual'!E18&amp;"-"&amp;TEXT('Boys Individual'!F18,"00"),Rosters!$A:$A,0))</f>
        <v>Lucas Vieira</v>
      </c>
      <c r="D18" s="4" t="str">
        <f t="shared" si="1"/>
        <v>St E</v>
      </c>
      <c r="E18" s="10" t="s">
        <v>33</v>
      </c>
      <c r="F18" s="10">
        <v>40.0</v>
      </c>
      <c r="G18" s="8" t="str">
        <f t="array" ref="G18">INDEX(Rosters!$E:$E,MATCH('Boys Individual'!E18&amp;"-"&amp;TEXT('Boys Individual'!F18,"00"),Rosters!$A:$A,0))&amp;" "&amp;INDEX(Rosters!$D:$D,MATCH('Boys Individual'!E18&amp;"-"&amp;TEXT('Boys Individual'!F18,"00"),Rosters!$A:$A,0))</f>
        <v>M 2</v>
      </c>
      <c r="H18" s="18" t="s">
        <v>71</v>
      </c>
      <c r="I18" s="34"/>
      <c r="O18" s="8">
        <f t="shared" si="2"/>
        <v>4</v>
      </c>
      <c r="P18" s="4" t="s">
        <v>59</v>
      </c>
      <c r="Q18" s="4" t="s">
        <v>32</v>
      </c>
    </row>
    <row r="19">
      <c r="A19" s="1">
        <v>17.0</v>
      </c>
      <c r="B19" s="26">
        <v>0.23060185185185186</v>
      </c>
      <c r="C19" s="4" t="str">
        <f t="array" ref="C19">INDEX(Rosters!$G:$G,MATCH('Boys Individual'!E19&amp;"-"&amp;TEXT('Boys Individual'!F19,"00"),Rosters!$A:$A,0))</f>
        <v>Cole Falcone</v>
      </c>
      <c r="D19" s="4" t="str">
        <f t="shared" si="1"/>
        <v>AOOL</v>
      </c>
      <c r="E19" s="10" t="s">
        <v>30</v>
      </c>
      <c r="F19" s="10">
        <v>6.0</v>
      </c>
      <c r="G19" s="8" t="str">
        <f t="array" ref="G19">INDEX(Rosters!$E:$E,MATCH('Boys Individual'!E19&amp;"-"&amp;TEXT('Boys Individual'!F19,"00"),Rosters!$A:$A,0))&amp;" "&amp;INDEX(Rosters!$D:$D,MATCH('Boys Individual'!E19&amp;"-"&amp;TEXT('Boys Individual'!F19,"00"),Rosters!$A:$A,0))</f>
        <v>M 4</v>
      </c>
      <c r="I19" s="34"/>
      <c r="O19" s="8">
        <f t="shared" si="2"/>
        <v>10</v>
      </c>
      <c r="P19" s="4" t="s">
        <v>61</v>
      </c>
      <c r="Q19" s="4" t="s">
        <v>57</v>
      </c>
    </row>
    <row r="20">
      <c r="A20" s="1">
        <v>18.0</v>
      </c>
      <c r="B20" s="26">
        <v>0.23163194444444443</v>
      </c>
      <c r="C20" s="4" t="str">
        <f t="array" ref="C20">INDEX(Rosters!$G:$G,MATCH('Boys Individual'!E20&amp;"-"&amp;TEXT('Boys Individual'!F20,"00"),Rosters!$A:$A,0))</f>
        <v>Jeremy Gordon</v>
      </c>
      <c r="D20" s="4" t="str">
        <f t="shared" si="1"/>
        <v>St Therese</v>
      </c>
      <c r="E20" s="10" t="s">
        <v>37</v>
      </c>
      <c r="F20" s="10">
        <v>7.0</v>
      </c>
      <c r="G20" s="8" t="str">
        <f t="array" ref="G20">INDEX(Rosters!$E:$E,MATCH('Boys Individual'!E20&amp;"-"&amp;TEXT('Boys Individual'!F20,"00"),Rosters!$A:$A,0))&amp;" "&amp;INDEX(Rosters!$D:$D,MATCH('Boys Individual'!E20&amp;"-"&amp;TEXT('Boys Individual'!F20,"00"),Rosters!$A:$A,0))</f>
        <v>M 4</v>
      </c>
      <c r="I20" s="34"/>
      <c r="O20" s="8">
        <f t="shared" si="2"/>
        <v>8</v>
      </c>
      <c r="P20" s="4" t="s">
        <v>30</v>
      </c>
      <c r="Q20" s="4" t="s">
        <v>46</v>
      </c>
    </row>
    <row r="21" ht="15.75" customHeight="1">
      <c r="A21" s="1">
        <v>19.0</v>
      </c>
      <c r="B21" s="26">
        <v>0.23168981481481482</v>
      </c>
      <c r="C21" s="4" t="str">
        <f t="array" ref="C21">INDEX(Rosters!$G:$G,MATCH('Boys Individual'!E21&amp;"-"&amp;TEXT('Boys Individual'!F21,"00"),Rosters!$A:$A,0))</f>
        <v>Maximillian Rozanski</v>
      </c>
      <c r="D21" s="4" t="str">
        <f t="shared" si="1"/>
        <v>St Therese</v>
      </c>
      <c r="E21" s="10" t="s">
        <v>37</v>
      </c>
      <c r="F21" s="10">
        <v>4.0</v>
      </c>
      <c r="G21" s="8" t="str">
        <f t="array" ref="G21">INDEX(Rosters!$E:$E,MATCH('Boys Individual'!E21&amp;"-"&amp;TEXT('Boys Individual'!F21,"00"),Rosters!$A:$A,0))&amp;" "&amp;INDEX(Rosters!$D:$D,MATCH('Boys Individual'!E21&amp;"-"&amp;TEXT('Boys Individual'!F21,"00"),Rosters!$A:$A,0))</f>
        <v>M 3</v>
      </c>
      <c r="I21" s="34"/>
      <c r="O21" s="8">
        <f t="shared" si="2"/>
        <v>10</v>
      </c>
      <c r="P21" s="4" t="s">
        <v>37</v>
      </c>
      <c r="Q21" s="4" t="s">
        <v>60</v>
      </c>
    </row>
    <row r="22" ht="15.75" customHeight="1">
      <c r="A22" s="1">
        <v>20.0</v>
      </c>
      <c r="B22" s="26">
        <v>0.23271990740740742</v>
      </c>
      <c r="C22" s="4" t="str">
        <f t="array" ref="C22">INDEX(Rosters!$G:$G,MATCH('Boys Individual'!E22&amp;"-"&amp;TEXT('Boys Individual'!F22,"00"),Rosters!$A:$A,0))</f>
        <v>Matthew Dombroski</v>
      </c>
      <c r="D22" s="4" t="str">
        <f t="shared" si="1"/>
        <v>St Cassian School</v>
      </c>
      <c r="E22" s="10" t="s">
        <v>27</v>
      </c>
      <c r="F22" s="10">
        <v>23.0</v>
      </c>
      <c r="G22" s="8" t="str">
        <f t="array" ref="G22">INDEX(Rosters!$E:$E,MATCH('Boys Individual'!E22&amp;"-"&amp;TEXT('Boys Individual'!F22,"00"),Rosters!$A:$A,0))&amp;" "&amp;INDEX(Rosters!$D:$D,MATCH('Boys Individual'!E22&amp;"-"&amp;TEXT('Boys Individual'!F22,"00"),Rosters!$A:$A,0))</f>
        <v>M 3</v>
      </c>
      <c r="I22" s="34"/>
      <c r="O22" s="8">
        <f t="shared" si="2"/>
        <v>5</v>
      </c>
      <c r="P22" s="4" t="s">
        <v>52</v>
      </c>
      <c r="Q22" s="4" t="s">
        <v>51</v>
      </c>
    </row>
    <row r="23" ht="15.75" customHeight="1">
      <c r="A23" s="1">
        <v>21.0</v>
      </c>
      <c r="B23" s="26">
        <v>0.23304398148148148</v>
      </c>
      <c r="C23" s="4" t="str">
        <f t="array" ref="C23">INDEX(Rosters!$G:$G,MATCH('Boys Individual'!E23&amp;"-"&amp;TEXT('Boys Individual'!F23,"00"),Rosters!$A:$A,0))</f>
        <v>Henry Walsh</v>
      </c>
      <c r="D23" s="4" t="str">
        <f t="shared" si="1"/>
        <v>AOOL</v>
      </c>
      <c r="E23" s="10" t="s">
        <v>30</v>
      </c>
      <c r="F23" s="10">
        <v>1.0</v>
      </c>
      <c r="G23" s="8" t="str">
        <f t="array" ref="G23">INDEX(Rosters!$E:$E,MATCH('Boys Individual'!E23&amp;"-"&amp;TEXT('Boys Individual'!F23,"00"),Rosters!$A:$A,0))&amp;" "&amp;INDEX(Rosters!$D:$D,MATCH('Boys Individual'!E23&amp;"-"&amp;TEXT('Boys Individual'!F23,"00"),Rosters!$A:$A,0))</f>
        <v>M 3</v>
      </c>
      <c r="I23" s="34"/>
      <c r="O23" s="8"/>
    </row>
    <row r="24" ht="15.75" customHeight="1">
      <c r="A24" s="35">
        <v>22.0</v>
      </c>
      <c r="B24" s="26">
        <v>0.23336805555555556</v>
      </c>
      <c r="C24" s="4" t="str">
        <f t="array" ref="C24">INDEX(Rosters!$G:$G,MATCH('Boys Individual'!E24&amp;"-"&amp;TEXT('Boys Individual'!F24,"00"),Rosters!$A:$A,0))</f>
        <v>Mason Gurney</v>
      </c>
      <c r="D24" s="4" t="str">
        <f t="shared" si="1"/>
        <v>St Thomas</v>
      </c>
      <c r="E24" s="10" t="s">
        <v>55</v>
      </c>
      <c r="F24" s="10">
        <v>5.0</v>
      </c>
      <c r="G24" s="8" t="str">
        <f t="array" ref="G24">INDEX(Rosters!$E:$E,MATCH('Boys Individual'!E24&amp;"-"&amp;TEXT('Boys Individual'!F24,"00"),Rosters!$A:$A,0))&amp;" "&amp;INDEX(Rosters!$D:$D,MATCH('Boys Individual'!E24&amp;"-"&amp;TEXT('Boys Individual'!F24,"00"),Rosters!$A:$A,0))</f>
        <v>M 4</v>
      </c>
      <c r="O24" s="4">
        <f>SUM(O1:O22)</f>
        <v>153</v>
      </c>
    </row>
    <row r="25" ht="15.75" customHeight="1">
      <c r="A25" s="1">
        <v>23.0</v>
      </c>
      <c r="B25" s="26">
        <v>0.23371527777777779</v>
      </c>
      <c r="C25" s="4" t="str">
        <f t="array" ref="C25">INDEX(Rosters!$G:$G,MATCH('Boys Individual'!E25&amp;"-"&amp;TEXT('Boys Individual'!F25,"00"),Rosters!$A:$A,0))</f>
        <v>Casey Lopez</v>
      </c>
      <c r="D25" s="4" t="str">
        <f t="shared" si="1"/>
        <v>Assumption</v>
      </c>
      <c r="E25" s="10" t="s">
        <v>28</v>
      </c>
      <c r="F25" s="10">
        <v>4.0</v>
      </c>
      <c r="G25" s="8" t="str">
        <f t="array" ref="G25">INDEX(Rosters!$E:$E,MATCH('Boys Individual'!E25&amp;"-"&amp;TEXT('Boys Individual'!F25,"00"),Rosters!$A:$A,0))&amp;" "&amp;INDEX(Rosters!$D:$D,MATCH('Boys Individual'!E25&amp;"-"&amp;TEXT('Boys Individual'!F25,"00"),Rosters!$A:$A,0))</f>
        <v>M 4</v>
      </c>
    </row>
    <row r="26" ht="15.75" customHeight="1">
      <c r="A26" s="1">
        <v>24.0</v>
      </c>
      <c r="B26" s="36">
        <v>0.23440972222222223</v>
      </c>
      <c r="C26" s="4" t="str">
        <f t="array" ref="C26">INDEX(Rosters!$G:$G,MATCH('Boys Individual'!E26&amp;"-"&amp;TEXT('Boys Individual'!F26,"00"),Rosters!$A:$A,0))</f>
        <v>Jack Simunovich</v>
      </c>
      <c r="D26" s="4" t="str">
        <f t="shared" si="1"/>
        <v>Assumption</v>
      </c>
      <c r="E26" s="10" t="s">
        <v>28</v>
      </c>
      <c r="F26" s="10">
        <v>8.0</v>
      </c>
      <c r="G26" s="8" t="str">
        <f t="array" ref="G26">INDEX(Rosters!$E:$E,MATCH('Boys Individual'!E26&amp;"-"&amp;TEXT('Boys Individual'!F26,"00"),Rosters!$A:$A,0))&amp;" "&amp;INDEX(Rosters!$D:$D,MATCH('Boys Individual'!E26&amp;"-"&amp;TEXT('Boys Individual'!F26,"00"),Rosters!$A:$A,0))</f>
        <v>M 4</v>
      </c>
    </row>
    <row r="27" ht="15.75" customHeight="1">
      <c r="A27" s="35">
        <v>25.0</v>
      </c>
      <c r="B27" s="36">
        <v>0.23722222222222222</v>
      </c>
      <c r="C27" s="4" t="str">
        <f t="array" ref="C27">INDEX(Rosters!$G:$G,MATCH('Boys Individual'!E27&amp;"-"&amp;TEXT('Boys Individual'!F27,"00"),Rosters!$A:$A,0))</f>
        <v>Dylan Mulvihill</v>
      </c>
      <c r="D27" s="4" t="str">
        <f t="shared" si="1"/>
        <v>St Therese</v>
      </c>
      <c r="E27" s="10" t="s">
        <v>37</v>
      </c>
      <c r="F27" s="10">
        <v>13.0</v>
      </c>
      <c r="G27" s="8" t="str">
        <f t="array" ref="G27">INDEX(Rosters!$E:$E,MATCH('Boys Individual'!E27&amp;"-"&amp;TEXT('Boys Individual'!F27,"00"),Rosters!$A:$A,0))&amp;" "&amp;INDEX(Rosters!$D:$D,MATCH('Boys Individual'!E27&amp;"-"&amp;TEXT('Boys Individual'!F27,"00"),Rosters!$A:$A,0))</f>
        <v>M 2</v>
      </c>
    </row>
    <row r="28" ht="15.75" customHeight="1">
      <c r="A28" s="1">
        <v>26.0</v>
      </c>
      <c r="B28" s="25">
        <v>0.2379050925925926</v>
      </c>
      <c r="C28" s="4" t="str">
        <f t="array" ref="C28">INDEX(Rosters!$G:$G,MATCH('Boys Individual'!E28&amp;"-"&amp;TEXT('Boys Individual'!F28,"00"),Rosters!$A:$A,0))</f>
        <v>Colin Keogh</v>
      </c>
      <c r="D28" s="4" t="str">
        <f t="shared" si="1"/>
        <v>SVMS</v>
      </c>
      <c r="E28" s="10" t="s">
        <v>56</v>
      </c>
      <c r="F28" s="10">
        <v>11.0</v>
      </c>
      <c r="G28" s="8" t="str">
        <f t="array" ref="G28">INDEX(Rosters!$E:$E,MATCH('Boys Individual'!E28&amp;"-"&amp;TEXT('Boys Individual'!F28,"00"),Rosters!$A:$A,0))&amp;" "&amp;INDEX(Rosters!$D:$D,MATCH('Boys Individual'!E28&amp;"-"&amp;TEXT('Boys Individual'!F28,"00"),Rosters!$A:$A,0))</f>
        <v>M 4</v>
      </c>
    </row>
    <row r="29" ht="15.75" customHeight="1">
      <c r="A29" s="1">
        <v>27.0</v>
      </c>
      <c r="B29" s="25">
        <v>0.23825231481481482</v>
      </c>
      <c r="C29" s="4" t="str">
        <f t="array" ref="C29">INDEX(Rosters!$G:$G,MATCH('Boys Individual'!E29&amp;"-"&amp;TEXT('Boys Individual'!F29,"00"),Rosters!$A:$A,0))</f>
        <v>Ryan Williams</v>
      </c>
      <c r="D29" s="4" t="str">
        <f t="shared" si="1"/>
        <v>SVMS</v>
      </c>
      <c r="E29" s="10" t="s">
        <v>56</v>
      </c>
      <c r="F29" s="10">
        <v>2.0</v>
      </c>
      <c r="G29" s="8" t="str">
        <f t="array" ref="G29">INDEX(Rosters!$E:$E,MATCH('Boys Individual'!E29&amp;"-"&amp;TEXT('Boys Individual'!F29,"00"),Rosters!$A:$A,0))&amp;" "&amp;INDEX(Rosters!$D:$D,MATCH('Boys Individual'!E29&amp;"-"&amp;TEXT('Boys Individual'!F29,"00"),Rosters!$A:$A,0))</f>
        <v>M 2</v>
      </c>
      <c r="H29" s="18" t="s">
        <v>71</v>
      </c>
    </row>
    <row r="30" ht="15.75" customHeight="1">
      <c r="A30" s="35">
        <v>28.0</v>
      </c>
      <c r="B30" s="25">
        <v>0.24001157407407409</v>
      </c>
      <c r="C30" s="4" t="str">
        <f t="array" ref="C30">INDEX(Rosters!$G:$G,MATCH('Boys Individual'!E30&amp;"-"&amp;TEXT('Boys Individual'!F30,"00"),Rosters!$A:$A,0))</f>
        <v>Evan Forrester</v>
      </c>
      <c r="D30" s="4" t="str">
        <f t="shared" si="1"/>
        <v>St Cassian School</v>
      </c>
      <c r="E30" s="10" t="s">
        <v>27</v>
      </c>
      <c r="F30" s="10">
        <v>28.0</v>
      </c>
      <c r="G30" s="8" t="str">
        <f t="array" ref="G30">INDEX(Rosters!$E:$E,MATCH('Boys Individual'!E30&amp;"-"&amp;TEXT('Boys Individual'!F30,"00"),Rosters!$A:$A,0))&amp;" "&amp;INDEX(Rosters!$D:$D,MATCH('Boys Individual'!E30&amp;"-"&amp;TEXT('Boys Individual'!F30,"00"),Rosters!$A:$A,0))</f>
        <v>M 3</v>
      </c>
    </row>
    <row r="31" ht="15.75" customHeight="1">
      <c r="A31" s="1">
        <v>29.0</v>
      </c>
      <c r="B31" s="25">
        <v>0.2410300925925926</v>
      </c>
      <c r="C31" s="4" t="str">
        <f t="array" ref="C31">INDEX(Rosters!$G:$G,MATCH('Boys Individual'!E31&amp;"-"&amp;TEXT('Boys Individual'!F31,"00"),Rosters!$A:$A,0))</f>
        <v>Owen Plevniak</v>
      </c>
      <c r="D31" s="4" t="str">
        <f t="shared" si="1"/>
        <v>St Pats</v>
      </c>
      <c r="E31" s="10" t="s">
        <v>59</v>
      </c>
      <c r="F31" s="10">
        <v>10.0</v>
      </c>
      <c r="G31" s="8" t="str">
        <f t="array" ref="G31">INDEX(Rosters!$E:$E,MATCH('Boys Individual'!E31&amp;"-"&amp;TEXT('Boys Individual'!F31,"00"),Rosters!$A:$A,0))&amp;" "&amp;INDEX(Rosters!$D:$D,MATCH('Boys Individual'!E31&amp;"-"&amp;TEXT('Boys Individual'!F31,"00"),Rosters!$A:$A,0))</f>
        <v>M 3</v>
      </c>
    </row>
    <row r="32" ht="15.75" customHeight="1">
      <c r="A32" s="1">
        <v>30.0</v>
      </c>
      <c r="B32" s="25">
        <v>0.24173611111111112</v>
      </c>
      <c r="C32" s="4" t="str">
        <f t="array" ref="C32">INDEX(Rosters!$G:$G,MATCH('Boys Individual'!E32&amp;"-"&amp;TEXT('Boys Individual'!F32,"00"),Rosters!$A:$A,0))</f>
        <v>Brian Donofrio</v>
      </c>
      <c r="D32" s="4" t="str">
        <f t="shared" si="1"/>
        <v>AOOL</v>
      </c>
      <c r="E32" s="10" t="s">
        <v>30</v>
      </c>
      <c r="F32" s="10">
        <v>5.0</v>
      </c>
      <c r="G32" s="8" t="str">
        <f t="array" ref="G32">INDEX(Rosters!$E:$E,MATCH('Boys Individual'!E32&amp;"-"&amp;TEXT('Boys Individual'!F32,"00"),Rosters!$A:$A,0))&amp;" "&amp;INDEX(Rosters!$D:$D,MATCH('Boys Individual'!E32&amp;"-"&amp;TEXT('Boys Individual'!F32,"00"),Rosters!$A:$A,0))</f>
        <v>M 4</v>
      </c>
    </row>
    <row r="33" ht="15.75" customHeight="1">
      <c r="A33" s="35">
        <v>31.0</v>
      </c>
      <c r="B33" s="25">
        <v>0.24482638888888889</v>
      </c>
      <c r="C33" s="4" t="str">
        <f t="array" ref="C33">INDEX(Rosters!$G:$G,MATCH('Boys Individual'!E33&amp;"-"&amp;TEXT('Boys Individual'!F33,"00"),Rosters!$A:$A,0))</f>
        <v>Anthony DeLuca</v>
      </c>
      <c r="D33" s="4" t="str">
        <f t="shared" si="1"/>
        <v>St E</v>
      </c>
      <c r="E33" s="10" t="s">
        <v>33</v>
      </c>
      <c r="F33" s="10">
        <v>43.0</v>
      </c>
      <c r="G33" s="8" t="str">
        <f t="array" ref="G33">INDEX(Rosters!$E:$E,MATCH('Boys Individual'!E33&amp;"-"&amp;TEXT('Boys Individual'!F33,"00"),Rosters!$A:$A,0))&amp;" "&amp;INDEX(Rosters!$D:$D,MATCH('Boys Individual'!E33&amp;"-"&amp;TEXT('Boys Individual'!F33,"00"),Rosters!$A:$A,0))</f>
        <v>M 1</v>
      </c>
      <c r="H33" s="18" t="s">
        <v>71</v>
      </c>
    </row>
    <row r="34" ht="15.75" customHeight="1">
      <c r="A34" s="1">
        <v>32.0</v>
      </c>
      <c r="B34" s="25">
        <v>0.24555555555555555</v>
      </c>
      <c r="C34" s="4" t="str">
        <f t="array" ref="C34">INDEX(Rosters!$G:$G,MATCH('Boys Individual'!E34&amp;"-"&amp;TEXT('Boys Individual'!F34,"00"),Rosters!$A:$A,0))</f>
        <v>Clark Murphy</v>
      </c>
      <c r="D34" s="4" t="str">
        <f t="shared" si="1"/>
        <v>OLS</v>
      </c>
      <c r="E34" s="10" t="s">
        <v>52</v>
      </c>
      <c r="F34" s="10">
        <v>2.0</v>
      </c>
      <c r="G34" s="8" t="str">
        <f t="array" ref="G34">INDEX(Rosters!$E:$E,MATCH('Boys Individual'!E34&amp;"-"&amp;TEXT('Boys Individual'!F34,"00"),Rosters!$A:$A,0))&amp;" "&amp;INDEX(Rosters!$D:$D,MATCH('Boys Individual'!E34&amp;"-"&amp;TEXT('Boys Individual'!F34,"00"),Rosters!$A:$A,0))</f>
        <v>M 3</v>
      </c>
      <c r="H34" s="18" t="s">
        <v>73</v>
      </c>
    </row>
    <row r="35" ht="15.75" customHeight="1">
      <c r="A35" s="1">
        <v>33.0</v>
      </c>
      <c r="B35" s="25">
        <v>0.24586805555555555</v>
      </c>
      <c r="C35" s="4" t="str">
        <f t="array" ref="C35">INDEX(Rosters!$G:$G,MATCH('Boys Individual'!E35&amp;"-"&amp;TEXT('Boys Individual'!F35,"00"),Rosters!$A:$A,0))</f>
        <v>Jude Balan</v>
      </c>
      <c r="D35" s="4" t="str">
        <f t="shared" si="1"/>
        <v>OLMC</v>
      </c>
      <c r="E35" s="10" t="s">
        <v>23</v>
      </c>
      <c r="F35" s="10">
        <v>47.0</v>
      </c>
      <c r="G35" s="8" t="str">
        <f t="array" ref="G35">INDEX(Rosters!$E:$E,MATCH('Boys Individual'!E35&amp;"-"&amp;TEXT('Boys Individual'!F35,"00"),Rosters!$A:$A,0))&amp;" "&amp;INDEX(Rosters!$D:$D,MATCH('Boys Individual'!E35&amp;"-"&amp;TEXT('Boys Individual'!F35,"00"),Rosters!$A:$A,0))</f>
        <v>M 4</v>
      </c>
    </row>
    <row r="36" ht="15.75" customHeight="1">
      <c r="A36" s="35">
        <v>34.0</v>
      </c>
      <c r="B36" s="25">
        <v>0.24590277777777778</v>
      </c>
      <c r="C36" s="4" t="str">
        <f t="array" ref="C36">INDEX(Rosters!$G:$G,MATCH('Boys Individual'!E36&amp;"-"&amp;TEXT('Boys Individual'!F36,"00"),Rosters!$A:$A,0))</f>
        <v>Zachary Jordan</v>
      </c>
      <c r="D36" s="4" t="str">
        <f t="shared" si="1"/>
        <v>SVMS</v>
      </c>
      <c r="E36" s="10" t="s">
        <v>56</v>
      </c>
      <c r="F36" s="10">
        <v>0.0</v>
      </c>
      <c r="G36" s="8" t="str">
        <f t="array" ref="G36">INDEX(Rosters!$E:$E,MATCH('Boys Individual'!E36&amp;"-"&amp;TEXT('Boys Individual'!F36,"00"),Rosters!$A:$A,0))&amp;" "&amp;INDEX(Rosters!$D:$D,MATCH('Boys Individual'!E36&amp;"-"&amp;TEXT('Boys Individual'!F36,"00"),Rosters!$A:$A,0))</f>
        <v>M 2</v>
      </c>
      <c r="H36" s="18" t="s">
        <v>71</v>
      </c>
    </row>
    <row r="37" ht="15.75" customHeight="1">
      <c r="A37" s="1">
        <v>35.0</v>
      </c>
      <c r="B37" s="25">
        <v>0.24900462962962963</v>
      </c>
      <c r="C37" s="4" t="str">
        <f t="array" ref="C37">INDEX(Rosters!$G:$G,MATCH('Boys Individual'!E37&amp;"-"&amp;TEXT('Boys Individual'!F37,"00"),Rosters!$A:$A,0))</f>
        <v>Benjamin Saley</v>
      </c>
      <c r="D37" s="4" t="str">
        <f t="shared" si="1"/>
        <v>OLMC</v>
      </c>
      <c r="E37" s="10" t="s">
        <v>23</v>
      </c>
      <c r="F37" s="10">
        <v>5.0</v>
      </c>
      <c r="G37" s="8" t="str">
        <f t="array" ref="G37">INDEX(Rosters!$E:$E,MATCH('Boys Individual'!E37&amp;"-"&amp;TEXT('Boys Individual'!F37,"00"),Rosters!$A:$A,0))&amp;" "&amp;INDEX(Rosters!$D:$D,MATCH('Boys Individual'!E37&amp;"-"&amp;TEXT('Boys Individual'!F37,"00"),Rosters!$A:$A,0))</f>
        <v>M 3</v>
      </c>
    </row>
    <row r="38" ht="15.75" customHeight="1">
      <c r="A38" s="1">
        <v>36.0</v>
      </c>
      <c r="B38" s="25">
        <v>0.24902777777777776</v>
      </c>
      <c r="C38" s="4" t="str">
        <f t="array" ref="C38">INDEX(Rosters!$G:$G,MATCH('Boys Individual'!E38&amp;"-"&amp;TEXT('Boys Individual'!F38,"00"),Rosters!$A:$A,0))</f>
        <v>Oliver Higgins</v>
      </c>
      <c r="D38" s="4" t="str">
        <f t="shared" si="1"/>
        <v>St Therese</v>
      </c>
      <c r="E38" s="10" t="s">
        <v>37</v>
      </c>
      <c r="F38" s="10">
        <v>5.0</v>
      </c>
      <c r="G38" s="8" t="str">
        <f t="array" ref="G38">INDEX(Rosters!$E:$E,MATCH('Boys Individual'!E38&amp;"-"&amp;TEXT('Boys Individual'!F38,"00"),Rosters!$A:$A,0))&amp;" "&amp;INDEX(Rosters!$D:$D,MATCH('Boys Individual'!E38&amp;"-"&amp;TEXT('Boys Individual'!F38,"00"),Rosters!$A:$A,0))</f>
        <v>M 3</v>
      </c>
    </row>
    <row r="39" ht="15.75" customHeight="1">
      <c r="A39" s="35">
        <v>37.0</v>
      </c>
      <c r="B39" s="25">
        <v>0.2542361111111111</v>
      </c>
      <c r="C39" s="4" t="str">
        <f t="array" ref="C39">INDEX(Rosters!$G:$G,MATCH('Boys Individual'!E39&amp;"-"&amp;TEXT('Boys Individual'!F39,"00"),Rosters!$A:$A,0))</f>
        <v>William Buza</v>
      </c>
      <c r="D39" s="4" t="str">
        <f t="shared" si="1"/>
        <v>St Cassian School</v>
      </c>
      <c r="E39" s="10" t="s">
        <v>27</v>
      </c>
      <c r="F39" s="10">
        <v>14.0</v>
      </c>
      <c r="G39" s="8" t="str">
        <f t="array" ref="G39">INDEX(Rosters!$E:$E,MATCH('Boys Individual'!E39&amp;"-"&amp;TEXT('Boys Individual'!F39,"00"),Rosters!$A:$A,0))&amp;" "&amp;INDEX(Rosters!$D:$D,MATCH('Boys Individual'!E39&amp;"-"&amp;TEXT('Boys Individual'!F39,"00"),Rosters!$A:$A,0))</f>
        <v>m 4</v>
      </c>
    </row>
    <row r="40" ht="15.75" customHeight="1">
      <c r="A40" s="1">
        <v>38.0</v>
      </c>
      <c r="B40" s="25">
        <v>0.25491898148148145</v>
      </c>
      <c r="C40" s="4" t="str">
        <f t="array" ref="C40">INDEX(Rosters!$G:$G,MATCH('Boys Individual'!E40&amp;"-"&amp;TEXT('Boys Individual'!F40,"00"),Rosters!$A:$A,0))</f>
        <v>William Niemczyk</v>
      </c>
      <c r="D40" s="4" t="str">
        <f t="shared" si="1"/>
        <v>Assumption</v>
      </c>
      <c r="E40" s="10" t="s">
        <v>28</v>
      </c>
      <c r="F40" s="10">
        <v>64.0</v>
      </c>
      <c r="G40" s="8" t="str">
        <f t="array" ref="G40">INDEX(Rosters!$E:$E,MATCH('Boys Individual'!E40&amp;"-"&amp;TEXT('Boys Individual'!F40,"00"),Rosters!$A:$A,0))&amp;" "&amp;INDEX(Rosters!$D:$D,MATCH('Boys Individual'!E40&amp;"-"&amp;TEXT('Boys Individual'!F40,"00"),Rosters!$A:$A,0))</f>
        <v>M 3</v>
      </c>
    </row>
    <row r="41" ht="15.75" customHeight="1">
      <c r="A41" s="1">
        <v>39.0</v>
      </c>
      <c r="B41" s="25">
        <v>0.2614814814814815</v>
      </c>
      <c r="C41" s="4" t="str">
        <f t="array" ref="C41">INDEX(Rosters!$G:$G,MATCH('Boys Individual'!E41&amp;"-"&amp;TEXT('Boys Individual'!F41,"00"),Rosters!$A:$A,0))</f>
        <v>Angelo Suarez</v>
      </c>
      <c r="D41" s="4" t="str">
        <f t="shared" si="1"/>
        <v>Assumption</v>
      </c>
      <c r="E41" s="10" t="s">
        <v>28</v>
      </c>
      <c r="F41" s="10">
        <v>58.0</v>
      </c>
      <c r="G41" s="8" t="str">
        <f t="array" ref="G41">INDEX(Rosters!$E:$E,MATCH('Boys Individual'!E41&amp;"-"&amp;TEXT('Boys Individual'!F41,"00"),Rosters!$A:$A,0))&amp;" "&amp;INDEX(Rosters!$D:$D,MATCH('Boys Individual'!E41&amp;"-"&amp;TEXT('Boys Individual'!F41,"00"),Rosters!$A:$A,0))</f>
        <v>M 4</v>
      </c>
    </row>
    <row r="42" ht="15.75" customHeight="1">
      <c r="A42" s="35">
        <v>40.0</v>
      </c>
      <c r="B42" s="25">
        <v>0.2615277777777778</v>
      </c>
      <c r="C42" s="4" t="str">
        <f t="array" ref="C42">INDEX(Rosters!$G:$G,MATCH('Boys Individual'!E42&amp;"-"&amp;TEXT('Boys Individual'!F42,"00"),Rosters!$A:$A,0))</f>
        <v>Jackson Hudak</v>
      </c>
      <c r="D42" s="4" t="str">
        <f t="shared" si="1"/>
        <v>SJA</v>
      </c>
      <c r="E42" s="10" t="s">
        <v>58</v>
      </c>
      <c r="F42" s="10">
        <v>9.0</v>
      </c>
      <c r="G42" s="8" t="str">
        <f t="array" ref="G42">INDEX(Rosters!$E:$E,MATCH('Boys Individual'!E42&amp;"-"&amp;TEXT('Boys Individual'!F42,"00"),Rosters!$A:$A,0))&amp;" "&amp;INDEX(Rosters!$D:$D,MATCH('Boys Individual'!E42&amp;"-"&amp;TEXT('Boys Individual'!F42,"00"),Rosters!$A:$A,0))</f>
        <v>M 4</v>
      </c>
      <c r="H42" s="18" t="s">
        <v>76</v>
      </c>
    </row>
    <row r="43" ht="15.75" customHeight="1">
      <c r="A43" s="1">
        <v>41.0</v>
      </c>
      <c r="B43" s="25">
        <v>0.2643171296296296</v>
      </c>
      <c r="C43" s="4" t="str">
        <f t="array" ref="C43">INDEX(Rosters!$G:$G,MATCH('Boys Individual'!E43&amp;"-"&amp;TEXT('Boys Individual'!F43,"00"),Rosters!$A:$A,0))</f>
        <v>Theo Kirkland</v>
      </c>
      <c r="D43" s="4" t="str">
        <f t="shared" si="1"/>
        <v>Pope John</v>
      </c>
      <c r="E43" s="10" t="s">
        <v>61</v>
      </c>
      <c r="F43" s="10">
        <v>1.0</v>
      </c>
      <c r="G43" s="8" t="str">
        <f t="array" ref="G43">INDEX(Rosters!$E:$E,MATCH('Boys Individual'!E43&amp;"-"&amp;TEXT('Boys Individual'!F43,"00"),Rosters!$A:$A,0))&amp;" "&amp;INDEX(Rosters!$D:$D,MATCH('Boys Individual'!E43&amp;"-"&amp;TEXT('Boys Individual'!F43,"00"),Rosters!$A:$A,0))</f>
        <v>M 4</v>
      </c>
    </row>
    <row r="44" ht="15.75" customHeight="1">
      <c r="A44" s="1">
        <v>42.0</v>
      </c>
      <c r="B44" s="25">
        <v>0.266724537037037</v>
      </c>
      <c r="C44" s="4" t="str">
        <f t="array" ref="C44">INDEX(Rosters!$G:$G,MATCH('Boys Individual'!E44&amp;"-"&amp;TEXT('Boys Individual'!F44,"00"),Rosters!$A:$A,0))</f>
        <v>Christopher Jimenez</v>
      </c>
      <c r="D44" s="4" t="str">
        <f t="shared" si="1"/>
        <v>Queen of Peace</v>
      </c>
      <c r="E44" s="10" t="s">
        <v>48</v>
      </c>
      <c r="F44" s="10">
        <v>5.0</v>
      </c>
      <c r="G44" s="8" t="str">
        <f t="array" ref="G44">INDEX(Rosters!$E:$E,MATCH('Boys Individual'!E44&amp;"-"&amp;TEXT('Boys Individual'!F44,"00"),Rosters!$A:$A,0))&amp;" "&amp;INDEX(Rosters!$D:$D,MATCH('Boys Individual'!E44&amp;"-"&amp;TEXT('Boys Individual'!F44,"00"),Rosters!$A:$A,0))</f>
        <v>M 4</v>
      </c>
      <c r="K44" s="30"/>
    </row>
    <row r="45" ht="15.75" customHeight="1">
      <c r="A45" s="35">
        <v>43.0</v>
      </c>
      <c r="B45" s="25">
        <v>0.26708333333333334</v>
      </c>
      <c r="C45" s="4" t="str">
        <f t="array" ref="C45">INDEX(Rosters!$G:$G,MATCH('Boys Individual'!E45&amp;"-"&amp;TEXT('Boys Individual'!F45,"00"),Rosters!$A:$A,0))</f>
        <v>Andrew Zoni</v>
      </c>
      <c r="D45" s="4" t="str">
        <f t="shared" si="1"/>
        <v>St Pats</v>
      </c>
      <c r="E45" s="10" t="s">
        <v>59</v>
      </c>
      <c r="F45" s="10">
        <v>12.0</v>
      </c>
      <c r="G45" s="8" t="str">
        <f t="array" ref="G45">INDEX(Rosters!$E:$E,MATCH('Boys Individual'!E45&amp;"-"&amp;TEXT('Boys Individual'!F45,"00"),Rosters!$A:$A,0))&amp;" "&amp;INDEX(Rosters!$D:$D,MATCH('Boys Individual'!E45&amp;"-"&amp;TEXT('Boys Individual'!F45,"00"),Rosters!$A:$A,0))</f>
        <v>M 3</v>
      </c>
      <c r="H45" s="18" t="s">
        <v>73</v>
      </c>
      <c r="K45" s="30"/>
    </row>
    <row r="46" ht="15.75" customHeight="1">
      <c r="A46" s="1">
        <v>44.0</v>
      </c>
      <c r="B46" s="25">
        <v>0.26949074074074075</v>
      </c>
      <c r="C46" s="4" t="str">
        <f t="array" ref="C46">INDEX(Rosters!$G:$G,MATCH('Boys Individual'!E46&amp;"-"&amp;TEXT('Boys Individual'!F46,"00"),Rosters!$A:$A,0))</f>
        <v>Ricky Ferhatovic</v>
      </c>
      <c r="D46" s="4" t="str">
        <f t="shared" si="1"/>
        <v>AOOL</v>
      </c>
      <c r="E46" s="10" t="s">
        <v>30</v>
      </c>
      <c r="F46" s="10">
        <v>2.0</v>
      </c>
      <c r="G46" s="8" t="str">
        <f t="array" ref="G46">INDEX(Rosters!$E:$E,MATCH('Boys Individual'!E46&amp;"-"&amp;TEXT('Boys Individual'!F46,"00"),Rosters!$A:$A,0))&amp;" "&amp;INDEX(Rosters!$D:$D,MATCH('Boys Individual'!E46&amp;"-"&amp;TEXT('Boys Individual'!F46,"00"),Rosters!$A:$A,0))</f>
        <v>M 3</v>
      </c>
      <c r="K46" s="30"/>
    </row>
    <row r="47" ht="15.75" customHeight="1">
      <c r="A47" s="1">
        <v>45.0</v>
      </c>
      <c r="B47" s="25">
        <v>0.2698263888888889</v>
      </c>
      <c r="C47" s="4" t="str">
        <f t="array" ref="C47">INDEX(Rosters!$G:$G,MATCH('Boys Individual'!E47&amp;"-"&amp;TEXT('Boys Individual'!F47,"00"),Rosters!$A:$A,0))</f>
        <v>Antonio Milelli</v>
      </c>
      <c r="D47" s="4" t="str">
        <f t="shared" si="1"/>
        <v>St James</v>
      </c>
      <c r="E47" s="10" t="s">
        <v>24</v>
      </c>
      <c r="F47" s="10">
        <v>27.0</v>
      </c>
      <c r="G47" s="8" t="str">
        <f t="array" ref="G47">INDEX(Rosters!$E:$E,MATCH('Boys Individual'!E47&amp;"-"&amp;TEXT('Boys Individual'!F47,"00"),Rosters!$A:$A,0))&amp;" "&amp;INDEX(Rosters!$D:$D,MATCH('Boys Individual'!E47&amp;"-"&amp;TEXT('Boys Individual'!F47,"00"),Rosters!$A:$A,0))</f>
        <v>M </v>
      </c>
      <c r="H47" s="18" t="s">
        <v>77</v>
      </c>
      <c r="K47" s="30"/>
    </row>
    <row r="48" ht="15.75" customHeight="1">
      <c r="A48" s="35">
        <v>46.0</v>
      </c>
      <c r="B48" s="25">
        <v>0.27122685185185186</v>
      </c>
      <c r="C48" s="4" t="str">
        <f t="array" ref="C48">INDEX(Rosters!$G:$G,MATCH('Boys Individual'!E48&amp;"-"&amp;TEXT('Boys Individual'!F48,"00"),Rosters!$A:$A,0))</f>
        <v>Lucas Perez</v>
      </c>
      <c r="D48" s="4" t="str">
        <f t="shared" si="1"/>
        <v>St Rose</v>
      </c>
      <c r="E48" s="10" t="s">
        <v>54</v>
      </c>
      <c r="F48" s="10">
        <v>14.0</v>
      </c>
      <c r="G48" s="8" t="str">
        <f t="array" ref="G48">INDEX(Rosters!$E:$E,MATCH('Boys Individual'!E48&amp;"-"&amp;TEXT('Boys Individual'!F48,"00"),Rosters!$A:$A,0))&amp;" "&amp;INDEX(Rosters!$D:$D,MATCH('Boys Individual'!E48&amp;"-"&amp;TEXT('Boys Individual'!F48,"00"),Rosters!$A:$A,0))</f>
        <v>M 1</v>
      </c>
      <c r="H48" s="18" t="s">
        <v>71</v>
      </c>
      <c r="K48" s="30"/>
    </row>
    <row r="49" ht="15.75" customHeight="1">
      <c r="A49" s="1">
        <v>47.0</v>
      </c>
      <c r="B49" s="25">
        <v>0.27265046296296297</v>
      </c>
      <c r="C49" s="4" t="str">
        <f t="array" ref="C49">INDEX(Rosters!$G:$G,MATCH('Boys Individual'!E49&amp;"-"&amp;TEXT('Boys Individual'!F49,"00"),Rosters!$A:$A,0))</f>
        <v>Brennan Alpago</v>
      </c>
      <c r="D49" s="4" t="str">
        <f t="shared" si="1"/>
        <v>St Cassian School</v>
      </c>
      <c r="E49" s="10" t="s">
        <v>27</v>
      </c>
      <c r="F49" s="10">
        <v>4.0</v>
      </c>
      <c r="G49" s="8" t="str">
        <f t="array" ref="G49">INDEX(Rosters!$E:$E,MATCH('Boys Individual'!E49&amp;"-"&amp;TEXT('Boys Individual'!F49,"00"),Rosters!$A:$A,0))&amp;" "&amp;INDEX(Rosters!$D:$D,MATCH('Boys Individual'!E49&amp;"-"&amp;TEXT('Boys Individual'!F49,"00"),Rosters!$A:$A,0))</f>
        <v>M 3</v>
      </c>
      <c r="K49" s="30"/>
    </row>
    <row r="50" ht="15.75" customHeight="1">
      <c r="A50" s="1">
        <v>48.0</v>
      </c>
      <c r="B50" s="25">
        <v>0.2750694444444444</v>
      </c>
      <c r="C50" s="4" t="str">
        <f t="array" ref="C50">INDEX(Rosters!$G:$G,MATCH('Boys Individual'!E50&amp;"-"&amp;TEXT('Boys Individual'!F50,"00"),Rosters!$A:$A,0))</f>
        <v>Alexander Caldwell</v>
      </c>
      <c r="D50" s="4" t="str">
        <f t="shared" si="1"/>
        <v>St Cassian School</v>
      </c>
      <c r="E50" s="10" t="s">
        <v>27</v>
      </c>
      <c r="F50" s="10">
        <v>18.0</v>
      </c>
      <c r="G50" s="8" t="str">
        <f t="array" ref="G50">INDEX(Rosters!$E:$E,MATCH('Boys Individual'!E50&amp;"-"&amp;TEXT('Boys Individual'!F50,"00"),Rosters!$A:$A,0))&amp;" "&amp;INDEX(Rosters!$D:$D,MATCH('Boys Individual'!E50&amp;"-"&amp;TEXT('Boys Individual'!F50,"00"),Rosters!$A:$A,0))</f>
        <v>M 4</v>
      </c>
      <c r="K50" s="30"/>
    </row>
    <row r="51" ht="15.75" customHeight="1">
      <c r="A51" s="35">
        <v>49.0</v>
      </c>
      <c r="B51" s="25">
        <v>0.27956018518518516</v>
      </c>
      <c r="C51" s="4" t="str">
        <f t="array" ref="C51">INDEX(Rosters!$G:$G,MATCH('Boys Individual'!E51&amp;"-"&amp;TEXT('Boys Individual'!F51,"00"),Rosters!$A:$A,0))</f>
        <v>AJ Calise</v>
      </c>
      <c r="D51" s="4" t="str">
        <f t="shared" si="1"/>
        <v>St E</v>
      </c>
      <c r="E51" s="10" t="s">
        <v>33</v>
      </c>
      <c r="F51" s="10">
        <v>10.0</v>
      </c>
      <c r="G51" s="8" t="str">
        <f t="array" ref="G51">INDEX(Rosters!$E:$E,MATCH('Boys Individual'!E51&amp;"-"&amp;TEXT('Boys Individual'!F51,"00"),Rosters!$A:$A,0))&amp;" "&amp;INDEX(Rosters!$D:$D,MATCH('Boys Individual'!E51&amp;"-"&amp;TEXT('Boys Individual'!F51,"00"),Rosters!$A:$A,0))</f>
        <v>M 4</v>
      </c>
      <c r="K51" s="30"/>
    </row>
    <row r="52" ht="15.75" customHeight="1">
      <c r="A52" s="1">
        <v>50.0</v>
      </c>
      <c r="B52" s="25">
        <v>0.2809490740740741</v>
      </c>
      <c r="C52" s="4" t="str">
        <f t="array" ref="C52">INDEX(Rosters!$G:$G,MATCH('Boys Individual'!E52&amp;"-"&amp;TEXT('Boys Individual'!F52,"00"),Rosters!$A:$A,0))</f>
        <v>Jay Patel</v>
      </c>
      <c r="D52" s="4" t="str">
        <f t="shared" si="1"/>
        <v>SVMS</v>
      </c>
      <c r="E52" s="10" t="s">
        <v>56</v>
      </c>
      <c r="F52" s="10">
        <v>13.0</v>
      </c>
      <c r="G52" s="8" t="str">
        <f t="array" ref="G52">INDEX(Rosters!$E:$E,MATCH('Boys Individual'!E52&amp;"-"&amp;TEXT('Boys Individual'!F52,"00"),Rosters!$A:$A,0))&amp;" "&amp;INDEX(Rosters!$D:$D,MATCH('Boys Individual'!E52&amp;"-"&amp;TEXT('Boys Individual'!F52,"00"),Rosters!$A:$A,0))</f>
        <v>M 4</v>
      </c>
      <c r="K52" s="30"/>
    </row>
    <row r="53" ht="15.75" customHeight="1">
      <c r="A53" s="1">
        <v>51.0</v>
      </c>
      <c r="B53" s="25">
        <v>0.2826851851851852</v>
      </c>
      <c r="C53" s="4" t="str">
        <f t="array" ref="C53">INDEX(Rosters!$G:$G,MATCH('Boys Individual'!E53&amp;"-"&amp;TEXT('Boys Individual'!F53,"00"),Rosters!$A:$A,0))</f>
        <v>Jeremy Jimenez</v>
      </c>
      <c r="D53" s="4" t="str">
        <f t="shared" si="1"/>
        <v>Queen of Peace</v>
      </c>
      <c r="E53" s="10" t="s">
        <v>48</v>
      </c>
      <c r="F53" s="10">
        <v>6.0</v>
      </c>
      <c r="G53" s="8" t="str">
        <f t="array" ref="G53">INDEX(Rosters!$E:$E,MATCH('Boys Individual'!E53&amp;"-"&amp;TEXT('Boys Individual'!F53,"00"),Rosters!$A:$A,0))&amp;" "&amp;INDEX(Rosters!$D:$D,MATCH('Boys Individual'!E53&amp;"-"&amp;TEXT('Boys Individual'!F53,"00"),Rosters!$A:$A,0))</f>
        <v>M 2</v>
      </c>
      <c r="H53" s="18" t="s">
        <v>71</v>
      </c>
      <c r="K53" s="30"/>
    </row>
    <row r="54" ht="15.75" customHeight="1">
      <c r="A54" s="35">
        <v>52.0</v>
      </c>
      <c r="B54" s="25">
        <v>0.2840740740740741</v>
      </c>
      <c r="C54" s="4" t="str">
        <f t="array" ref="C54">INDEX(Rosters!$G:$G,MATCH('Boys Individual'!E54&amp;"-"&amp;TEXT('Boys Individual'!F54,"00"),Rosters!$A:$A,0))</f>
        <v>Liam Marques</v>
      </c>
      <c r="D54" s="4" t="str">
        <f t="shared" si="1"/>
        <v>SVMS</v>
      </c>
      <c r="E54" s="10" t="s">
        <v>56</v>
      </c>
      <c r="F54" s="10">
        <v>12.0</v>
      </c>
      <c r="G54" s="8" t="str">
        <f t="array" ref="G54">INDEX(Rosters!$E:$E,MATCH('Boys Individual'!E54&amp;"-"&amp;TEXT('Boys Individual'!F54,"00"),Rosters!$A:$A,0))&amp;" "&amp;INDEX(Rosters!$D:$D,MATCH('Boys Individual'!E54&amp;"-"&amp;TEXT('Boys Individual'!F54,"00"),Rosters!$A:$A,0))</f>
        <v>M 4</v>
      </c>
      <c r="K54" s="30"/>
    </row>
    <row r="55" ht="15.75" customHeight="1">
      <c r="A55" s="1">
        <v>53.0</v>
      </c>
      <c r="B55" s="25">
        <v>0.28510416666666666</v>
      </c>
      <c r="C55" s="4" t="str">
        <f t="array" ref="C55">INDEX(Rosters!$G:$G,MATCH('Boys Individual'!E55&amp;"-"&amp;TEXT('Boys Individual'!F55,"00"),Rosters!$A:$A,0))</f>
        <v>Oscar Rokicki</v>
      </c>
      <c r="D55" s="4" t="str">
        <f t="shared" si="1"/>
        <v>SJA</v>
      </c>
      <c r="E55" s="10" t="s">
        <v>58</v>
      </c>
      <c r="F55" s="10">
        <v>5.0</v>
      </c>
      <c r="G55" s="8" t="str">
        <f t="array" ref="G55">INDEX(Rosters!$E:$E,MATCH('Boys Individual'!E55&amp;"-"&amp;TEXT('Boys Individual'!F55,"00"),Rosters!$A:$A,0))&amp;" "&amp;INDEX(Rosters!$D:$D,MATCH('Boys Individual'!E55&amp;"-"&amp;TEXT('Boys Individual'!F55,"00"),Rosters!$A:$A,0))</f>
        <v>M 2</v>
      </c>
      <c r="H55" s="18" t="s">
        <v>71</v>
      </c>
      <c r="K55" s="30"/>
    </row>
    <row r="56" ht="15.75" customHeight="1">
      <c r="A56" s="1">
        <v>54.0</v>
      </c>
      <c r="B56" s="25">
        <v>0.28583333333333333</v>
      </c>
      <c r="C56" s="4" t="str">
        <f t="array" ref="C56">INDEX(Rosters!$G:$G,MATCH('Boys Individual'!E56&amp;"-"&amp;TEXT('Boys Individual'!F56,"00"),Rosters!$A:$A,0))</f>
        <v>Walter Brummer</v>
      </c>
      <c r="D56" s="4" t="str">
        <f t="shared" si="1"/>
        <v>St Therese</v>
      </c>
      <c r="E56" s="10" t="s">
        <v>37</v>
      </c>
      <c r="F56" s="10">
        <v>8.0</v>
      </c>
      <c r="G56" s="8" t="str">
        <f t="array" ref="G56">INDEX(Rosters!$E:$E,MATCH('Boys Individual'!E56&amp;"-"&amp;TEXT('Boys Individual'!F56,"00"),Rosters!$A:$A,0))&amp;" "&amp;INDEX(Rosters!$D:$D,MATCH('Boys Individual'!E56&amp;"-"&amp;TEXT('Boys Individual'!F56,"00"),Rosters!$A:$A,0))</f>
        <v>M 4</v>
      </c>
      <c r="K56" s="30"/>
    </row>
    <row r="57" ht="15.75" customHeight="1">
      <c r="A57" s="35">
        <v>55.0</v>
      </c>
      <c r="B57" s="25">
        <v>0.28925925925925927</v>
      </c>
      <c r="C57" s="4" t="str">
        <f t="array" ref="C57">INDEX(Rosters!$G:$G,MATCH('Boys Individual'!E57&amp;"-"&amp;TEXT('Boys Individual'!F57,"00"),Rosters!$A:$A,0))</f>
        <v>Eli Perez</v>
      </c>
      <c r="D57" s="4" t="str">
        <f t="shared" si="1"/>
        <v>St Cassian School</v>
      </c>
      <c r="E57" s="10" t="s">
        <v>27</v>
      </c>
      <c r="F57" s="10">
        <v>42.0</v>
      </c>
      <c r="G57" s="8" t="str">
        <f t="array" ref="G57">INDEX(Rosters!$E:$E,MATCH('Boys Individual'!E57&amp;"-"&amp;TEXT('Boys Individual'!F57,"00"),Rosters!$A:$A,0))&amp;" "&amp;INDEX(Rosters!$D:$D,MATCH('Boys Individual'!E57&amp;"-"&amp;TEXT('Boys Individual'!F57,"00"),Rosters!$A:$A,0))</f>
        <v>M 4</v>
      </c>
      <c r="K57" s="30"/>
    </row>
    <row r="58" ht="15.75" customHeight="1">
      <c r="A58" s="1">
        <v>56.0</v>
      </c>
      <c r="B58" s="25">
        <v>0.2917361111111111</v>
      </c>
      <c r="C58" s="4" t="str">
        <f t="array" ref="C58">INDEX(Rosters!$G:$G,MATCH('Boys Individual'!E58&amp;"-"&amp;TEXT('Boys Individual'!F58,"00"),Rosters!$A:$A,0))</f>
        <v>Andrew Keller</v>
      </c>
      <c r="D58" s="4" t="str">
        <f t="shared" si="1"/>
        <v>St Rose</v>
      </c>
      <c r="E58" s="10" t="s">
        <v>54</v>
      </c>
      <c r="F58" s="10">
        <v>3.0</v>
      </c>
      <c r="G58" s="8" t="str">
        <f t="array" ref="G58">INDEX(Rosters!$E:$E,MATCH('Boys Individual'!E58&amp;"-"&amp;TEXT('Boys Individual'!F58,"00"),Rosters!$A:$A,0))&amp;" "&amp;INDEX(Rosters!$D:$D,MATCH('Boys Individual'!E58&amp;"-"&amp;TEXT('Boys Individual'!F58,"00"),Rosters!$A:$A,0))</f>
        <v>M 2</v>
      </c>
      <c r="H58" s="18" t="s">
        <v>71</v>
      </c>
      <c r="K58" s="30"/>
    </row>
    <row r="59" ht="15.75" customHeight="1">
      <c r="A59" s="1">
        <v>57.0</v>
      </c>
      <c r="B59" s="25">
        <v>0.2972916666666667</v>
      </c>
      <c r="C59" s="4" t="str">
        <f t="array" ref="C59">INDEX(Rosters!$G:$G,MATCH('Boys Individual'!E59&amp;"-"&amp;TEXT('Boys Individual'!F59,"00"),Rosters!$A:$A,0))</f>
        <v>Benjamin Grieco</v>
      </c>
      <c r="D59" s="4" t="str">
        <f t="shared" si="1"/>
        <v>AOLP</v>
      </c>
      <c r="E59" s="10" t="s">
        <v>39</v>
      </c>
      <c r="F59" s="10">
        <v>5.0</v>
      </c>
      <c r="G59" s="8" t="str">
        <f t="array" ref="G59">INDEX(Rosters!$E:$E,MATCH('Boys Individual'!E59&amp;"-"&amp;TEXT('Boys Individual'!F59,"00"),Rosters!$A:$A,0))&amp;" "&amp;INDEX(Rosters!$D:$D,MATCH('Boys Individual'!E59&amp;"-"&amp;TEXT('Boys Individual'!F59,"00"),Rosters!$A:$A,0))</f>
        <v>M 4</v>
      </c>
      <c r="K59" s="30"/>
    </row>
    <row r="60" ht="15.75" customHeight="1">
      <c r="A60" s="35">
        <v>58.0</v>
      </c>
      <c r="B60" s="25">
        <v>0.29761574074074076</v>
      </c>
      <c r="C60" s="4" t="str">
        <f t="array" ref="C60">INDEX(Rosters!$G:$G,MATCH('Boys Individual'!E60&amp;"-"&amp;TEXT('Boys Individual'!F60,"00"),Rosters!$A:$A,0))</f>
        <v>Devin Diaz</v>
      </c>
      <c r="D60" s="4" t="str">
        <f t="shared" si="1"/>
        <v>Queen of Peace</v>
      </c>
      <c r="E60" s="10" t="s">
        <v>48</v>
      </c>
      <c r="F60" s="10">
        <v>2.0</v>
      </c>
      <c r="G60" s="8" t="str">
        <f t="array" ref="G60">INDEX(Rosters!$E:$E,MATCH('Boys Individual'!E60&amp;"-"&amp;TEXT('Boys Individual'!F60,"00"),Rosters!$A:$A,0))&amp;" "&amp;INDEX(Rosters!$D:$D,MATCH('Boys Individual'!E60&amp;"-"&amp;TEXT('Boys Individual'!F60,"00"),Rosters!$A:$A,0))</f>
        <v>M 3</v>
      </c>
      <c r="K60" s="30"/>
    </row>
    <row r="61" ht="15.75" customHeight="1">
      <c r="A61" s="1">
        <v>59.0</v>
      </c>
      <c r="B61" s="25">
        <v>0.2979513888888889</v>
      </c>
      <c r="C61" s="4" t="str">
        <f t="array" ref="C61">INDEX(Rosters!$G:$G,MATCH('Boys Individual'!E61&amp;"-"&amp;TEXT('Boys Individual'!F61,"00"),Rosters!$A:$A,0))</f>
        <v>Joseph Colluccio</v>
      </c>
      <c r="D61" s="4" t="str">
        <f t="shared" si="1"/>
        <v>St James</v>
      </c>
      <c r="E61" s="10" t="s">
        <v>24</v>
      </c>
      <c r="F61" s="10">
        <v>30.0</v>
      </c>
      <c r="G61" s="8" t="str">
        <f t="array" ref="G61">INDEX(Rosters!$E:$E,MATCH('Boys Individual'!E61&amp;"-"&amp;TEXT('Boys Individual'!F61,"00"),Rosters!$A:$A,0))&amp;" "&amp;INDEX(Rosters!$D:$D,MATCH('Boys Individual'!E61&amp;"-"&amp;TEXT('Boys Individual'!F61,"00"),Rosters!$A:$A,0))</f>
        <v>M 2</v>
      </c>
      <c r="H61" s="18" t="s">
        <v>73</v>
      </c>
      <c r="K61" s="30"/>
    </row>
    <row r="62" ht="15.75" customHeight="1">
      <c r="A62" s="1">
        <v>60.0</v>
      </c>
      <c r="B62" s="25">
        <v>0.32609953703703703</v>
      </c>
      <c r="C62" s="4" t="str">
        <f t="array" ref="C62">INDEX(Rosters!$G:$G,MATCH('Boys Individual'!E62&amp;"-"&amp;TEXT('Boys Individual'!F62,"00"),Rosters!$A:$A,0))</f>
        <v>Anthony Skromak</v>
      </c>
      <c r="D62" s="4" t="str">
        <f t="shared" si="1"/>
        <v>Queen of Peace</v>
      </c>
      <c r="E62" s="10" t="s">
        <v>48</v>
      </c>
      <c r="F62" s="10">
        <v>1.0</v>
      </c>
      <c r="G62" s="8" t="str">
        <f t="array" ref="G62">INDEX(Rosters!$E:$E,MATCH('Boys Individual'!E62&amp;"-"&amp;TEXT('Boys Individual'!F62,"00"),Rosters!$A:$A,0))&amp;" "&amp;INDEX(Rosters!$D:$D,MATCH('Boys Individual'!E62&amp;"-"&amp;TEXT('Boys Individual'!F62,"00"),Rosters!$A:$A,0))</f>
        <v>M 2</v>
      </c>
      <c r="H62" s="18" t="s">
        <v>71</v>
      </c>
      <c r="K62" s="30"/>
    </row>
    <row r="63" ht="15.75" customHeight="1">
      <c r="A63" s="35">
        <v>61.0</v>
      </c>
      <c r="B63" s="25">
        <v>0.3340856481481482</v>
      </c>
      <c r="C63" s="4" t="str">
        <f t="array" ref="C63">INDEX(Rosters!$G:$G,MATCH('Boys Individual'!E63&amp;"-"&amp;TEXT('Boys Individual'!F63,"00"),Rosters!$A:$A,0))</f>
        <v>Arin Mohan</v>
      </c>
      <c r="D63" s="4" t="str">
        <f t="shared" si="1"/>
        <v>St Thomas</v>
      </c>
      <c r="E63" s="10" t="s">
        <v>55</v>
      </c>
      <c r="F63" s="10">
        <v>1.0</v>
      </c>
      <c r="G63" s="8" t="str">
        <f t="array" ref="G63">INDEX(Rosters!$E:$E,MATCH('Boys Individual'!E63&amp;"-"&amp;TEXT('Boys Individual'!F63,"00"),Rosters!$A:$A,0))&amp;" "&amp;INDEX(Rosters!$D:$D,MATCH('Boys Individual'!E63&amp;"-"&amp;TEXT('Boys Individual'!F63,"00"),Rosters!$A:$A,0))</f>
        <v>M 3</v>
      </c>
      <c r="K63" s="30"/>
    </row>
    <row r="64" ht="15.75" customHeight="1">
      <c r="A64" s="1">
        <v>62.0</v>
      </c>
      <c r="B64" s="25">
        <v>0.33925925925925926</v>
      </c>
      <c r="C64" s="4" t="str">
        <f t="array" ref="C64">INDEX(Rosters!$G:$G,MATCH('Boys Individual'!E64&amp;"-"&amp;TEXT('Boys Individual'!F64,"00"),Rosters!$A:$A,0))</f>
        <v>Christian Llanes</v>
      </c>
      <c r="D64" s="4" t="str">
        <f t="shared" si="1"/>
        <v>St Cassian School</v>
      </c>
      <c r="E64" s="10" t="s">
        <v>27</v>
      </c>
      <c r="F64" s="10">
        <v>32.0</v>
      </c>
      <c r="G64" s="8" t="str">
        <f t="array" ref="G64">INDEX(Rosters!$E:$E,MATCH('Boys Individual'!E64&amp;"-"&amp;TEXT('Boys Individual'!F64,"00"),Rosters!$A:$A,0))&amp;" "&amp;INDEX(Rosters!$D:$D,MATCH('Boys Individual'!E64&amp;"-"&amp;TEXT('Boys Individual'!F64,"00"),Rosters!$A:$A,0))</f>
        <v>m 4</v>
      </c>
      <c r="K64" s="30"/>
    </row>
    <row r="65" ht="15.75" customHeight="1">
      <c r="A65" s="1">
        <v>63.0</v>
      </c>
      <c r="B65" s="25">
        <v>0.35457175925925927</v>
      </c>
      <c r="C65" s="4" t="str">
        <f t="array" ref="C65">INDEX(Rosters!$G:$G,MATCH('Boys Individual'!E65&amp;"-"&amp;TEXT('Boys Individual'!F65,"00"),Rosters!$A:$A,0))</f>
        <v>Kayden Whitfield</v>
      </c>
      <c r="D65" s="4" t="str">
        <f t="shared" si="1"/>
        <v>SJA</v>
      </c>
      <c r="E65" s="10" t="s">
        <v>58</v>
      </c>
      <c r="F65" s="10">
        <v>8.0</v>
      </c>
      <c r="G65" s="8" t="str">
        <f t="array" ref="G65">INDEX(Rosters!$E:$E,MATCH('Boys Individual'!E65&amp;"-"&amp;TEXT('Boys Individual'!F65,"00"),Rosters!$A:$A,0))&amp;" "&amp;INDEX(Rosters!$D:$D,MATCH('Boys Individual'!E65&amp;"-"&amp;TEXT('Boys Individual'!F65,"00"),Rosters!$A:$A,0))</f>
        <v>M 3</v>
      </c>
      <c r="H65" s="18" t="s">
        <v>73</v>
      </c>
      <c r="K65" s="30"/>
    </row>
    <row r="66" ht="15.75" customHeight="1">
      <c r="A66" s="35">
        <v>64.0</v>
      </c>
      <c r="B66" s="25">
        <v>0.4024652777777778</v>
      </c>
      <c r="C66" s="4" t="str">
        <f t="array" ref="C66">INDEX(Rosters!$G:$G,MATCH('Boys Individual'!E66&amp;"-"&amp;TEXT('Boys Individual'!F66,"00"),Rosters!$A:$A,0))</f>
        <v>Mateo Benitez</v>
      </c>
      <c r="D66" s="4" t="str">
        <f t="shared" si="1"/>
        <v>SVMS</v>
      </c>
      <c r="E66" s="10" t="s">
        <v>56</v>
      </c>
      <c r="F66" s="10">
        <v>63.0</v>
      </c>
      <c r="G66" s="8" t="str">
        <f t="array" ref="G66">INDEX(Rosters!$E:$E,MATCH('Boys Individual'!E66&amp;"-"&amp;TEXT('Boys Individual'!F66,"00"),Rosters!$A:$A,0))&amp;" "&amp;INDEX(Rosters!$D:$D,MATCH('Boys Individual'!E66&amp;"-"&amp;TEXT('Boys Individual'!F66,"00"),Rosters!$A:$A,0))</f>
        <v>M 3</v>
      </c>
      <c r="H66" s="18" t="s">
        <v>73</v>
      </c>
      <c r="K66" s="30"/>
    </row>
    <row r="67" ht="15.75" customHeight="1">
      <c r="B67" s="27"/>
      <c r="D67" s="4"/>
      <c r="E67" s="22"/>
      <c r="F67" s="22"/>
      <c r="K67" s="30"/>
    </row>
    <row r="68" ht="15.75" customHeight="1">
      <c r="A68" s="1" t="s">
        <v>63</v>
      </c>
      <c r="B68" s="27"/>
      <c r="D68" s="4"/>
      <c r="E68" s="22"/>
      <c r="F68" s="22"/>
      <c r="K68" s="30"/>
    </row>
    <row r="69" ht="15.75" customHeight="1">
      <c r="A69" s="1" t="s">
        <v>17</v>
      </c>
      <c r="B69" s="21"/>
      <c r="C69" s="1"/>
      <c r="D69" s="1" t="s">
        <v>20</v>
      </c>
      <c r="E69" s="22"/>
      <c r="F69" s="22"/>
      <c r="K69" s="30"/>
    </row>
    <row r="70" ht="15.75" customHeight="1">
      <c r="A70" s="1">
        <v>1.0</v>
      </c>
      <c r="B70" s="25">
        <v>0.3618865740740741</v>
      </c>
      <c r="C70" s="4" t="str">
        <f t="array" ref="C70">INDEX(Rosters!$G:$G,MATCH('Boys Individual'!E70&amp;"-"&amp;TEXT('Boys Individual'!F70,"00"),Rosters!$A:$A,0))</f>
        <v>Slater Centeno</v>
      </c>
      <c r="D70" s="4" t="str">
        <f t="shared" ref="D70:D122" si="3">INDEX($Q$3:$Q$22,MATCH(E70,$P$3:$P$22,0))</f>
        <v>Queen of Peace</v>
      </c>
      <c r="E70" s="10" t="s">
        <v>48</v>
      </c>
      <c r="F70" s="10">
        <v>10.0</v>
      </c>
      <c r="G70" s="8" t="str">
        <f t="array" ref="G70">INDEX(Rosters!$E:$E,MATCH('Boys Individual'!E70&amp;"-"&amp;TEXT('Boys Individual'!F70,"00"),Rosters!$A:$A,0))&amp;" "&amp;INDEX(Rosters!$D:$D,MATCH('Boys Individual'!E70&amp;"-"&amp;TEXT('Boys Individual'!F70,"00"),Rosters!$A:$A,0))</f>
        <v>M 6</v>
      </c>
      <c r="K70" s="30"/>
    </row>
    <row r="71" ht="15.75" customHeight="1">
      <c r="A71" s="1">
        <v>2.0</v>
      </c>
      <c r="B71" s="25">
        <v>0.36190972222222223</v>
      </c>
      <c r="C71" s="4" t="str">
        <f t="array" ref="C71">INDEX(Rosters!$G:$G,MATCH('Boys Individual'!E71&amp;"-"&amp;TEXT('Boys Individual'!F71,"00"),Rosters!$A:$A,0))</f>
        <v>Cormac Bateson</v>
      </c>
      <c r="D71" s="4" t="str">
        <f t="shared" si="3"/>
        <v>SVMS</v>
      </c>
      <c r="E71" s="10" t="s">
        <v>56</v>
      </c>
      <c r="F71" s="10">
        <v>46.0</v>
      </c>
      <c r="G71" s="8" t="str">
        <f t="array" ref="G71">INDEX(Rosters!$E:$E,MATCH('Boys Individual'!E71&amp;"-"&amp;TEXT('Boys Individual'!F71,"00"),Rosters!$A:$A,0))&amp;" "&amp;INDEX(Rosters!$D:$D,MATCH('Boys Individual'!E71&amp;"-"&amp;TEXT('Boys Individual'!F71,"00"),Rosters!$A:$A,0))</f>
        <v>M 6</v>
      </c>
      <c r="K71" s="30"/>
    </row>
    <row r="72" ht="15.75" customHeight="1">
      <c r="A72" s="1">
        <v>3.0</v>
      </c>
      <c r="B72" s="25">
        <v>0.3632175925925926</v>
      </c>
      <c r="C72" s="4" t="str">
        <f t="array" ref="C72">INDEX(Rosters!$G:$G,MATCH('Boys Individual'!E72&amp;"-"&amp;TEXT('Boys Individual'!F72,"00"),Rosters!$A:$A,0))</f>
        <v>Henry Schlegel</v>
      </c>
      <c r="D72" s="4" t="str">
        <f t="shared" si="3"/>
        <v>St E</v>
      </c>
      <c r="E72" s="10" t="s">
        <v>33</v>
      </c>
      <c r="F72" s="10">
        <v>26.0</v>
      </c>
      <c r="G72" s="8" t="str">
        <f t="array" ref="G72">INDEX(Rosters!$E:$E,MATCH('Boys Individual'!E72&amp;"-"&amp;TEXT('Boys Individual'!F72,"00"),Rosters!$A:$A,0))&amp;" "&amp;INDEX(Rosters!$D:$D,MATCH('Boys Individual'!E72&amp;"-"&amp;TEXT('Boys Individual'!F72,"00"),Rosters!$A:$A,0))</f>
        <v>M 6</v>
      </c>
      <c r="K72" s="30"/>
    </row>
    <row r="73" ht="15.75" customHeight="1">
      <c r="A73" s="1">
        <v>4.0</v>
      </c>
      <c r="B73" s="25">
        <v>0.3653587962962963</v>
      </c>
      <c r="C73" s="4" t="str">
        <f t="array" ref="C73">INDEX(Rosters!$G:$G,MATCH('Boys Individual'!E73&amp;"-"&amp;TEXT('Boys Individual'!F73,"00"),Rosters!$A:$A,0))</f>
        <v>Tommy Malloy</v>
      </c>
      <c r="D73" s="4" t="str">
        <f t="shared" si="3"/>
        <v>St James</v>
      </c>
      <c r="E73" s="10" t="s">
        <v>24</v>
      </c>
      <c r="F73" s="10">
        <v>44.0</v>
      </c>
      <c r="G73" s="8" t="str">
        <f t="array" ref="G73">INDEX(Rosters!$E:$E,MATCH('Boys Individual'!E73&amp;"-"&amp;TEXT('Boys Individual'!F73,"00"),Rosters!$A:$A,0))&amp;" "&amp;INDEX(Rosters!$D:$D,MATCH('Boys Individual'!E73&amp;"-"&amp;TEXT('Boys Individual'!F73,"00"),Rosters!$A:$A,0))</f>
        <v>M 6</v>
      </c>
      <c r="K73" s="30"/>
    </row>
    <row r="74" ht="15.75" customHeight="1">
      <c r="A74" s="1">
        <v>5.0</v>
      </c>
      <c r="B74" s="25">
        <v>0.36667824074074074</v>
      </c>
      <c r="C74" s="4" t="str">
        <f t="array" ref="C74">INDEX(Rosters!$G:$G,MATCH('Boys Individual'!E74&amp;"-"&amp;TEXT('Boys Individual'!F74,"00"),Rosters!$A:$A,0))</f>
        <v>Billy Sullivan</v>
      </c>
      <c r="D74" s="4" t="str">
        <f t="shared" si="3"/>
        <v>Queen of Peace</v>
      </c>
      <c r="E74" s="10" t="s">
        <v>48</v>
      </c>
      <c r="F74" s="10">
        <v>8.0</v>
      </c>
      <c r="G74" s="8" t="str">
        <f t="array" ref="G74">INDEX(Rosters!$E:$E,MATCH('Boys Individual'!E74&amp;"-"&amp;TEXT('Boys Individual'!F74,"00"),Rosters!$A:$A,0))&amp;" "&amp;INDEX(Rosters!$D:$D,MATCH('Boys Individual'!E74&amp;"-"&amp;TEXT('Boys Individual'!F74,"00"),Rosters!$A:$A,0))</f>
        <v>M 6</v>
      </c>
      <c r="K74" s="30"/>
    </row>
    <row r="75" ht="15.75" customHeight="1">
      <c r="A75" s="1">
        <v>6.0</v>
      </c>
      <c r="B75" s="25">
        <v>0.3784722222222222</v>
      </c>
      <c r="C75" s="4" t="str">
        <f t="array" ref="C75">INDEX(Rosters!$G:$G,MATCH('Boys Individual'!E75&amp;"-"&amp;TEXT('Boys Individual'!F75,"00"),Rosters!$A:$A,0))</f>
        <v>Will Sheehan</v>
      </c>
      <c r="D75" s="4" t="str">
        <f t="shared" si="3"/>
        <v>St James</v>
      </c>
      <c r="E75" s="10" t="s">
        <v>24</v>
      </c>
      <c r="F75" s="10">
        <v>47.0</v>
      </c>
      <c r="G75" s="8" t="str">
        <f t="array" ref="G75">INDEX(Rosters!$E:$E,MATCH('Boys Individual'!E75&amp;"-"&amp;TEXT('Boys Individual'!F75,"00"),Rosters!$A:$A,0))&amp;" "&amp;INDEX(Rosters!$D:$D,MATCH('Boys Individual'!E75&amp;"-"&amp;TEXT('Boys Individual'!F75,"00"),Rosters!$A:$A,0))</f>
        <v>M 6</v>
      </c>
      <c r="K75" s="30"/>
    </row>
    <row r="76" ht="15.75" customHeight="1">
      <c r="A76" s="1">
        <v>7.0</v>
      </c>
      <c r="B76" s="25">
        <v>0.3785648148148148</v>
      </c>
      <c r="C76" s="4" t="str">
        <f t="array" ref="C76">INDEX(Rosters!$G:$G,MATCH('Boys Individual'!E76&amp;"-"&amp;TEXT('Boys Individual'!F76,"00"),Rosters!$A:$A,0))</f>
        <v>Miguel Callejas</v>
      </c>
      <c r="D76" s="4" t="str">
        <f t="shared" si="3"/>
        <v>SJA</v>
      </c>
      <c r="E76" s="10" t="s">
        <v>58</v>
      </c>
      <c r="F76" s="10">
        <v>12.0</v>
      </c>
      <c r="G76" s="8" t="str">
        <f t="array" ref="G76">INDEX(Rosters!$E:$E,MATCH('Boys Individual'!E76&amp;"-"&amp;TEXT('Boys Individual'!F76,"00"),Rosters!$A:$A,0))&amp;" "&amp;INDEX(Rosters!$D:$D,MATCH('Boys Individual'!E76&amp;"-"&amp;TEXT('Boys Individual'!F76,"00"),Rosters!$A:$A,0))</f>
        <v>M 5</v>
      </c>
      <c r="K76" s="30"/>
    </row>
    <row r="77" ht="15.75" customHeight="1">
      <c r="A77" s="1">
        <v>8.0</v>
      </c>
      <c r="B77" s="25">
        <v>0.3841087962962963</v>
      </c>
      <c r="C77" s="4" t="str">
        <f t="array" ref="C77">INDEX(Rosters!$G:$G,MATCH('Boys Individual'!E77&amp;"-"&amp;TEXT('Boys Individual'!F77,"00"),Rosters!$A:$A,0))</f>
        <v>Cash Heinze</v>
      </c>
      <c r="D77" s="4" t="str">
        <f t="shared" si="3"/>
        <v>St James</v>
      </c>
      <c r="E77" s="10" t="s">
        <v>24</v>
      </c>
      <c r="F77" s="10">
        <v>40.0</v>
      </c>
      <c r="G77" s="8" t="str">
        <f t="array" ref="G77">INDEX(Rosters!$E:$E,MATCH('Boys Individual'!E77&amp;"-"&amp;TEXT('Boys Individual'!F77,"00"),Rosters!$A:$A,0))&amp;" "&amp;INDEX(Rosters!$D:$D,MATCH('Boys Individual'!E77&amp;"-"&amp;TEXT('Boys Individual'!F77,"00"),Rosters!$A:$A,0))</f>
        <v>M 6</v>
      </c>
      <c r="K77" s="30"/>
    </row>
    <row r="78" ht="15.75" customHeight="1">
      <c r="A78" s="1">
        <v>9.0</v>
      </c>
      <c r="B78" s="25">
        <v>0.3851273148148148</v>
      </c>
      <c r="C78" s="4" t="str">
        <f t="array" ref="C78">INDEX(Rosters!$G:$G,MATCH('Boys Individual'!E78&amp;"-"&amp;TEXT('Boys Individual'!F78,"00"),Rosters!$A:$A,0))</f>
        <v>Kian Joshi</v>
      </c>
      <c r="D78" s="4" t="str">
        <f t="shared" si="3"/>
        <v>Assumption</v>
      </c>
      <c r="E78" s="10" t="s">
        <v>28</v>
      </c>
      <c r="F78" s="10">
        <v>66.0</v>
      </c>
      <c r="G78" s="8" t="str">
        <f t="array" ref="G78">INDEX(Rosters!$E:$E,MATCH('Boys Individual'!E78&amp;"-"&amp;TEXT('Boys Individual'!F78,"00"),Rosters!$A:$A,0))&amp;" "&amp;INDEX(Rosters!$D:$D,MATCH('Boys Individual'!E78&amp;"-"&amp;TEXT('Boys Individual'!F78,"00"),Rosters!$A:$A,0))</f>
        <v>M 5</v>
      </c>
      <c r="K78" s="30"/>
    </row>
    <row r="79" ht="15.75" customHeight="1">
      <c r="A79" s="1">
        <v>10.0</v>
      </c>
      <c r="B79" s="25">
        <v>0.3854976851851852</v>
      </c>
      <c r="C79" s="4" t="str">
        <f t="array" ref="C79">INDEX(Rosters!$G:$G,MATCH('Boys Individual'!E79&amp;"-"&amp;TEXT('Boys Individual'!F79,"00"),Rosters!$A:$A,0))</f>
        <v>Marcel Porras</v>
      </c>
      <c r="D79" s="4" t="str">
        <f t="shared" si="3"/>
        <v>Assumption</v>
      </c>
      <c r="E79" s="10" t="s">
        <v>28</v>
      </c>
      <c r="F79" s="10">
        <v>17.0</v>
      </c>
      <c r="G79" s="8" t="str">
        <f t="array" ref="G79">INDEX(Rosters!$E:$E,MATCH('Boys Individual'!E79&amp;"-"&amp;TEXT('Boys Individual'!F79,"00"),Rosters!$A:$A,0))&amp;" "&amp;INDEX(Rosters!$D:$D,MATCH('Boys Individual'!E79&amp;"-"&amp;TEXT('Boys Individual'!F79,"00"),Rosters!$A:$A,0))</f>
        <v>M 5</v>
      </c>
      <c r="K79" s="30"/>
    </row>
    <row r="80" ht="15.75" customHeight="1">
      <c r="A80" s="1">
        <v>11.0</v>
      </c>
      <c r="B80" s="25">
        <v>0.4000462962962963</v>
      </c>
      <c r="C80" s="4" t="str">
        <f t="array" ref="C80">INDEX(Rosters!$G:$G,MATCH('Boys Individual'!E80&amp;"-"&amp;TEXT('Boys Individual'!F80,"00"),Rosters!$A:$A,0))</f>
        <v>Charles Flaherty</v>
      </c>
      <c r="D80" s="4" t="str">
        <f t="shared" si="3"/>
        <v>OLMC</v>
      </c>
      <c r="E80" s="10" t="s">
        <v>23</v>
      </c>
      <c r="F80" s="10">
        <v>27.0</v>
      </c>
      <c r="G80" s="8" t="str">
        <f t="array" ref="G80">INDEX(Rosters!$E:$E,MATCH('Boys Individual'!E80&amp;"-"&amp;TEXT('Boys Individual'!F80,"00"),Rosters!$A:$A,0))&amp;" "&amp;INDEX(Rosters!$D:$D,MATCH('Boys Individual'!E80&amp;"-"&amp;TEXT('Boys Individual'!F80,"00"),Rosters!$A:$A,0))</f>
        <v>M 6</v>
      </c>
      <c r="K80" s="30"/>
    </row>
    <row r="81" ht="15.75" customHeight="1">
      <c r="A81" s="1">
        <v>12.0</v>
      </c>
      <c r="B81" s="25">
        <v>0.4028125</v>
      </c>
      <c r="C81" s="4" t="str">
        <f t="array" ref="C81">INDEX(Rosters!$G:$G,MATCH('Boys Individual'!E81&amp;"-"&amp;TEXT('Boys Individual'!F81,"00"),Rosters!$A:$A,0))</f>
        <v>Liam Kelly</v>
      </c>
      <c r="D81" s="4" t="str">
        <f t="shared" si="3"/>
        <v>St Therese</v>
      </c>
      <c r="E81" s="10" t="s">
        <v>37</v>
      </c>
      <c r="F81" s="10">
        <v>10.0</v>
      </c>
      <c r="G81" s="8" t="str">
        <f t="array" ref="G81">INDEX(Rosters!$E:$E,MATCH('Boys Individual'!E81&amp;"-"&amp;TEXT('Boys Individual'!F81,"00"),Rosters!$A:$A,0))&amp;" "&amp;INDEX(Rosters!$D:$D,MATCH('Boys Individual'!E81&amp;"-"&amp;TEXT('Boys Individual'!F81,"00"),Rosters!$A:$A,0))</f>
        <v>M 6</v>
      </c>
    </row>
    <row r="82" ht="15.75" customHeight="1">
      <c r="A82" s="1">
        <v>13.0</v>
      </c>
      <c r="B82" s="25">
        <v>0.40564814814814815</v>
      </c>
      <c r="C82" s="4" t="str">
        <f t="array" ref="C82">INDEX(Rosters!$G:$G,MATCH('Boys Individual'!E82&amp;"-"&amp;TEXT('Boys Individual'!F82,"00"),Rosters!$A:$A,0))</f>
        <v>Adrian Garcia</v>
      </c>
      <c r="D82" s="4" t="str">
        <f t="shared" si="3"/>
        <v>St James</v>
      </c>
      <c r="E82" s="10" t="s">
        <v>24</v>
      </c>
      <c r="F82" s="10">
        <v>35.0</v>
      </c>
      <c r="G82" s="8" t="str">
        <f t="array" ref="G82">INDEX(Rosters!$E:$E,MATCH('Boys Individual'!E82&amp;"-"&amp;TEXT('Boys Individual'!F82,"00"),Rosters!$A:$A,0))&amp;" "&amp;INDEX(Rosters!$D:$D,MATCH('Boys Individual'!E82&amp;"-"&amp;TEXT('Boys Individual'!F82,"00"),Rosters!$A:$A,0))</f>
        <v>M 5</v>
      </c>
    </row>
    <row r="83" ht="15.75" customHeight="1">
      <c r="A83" s="1">
        <v>14.0</v>
      </c>
      <c r="B83" s="25">
        <v>0.407662037037037</v>
      </c>
      <c r="C83" s="4" t="str">
        <f t="array" ref="C83">INDEX(Rosters!$G:$G,MATCH('Boys Individual'!E83&amp;"-"&amp;TEXT('Boys Individual'!F83,"00"),Rosters!$A:$A,0))</f>
        <v>Serge Graham</v>
      </c>
      <c r="D83" s="4" t="str">
        <f t="shared" si="3"/>
        <v>SVMS</v>
      </c>
      <c r="E83" s="10" t="s">
        <v>56</v>
      </c>
      <c r="F83" s="10">
        <v>32.0</v>
      </c>
      <c r="G83" s="8" t="str">
        <f t="array" ref="G83">INDEX(Rosters!$E:$E,MATCH('Boys Individual'!E83&amp;"-"&amp;TEXT('Boys Individual'!F83,"00"),Rosters!$A:$A,0))&amp;" "&amp;INDEX(Rosters!$D:$D,MATCH('Boys Individual'!E83&amp;"-"&amp;TEXT('Boys Individual'!F83,"00"),Rosters!$A:$A,0))</f>
        <v>M 6</v>
      </c>
    </row>
    <row r="84" ht="15.75" customHeight="1">
      <c r="A84" s="1">
        <v>15.0</v>
      </c>
      <c r="B84" s="25">
        <v>0.4188425925925926</v>
      </c>
      <c r="C84" s="4" t="str">
        <f t="array" ref="C84">INDEX(Rosters!$G:$G,MATCH('Boys Individual'!E84&amp;"-"&amp;TEXT('Boys Individual'!F84,"00"),Rosters!$A:$A,0))</f>
        <v>Brayden Niemczyk</v>
      </c>
      <c r="D84" s="4" t="str">
        <f t="shared" si="3"/>
        <v>Assumption</v>
      </c>
      <c r="E84" s="10" t="s">
        <v>28</v>
      </c>
      <c r="F84" s="10">
        <v>16.0</v>
      </c>
      <c r="G84" s="8" t="str">
        <f t="array" ref="G84">INDEX(Rosters!$E:$E,MATCH('Boys Individual'!E84&amp;"-"&amp;TEXT('Boys Individual'!F84,"00"),Rosters!$A:$A,0))&amp;" "&amp;INDEX(Rosters!$D:$D,MATCH('Boys Individual'!E84&amp;"-"&amp;TEXT('Boys Individual'!F84,"00"),Rosters!$A:$A,0))</f>
        <v>M 5</v>
      </c>
    </row>
    <row r="85" ht="15.75" customHeight="1">
      <c r="A85" s="1">
        <v>16.0</v>
      </c>
      <c r="B85" s="25">
        <v>0.4250925925925926</v>
      </c>
      <c r="C85" s="4" t="str">
        <f t="array" ref="C85">INDEX(Rosters!$G:$G,MATCH('Boys Individual'!E85&amp;"-"&amp;TEXT('Boys Individual'!F85,"00"),Rosters!$A:$A,0))</f>
        <v>Lucas Castro</v>
      </c>
      <c r="D85" s="4" t="str">
        <f t="shared" si="3"/>
        <v>Pope John</v>
      </c>
      <c r="E85" s="10" t="s">
        <v>61</v>
      </c>
      <c r="F85" s="10">
        <v>15.0</v>
      </c>
      <c r="G85" s="8" t="str">
        <f t="array" ref="G85">INDEX(Rosters!$E:$E,MATCH('Boys Individual'!E85&amp;"-"&amp;TEXT('Boys Individual'!F85,"00"),Rosters!$A:$A,0))&amp;" "&amp;INDEX(Rosters!$D:$D,MATCH('Boys Individual'!E85&amp;"-"&amp;TEXT('Boys Individual'!F85,"00"),Rosters!$A:$A,0))</f>
        <v>M 6</v>
      </c>
    </row>
    <row r="86" ht="15.75" customHeight="1">
      <c r="A86" s="1">
        <v>17.0</v>
      </c>
      <c r="B86" s="25">
        <v>0.4257523148148148</v>
      </c>
      <c r="C86" s="4" t="str">
        <f t="array" ref="C86">INDEX(Rosters!$G:$G,MATCH('Boys Individual'!E86&amp;"-"&amp;TEXT('Boys Individual'!F86,"00"),Rosters!$A:$A,0))</f>
        <v>Nate Mainardi</v>
      </c>
      <c r="D86" s="4" t="str">
        <f t="shared" si="3"/>
        <v>Assumption</v>
      </c>
      <c r="E86" s="10" t="s">
        <v>28</v>
      </c>
      <c r="F86" s="10">
        <v>23.0</v>
      </c>
      <c r="G86" s="8" t="str">
        <f t="array" ref="G86">INDEX(Rosters!$E:$E,MATCH('Boys Individual'!E86&amp;"-"&amp;TEXT('Boys Individual'!F86,"00"),Rosters!$A:$A,0))&amp;" "&amp;INDEX(Rosters!$D:$D,MATCH('Boys Individual'!E86&amp;"-"&amp;TEXT('Boys Individual'!F86,"00"),Rosters!$A:$A,0))</f>
        <v>M 6</v>
      </c>
      <c r="J86" s="28"/>
      <c r="K86" s="30"/>
    </row>
    <row r="87" ht="15.75" customHeight="1">
      <c r="A87" s="1">
        <v>18.0</v>
      </c>
      <c r="B87" s="25">
        <v>0.4264236111111111</v>
      </c>
      <c r="C87" s="4" t="str">
        <f t="array" ref="C87">INDEX(Rosters!$G:$G,MATCH('Boys Individual'!E87&amp;"-"&amp;TEXT('Boys Individual'!F87,"00"),Rosters!$A:$A,0))</f>
        <v>River Chambers</v>
      </c>
      <c r="D87" s="4" t="str">
        <f t="shared" si="3"/>
        <v>St Rose</v>
      </c>
      <c r="E87" s="10" t="s">
        <v>54</v>
      </c>
      <c r="F87" s="10">
        <v>16.0</v>
      </c>
      <c r="G87" s="8" t="str">
        <f t="array" ref="G87">INDEX(Rosters!$E:$E,MATCH('Boys Individual'!E87&amp;"-"&amp;TEXT('Boys Individual'!F87,"00"),Rosters!$A:$A,0))&amp;" "&amp;INDEX(Rosters!$D:$D,MATCH('Boys Individual'!E87&amp;"-"&amp;TEXT('Boys Individual'!F87,"00"),Rosters!$A:$A,0))</f>
        <v>M 5</v>
      </c>
      <c r="J87" s="28"/>
      <c r="K87" s="30"/>
    </row>
    <row r="88" ht="15.75" customHeight="1">
      <c r="A88" s="1">
        <v>19.0</v>
      </c>
      <c r="B88" s="25">
        <v>0.43473379629629627</v>
      </c>
      <c r="C88" s="4" t="str">
        <f t="array" ref="C88">INDEX(Rosters!$G:$G,MATCH('Boys Individual'!E88&amp;"-"&amp;TEXT('Boys Individual'!F88,"00"),Rosters!$A:$A,0))</f>
        <v>JJ  Gonyo</v>
      </c>
      <c r="D88" s="4" t="str">
        <f t="shared" si="3"/>
        <v>St Rose</v>
      </c>
      <c r="E88" s="10" t="s">
        <v>54</v>
      </c>
      <c r="F88" s="10">
        <v>9.0</v>
      </c>
      <c r="G88" s="8" t="str">
        <f t="array" ref="G88">INDEX(Rosters!$E:$E,MATCH('Boys Individual'!E88&amp;"-"&amp;TEXT('Boys Individual'!F88,"00"),Rosters!$A:$A,0))&amp;" "&amp;INDEX(Rosters!$D:$D,MATCH('Boys Individual'!E88&amp;"-"&amp;TEXT('Boys Individual'!F88,"00"),Rosters!$A:$A,0))</f>
        <v>M 6</v>
      </c>
      <c r="J88" s="28"/>
      <c r="K88" s="30"/>
    </row>
    <row r="89" ht="15.75" customHeight="1">
      <c r="A89" s="1">
        <v>20.0</v>
      </c>
      <c r="B89" s="25">
        <v>0.4368634259259259</v>
      </c>
      <c r="C89" s="4" t="str">
        <f t="array" ref="C89">INDEX(Rosters!$G:$G,MATCH('Boys Individual'!E89&amp;"-"&amp;TEXT('Boys Individual'!F89,"00"),Rosters!$A:$A,0))</f>
        <v>Matthew Skovran</v>
      </c>
      <c r="D89" s="4" t="str">
        <f t="shared" si="3"/>
        <v>SJA</v>
      </c>
      <c r="E89" s="10" t="s">
        <v>58</v>
      </c>
      <c r="F89" s="10">
        <v>11.0</v>
      </c>
      <c r="G89" s="8" t="str">
        <f t="array" ref="G89">INDEX(Rosters!$E:$E,MATCH('Boys Individual'!E89&amp;"-"&amp;TEXT('Boys Individual'!F89,"00"),Rosters!$A:$A,0))&amp;" "&amp;INDEX(Rosters!$D:$D,MATCH('Boys Individual'!E89&amp;"-"&amp;TEXT('Boys Individual'!F89,"00"),Rosters!$A:$A,0))</f>
        <v>M 5</v>
      </c>
      <c r="H89" s="18" t="s">
        <v>73</v>
      </c>
      <c r="J89" s="28"/>
      <c r="K89" s="30"/>
    </row>
    <row r="90" ht="15.75" customHeight="1">
      <c r="A90" s="1">
        <v>21.0</v>
      </c>
      <c r="B90" s="25">
        <v>0.43689814814814815</v>
      </c>
      <c r="C90" s="4" t="str">
        <f t="array" ref="C90">INDEX(Rosters!$G:$G,MATCH('Boys Individual'!E90&amp;"-"&amp;TEXT('Boys Individual'!F90,"00"),Rosters!$A:$A,0))</f>
        <v>Nathan Mohan</v>
      </c>
      <c r="D90" s="4" t="str">
        <f t="shared" si="3"/>
        <v>St Thomas</v>
      </c>
      <c r="E90" s="10" t="s">
        <v>55</v>
      </c>
      <c r="F90" s="10">
        <v>10.0</v>
      </c>
      <c r="G90" s="8" t="str">
        <f t="array" ref="G90">INDEX(Rosters!$E:$E,MATCH('Boys Individual'!E90&amp;"-"&amp;TEXT('Boys Individual'!F90,"00"),Rosters!$A:$A,0))&amp;" "&amp;INDEX(Rosters!$D:$D,MATCH('Boys Individual'!E90&amp;"-"&amp;TEXT('Boys Individual'!F90,"00"),Rosters!$A:$A,0))</f>
        <v>M 6</v>
      </c>
      <c r="J90" s="28"/>
      <c r="K90" s="30"/>
    </row>
    <row r="91" ht="15.75" customHeight="1">
      <c r="A91" s="1">
        <v>22.0</v>
      </c>
      <c r="B91" s="25">
        <v>0.4382986111111111</v>
      </c>
      <c r="C91" s="4" t="str">
        <f t="array" ref="C91">INDEX(Rosters!$G:$G,MATCH('Boys Individual'!E91&amp;"-"&amp;TEXT('Boys Individual'!F91,"00"),Rosters!$A:$A,0))</f>
        <v>Sebastian Pinguil</v>
      </c>
      <c r="D91" s="4" t="str">
        <f t="shared" si="3"/>
        <v>St Cassian School</v>
      </c>
      <c r="E91" s="10" t="s">
        <v>27</v>
      </c>
      <c r="F91" s="10">
        <v>45.0</v>
      </c>
      <c r="G91" s="8" t="str">
        <f t="array" ref="G91">INDEX(Rosters!$E:$E,MATCH('Boys Individual'!E91&amp;"-"&amp;TEXT('Boys Individual'!F91,"00"),Rosters!$A:$A,0))&amp;" "&amp;INDEX(Rosters!$D:$D,MATCH('Boys Individual'!E91&amp;"-"&amp;TEXT('Boys Individual'!F91,"00"),Rosters!$A:$A,0))</f>
        <v>M 6</v>
      </c>
      <c r="H91" s="30"/>
      <c r="J91" s="28"/>
      <c r="K91" s="30"/>
    </row>
    <row r="92" ht="15.75" customHeight="1">
      <c r="A92" s="1">
        <v>23.0</v>
      </c>
      <c r="B92" s="25">
        <v>0.44100694444444444</v>
      </c>
      <c r="C92" s="4" t="str">
        <f t="array" ref="C92">INDEX(Rosters!$G:$G,MATCH('Boys Individual'!E92&amp;"-"&amp;TEXT('Boys Individual'!F92,"00"),Rosters!$A:$A,0))</f>
        <v>Daniel Russo</v>
      </c>
      <c r="D92" s="4" t="str">
        <f t="shared" si="3"/>
        <v>OLS</v>
      </c>
      <c r="E92" s="10" t="s">
        <v>52</v>
      </c>
      <c r="F92" s="10">
        <v>4.0</v>
      </c>
      <c r="G92" s="8" t="str">
        <f t="array" ref="G92">INDEX(Rosters!$E:$E,MATCH('Boys Individual'!E92&amp;"-"&amp;TEXT('Boys Individual'!F92,"00"),Rosters!$A:$A,0))&amp;" "&amp;INDEX(Rosters!$D:$D,MATCH('Boys Individual'!E92&amp;"-"&amp;TEXT('Boys Individual'!F92,"00"),Rosters!$A:$A,0))</f>
        <v>M 6</v>
      </c>
      <c r="H92" s="18" t="s">
        <v>73</v>
      </c>
      <c r="J92" s="28"/>
      <c r="K92" s="30"/>
    </row>
    <row r="93" ht="15.75" customHeight="1">
      <c r="A93" s="1">
        <v>24.0</v>
      </c>
      <c r="B93" s="25">
        <v>0.4437847222222222</v>
      </c>
      <c r="C93" s="4" t="str">
        <f t="array" ref="C93">INDEX(Rosters!$G:$G,MATCH('Boys Individual'!E93&amp;"-"&amp;TEXT('Boys Individual'!F93,"00"),Rosters!$A:$A,0))</f>
        <v>James Byrne</v>
      </c>
      <c r="D93" s="4" t="str">
        <f t="shared" si="3"/>
        <v>St Cassian School</v>
      </c>
      <c r="E93" s="10" t="s">
        <v>27</v>
      </c>
      <c r="F93" s="10">
        <v>15.0</v>
      </c>
      <c r="G93" s="8" t="str">
        <f t="array" ref="G93">INDEX(Rosters!$E:$E,MATCH('Boys Individual'!E93&amp;"-"&amp;TEXT('Boys Individual'!F93,"00"),Rosters!$A:$A,0))&amp;" "&amp;INDEX(Rosters!$D:$D,MATCH('Boys Individual'!E93&amp;"-"&amp;TEXT('Boys Individual'!F93,"00"),Rosters!$A:$A,0))</f>
        <v>m 6</v>
      </c>
      <c r="J93" s="28"/>
      <c r="K93" s="30"/>
    </row>
    <row r="94" ht="15.75" customHeight="1">
      <c r="A94" s="1">
        <v>25.0</v>
      </c>
      <c r="B94" s="25">
        <v>0.44515046296296296</v>
      </c>
      <c r="C94" s="4" t="str">
        <f t="array" ref="C94">INDEX(Rosters!$G:$G,MATCH('Boys Individual'!E94&amp;"-"&amp;TEXT('Boys Individual'!F94,"00"),Rosters!$A:$A,0))</f>
        <v>Kristian Masterbone</v>
      </c>
      <c r="D94" s="4" t="str">
        <f t="shared" si="3"/>
        <v>Pope John</v>
      </c>
      <c r="E94" s="10" t="s">
        <v>61</v>
      </c>
      <c r="F94" s="10">
        <v>9.0</v>
      </c>
      <c r="G94" s="8" t="str">
        <f t="array" ref="G94">INDEX(Rosters!$E:$E,MATCH('Boys Individual'!E94&amp;"-"&amp;TEXT('Boys Individual'!F94,"00"),Rosters!$A:$A,0))&amp;" "&amp;INDEX(Rosters!$D:$D,MATCH('Boys Individual'!E94&amp;"-"&amp;TEXT('Boys Individual'!F94,"00"),Rosters!$A:$A,0))</f>
        <v>M 6</v>
      </c>
      <c r="J94" s="28"/>
      <c r="K94" s="30"/>
    </row>
    <row r="95" ht="15.75" customHeight="1">
      <c r="A95" s="1">
        <v>26.0</v>
      </c>
      <c r="B95" s="25">
        <v>0.44591435185185185</v>
      </c>
      <c r="C95" s="4" t="str">
        <f t="array" ref="C95">INDEX(Rosters!$G:$G,MATCH('Boys Individual'!E95&amp;"-"&amp;TEXT('Boys Individual'!F95,"00"),Rosters!$A:$A,0))</f>
        <v>Roman Morville</v>
      </c>
      <c r="D95" s="4" t="str">
        <f t="shared" si="3"/>
        <v>Pope John</v>
      </c>
      <c r="E95" s="10" t="s">
        <v>61</v>
      </c>
      <c r="F95" s="10">
        <v>4.0</v>
      </c>
      <c r="G95" s="8" t="str">
        <f t="array" ref="G95">INDEX(Rosters!$E:$E,MATCH('Boys Individual'!E95&amp;"-"&amp;TEXT('Boys Individual'!F95,"00"),Rosters!$A:$A,0))&amp;" "&amp;INDEX(Rosters!$D:$D,MATCH('Boys Individual'!E95&amp;"-"&amp;TEXT('Boys Individual'!F95,"00"),Rosters!$A:$A,0))</f>
        <v>M 5</v>
      </c>
      <c r="J95" s="28"/>
      <c r="K95" s="30"/>
    </row>
    <row r="96" ht="15.75" customHeight="1">
      <c r="A96" s="1">
        <v>27.0</v>
      </c>
      <c r="B96" s="25">
        <v>0.46119212962962963</v>
      </c>
      <c r="C96" s="4" t="str">
        <f t="array" ref="C96">INDEX(Rosters!$G:$G,MATCH('Boys Individual'!E96&amp;"-"&amp;TEXT('Boys Individual'!F96,"00"),Rosters!$A:$A,0))</f>
        <v>Talin Mohan</v>
      </c>
      <c r="D96" s="4" t="str">
        <f t="shared" si="3"/>
        <v>St Thomas</v>
      </c>
      <c r="E96" s="10" t="s">
        <v>55</v>
      </c>
      <c r="F96" s="10">
        <v>9.0</v>
      </c>
      <c r="G96" s="8" t="str">
        <f t="array" ref="G96">INDEX(Rosters!$E:$E,MATCH('Boys Individual'!E96&amp;"-"&amp;TEXT('Boys Individual'!F96,"00"),Rosters!$A:$A,0))&amp;" "&amp;INDEX(Rosters!$D:$D,MATCH('Boys Individual'!E96&amp;"-"&amp;TEXT('Boys Individual'!F96,"00"),Rosters!$A:$A,0))</f>
        <v>M 5</v>
      </c>
      <c r="J96" s="28"/>
      <c r="K96" s="30"/>
    </row>
    <row r="97" ht="15.75" customHeight="1">
      <c r="A97" s="1">
        <v>28.0</v>
      </c>
      <c r="B97" s="25">
        <v>0.4653125</v>
      </c>
      <c r="C97" s="4" t="str">
        <f t="array" ref="C97">INDEX(Rosters!$G:$G,MATCH('Boys Individual'!E97&amp;"-"&amp;TEXT('Boys Individual'!F97,"00"),Rosters!$A:$A,0))</f>
        <v>Nicholas Trynosky</v>
      </c>
      <c r="D97" s="4" t="str">
        <f t="shared" si="3"/>
        <v>AOOL</v>
      </c>
      <c r="E97" s="10" t="s">
        <v>30</v>
      </c>
      <c r="F97" s="10">
        <v>13.0</v>
      </c>
      <c r="G97" s="8" t="str">
        <f t="array" ref="G97">INDEX(Rosters!$E:$E,MATCH('Boys Individual'!E97&amp;"-"&amp;TEXT('Boys Individual'!F97,"00"),Rosters!$A:$A,0))&amp;" "&amp;INDEX(Rosters!$D:$D,MATCH('Boys Individual'!E97&amp;"-"&amp;TEXT('Boys Individual'!F97,"00"),Rosters!$A:$A,0))</f>
        <v>M 5</v>
      </c>
      <c r="J97" s="28"/>
      <c r="K97" s="30"/>
    </row>
    <row r="98" ht="15.75" customHeight="1">
      <c r="A98" s="1">
        <v>29.0</v>
      </c>
      <c r="B98" s="25">
        <v>0.4708912037037037</v>
      </c>
      <c r="C98" s="4" t="str">
        <f t="array" ref="C98">INDEX(Rosters!$G:$G,MATCH('Boys Individual'!E98&amp;"-"&amp;TEXT('Boys Individual'!F98,"00"),Rosters!$A:$A,0))</f>
        <v>Harrison Hudzik</v>
      </c>
      <c r="D98" s="4" t="str">
        <f t="shared" si="3"/>
        <v>AOLP</v>
      </c>
      <c r="E98" s="10" t="s">
        <v>39</v>
      </c>
      <c r="F98" s="10">
        <v>10.0</v>
      </c>
      <c r="G98" s="8" t="str">
        <f t="array" ref="G98">INDEX(Rosters!$E:$E,MATCH('Boys Individual'!E98&amp;"-"&amp;TEXT('Boys Individual'!F98,"00"),Rosters!$A:$A,0))&amp;" "&amp;INDEX(Rosters!$D:$D,MATCH('Boys Individual'!E98&amp;"-"&amp;TEXT('Boys Individual'!F98,"00"),Rosters!$A:$A,0))</f>
        <v>M 4</v>
      </c>
      <c r="H98" s="18" t="s">
        <v>71</v>
      </c>
      <c r="J98" s="28"/>
      <c r="K98" s="30"/>
    </row>
    <row r="99" ht="15.75" customHeight="1">
      <c r="A99" s="1">
        <v>30.0</v>
      </c>
      <c r="B99" s="25">
        <v>0.47225694444444444</v>
      </c>
      <c r="C99" s="4" t="str">
        <f t="array" ref="C99">INDEX(Rosters!$G:$G,MATCH('Boys Individual'!E99&amp;"-"&amp;TEXT('Boys Individual'!F99,"00"),Rosters!$A:$A,0))</f>
        <v>James Caravano</v>
      </c>
      <c r="D99" s="4" t="str">
        <f t="shared" si="3"/>
        <v>SVMS</v>
      </c>
      <c r="E99" s="10" t="s">
        <v>56</v>
      </c>
      <c r="F99" s="10">
        <v>30.0</v>
      </c>
      <c r="G99" s="8" t="str">
        <f t="array" ref="G99">INDEX(Rosters!$E:$E,MATCH('Boys Individual'!E99&amp;"-"&amp;TEXT('Boys Individual'!F99,"00"),Rosters!$A:$A,0))&amp;" "&amp;INDEX(Rosters!$D:$D,MATCH('Boys Individual'!E99&amp;"-"&amp;TEXT('Boys Individual'!F99,"00"),Rosters!$A:$A,0))</f>
        <v>M 6</v>
      </c>
      <c r="J99" s="28"/>
      <c r="K99" s="30"/>
    </row>
    <row r="100" ht="15.75" customHeight="1">
      <c r="A100" s="1">
        <v>31.0</v>
      </c>
      <c r="B100" s="25">
        <v>0.47300925925925924</v>
      </c>
      <c r="C100" s="4" t="str">
        <f t="array" ref="C100">INDEX(Rosters!$G:$G,MATCH('Boys Individual'!E100&amp;"-"&amp;TEXT('Boys Individual'!F100,"00"),Rosters!$A:$A,0))</f>
        <v>Aleksander Urbaniak</v>
      </c>
      <c r="D100" s="4" t="str">
        <f t="shared" si="3"/>
        <v>St Thomas</v>
      </c>
      <c r="E100" s="10" t="s">
        <v>55</v>
      </c>
      <c r="F100" s="10">
        <v>2.0</v>
      </c>
      <c r="G100" s="8" t="str">
        <f t="array" ref="G100">INDEX(Rosters!$E:$E,MATCH('Boys Individual'!E100&amp;"-"&amp;TEXT('Boys Individual'!F100,"00"),Rosters!$A:$A,0))&amp;" "&amp;INDEX(Rosters!$D:$D,MATCH('Boys Individual'!E100&amp;"-"&amp;TEXT('Boys Individual'!F100,"00"),Rosters!$A:$A,0))</f>
        <v>M 4</v>
      </c>
      <c r="H100" s="18" t="s">
        <v>71</v>
      </c>
      <c r="J100" s="28"/>
      <c r="K100" s="30"/>
    </row>
    <row r="101" ht="15.75" customHeight="1">
      <c r="A101" s="1">
        <v>32.0</v>
      </c>
      <c r="B101" s="25">
        <v>0.4736342592592593</v>
      </c>
      <c r="C101" s="4" t="str">
        <f t="array" ref="C101">INDEX(Rosters!$G:$G,MATCH('Boys Individual'!E101&amp;"-"&amp;TEXT('Boys Individual'!F101,"00"),Rosters!$A:$A,0))</f>
        <v>Zachary Rozanski</v>
      </c>
      <c r="D101" s="4" t="str">
        <f t="shared" si="3"/>
        <v>St Therese</v>
      </c>
      <c r="E101" s="10" t="s">
        <v>37</v>
      </c>
      <c r="F101" s="10">
        <v>11.0</v>
      </c>
      <c r="G101" s="8" t="str">
        <f t="array" ref="G101">INDEX(Rosters!$E:$E,MATCH('Boys Individual'!E101&amp;"-"&amp;TEXT('Boys Individual'!F101,"00"),Rosters!$A:$A,0))&amp;" "&amp;INDEX(Rosters!$D:$D,MATCH('Boys Individual'!E101&amp;"-"&amp;TEXT('Boys Individual'!F101,"00"),Rosters!$A:$A,0))</f>
        <v>M 6</v>
      </c>
      <c r="J101" s="28"/>
      <c r="K101" s="30"/>
    </row>
    <row r="102" ht="15.75" customHeight="1">
      <c r="A102" s="1">
        <v>33.0</v>
      </c>
      <c r="B102" s="25">
        <v>0.47366898148148145</v>
      </c>
      <c r="C102" s="4" t="str">
        <f t="array" ref="C102">INDEX(Rosters!$G:$G,MATCH('Boys Individual'!E102&amp;"-"&amp;TEXT('Boys Individual'!F102,"00"),Rosters!$A:$A,0))</f>
        <v>Xavier Alpago</v>
      </c>
      <c r="D102" s="4" t="str">
        <f t="shared" si="3"/>
        <v>St Cassian School</v>
      </c>
      <c r="E102" s="10" t="s">
        <v>27</v>
      </c>
      <c r="F102" s="10">
        <v>3.0</v>
      </c>
      <c r="G102" s="8" t="str">
        <f t="array" ref="G102">INDEX(Rosters!$E:$E,MATCH('Boys Individual'!E102&amp;"-"&amp;TEXT('Boys Individual'!F102,"00"),Rosters!$A:$A,0))&amp;" "&amp;INDEX(Rosters!$D:$D,MATCH('Boys Individual'!E102&amp;"-"&amp;TEXT('Boys Individual'!F102,"00"),Rosters!$A:$A,0))</f>
        <v>m 6</v>
      </c>
      <c r="J102" s="28"/>
      <c r="K102" s="30"/>
    </row>
    <row r="103" ht="15.75" customHeight="1">
      <c r="A103" s="1">
        <v>34.0</v>
      </c>
      <c r="B103" s="25">
        <v>0.4819907407407407</v>
      </c>
      <c r="C103" s="4" t="str">
        <f t="array" ref="C103">INDEX(Rosters!$G:$G,MATCH('Boys Individual'!E103&amp;"-"&amp;TEXT('Boys Individual'!F103,"00"),Rosters!$A:$A,0))</f>
        <v>Michael Rigal</v>
      </c>
      <c r="D103" s="4" t="str">
        <f t="shared" si="3"/>
        <v>OLMC</v>
      </c>
      <c r="E103" s="10" t="s">
        <v>23</v>
      </c>
      <c r="F103" s="10">
        <v>30.0</v>
      </c>
      <c r="G103" s="8" t="str">
        <f t="array" ref="G103">INDEX(Rosters!$E:$E,MATCH('Boys Individual'!E103&amp;"-"&amp;TEXT('Boys Individual'!F103,"00"),Rosters!$A:$A,0))&amp;" "&amp;INDEX(Rosters!$D:$D,MATCH('Boys Individual'!E103&amp;"-"&amp;TEXT('Boys Individual'!F103,"00"),Rosters!$A:$A,0))</f>
        <v>M 6</v>
      </c>
      <c r="J103" s="28"/>
      <c r="K103" s="30"/>
    </row>
    <row r="104" ht="15.75" customHeight="1">
      <c r="A104" s="1">
        <v>35.0</v>
      </c>
      <c r="B104" s="25">
        <v>0.48409722222222223</v>
      </c>
      <c r="C104" s="4" t="str">
        <f t="array" ref="C104">INDEX(Rosters!$G:$G,MATCH('Boys Individual'!E104&amp;"-"&amp;TEXT('Boys Individual'!F104,"00"),Rosters!$A:$A,0))</f>
        <v>Michael Ardisson</v>
      </c>
      <c r="D104" s="4" t="str">
        <f t="shared" si="3"/>
        <v>SVMS</v>
      </c>
      <c r="E104" s="10" t="s">
        <v>56</v>
      </c>
      <c r="F104" s="10">
        <v>19.0</v>
      </c>
      <c r="G104" s="8" t="str">
        <f t="array" ref="G104">INDEX(Rosters!$E:$E,MATCH('Boys Individual'!E104&amp;"-"&amp;TEXT('Boys Individual'!F104,"00"),Rosters!$A:$A,0))&amp;" "&amp;INDEX(Rosters!$D:$D,MATCH('Boys Individual'!E104&amp;"-"&amp;TEXT('Boys Individual'!F104,"00"),Rosters!$A:$A,0))</f>
        <v>M 5</v>
      </c>
      <c r="J104" s="28"/>
      <c r="K104" s="30"/>
    </row>
    <row r="105" ht="15.75" customHeight="1">
      <c r="A105" s="1">
        <v>36.0</v>
      </c>
      <c r="B105" s="25">
        <v>0.48613425925925924</v>
      </c>
      <c r="C105" s="4" t="str">
        <f t="array" ref="C105">INDEX(Rosters!$G:$G,MATCH('Boys Individual'!E105&amp;"-"&amp;TEXT('Boys Individual'!F105,"00"),Rosters!$A:$A,0))</f>
        <v>Andrew Ruane</v>
      </c>
      <c r="D105" s="4" t="str">
        <f t="shared" si="3"/>
        <v>AOLP</v>
      </c>
      <c r="E105" s="10" t="s">
        <v>39</v>
      </c>
      <c r="F105" s="10">
        <v>3.0</v>
      </c>
      <c r="G105" s="8" t="str">
        <f t="array" ref="G105">INDEX(Rosters!$E:$E,MATCH('Boys Individual'!E105&amp;"-"&amp;TEXT('Boys Individual'!F105,"00"),Rosters!$A:$A,0))&amp;" "&amp;INDEX(Rosters!$D:$D,MATCH('Boys Individual'!E105&amp;"-"&amp;TEXT('Boys Individual'!F105,"00"),Rosters!$A:$A,0))</f>
        <v>M 5</v>
      </c>
      <c r="J105" s="28"/>
      <c r="K105" s="30"/>
    </row>
    <row r="106" ht="15.75" customHeight="1">
      <c r="A106" s="1">
        <v>37.0</v>
      </c>
      <c r="B106" s="25">
        <v>0.4923726851851852</v>
      </c>
      <c r="C106" s="4" t="str">
        <f t="array" ref="C106">INDEX(Rosters!$G:$G,MATCH('Boys Individual'!E106&amp;"-"&amp;TEXT('Boys Individual'!F106,"00"),Rosters!$A:$A,0))</f>
        <v>Alex Johnston</v>
      </c>
      <c r="D106" s="4" t="str">
        <f t="shared" si="3"/>
        <v>St James</v>
      </c>
      <c r="E106" s="10" t="s">
        <v>24</v>
      </c>
      <c r="F106" s="10">
        <v>41.0</v>
      </c>
      <c r="G106" s="8" t="str">
        <f t="array" ref="G106">INDEX(Rosters!$E:$E,MATCH('Boys Individual'!E106&amp;"-"&amp;TEXT('Boys Individual'!F106,"00"),Rosters!$A:$A,0))&amp;" "&amp;INDEX(Rosters!$D:$D,MATCH('Boys Individual'!E106&amp;"-"&amp;TEXT('Boys Individual'!F106,"00"),Rosters!$A:$A,0))</f>
        <v>M 6</v>
      </c>
      <c r="J106" s="28"/>
      <c r="K106" s="30"/>
    </row>
    <row r="107" ht="15.75" customHeight="1">
      <c r="A107" s="1">
        <v>38.0</v>
      </c>
      <c r="B107" s="25">
        <v>0.4976273148148148</v>
      </c>
      <c r="C107" s="4" t="str">
        <f t="array" ref="C107">INDEX(Rosters!$G:$G,MATCH('Boys Individual'!E107&amp;"-"&amp;TEXT('Boys Individual'!F107,"00"),Rosters!$A:$A,0))</f>
        <v>Charlie Villa</v>
      </c>
      <c r="D107" s="4" t="str">
        <f t="shared" si="3"/>
        <v>SVMS</v>
      </c>
      <c r="E107" s="10" t="s">
        <v>56</v>
      </c>
      <c r="F107" s="10">
        <v>38.0</v>
      </c>
      <c r="G107" s="8" t="str">
        <f t="array" ref="G107">INDEX(Rosters!$E:$E,MATCH('Boys Individual'!E107&amp;"-"&amp;TEXT('Boys Individual'!F107,"00"),Rosters!$A:$A,0))&amp;" "&amp;INDEX(Rosters!$D:$D,MATCH('Boys Individual'!E107&amp;"-"&amp;TEXT('Boys Individual'!F107,"00"),Rosters!$A:$A,0))</f>
        <v>M 6</v>
      </c>
      <c r="J107" s="28"/>
      <c r="K107" s="30"/>
    </row>
    <row r="108" ht="15.75" customHeight="1">
      <c r="A108" s="1">
        <v>39.0</v>
      </c>
      <c r="B108" s="25">
        <v>0.49797453703703703</v>
      </c>
      <c r="C108" s="4" t="str">
        <f t="array" ref="C108">INDEX(Rosters!$G:$G,MATCH('Boys Individual'!E108&amp;"-"&amp;TEXT('Boys Individual'!F108,"00"),Rosters!$A:$A,0))</f>
        <v>Aidan  Darcy</v>
      </c>
      <c r="D108" s="4" t="str">
        <f t="shared" si="3"/>
        <v>SVMS</v>
      </c>
      <c r="E108" s="10" t="s">
        <v>56</v>
      </c>
      <c r="F108" s="10">
        <v>31.0</v>
      </c>
      <c r="G108" s="8" t="str">
        <f t="array" ref="G108">INDEX(Rosters!$E:$E,MATCH('Boys Individual'!E108&amp;"-"&amp;TEXT('Boys Individual'!F108,"00"),Rosters!$A:$A,0))&amp;" "&amp;INDEX(Rosters!$D:$D,MATCH('Boys Individual'!E108&amp;"-"&amp;TEXT('Boys Individual'!F108,"00"),Rosters!$A:$A,0))</f>
        <v>M 6</v>
      </c>
      <c r="J108" s="28"/>
      <c r="K108" s="30"/>
    </row>
    <row r="109" ht="15.75" customHeight="1">
      <c r="A109" s="1">
        <v>40.0</v>
      </c>
      <c r="B109" s="25">
        <v>0.49863425925925925</v>
      </c>
      <c r="C109" s="4" t="str">
        <f t="array" ref="C109">INDEX(Rosters!$G:$G,MATCH('Boys Individual'!E109&amp;"-"&amp;TEXT('Boys Individual'!F109,"00"),Rosters!$A:$A,0))</f>
        <v>Daniel Mezzalingua</v>
      </c>
      <c r="D109" s="4" t="str">
        <f t="shared" si="3"/>
        <v>SVMS</v>
      </c>
      <c r="E109" s="10" t="s">
        <v>56</v>
      </c>
      <c r="F109" s="10">
        <v>35.0</v>
      </c>
      <c r="G109" s="8" t="str">
        <f t="array" ref="G109">INDEX(Rosters!$E:$E,MATCH('Boys Individual'!E109&amp;"-"&amp;TEXT('Boys Individual'!F109,"00"),Rosters!$A:$A,0))&amp;" "&amp;INDEX(Rosters!$D:$D,MATCH('Boys Individual'!E109&amp;"-"&amp;TEXT('Boys Individual'!F109,"00"),Rosters!$A:$A,0))</f>
        <v>M 6</v>
      </c>
      <c r="J109" s="28"/>
      <c r="K109" s="30"/>
    </row>
    <row r="110" ht="15.75" customHeight="1">
      <c r="A110" s="1">
        <v>41.0</v>
      </c>
      <c r="B110" s="25">
        <v>0.4990277777777778</v>
      </c>
      <c r="C110" s="4" t="str">
        <f t="array" ref="C110">INDEX(Rosters!$G:$G,MATCH('Boys Individual'!E110&amp;"-"&amp;TEXT('Boys Individual'!F110,"00"),Rosters!$A:$A,0))</f>
        <v>David Williams</v>
      </c>
      <c r="D110" s="4" t="str">
        <f t="shared" si="3"/>
        <v>SVMS</v>
      </c>
      <c r="E110" s="10" t="s">
        <v>56</v>
      </c>
      <c r="F110" s="10">
        <v>40.0</v>
      </c>
      <c r="G110" s="8" t="str">
        <f t="array" ref="G110">INDEX(Rosters!$E:$E,MATCH('Boys Individual'!E110&amp;"-"&amp;TEXT('Boys Individual'!F110,"00"),Rosters!$A:$A,0))&amp;" "&amp;INDEX(Rosters!$D:$D,MATCH('Boys Individual'!E110&amp;"-"&amp;TEXT('Boys Individual'!F110,"00"),Rosters!$A:$A,0))</f>
        <v>M 6</v>
      </c>
      <c r="J110" s="28"/>
      <c r="K110" s="30"/>
    </row>
    <row r="111" ht="15.75" customHeight="1">
      <c r="A111" s="1">
        <f t="shared" ref="A111:A122" si="4">A110+1</f>
        <v>42</v>
      </c>
      <c r="B111" s="25">
        <v>0.5000347222222222</v>
      </c>
      <c r="C111" s="4" t="str">
        <f t="array" ref="C111">INDEX(Rosters!$G:$G,MATCH('Boys Individual'!E111&amp;"-"&amp;TEXT('Boys Individual'!F111,"00"),Rosters!$A:$A,0))</f>
        <v>Robert Lynch</v>
      </c>
      <c r="D111" s="4" t="str">
        <f t="shared" si="3"/>
        <v>OLS</v>
      </c>
      <c r="E111" s="10" t="s">
        <v>52</v>
      </c>
      <c r="F111" s="10">
        <v>11.0</v>
      </c>
      <c r="G111" s="8" t="str">
        <f t="array" ref="G111">INDEX(Rosters!$E:$E,MATCH('Boys Individual'!E111&amp;"-"&amp;TEXT('Boys Individual'!F111,"00"),Rosters!$A:$A,0))&amp;" "&amp;INDEX(Rosters!$D:$D,MATCH('Boys Individual'!E111&amp;"-"&amp;TEXT('Boys Individual'!F111,"00"),Rosters!$A:$A,0))</f>
        <v>M 6</v>
      </c>
      <c r="H111" s="18" t="s">
        <v>73</v>
      </c>
      <c r="J111" s="28"/>
      <c r="K111" s="30"/>
    </row>
    <row r="112" ht="15.75" customHeight="1">
      <c r="A112" s="1">
        <f t="shared" si="4"/>
        <v>43</v>
      </c>
      <c r="B112" s="25">
        <v>0.5004166666666666</v>
      </c>
      <c r="C112" s="4" t="str">
        <f t="array" ref="C112">INDEX(Rosters!$G:$G,MATCH('Boys Individual'!E112&amp;"-"&amp;TEXT('Boys Individual'!F112,"00"),Rosters!$A:$A,0))</f>
        <v>Noah Peng</v>
      </c>
      <c r="D112" s="4" t="str">
        <f t="shared" si="3"/>
        <v>SVMS</v>
      </c>
      <c r="E112" s="10" t="s">
        <v>56</v>
      </c>
      <c r="F112" s="10">
        <v>37.0</v>
      </c>
      <c r="G112" s="8" t="str">
        <f t="array" ref="G112">INDEX(Rosters!$E:$E,MATCH('Boys Individual'!E112&amp;"-"&amp;TEXT('Boys Individual'!F112,"00"),Rosters!$A:$A,0))&amp;" "&amp;INDEX(Rosters!$D:$D,MATCH('Boys Individual'!E112&amp;"-"&amp;TEXT('Boys Individual'!F112,"00"),Rosters!$A:$A,0))</f>
        <v>M 6</v>
      </c>
      <c r="J112" s="28"/>
      <c r="K112" s="30"/>
    </row>
    <row r="113" ht="15.75" customHeight="1">
      <c r="A113" s="1">
        <f t="shared" si="4"/>
        <v>44</v>
      </c>
      <c r="B113" s="25">
        <v>0.5111574074074074</v>
      </c>
      <c r="C113" s="4" t="str">
        <f t="array" ref="C113">INDEX(Rosters!$G:$G,MATCH('Boys Individual'!E113&amp;"-"&amp;TEXT('Boys Individual'!F113,"00"),Rosters!$A:$A,0))</f>
        <v>PJ Mansfield</v>
      </c>
      <c r="D113" s="4" t="str">
        <f t="shared" si="3"/>
        <v>St Rose</v>
      </c>
      <c r="E113" s="10" t="s">
        <v>54</v>
      </c>
      <c r="F113" s="10">
        <v>15.0</v>
      </c>
      <c r="G113" s="8" t="str">
        <f t="array" ref="G113">INDEX(Rosters!$E:$E,MATCH('Boys Individual'!E113&amp;"-"&amp;TEXT('Boys Individual'!F113,"00"),Rosters!$A:$A,0))&amp;" "&amp;INDEX(Rosters!$D:$D,MATCH('Boys Individual'!E113&amp;"-"&amp;TEXT('Boys Individual'!F113,"00"),Rosters!$A:$A,0))</f>
        <v>M 4</v>
      </c>
      <c r="J113" s="28"/>
      <c r="K113" s="30"/>
    </row>
    <row r="114" ht="15.75" customHeight="1">
      <c r="A114" s="1">
        <f t="shared" si="4"/>
        <v>45</v>
      </c>
      <c r="B114" s="25">
        <v>0.5125115740740741</v>
      </c>
      <c r="C114" s="4" t="str">
        <f t="array" ref="C114">INDEX(Rosters!$G:$G,MATCH('Boys Individual'!E114&amp;"-"&amp;TEXT('Boys Individual'!F114,"00"),Rosters!$A:$A,0))</f>
        <v>John Ryans</v>
      </c>
      <c r="D114" s="4" t="str">
        <f t="shared" si="3"/>
        <v>Assumption</v>
      </c>
      <c r="E114" s="10" t="s">
        <v>28</v>
      </c>
      <c r="F114" s="10">
        <v>94.0</v>
      </c>
      <c r="G114" s="8" t="str">
        <f t="array" ref="G114">INDEX(Rosters!$E:$E,MATCH('Boys Individual'!E114&amp;"-"&amp;TEXT('Boys Individual'!F114,"00"),Rosters!$A:$A,0))&amp;" "&amp;INDEX(Rosters!$D:$D,MATCH('Boys Individual'!E114&amp;"-"&amp;TEXT('Boys Individual'!F114,"00"),Rosters!$A:$A,0))</f>
        <v>M 5</v>
      </c>
      <c r="J114" s="28"/>
      <c r="K114" s="30"/>
    </row>
    <row r="115" ht="15.75" customHeight="1">
      <c r="A115" s="1">
        <f t="shared" si="4"/>
        <v>46</v>
      </c>
      <c r="B115" s="25">
        <v>0.5319791666666667</v>
      </c>
      <c r="C115" s="4" t="str">
        <f t="array" ref="C115">INDEX(Rosters!$G:$G,MATCH('Boys Individual'!E115&amp;"-"&amp;TEXT('Boys Individual'!F115,"00"),Rosters!$A:$A,0))</f>
        <v>Santiago Yanez</v>
      </c>
      <c r="D115" s="4" t="str">
        <f t="shared" si="3"/>
        <v>SJA</v>
      </c>
      <c r="E115" s="10" t="s">
        <v>58</v>
      </c>
      <c r="F115" s="10">
        <v>10.0</v>
      </c>
      <c r="G115" s="8" t="str">
        <f t="array" ref="G115">INDEX(Rosters!$E:$E,MATCH('Boys Individual'!E115&amp;"-"&amp;TEXT('Boys Individual'!F115,"00"),Rosters!$A:$A,0))&amp;" "&amp;INDEX(Rosters!$D:$D,MATCH('Boys Individual'!E115&amp;"-"&amp;TEXT('Boys Individual'!F115,"00"),Rosters!$A:$A,0))</f>
        <v>M 5</v>
      </c>
      <c r="H115" s="18" t="s">
        <v>73</v>
      </c>
      <c r="J115" s="28"/>
      <c r="K115" s="30"/>
    </row>
    <row r="116" ht="15.75" customHeight="1">
      <c r="A116" s="1">
        <f t="shared" si="4"/>
        <v>47</v>
      </c>
      <c r="B116" s="25">
        <v>0.5569791666666667</v>
      </c>
      <c r="C116" s="4" t="str">
        <f t="array" ref="C116">INDEX(Rosters!$G:$G,MATCH('Boys Individual'!E116&amp;"-"&amp;TEXT('Boys Individual'!F116,"00"),Rosters!$A:$A,0))</f>
        <v>Griffin McShane</v>
      </c>
      <c r="D116" s="4" t="str">
        <f t="shared" si="3"/>
        <v>OLS</v>
      </c>
      <c r="E116" s="10" t="s">
        <v>52</v>
      </c>
      <c r="F116" s="10">
        <v>5.0</v>
      </c>
      <c r="G116" s="8" t="str">
        <f t="array" ref="G116">INDEX(Rosters!$E:$E,MATCH('Boys Individual'!E116&amp;"-"&amp;TEXT('Boys Individual'!F116,"00"),Rosters!$A:$A,0))&amp;" "&amp;INDEX(Rosters!$D:$D,MATCH('Boys Individual'!E116&amp;"-"&amp;TEXT('Boys Individual'!F116,"00"),Rosters!$A:$A,0))</f>
        <v>M 6</v>
      </c>
      <c r="H116" s="18" t="s">
        <v>73</v>
      </c>
      <c r="J116" s="28"/>
      <c r="K116" s="30"/>
    </row>
    <row r="117" ht="15.75" customHeight="1">
      <c r="A117" s="1">
        <f t="shared" si="4"/>
        <v>48</v>
      </c>
      <c r="B117" s="25">
        <v>0.5673842592592593</v>
      </c>
      <c r="C117" s="4" t="str">
        <f t="array" ref="C117">INDEX(Rosters!$G:$G,MATCH('Boys Individual'!E117&amp;"-"&amp;TEXT('Boys Individual'!F117,"00"),Rosters!$A:$A,0))</f>
        <v>Michael Keown</v>
      </c>
      <c r="D117" s="4" t="str">
        <f t="shared" si="3"/>
        <v>Assumption</v>
      </c>
      <c r="E117" s="10" t="s">
        <v>28</v>
      </c>
      <c r="F117" s="10">
        <v>56.0</v>
      </c>
      <c r="G117" s="8" t="str">
        <f t="array" ref="G117">INDEX(Rosters!$E:$E,MATCH('Boys Individual'!E117&amp;"-"&amp;TEXT('Boys Individual'!F117,"00"),Rosters!$A:$A,0))&amp;" "&amp;INDEX(Rosters!$D:$D,MATCH('Boys Individual'!E117&amp;"-"&amp;TEXT('Boys Individual'!F117,"00"),Rosters!$A:$A,0))</f>
        <v>M 5</v>
      </c>
      <c r="J117" s="28"/>
      <c r="K117" s="30"/>
    </row>
    <row r="118" ht="15.75" customHeight="1">
      <c r="A118" s="1">
        <f t="shared" si="4"/>
        <v>49</v>
      </c>
      <c r="B118" s="25">
        <v>0.5785416666666666</v>
      </c>
      <c r="C118" s="4" t="str">
        <f t="array" ref="C118">INDEX(Rosters!$G:$G,MATCH('Boys Individual'!E118&amp;"-"&amp;TEXT('Boys Individual'!F118,"00"),Rosters!$A:$A,0))</f>
        <v>Sam Tyrrell</v>
      </c>
      <c r="D118" s="4" t="str">
        <f t="shared" si="3"/>
        <v>OLMC</v>
      </c>
      <c r="E118" s="10" t="s">
        <v>23</v>
      </c>
      <c r="F118" s="10">
        <v>21.0</v>
      </c>
      <c r="G118" s="8" t="str">
        <f t="array" ref="G118">INDEX(Rosters!$E:$E,MATCH('Boys Individual'!E118&amp;"-"&amp;TEXT('Boys Individual'!F118,"00"),Rosters!$A:$A,0))&amp;" "&amp;INDEX(Rosters!$D:$D,MATCH('Boys Individual'!E118&amp;"-"&amp;TEXT('Boys Individual'!F118,"00"),Rosters!$A:$A,0))</f>
        <v>M 5</v>
      </c>
      <c r="J118" s="28"/>
      <c r="K118" s="30"/>
    </row>
    <row r="119" ht="15.75" customHeight="1">
      <c r="A119" s="1">
        <f t="shared" si="4"/>
        <v>50</v>
      </c>
      <c r="B119" s="25">
        <v>0.5869097222222223</v>
      </c>
      <c r="C119" s="4" t="str">
        <f t="array" ref="C119">INDEX(Rosters!$G:$G,MATCH('Boys Individual'!E119&amp;"-"&amp;TEXT('Boys Individual'!F119,"00"),Rosters!$A:$A,0))</f>
        <v>John Paul Mainardi</v>
      </c>
      <c r="D119" s="4" t="str">
        <f t="shared" si="3"/>
        <v>Assumption</v>
      </c>
      <c r="E119" s="10" t="s">
        <v>28</v>
      </c>
      <c r="F119" s="10">
        <v>14.0</v>
      </c>
      <c r="G119" s="8" t="str">
        <f t="array" ref="G119">INDEX(Rosters!$E:$E,MATCH('Boys Individual'!E119&amp;"-"&amp;TEXT('Boys Individual'!F119,"00"),Rosters!$A:$A,0))&amp;" "&amp;INDEX(Rosters!$D:$D,MATCH('Boys Individual'!E119&amp;"-"&amp;TEXT('Boys Individual'!F119,"00"),Rosters!$A:$A,0))</f>
        <v>M 5</v>
      </c>
      <c r="J119" s="28"/>
      <c r="K119" s="30"/>
    </row>
    <row r="120" ht="15.75" customHeight="1">
      <c r="A120" s="1">
        <f t="shared" si="4"/>
        <v>51</v>
      </c>
      <c r="B120" s="25">
        <v>0.5917592592592592</v>
      </c>
      <c r="C120" s="4" t="str">
        <f t="array" ref="C120">INDEX(Rosters!$G:$G,MATCH('Boys Individual'!E120&amp;"-"&amp;TEXT('Boys Individual'!F120,"00"),Rosters!$A:$A,0))</f>
        <v>Henry Slocum</v>
      </c>
      <c r="D120" s="4" t="str">
        <f t="shared" si="3"/>
        <v>St E</v>
      </c>
      <c r="E120" s="10" t="s">
        <v>33</v>
      </c>
      <c r="F120" s="10">
        <v>21.0</v>
      </c>
      <c r="G120" s="8" t="str">
        <f t="array" ref="G120">INDEX(Rosters!$E:$E,MATCH('Boys Individual'!E120&amp;"-"&amp;TEXT('Boys Individual'!F120,"00"),Rosters!$A:$A,0))&amp;" "&amp;INDEX(Rosters!$D:$D,MATCH('Boys Individual'!E120&amp;"-"&amp;TEXT('Boys Individual'!F120,"00"),Rosters!$A:$A,0))</f>
        <v>M 5</v>
      </c>
      <c r="J120" s="28"/>
      <c r="K120" s="30"/>
    </row>
    <row r="121" ht="15.75" customHeight="1">
      <c r="A121" s="1">
        <f t="shared" si="4"/>
        <v>52</v>
      </c>
      <c r="B121" s="25">
        <v>0.6555787037037037</v>
      </c>
      <c r="C121" s="4" t="str">
        <f t="array" ref="C121">INDEX(Rosters!$G:$G,MATCH('Boys Individual'!E121&amp;"-"&amp;TEXT('Boys Individual'!F121,"00"),Rosters!$A:$A,0))</f>
        <v>Robbie Palomba</v>
      </c>
      <c r="D121" s="4" t="str">
        <f t="shared" si="3"/>
        <v>SVMS</v>
      </c>
      <c r="E121" s="10" t="s">
        <v>56</v>
      </c>
      <c r="F121" s="10">
        <v>36.0</v>
      </c>
      <c r="G121" s="8" t="str">
        <f t="array" ref="G121">INDEX(Rosters!$E:$E,MATCH('Boys Individual'!E121&amp;"-"&amp;TEXT('Boys Individual'!F121,"00"),Rosters!$A:$A,0))&amp;" "&amp;INDEX(Rosters!$D:$D,MATCH('Boys Individual'!E121&amp;"-"&amp;TEXT('Boys Individual'!F121,"00"),Rosters!$A:$A,0))</f>
        <v>M 6</v>
      </c>
      <c r="J121" s="28"/>
      <c r="K121" s="30"/>
    </row>
    <row r="122" ht="15.75" customHeight="1">
      <c r="A122" s="1">
        <f t="shared" si="4"/>
        <v>53</v>
      </c>
      <c r="B122" s="25">
        <v>0.6639351851851852</v>
      </c>
      <c r="C122" s="4" t="str">
        <f t="array" ref="C122">INDEX(Rosters!$G:$G,MATCH('Boys Individual'!E122&amp;"-"&amp;TEXT('Boys Individual'!F122,"00"),Rosters!$A:$A,0))</f>
        <v>Emmett Higgins</v>
      </c>
      <c r="D122" s="4" t="str">
        <f t="shared" si="3"/>
        <v>St Therese</v>
      </c>
      <c r="E122" s="10" t="s">
        <v>37</v>
      </c>
      <c r="F122" s="10">
        <v>9.0</v>
      </c>
      <c r="G122" s="8" t="str">
        <f t="array" ref="G122">INDEX(Rosters!$E:$E,MATCH('Boys Individual'!E122&amp;"-"&amp;TEXT('Boys Individual'!F122,"00"),Rosters!$A:$A,0))&amp;" "&amp;INDEX(Rosters!$D:$D,MATCH('Boys Individual'!E122&amp;"-"&amp;TEXT('Boys Individual'!F122,"00"),Rosters!$A:$A,0))</f>
        <v>M 6</v>
      </c>
      <c r="J122" s="28"/>
      <c r="K122" s="30"/>
    </row>
    <row r="123" ht="15.75" customHeight="1">
      <c r="A123" s="1"/>
      <c r="B123" s="27"/>
      <c r="D123" s="4"/>
      <c r="E123" s="22"/>
      <c r="F123" s="22"/>
      <c r="G123" s="8"/>
      <c r="J123" s="28"/>
      <c r="K123" s="30"/>
    </row>
    <row r="124" ht="15.75" customHeight="1">
      <c r="A124" s="1"/>
      <c r="B124" s="32"/>
      <c r="D124" s="4"/>
      <c r="E124" s="22"/>
      <c r="F124" s="22"/>
      <c r="J124" s="28"/>
      <c r="K124" s="30"/>
    </row>
    <row r="125" ht="15.75" customHeight="1">
      <c r="A125" s="1" t="s">
        <v>65</v>
      </c>
      <c r="B125" s="32"/>
      <c r="D125" s="4"/>
      <c r="E125" s="22"/>
      <c r="F125" s="22"/>
      <c r="J125" s="28"/>
      <c r="K125" s="30"/>
    </row>
    <row r="126" ht="15.75" customHeight="1">
      <c r="A126" s="1" t="s">
        <v>17</v>
      </c>
      <c r="B126" s="21"/>
      <c r="C126" s="1"/>
      <c r="D126" s="1" t="s">
        <v>20</v>
      </c>
      <c r="E126" s="22"/>
      <c r="F126" s="22"/>
      <c r="J126" s="28"/>
      <c r="K126" s="30"/>
    </row>
    <row r="127" ht="15.75" customHeight="1">
      <c r="A127" s="1">
        <v>1.0</v>
      </c>
      <c r="B127" s="25">
        <v>0.4333449074074074</v>
      </c>
      <c r="C127" s="4" t="str">
        <f t="array" ref="C127">INDEX(Rosters!$G:$G,MATCH('Boys Individual'!E127&amp;"-"&amp;TEXT('Boys Individual'!F127,"00"),Rosters!$A:$A,0))</f>
        <v>Thomas Halliez</v>
      </c>
      <c r="D127" s="4" t="str">
        <f t="shared" ref="D127:D162" si="5">INDEX($Q$3:$Q$22,MATCH(E127,$P$3:$P$22,0))</f>
        <v>St E</v>
      </c>
      <c r="E127" s="22" t="s">
        <v>33</v>
      </c>
      <c r="F127" s="10">
        <v>33.0</v>
      </c>
      <c r="G127" s="8" t="str">
        <f t="array" ref="G127">INDEX(Rosters!$E:$E,MATCH('Boys Individual'!E127&amp;"-"&amp;TEXT('Boys Individual'!F127,"00"),Rosters!$A:$A,0))&amp;" "&amp;INDEX(Rosters!$D:$D,MATCH('Boys Individual'!E127&amp;"-"&amp;TEXT('Boys Individual'!F127,"00"),Rosters!$A:$A,0))</f>
        <v>M 8</v>
      </c>
      <c r="J127" s="28"/>
      <c r="K127" s="30"/>
    </row>
    <row r="128" ht="15.75" customHeight="1">
      <c r="A128" s="1">
        <v>2.0</v>
      </c>
      <c r="B128" s="25">
        <v>0.44</v>
      </c>
      <c r="C128" s="4" t="str">
        <f t="array" ref="C128">INDEX(Rosters!$G:$G,MATCH('Boys Individual'!E128&amp;"-"&amp;TEXT('Boys Individual'!F128,"00"),Rosters!$A:$A,0))</f>
        <v>John Paul Allison</v>
      </c>
      <c r="D128" s="4" t="str">
        <f t="shared" si="5"/>
        <v>AOOL</v>
      </c>
      <c r="E128" s="10" t="s">
        <v>30</v>
      </c>
      <c r="F128" s="10">
        <v>24.0</v>
      </c>
      <c r="G128" s="8" t="str">
        <f t="array" ref="G128">INDEX(Rosters!$E:$E,MATCH('Boys Individual'!E128&amp;"-"&amp;TEXT('Boys Individual'!F128,"00"),Rosters!$A:$A,0))&amp;" "&amp;INDEX(Rosters!$D:$D,MATCH('Boys Individual'!E128&amp;"-"&amp;TEXT('Boys Individual'!F128,"00"),Rosters!$A:$A,0))</f>
        <v>M 8</v>
      </c>
      <c r="J128" s="28"/>
      <c r="K128" s="30"/>
    </row>
    <row r="129" ht="15.75" customHeight="1">
      <c r="A129" s="1">
        <v>3.0</v>
      </c>
      <c r="B129" s="25">
        <v>0.44275462962962964</v>
      </c>
      <c r="C129" s="4" t="str">
        <f t="array" ref="C129">INDEX(Rosters!$G:$G,MATCH('Boys Individual'!E129&amp;"-"&amp;TEXT('Boys Individual'!F129,"00"),Rosters!$A:$A,0))</f>
        <v>Stephen Polefko</v>
      </c>
      <c r="D129" s="4" t="str">
        <f t="shared" si="5"/>
        <v>St Pats</v>
      </c>
      <c r="E129" s="10" t="s">
        <v>59</v>
      </c>
      <c r="F129" s="10">
        <v>1.0</v>
      </c>
      <c r="G129" s="8" t="str">
        <f t="array" ref="G129">INDEX(Rosters!$E:$E,MATCH('Boys Individual'!E129&amp;"-"&amp;TEXT('Boys Individual'!F129,"00"),Rosters!$A:$A,0))&amp;" "&amp;INDEX(Rosters!$D:$D,MATCH('Boys Individual'!E129&amp;"-"&amp;TEXT('Boys Individual'!F129,"00"),Rosters!$A:$A,0))</f>
        <v>M 8</v>
      </c>
      <c r="J129" s="28"/>
      <c r="K129" s="30"/>
    </row>
    <row r="130" ht="15.75" customHeight="1">
      <c r="A130" s="1">
        <v>4.0</v>
      </c>
      <c r="B130" s="25">
        <v>0.4434722222222222</v>
      </c>
      <c r="C130" s="4" t="str">
        <f t="array" ref="C130">INDEX(Rosters!$G:$G,MATCH('Boys Individual'!E130&amp;"-"&amp;TEXT('Boys Individual'!F130,"00"),Rosters!$A:$A,0))</f>
        <v>Nick Katsigiannis</v>
      </c>
      <c r="D130" s="4" t="str">
        <f t="shared" si="5"/>
        <v>Pope John</v>
      </c>
      <c r="E130" s="10" t="s">
        <v>61</v>
      </c>
      <c r="F130" s="10">
        <v>28.0</v>
      </c>
      <c r="G130" s="8" t="str">
        <f t="array" ref="G130">INDEX(Rosters!$E:$E,MATCH('Boys Individual'!E130&amp;"-"&amp;TEXT('Boys Individual'!F130,"00"),Rosters!$A:$A,0))&amp;" "&amp;INDEX(Rosters!$D:$D,MATCH('Boys Individual'!E130&amp;"-"&amp;TEXT('Boys Individual'!F130,"00"),Rosters!$A:$A,0))</f>
        <v>M 8</v>
      </c>
      <c r="J130" s="28"/>
      <c r="K130" s="30"/>
    </row>
    <row r="131" ht="15.75" customHeight="1">
      <c r="A131" s="1">
        <v>5.0</v>
      </c>
      <c r="B131" s="25">
        <v>0.4562847222222222</v>
      </c>
      <c r="C131" s="4" t="str">
        <f t="array" ref="C131">INDEX(Rosters!$G:$G,MATCH('Boys Individual'!E131&amp;"-"&amp;TEXT('Boys Individual'!F131,"00"),Rosters!$A:$A,0))</f>
        <v>Bailey  Newman</v>
      </c>
      <c r="D131" s="4" t="str">
        <f t="shared" si="5"/>
        <v>SVMS</v>
      </c>
      <c r="E131" s="10" t="s">
        <v>56</v>
      </c>
      <c r="F131" s="10">
        <v>62.0</v>
      </c>
      <c r="G131" s="8" t="str">
        <f t="array" ref="G131">INDEX(Rosters!$E:$E,MATCH('Boys Individual'!E131&amp;"-"&amp;TEXT('Boys Individual'!F131,"00"),Rosters!$A:$A,0))&amp;" "&amp;INDEX(Rosters!$D:$D,MATCH('Boys Individual'!E131&amp;"-"&amp;TEXT('Boys Individual'!F131,"00"),Rosters!$A:$A,0))</f>
        <v>M 8</v>
      </c>
    </row>
    <row r="132" ht="15.75" customHeight="1">
      <c r="A132" s="1">
        <v>6.0</v>
      </c>
      <c r="B132" s="25">
        <v>0.46427083333333335</v>
      </c>
      <c r="C132" s="4" t="str">
        <f t="array" ref="C132">INDEX(Rosters!$G:$G,MATCH('Boys Individual'!E132&amp;"-"&amp;TEXT('Boys Individual'!F132,"00"),Rosters!$A:$A,0))</f>
        <v>Luke Fadinia</v>
      </c>
      <c r="D132" s="4" t="str">
        <f t="shared" si="5"/>
        <v>SVMS</v>
      </c>
      <c r="E132" s="10" t="s">
        <v>56</v>
      </c>
      <c r="F132" s="10">
        <v>58.0</v>
      </c>
      <c r="G132" s="8" t="str">
        <f t="array" ref="G132">INDEX(Rosters!$E:$E,MATCH('Boys Individual'!E132&amp;"-"&amp;TEXT('Boys Individual'!F132,"00"),Rosters!$A:$A,0))&amp;" "&amp;INDEX(Rosters!$D:$D,MATCH('Boys Individual'!E132&amp;"-"&amp;TEXT('Boys Individual'!F132,"00"),Rosters!$A:$A,0))</f>
        <v>M 8</v>
      </c>
    </row>
    <row r="133" ht="15.75" customHeight="1">
      <c r="A133" s="1">
        <v>7.0</v>
      </c>
      <c r="B133" s="25">
        <v>0.4663773148148148</v>
      </c>
      <c r="C133" s="4" t="str">
        <f t="array" ref="C133">INDEX(Rosters!$G:$G,MATCH('Boys Individual'!E133&amp;"-"&amp;TEXT('Boys Individual'!F133,"00"),Rosters!$A:$A,0))</f>
        <v>Joshua Dueno</v>
      </c>
      <c r="D133" s="4" t="str">
        <f t="shared" si="5"/>
        <v>St Cassian School</v>
      </c>
      <c r="E133" s="10" t="s">
        <v>27</v>
      </c>
      <c r="F133" s="10">
        <v>24.0</v>
      </c>
      <c r="G133" s="8" t="str">
        <f t="array" ref="G133">INDEX(Rosters!$E:$E,MATCH('Boys Individual'!E133&amp;"-"&amp;TEXT('Boys Individual'!F133,"00"),Rosters!$A:$A,0))&amp;" "&amp;INDEX(Rosters!$D:$D,MATCH('Boys Individual'!E133&amp;"-"&amp;TEXT('Boys Individual'!F133,"00"),Rosters!$A:$A,0))</f>
        <v>M 8</v>
      </c>
    </row>
    <row r="134" ht="15.75" customHeight="1">
      <c r="A134" s="1">
        <v>8.0</v>
      </c>
      <c r="B134" s="25">
        <v>0.4691666666666667</v>
      </c>
      <c r="C134" s="4" t="str">
        <f t="array" ref="C134">INDEX(Rosters!$G:$G,MATCH('Boys Individual'!E134&amp;"-"&amp;TEXT('Boys Individual'!F134,"00"),Rosters!$A:$A,0))</f>
        <v>Braeden Amahit</v>
      </c>
      <c r="D134" s="4" t="str">
        <f t="shared" si="5"/>
        <v>St Thomas</v>
      </c>
      <c r="E134" s="10" t="s">
        <v>55</v>
      </c>
      <c r="F134" s="10">
        <v>14.0</v>
      </c>
      <c r="G134" s="8" t="str">
        <f t="array" ref="G134">INDEX(Rosters!$E:$E,MATCH('Boys Individual'!E134&amp;"-"&amp;TEXT('Boys Individual'!F134,"00"),Rosters!$A:$A,0))&amp;" "&amp;INDEX(Rosters!$D:$D,MATCH('Boys Individual'!E134&amp;"-"&amp;TEXT('Boys Individual'!F134,"00"),Rosters!$A:$A,0))</f>
        <v>M 8</v>
      </c>
      <c r="J134" s="28"/>
      <c r="K134" s="30"/>
      <c r="M134" s="30"/>
    </row>
    <row r="135" ht="15.75" customHeight="1">
      <c r="A135" s="1">
        <v>9.0</v>
      </c>
      <c r="B135" s="25">
        <v>0.4712615740740741</v>
      </c>
      <c r="C135" s="4" t="str">
        <f t="array" ref="C135">INDEX(Rosters!$G:$G,MATCH('Boys Individual'!E135&amp;"-"&amp;TEXT('Boys Individual'!F135,"00"),Rosters!$A:$A,0))</f>
        <v>Aaron Mathew</v>
      </c>
      <c r="D135" s="4" t="str">
        <f t="shared" si="5"/>
        <v>AOOL</v>
      </c>
      <c r="E135" s="10" t="s">
        <v>30</v>
      </c>
      <c r="F135" s="10">
        <v>19.0</v>
      </c>
      <c r="G135" s="8" t="str">
        <f t="array" ref="G135">INDEX(Rosters!$E:$E,MATCH('Boys Individual'!E135&amp;"-"&amp;TEXT('Boys Individual'!F135,"00"),Rosters!$A:$A,0))&amp;" "&amp;INDEX(Rosters!$D:$D,MATCH('Boys Individual'!E135&amp;"-"&amp;TEXT('Boys Individual'!F135,"00"),Rosters!$A:$A,0))</f>
        <v>M 7</v>
      </c>
      <c r="J135" s="28"/>
      <c r="K135" s="30"/>
      <c r="M135" s="30"/>
    </row>
    <row r="136" ht="15.75" customHeight="1">
      <c r="A136" s="1">
        <v>10.0</v>
      </c>
      <c r="B136" s="25">
        <v>0.4830671296296296</v>
      </c>
      <c r="C136" s="4" t="str">
        <f t="array" ref="C136">INDEX(Rosters!$G:$G,MATCH('Boys Individual'!E136&amp;"-"&amp;TEXT('Boys Individual'!F136,"00"),Rosters!$A:$A,0))</f>
        <v>Max LaBanca</v>
      </c>
      <c r="D136" s="4" t="str">
        <f t="shared" si="5"/>
        <v>Pope John</v>
      </c>
      <c r="E136" s="10" t="s">
        <v>61</v>
      </c>
      <c r="F136" s="10">
        <v>30.0</v>
      </c>
      <c r="G136" s="8" t="str">
        <f t="array" ref="G136">INDEX(Rosters!$E:$E,MATCH('Boys Individual'!E136&amp;"-"&amp;TEXT('Boys Individual'!F136,"00"),Rosters!$A:$A,0))&amp;" "&amp;INDEX(Rosters!$D:$D,MATCH('Boys Individual'!E136&amp;"-"&amp;TEXT('Boys Individual'!F136,"00"),Rosters!$A:$A,0))</f>
        <v>M 8</v>
      </c>
      <c r="J136" s="28"/>
      <c r="K136" s="30"/>
      <c r="M136" s="30"/>
    </row>
    <row r="137" ht="15.75" customHeight="1">
      <c r="A137" s="1">
        <v>11.0</v>
      </c>
      <c r="B137" s="25">
        <v>0.4844097222222222</v>
      </c>
      <c r="C137" s="4" t="str">
        <f t="array" ref="C137">INDEX(Rosters!$G:$G,MATCH('Boys Individual'!E137&amp;"-"&amp;TEXT('Boys Individual'!F137,"00"),Rosters!$A:$A,0))</f>
        <v>Jacob Schlegel</v>
      </c>
      <c r="D137" s="4" t="str">
        <f t="shared" si="5"/>
        <v>St E</v>
      </c>
      <c r="E137" s="10" t="s">
        <v>33</v>
      </c>
      <c r="F137" s="10">
        <v>36.0</v>
      </c>
      <c r="G137" s="8" t="str">
        <f t="array" ref="G137">INDEX(Rosters!$E:$E,MATCH('Boys Individual'!E137&amp;"-"&amp;TEXT('Boys Individual'!F137,"00"),Rosters!$A:$A,0))&amp;" "&amp;INDEX(Rosters!$D:$D,MATCH('Boys Individual'!E137&amp;"-"&amp;TEXT('Boys Individual'!F137,"00"),Rosters!$A:$A,0))</f>
        <v>M 8</v>
      </c>
      <c r="J137" s="28"/>
      <c r="K137" s="30"/>
      <c r="M137" s="30"/>
    </row>
    <row r="138" ht="15.75" customHeight="1">
      <c r="A138" s="1">
        <v>12.0</v>
      </c>
      <c r="B138" s="25">
        <v>0.4858564814814815</v>
      </c>
      <c r="C138" s="4" t="str">
        <f t="array" ref="C138">INDEX(Rosters!$G:$G,MATCH('Boys Individual'!E138&amp;"-"&amp;TEXT('Boys Individual'!F138,"00"),Rosters!$A:$A,0))</f>
        <v>Maxwell Fryczynski</v>
      </c>
      <c r="D138" s="4" t="str">
        <f t="shared" si="5"/>
        <v>SJA</v>
      </c>
      <c r="E138" s="10" t="s">
        <v>58</v>
      </c>
      <c r="F138" s="10">
        <v>18.0</v>
      </c>
      <c r="G138" s="8" t="str">
        <f t="array" ref="G138">INDEX(Rosters!$E:$E,MATCH('Boys Individual'!E138&amp;"-"&amp;TEXT('Boys Individual'!F138,"00"),Rosters!$A:$A,0))&amp;" "&amp;INDEX(Rosters!$D:$D,MATCH('Boys Individual'!E138&amp;"-"&amp;TEXT('Boys Individual'!F138,"00"),Rosters!$A:$A,0))</f>
        <v>M 7</v>
      </c>
      <c r="H138" s="18" t="s">
        <v>73</v>
      </c>
      <c r="J138" s="28"/>
      <c r="K138" s="30"/>
      <c r="M138" s="30"/>
    </row>
    <row r="139" ht="15.75" customHeight="1">
      <c r="A139" s="1">
        <v>13.0</v>
      </c>
      <c r="B139" s="25">
        <v>0.488599537037037</v>
      </c>
      <c r="C139" s="4" t="str">
        <f t="array" ref="C139">INDEX(Rosters!$G:$G,MATCH('Boys Individual'!E139&amp;"-"&amp;TEXT('Boys Individual'!F139,"00"),Rosters!$A:$A,0))</f>
        <v>John Caravano</v>
      </c>
      <c r="D139" s="4" t="str">
        <f t="shared" si="5"/>
        <v>SVMS</v>
      </c>
      <c r="E139" s="10" t="s">
        <v>56</v>
      </c>
      <c r="F139" s="10">
        <v>57.0</v>
      </c>
      <c r="G139" s="8" t="str">
        <f t="array" ref="G139">INDEX(Rosters!$E:$E,MATCH('Boys Individual'!E139&amp;"-"&amp;TEXT('Boys Individual'!F139,"00"),Rosters!$A:$A,0))&amp;" "&amp;INDEX(Rosters!$D:$D,MATCH('Boys Individual'!E139&amp;"-"&amp;TEXT('Boys Individual'!F139,"00"),Rosters!$A:$A,0))</f>
        <v>M 8</v>
      </c>
      <c r="J139" s="28"/>
      <c r="K139" s="30"/>
      <c r="M139" s="30"/>
    </row>
    <row r="140" ht="15.75" customHeight="1">
      <c r="A140" s="1">
        <v>14.0</v>
      </c>
      <c r="B140" s="25">
        <v>0.4910069444444444</v>
      </c>
      <c r="C140" s="4" t="str">
        <f t="array" ref="C140">INDEX(Rosters!$G:$G,MATCH('Boys Individual'!E140&amp;"-"&amp;TEXT('Boys Individual'!F140,"00"),Rosters!$A:$A,0))</f>
        <v>Ethan Bedoya</v>
      </c>
      <c r="D140" s="4" t="str">
        <f t="shared" si="5"/>
        <v>St Cassian School</v>
      </c>
      <c r="E140" s="10" t="s">
        <v>27</v>
      </c>
      <c r="F140" s="10">
        <v>10.0</v>
      </c>
      <c r="G140" s="8" t="str">
        <f t="array" ref="G140">INDEX(Rosters!$E:$E,MATCH('Boys Individual'!E140&amp;"-"&amp;TEXT('Boys Individual'!F140,"00"),Rosters!$A:$A,0))&amp;" "&amp;INDEX(Rosters!$D:$D,MATCH('Boys Individual'!E140&amp;"-"&amp;TEXT('Boys Individual'!F140,"00"),Rosters!$A:$A,0))</f>
        <v>m 8</v>
      </c>
      <c r="J140" s="28"/>
      <c r="K140" s="30"/>
      <c r="M140" s="30"/>
    </row>
    <row r="141" ht="15.75" customHeight="1">
      <c r="A141" s="1">
        <v>15.0</v>
      </c>
      <c r="B141" s="25">
        <v>0.4924189814814815</v>
      </c>
      <c r="C141" s="4" t="str">
        <f t="array" ref="C141">INDEX(Rosters!$G:$G,MATCH('Boys Individual'!E141&amp;"-"&amp;TEXT('Boys Individual'!F141,"00"),Rosters!$A:$A,0))</f>
        <v>Louis Masone</v>
      </c>
      <c r="D141" s="4" t="str">
        <f t="shared" si="5"/>
        <v>Pope John</v>
      </c>
      <c r="E141" s="10" t="s">
        <v>61</v>
      </c>
      <c r="F141" s="10">
        <v>31.0</v>
      </c>
      <c r="G141" s="8" t="str">
        <f t="array" ref="G141">INDEX(Rosters!$E:$E,MATCH('Boys Individual'!E141&amp;"-"&amp;TEXT('Boys Individual'!F141,"00"),Rosters!$A:$A,0))&amp;" "&amp;INDEX(Rosters!$D:$D,MATCH('Boys Individual'!E141&amp;"-"&amp;TEXT('Boys Individual'!F141,"00"),Rosters!$A:$A,0))</f>
        <v>M 8</v>
      </c>
      <c r="J141" s="28"/>
      <c r="K141" s="30"/>
      <c r="M141" s="30"/>
    </row>
    <row r="142" ht="15.75" customHeight="1">
      <c r="A142" s="1">
        <v>16.0</v>
      </c>
      <c r="B142" s="25">
        <v>0.49903935185185183</v>
      </c>
      <c r="C142" s="4" t="str">
        <f t="array" ref="C142">INDEX(Rosters!$G:$G,MATCH('Boys Individual'!E142&amp;"-"&amp;TEXT('Boys Individual'!F142,"00"),Rosters!$A:$A,0))</f>
        <v>Luke Falcone</v>
      </c>
      <c r="D142" s="4" t="str">
        <f t="shared" si="5"/>
        <v>AOOL</v>
      </c>
      <c r="E142" s="10" t="s">
        <v>30</v>
      </c>
      <c r="F142" s="10">
        <v>25.0</v>
      </c>
      <c r="G142" s="8" t="str">
        <f t="array" ref="G142">INDEX(Rosters!$E:$E,MATCH('Boys Individual'!E142&amp;"-"&amp;TEXT('Boys Individual'!F142,"00"),Rosters!$A:$A,0))&amp;" "&amp;INDEX(Rosters!$D:$D,MATCH('Boys Individual'!E142&amp;"-"&amp;TEXT('Boys Individual'!F142,"00"),Rosters!$A:$A,0))</f>
        <v>M 8</v>
      </c>
      <c r="J142" s="28"/>
      <c r="K142" s="30"/>
      <c r="M142" s="30"/>
    </row>
    <row r="143" ht="15.75" customHeight="1">
      <c r="A143" s="1">
        <v>17.0</v>
      </c>
      <c r="B143" s="25">
        <v>0.5024884259259259</v>
      </c>
      <c r="C143" s="4" t="str">
        <f t="array" ref="C143">INDEX(Rosters!$G:$G,MATCH('Boys Individual'!E143&amp;"-"&amp;TEXT('Boys Individual'!F143,"00"),Rosters!$A:$A,0))</f>
        <v>Alex Kirkland</v>
      </c>
      <c r="D143" s="4" t="str">
        <f t="shared" si="5"/>
        <v>Pope John</v>
      </c>
      <c r="E143" s="10" t="s">
        <v>61</v>
      </c>
      <c r="F143" s="10">
        <v>29.0</v>
      </c>
      <c r="G143" s="8" t="str">
        <f t="array" ref="G143">INDEX(Rosters!$E:$E,MATCH('Boys Individual'!E143&amp;"-"&amp;TEXT('Boys Individual'!F143,"00"),Rosters!$A:$A,0))&amp;" "&amp;INDEX(Rosters!$D:$D,MATCH('Boys Individual'!E143&amp;"-"&amp;TEXT('Boys Individual'!F143,"00"),Rosters!$A:$A,0))</f>
        <v>M 8</v>
      </c>
      <c r="J143" s="28"/>
      <c r="K143" s="30"/>
      <c r="M143" s="30"/>
    </row>
    <row r="144" ht="15.75" customHeight="1">
      <c r="A144" s="1">
        <v>18.0</v>
      </c>
      <c r="B144" s="25">
        <v>0.5122453703703703</v>
      </c>
      <c r="C144" s="4" t="str">
        <f t="array" ref="C144">INDEX(Rosters!$G:$G,MATCH('Boys Individual'!E144&amp;"-"&amp;TEXT('Boys Individual'!F144,"00"),Rosters!$A:$A,0))</f>
        <v>Benedek Jalics</v>
      </c>
      <c r="D144" s="4" t="str">
        <f t="shared" si="5"/>
        <v>St E</v>
      </c>
      <c r="E144" s="10" t="s">
        <v>33</v>
      </c>
      <c r="F144" s="10">
        <v>34.0</v>
      </c>
      <c r="G144" s="8" t="str">
        <f t="array" ref="G144">INDEX(Rosters!$E:$E,MATCH('Boys Individual'!E144&amp;"-"&amp;TEXT('Boys Individual'!F144,"00"),Rosters!$A:$A,0))&amp;" "&amp;INDEX(Rosters!$D:$D,MATCH('Boys Individual'!E144&amp;"-"&amp;TEXT('Boys Individual'!F144,"00"),Rosters!$A:$A,0))</f>
        <v>M 8</v>
      </c>
      <c r="J144" s="28"/>
      <c r="K144" s="30"/>
      <c r="M144" s="30"/>
    </row>
    <row r="145" ht="15.75" customHeight="1">
      <c r="A145" s="1">
        <v>19.0</v>
      </c>
      <c r="B145" s="25">
        <v>0.5135995370370371</v>
      </c>
      <c r="C145" s="4" t="str">
        <f t="array" ref="C145">INDEX(Rosters!$G:$G,MATCH('Boys Individual'!E145&amp;"-"&amp;TEXT('Boys Individual'!F145,"00"),Rosters!$A:$A,0))</f>
        <v>Keith VanFleet</v>
      </c>
      <c r="D145" s="4" t="str">
        <f t="shared" si="5"/>
        <v>OLMC</v>
      </c>
      <c r="E145" s="10" t="s">
        <v>23</v>
      </c>
      <c r="F145" s="10">
        <v>44.0</v>
      </c>
      <c r="G145" s="8" t="str">
        <f t="array" ref="G145">INDEX(Rosters!$E:$E,MATCH('Boys Individual'!E145&amp;"-"&amp;TEXT('Boys Individual'!F145,"00"),Rosters!$A:$A,0))&amp;" "&amp;INDEX(Rosters!$D:$D,MATCH('Boys Individual'!E145&amp;"-"&amp;TEXT('Boys Individual'!F145,"00"),Rosters!$A:$A,0))</f>
        <v>M 8</v>
      </c>
      <c r="J145" s="28"/>
      <c r="K145" s="30"/>
      <c r="M145" s="30"/>
    </row>
    <row r="146" ht="15.75" customHeight="1">
      <c r="A146" s="1">
        <v>20.0</v>
      </c>
      <c r="B146" s="25">
        <v>0.5146643518518519</v>
      </c>
      <c r="C146" s="4" t="str">
        <f t="array" ref="C146">INDEX(Rosters!$G:$G,MATCH('Boys Individual'!E146&amp;"-"&amp;TEXT('Boys Individual'!F146,"00"),Rosters!$A:$A,0))</f>
        <v>Robbie Davis</v>
      </c>
      <c r="D146" s="4" t="str">
        <f t="shared" si="5"/>
        <v>Assumption</v>
      </c>
      <c r="E146" s="10" t="s">
        <v>28</v>
      </c>
      <c r="F146" s="10">
        <v>43.0</v>
      </c>
      <c r="G146" s="8" t="str">
        <f t="array" ref="G146">INDEX(Rosters!$E:$E,MATCH('Boys Individual'!E146&amp;"-"&amp;TEXT('Boys Individual'!F146,"00"),Rosters!$A:$A,0))&amp;" "&amp;INDEX(Rosters!$D:$D,MATCH('Boys Individual'!E146&amp;"-"&amp;TEXT('Boys Individual'!F146,"00"),Rosters!$A:$A,0))</f>
        <v>M 8</v>
      </c>
      <c r="J146" s="28"/>
      <c r="K146" s="30"/>
      <c r="M146" s="30"/>
    </row>
    <row r="147" ht="15.75" customHeight="1">
      <c r="A147" s="1">
        <v>21.0</v>
      </c>
      <c r="B147" s="25">
        <v>0.516724537037037</v>
      </c>
      <c r="C147" s="4" t="str">
        <f t="array" ref="C147">INDEX(Rosters!$G:$G,MATCH('Boys Individual'!E147&amp;"-"&amp;TEXT('Boys Individual'!F147,"00"),Rosters!$A:$A,0))</f>
        <v>David Rokicki</v>
      </c>
      <c r="D147" s="4" t="str">
        <f t="shared" si="5"/>
        <v>SJA</v>
      </c>
      <c r="E147" s="10" t="s">
        <v>58</v>
      </c>
      <c r="F147" s="10">
        <v>19.0</v>
      </c>
      <c r="G147" s="8" t="str">
        <f t="array" ref="G147">INDEX(Rosters!$E:$E,MATCH('Boys Individual'!E147&amp;"-"&amp;TEXT('Boys Individual'!F147,"00"),Rosters!$A:$A,0))&amp;" "&amp;INDEX(Rosters!$D:$D,MATCH('Boys Individual'!E147&amp;"-"&amp;TEXT('Boys Individual'!F147,"00"),Rosters!$A:$A,0))</f>
        <v>M 7</v>
      </c>
      <c r="H147" s="18" t="s">
        <v>73</v>
      </c>
      <c r="J147" s="28"/>
      <c r="K147" s="30"/>
      <c r="M147" s="30"/>
    </row>
    <row r="148" ht="15.75" customHeight="1">
      <c r="A148" s="1">
        <v>22.0</v>
      </c>
      <c r="B148" s="25">
        <v>0.5177893518518518</v>
      </c>
      <c r="C148" s="4" t="str">
        <f t="array" ref="C148">INDEX(Rosters!$G:$G,MATCH('Boys Individual'!E148&amp;"-"&amp;TEXT('Boys Individual'!F148,"00"),Rosters!$A:$A,0))</f>
        <v>Nicolai Chalet</v>
      </c>
      <c r="D148" s="4" t="str">
        <f t="shared" si="5"/>
        <v>St Thomas</v>
      </c>
      <c r="E148" s="10" t="s">
        <v>55</v>
      </c>
      <c r="F148" s="10">
        <v>17.0</v>
      </c>
      <c r="G148" s="8" t="str">
        <f t="array" ref="G148">INDEX(Rosters!$E:$E,MATCH('Boys Individual'!E148&amp;"-"&amp;TEXT('Boys Individual'!F148,"00"),Rosters!$A:$A,0))&amp;" "&amp;INDEX(Rosters!$D:$D,MATCH('Boys Individual'!E148&amp;"-"&amp;TEXT('Boys Individual'!F148,"00"),Rosters!$A:$A,0))</f>
        <v>M 8</v>
      </c>
      <c r="J148" s="28"/>
      <c r="K148" s="30"/>
      <c r="M148" s="30"/>
    </row>
    <row r="149" ht="15.75" customHeight="1">
      <c r="A149" s="1">
        <v>23.0</v>
      </c>
      <c r="B149" s="25">
        <v>0.5396527777777778</v>
      </c>
      <c r="C149" s="4" t="str">
        <f t="array" ref="C149">INDEX(Rosters!$G:$G,MATCH('Boys Individual'!E149&amp;"-"&amp;TEXT('Boys Individual'!F149,"00"),Rosters!$A:$A,0))</f>
        <v>Steven Llanes</v>
      </c>
      <c r="D149" s="4" t="str">
        <f t="shared" si="5"/>
        <v>St Cassian School</v>
      </c>
      <c r="E149" s="10" t="s">
        <v>27</v>
      </c>
      <c r="F149" s="10">
        <v>31.0</v>
      </c>
      <c r="G149" s="8" t="str">
        <f t="array" ref="G149">INDEX(Rosters!$E:$E,MATCH('Boys Individual'!E149&amp;"-"&amp;TEXT('Boys Individual'!F149,"00"),Rosters!$A:$A,0))&amp;" "&amp;INDEX(Rosters!$D:$D,MATCH('Boys Individual'!E149&amp;"-"&amp;TEXT('Boys Individual'!F149,"00"),Rosters!$A:$A,0))</f>
        <v>M 7</v>
      </c>
      <c r="J149" s="28"/>
      <c r="K149" s="30"/>
      <c r="M149" s="30"/>
    </row>
    <row r="150" ht="15.75" customHeight="1">
      <c r="A150" s="1">
        <v>24.0</v>
      </c>
      <c r="B150" s="25">
        <v>0.5441550925925925</v>
      </c>
      <c r="C150" s="4" t="str">
        <f t="array" ref="C150">INDEX(Rosters!$G:$G,MATCH('Boys Individual'!E150&amp;"-"&amp;TEXT('Boys Individual'!F150,"00"),Rosters!$A:$A,0))</f>
        <v>Alexander Russo</v>
      </c>
      <c r="D150" s="4" t="str">
        <f t="shared" si="5"/>
        <v>OLS</v>
      </c>
      <c r="E150" s="10" t="s">
        <v>52</v>
      </c>
      <c r="F150" s="10">
        <v>1.0</v>
      </c>
      <c r="G150" s="8" t="str">
        <f t="array" ref="G150">INDEX(Rosters!$E:$E,MATCH('Boys Individual'!E150&amp;"-"&amp;TEXT('Boys Individual'!F150,"00"),Rosters!$A:$A,0))&amp;" "&amp;INDEX(Rosters!$D:$D,MATCH('Boys Individual'!E150&amp;"-"&amp;TEXT('Boys Individual'!F150,"00"),Rosters!$A:$A,0))</f>
        <v>M 8</v>
      </c>
      <c r="J150" s="28"/>
      <c r="K150" s="30"/>
      <c r="M150" s="30"/>
    </row>
    <row r="151" ht="15.75" customHeight="1">
      <c r="A151" s="1">
        <v>25.0</v>
      </c>
      <c r="B151" s="25">
        <v>0.5452083333333333</v>
      </c>
      <c r="C151" s="4" t="str">
        <f t="array" ref="C151">INDEX(Rosters!$G:$G,MATCH('Boys Individual'!E151&amp;"-"&amp;TEXT('Boys Individual'!F151,"00"),Rosters!$A:$A,0))</f>
        <v>Henry Meyers</v>
      </c>
      <c r="D151" s="4" t="str">
        <f t="shared" si="5"/>
        <v>St Cassian School</v>
      </c>
      <c r="E151" s="10" t="s">
        <v>27</v>
      </c>
      <c r="F151" s="10">
        <v>37.0</v>
      </c>
      <c r="G151" s="8" t="str">
        <f t="array" ref="G151">INDEX(Rosters!$E:$E,MATCH('Boys Individual'!E151&amp;"-"&amp;TEXT('Boys Individual'!F151,"00"),Rosters!$A:$A,0))&amp;" "&amp;INDEX(Rosters!$D:$D,MATCH('Boys Individual'!E151&amp;"-"&amp;TEXT('Boys Individual'!F151,"00"),Rosters!$A:$A,0))</f>
        <v>m 8</v>
      </c>
      <c r="J151" s="28"/>
      <c r="K151" s="30"/>
      <c r="M151" s="30"/>
    </row>
    <row r="152" ht="15.75" customHeight="1">
      <c r="A152" s="1">
        <v>26.0</v>
      </c>
      <c r="B152" s="25">
        <v>0.5503935185185185</v>
      </c>
      <c r="C152" s="4" t="str">
        <f t="array" ref="C152">INDEX(Rosters!$G:$G,MATCH('Boys Individual'!E152&amp;"-"&amp;TEXT('Boys Individual'!F152,"00"),Rosters!$A:$A,0))</f>
        <v>Finn Costello</v>
      </c>
      <c r="D152" s="4" t="str">
        <f t="shared" si="5"/>
        <v>Assumption</v>
      </c>
      <c r="E152" s="10" t="s">
        <v>28</v>
      </c>
      <c r="F152" s="10">
        <v>42.0</v>
      </c>
      <c r="G152" s="8" t="str">
        <f t="array" ref="G152">INDEX(Rosters!$E:$E,MATCH('Boys Individual'!E152&amp;"-"&amp;TEXT('Boys Individual'!F152,"00"),Rosters!$A:$A,0))&amp;" "&amp;INDEX(Rosters!$D:$D,MATCH('Boys Individual'!E152&amp;"-"&amp;TEXT('Boys Individual'!F152,"00"),Rosters!$A:$A,0))</f>
        <v>M 8</v>
      </c>
      <c r="J152" s="28"/>
      <c r="K152" s="30"/>
      <c r="M152" s="30"/>
    </row>
    <row r="153" ht="15.75" customHeight="1">
      <c r="A153" s="1">
        <v>27.0</v>
      </c>
      <c r="B153" s="25">
        <v>0.5510995370370371</v>
      </c>
      <c r="C153" s="4" t="str">
        <f t="array" ref="C153">INDEX(Rosters!$G:$G,MATCH('Boys Individual'!E153&amp;"-"&amp;TEXT('Boys Individual'!F153,"00"),Rosters!$A:$A,0))</f>
        <v>Gabriel Pinguil</v>
      </c>
      <c r="D153" s="4" t="str">
        <f t="shared" si="5"/>
        <v>St Cassian School</v>
      </c>
      <c r="E153" s="10" t="s">
        <v>27</v>
      </c>
      <c r="F153" s="10">
        <v>44.0</v>
      </c>
      <c r="G153" s="8" t="str">
        <f t="array" ref="G153">INDEX(Rosters!$E:$E,MATCH('Boys Individual'!E153&amp;"-"&amp;TEXT('Boys Individual'!F153,"00"),Rosters!$A:$A,0))&amp;" "&amp;INDEX(Rosters!$D:$D,MATCH('Boys Individual'!E153&amp;"-"&amp;TEXT('Boys Individual'!F153,"00"),Rosters!$A:$A,0))</f>
        <v>M 8</v>
      </c>
      <c r="J153" s="28"/>
      <c r="K153" s="30"/>
      <c r="M153" s="30"/>
    </row>
    <row r="154" ht="15.75" customHeight="1">
      <c r="A154" s="1">
        <v>28.0</v>
      </c>
      <c r="B154" s="25">
        <v>0.5604629629629629</v>
      </c>
      <c r="C154" s="4" t="str">
        <f t="array" ref="C154">INDEX(Rosters!$G:$G,MATCH('Boys Individual'!E154&amp;"-"&amp;TEXT('Boys Individual'!F154,"00"),Rosters!$A:$A,0))</f>
        <v>Justin Honig</v>
      </c>
      <c r="D154" s="4" t="str">
        <f t="shared" si="5"/>
        <v>Pope John</v>
      </c>
      <c r="E154" s="10" t="s">
        <v>61</v>
      </c>
      <c r="F154" s="10">
        <v>27.0</v>
      </c>
      <c r="G154" s="8" t="str">
        <f t="array" ref="G154">INDEX(Rosters!$E:$E,MATCH('Boys Individual'!E154&amp;"-"&amp;TEXT('Boys Individual'!F154,"00"),Rosters!$A:$A,0))&amp;" "&amp;INDEX(Rosters!$D:$D,MATCH('Boys Individual'!E154&amp;"-"&amp;TEXT('Boys Individual'!F154,"00"),Rosters!$A:$A,0))</f>
        <v>M 8</v>
      </c>
      <c r="J154" s="28"/>
      <c r="K154" s="30"/>
      <c r="M154" s="30"/>
    </row>
    <row r="155" ht="15.75" customHeight="1">
      <c r="A155" s="1">
        <v>29.0</v>
      </c>
      <c r="B155" s="25">
        <v>0.5618518518518518</v>
      </c>
      <c r="C155" s="4" t="str">
        <f t="array" ref="C155">INDEX(Rosters!$G:$G,MATCH('Boys Individual'!E155&amp;"-"&amp;TEXT('Boys Individual'!F155,"00"),Rosters!$A:$A,0))</f>
        <v>Chace Whaley</v>
      </c>
      <c r="D155" s="4" t="str">
        <f t="shared" si="5"/>
        <v>Pope John</v>
      </c>
      <c r="E155" s="10" t="s">
        <v>61</v>
      </c>
      <c r="F155" s="10">
        <v>22.0</v>
      </c>
      <c r="G155" s="8" t="str">
        <f t="array" ref="G155">INDEX(Rosters!$E:$E,MATCH('Boys Individual'!E155&amp;"-"&amp;TEXT('Boys Individual'!F155,"00"),Rosters!$A:$A,0))&amp;" "&amp;INDEX(Rosters!$D:$D,MATCH('Boys Individual'!E155&amp;"-"&amp;TEXT('Boys Individual'!F155,"00"),Rosters!$A:$A,0))</f>
        <v>M 7</v>
      </c>
      <c r="J155" s="28"/>
      <c r="K155" s="30"/>
      <c r="M155" s="30"/>
    </row>
    <row r="156" ht="15.75" customHeight="1">
      <c r="A156" s="1">
        <v>30.0</v>
      </c>
      <c r="B156" s="25">
        <v>0.5625578703703704</v>
      </c>
      <c r="C156" s="4" t="str">
        <f t="array" ref="C156">INDEX(Rosters!$G:$G,MATCH('Boys Individual'!E156&amp;"-"&amp;TEXT('Boys Individual'!F156,"00"),Rosters!$A:$A,0))</f>
        <v>Alexander Choe</v>
      </c>
      <c r="D156" s="4" t="str">
        <f t="shared" si="5"/>
        <v>St Cassian School</v>
      </c>
      <c r="E156" s="10" t="s">
        <v>27</v>
      </c>
      <c r="F156" s="10">
        <v>21.0</v>
      </c>
      <c r="G156" s="8" t="str">
        <f t="array" ref="G156">INDEX(Rosters!$E:$E,MATCH('Boys Individual'!E156&amp;"-"&amp;TEXT('Boys Individual'!F156,"00"),Rosters!$A:$A,0))&amp;" "&amp;INDEX(Rosters!$D:$D,MATCH('Boys Individual'!E156&amp;"-"&amp;TEXT('Boys Individual'!F156,"00"),Rosters!$A:$A,0))</f>
        <v>m 8</v>
      </c>
      <c r="J156" s="28"/>
      <c r="K156" s="30"/>
      <c r="M156" s="30"/>
    </row>
    <row r="157" ht="15.75" customHeight="1">
      <c r="A157" s="1">
        <v>31.0</v>
      </c>
      <c r="B157" s="25">
        <v>0.5695254629629629</v>
      </c>
      <c r="C157" s="4" t="str">
        <f t="array" ref="C157">INDEX(Rosters!$G:$G,MATCH('Boys Individual'!E157&amp;"-"&amp;TEXT('Boys Individual'!F157,"00"),Rosters!$A:$A,0))</f>
        <v>Chase Capo</v>
      </c>
      <c r="D157" s="4" t="str">
        <f t="shared" si="5"/>
        <v>Assumption</v>
      </c>
      <c r="E157" s="10" t="s">
        <v>28</v>
      </c>
      <c r="F157" s="10">
        <v>54.0</v>
      </c>
      <c r="G157" s="8" t="str">
        <f t="array" ref="G157">INDEX(Rosters!$E:$E,MATCH('Boys Individual'!E157&amp;"-"&amp;TEXT('Boys Individual'!F157,"00"),Rosters!$A:$A,0))&amp;" "&amp;INDEX(Rosters!$D:$D,MATCH('Boys Individual'!E157&amp;"-"&amp;TEXT('Boys Individual'!F157,"00"),Rosters!$A:$A,0))</f>
        <v>M 8</v>
      </c>
      <c r="J157" s="28"/>
      <c r="K157" s="30"/>
      <c r="M157" s="30"/>
    </row>
    <row r="158" ht="15.75" customHeight="1">
      <c r="A158" s="1">
        <f t="shared" ref="A158:A162" si="6">A157+1</f>
        <v>32</v>
      </c>
      <c r="B158" s="25">
        <v>0.572650462962963</v>
      </c>
      <c r="C158" s="4" t="str">
        <f t="array" ref="C158">INDEX(Rosters!$G:$G,MATCH('Boys Individual'!E158&amp;"-"&amp;TEXT('Boys Individual'!F158,"00"),Rosters!$A:$A,0))</f>
        <v>Luke Matty</v>
      </c>
      <c r="D158" s="4" t="str">
        <f t="shared" si="5"/>
        <v>OLMC</v>
      </c>
      <c r="E158" s="10" t="s">
        <v>23</v>
      </c>
      <c r="F158" s="10">
        <v>35.0</v>
      </c>
      <c r="G158" s="8" t="str">
        <f t="array" ref="G158">INDEX(Rosters!$E:$E,MATCH('Boys Individual'!E158&amp;"-"&amp;TEXT('Boys Individual'!F158,"00"),Rosters!$A:$A,0))&amp;" "&amp;INDEX(Rosters!$D:$D,MATCH('Boys Individual'!E158&amp;"-"&amp;TEXT('Boys Individual'!F158,"00"),Rosters!$A:$A,0))</f>
        <v>M 7</v>
      </c>
      <c r="J158" s="28"/>
      <c r="K158" s="30"/>
      <c r="M158" s="30"/>
    </row>
    <row r="159" ht="15.75" customHeight="1">
      <c r="A159" s="1">
        <f t="shared" si="6"/>
        <v>33</v>
      </c>
      <c r="B159" s="25">
        <v>0.5743634259259259</v>
      </c>
      <c r="C159" s="4" t="str">
        <f t="array" ref="C159">INDEX(Rosters!$G:$G,MATCH('Boys Individual'!E159&amp;"-"&amp;TEXT('Boys Individual'!F159,"00"),Rosters!$A:$A,0))</f>
        <v>Christian Lois</v>
      </c>
      <c r="D159" s="4" t="str">
        <f t="shared" si="5"/>
        <v>OLMC</v>
      </c>
      <c r="E159" s="10" t="s">
        <v>23</v>
      </c>
      <c r="F159" s="10">
        <v>33.0</v>
      </c>
      <c r="G159" s="8" t="str">
        <f t="array" ref="G159">INDEX(Rosters!$E:$E,MATCH('Boys Individual'!E159&amp;"-"&amp;TEXT('Boys Individual'!F159,"00"),Rosters!$A:$A,0))&amp;" "&amp;INDEX(Rosters!$D:$D,MATCH('Boys Individual'!E159&amp;"-"&amp;TEXT('Boys Individual'!F159,"00"),Rosters!$A:$A,0))</f>
        <v>M 7</v>
      </c>
      <c r="J159" s="28"/>
      <c r="K159" s="30"/>
      <c r="M159" s="30"/>
    </row>
    <row r="160" ht="15.75" customHeight="1">
      <c r="A160" s="1">
        <f t="shared" si="6"/>
        <v>34</v>
      </c>
      <c r="B160" s="25">
        <v>0.6000347222222222</v>
      </c>
      <c r="C160" s="4" t="str">
        <f t="array" ref="C160">INDEX(Rosters!$G:$G,MATCH('Boys Individual'!E160&amp;"-"&amp;TEXT('Boys Individual'!F160,"00"),Rosters!$A:$A,0))</f>
        <v>Michael Anthony Guzman</v>
      </c>
      <c r="D160" s="4" t="str">
        <f t="shared" si="5"/>
        <v>St Thomas</v>
      </c>
      <c r="E160" s="10" t="s">
        <v>55</v>
      </c>
      <c r="F160" s="10">
        <v>13.0</v>
      </c>
      <c r="G160" s="8" t="str">
        <f t="array" ref="G160">INDEX(Rosters!$E:$E,MATCH('Boys Individual'!E160&amp;"-"&amp;TEXT('Boys Individual'!F160,"00"),Rosters!$A:$A,0))&amp;" "&amp;INDEX(Rosters!$D:$D,MATCH('Boys Individual'!E160&amp;"-"&amp;TEXT('Boys Individual'!F160,"00"),Rosters!$A:$A,0))</f>
        <v>M 7</v>
      </c>
      <c r="J160" s="28"/>
      <c r="K160" s="30"/>
      <c r="M160" s="30"/>
    </row>
    <row r="161" ht="15.75" customHeight="1">
      <c r="A161" s="1">
        <f t="shared" si="6"/>
        <v>35</v>
      </c>
      <c r="B161" s="25">
        <v>0.6024537037037037</v>
      </c>
      <c r="C161" s="4" t="str">
        <f t="array" ref="C161">INDEX(Rosters!$G:$G,MATCH('Boys Individual'!E161&amp;"-"&amp;TEXT('Boys Individual'!F161,"00"),Rosters!$A:$A,0))</f>
        <v>David Fazio</v>
      </c>
      <c r="D161" s="4" t="str">
        <f t="shared" si="5"/>
        <v>St Thomas</v>
      </c>
      <c r="E161" s="10" t="s">
        <v>55</v>
      </c>
      <c r="F161" s="10">
        <v>11.0</v>
      </c>
      <c r="G161" s="8" t="str">
        <f t="array" ref="G161">INDEX(Rosters!$E:$E,MATCH('Boys Individual'!E161&amp;"-"&amp;TEXT('Boys Individual'!F161,"00"),Rosters!$A:$A,0))&amp;" "&amp;INDEX(Rosters!$D:$D,MATCH('Boys Individual'!E161&amp;"-"&amp;TEXT('Boys Individual'!F161,"00"),Rosters!$A:$A,0))</f>
        <v>M 7</v>
      </c>
      <c r="J161" s="28"/>
      <c r="K161" s="30"/>
      <c r="M161" s="30"/>
    </row>
    <row r="162" ht="15.75" customHeight="1">
      <c r="A162" s="1">
        <f t="shared" si="6"/>
        <v>36</v>
      </c>
      <c r="B162" s="25">
        <v>1.0416666666666667E-4</v>
      </c>
      <c r="C162" s="4" t="str">
        <f t="array" ref="C162">INDEX(Rosters!$G:$G,MATCH('Boys Individual'!E162&amp;"-"&amp;TEXT('Boys Individual'!F162,"00"),Rosters!$A:$A,0))</f>
        <v>Benjamin Caldwell</v>
      </c>
      <c r="D162" s="4" t="str">
        <f t="shared" si="5"/>
        <v>St Cassian School</v>
      </c>
      <c r="E162" s="10" t="s">
        <v>27</v>
      </c>
      <c r="F162" s="10">
        <v>17.0</v>
      </c>
      <c r="G162" s="8" t="str">
        <f t="array" ref="G162">INDEX(Rosters!$E:$E,MATCH('Boys Individual'!E162&amp;"-"&amp;TEXT('Boys Individual'!F162,"00"),Rosters!$A:$A,0))&amp;" "&amp;INDEX(Rosters!$D:$D,MATCH('Boys Individual'!E162&amp;"-"&amp;TEXT('Boys Individual'!F162,"00"),Rosters!$A:$A,0))</f>
        <v>m 8</v>
      </c>
      <c r="H162" s="18" t="s">
        <v>73</v>
      </c>
      <c r="J162" s="28"/>
      <c r="K162" s="30"/>
      <c r="M162" s="30"/>
    </row>
    <row r="163" ht="15.75" customHeight="1">
      <c r="B163" s="27"/>
      <c r="D163" s="4"/>
      <c r="E163" s="22"/>
      <c r="F163" s="22"/>
    </row>
    <row r="164" ht="15.75" customHeight="1">
      <c r="B164" s="27"/>
      <c r="D164" s="4"/>
      <c r="E164" s="22"/>
      <c r="F164" s="22"/>
    </row>
    <row r="165" ht="15.75" customHeight="1">
      <c r="B165" s="27"/>
      <c r="D165" s="4"/>
      <c r="E165" s="22"/>
      <c r="F165" s="22"/>
    </row>
    <row r="166" ht="15.75" customHeight="1">
      <c r="B166" s="27"/>
      <c r="D166" s="4"/>
      <c r="E166" s="22"/>
      <c r="F166" s="22"/>
    </row>
    <row r="167" ht="15.75" customHeight="1">
      <c r="B167" s="27"/>
      <c r="D167" s="4"/>
      <c r="E167" s="22"/>
      <c r="F167" s="22"/>
    </row>
    <row r="168" ht="15.75" customHeight="1">
      <c r="B168" s="27"/>
      <c r="D168" s="4"/>
      <c r="E168" s="22"/>
      <c r="F168" s="22"/>
    </row>
    <row r="169" ht="15.75" customHeight="1">
      <c r="B169" s="27"/>
      <c r="D169" s="4"/>
      <c r="E169" s="22"/>
      <c r="F169" s="22"/>
    </row>
    <row r="170" ht="15.75" customHeight="1">
      <c r="B170" s="27"/>
      <c r="D170" s="4"/>
      <c r="E170" s="22"/>
      <c r="F170" s="22"/>
    </row>
    <row r="171" ht="15.75" customHeight="1">
      <c r="B171" s="27"/>
      <c r="D171" s="4"/>
      <c r="E171" s="22"/>
      <c r="F171" s="22"/>
    </row>
    <row r="172" ht="15.75" customHeight="1">
      <c r="B172" s="27"/>
      <c r="D172" s="4"/>
      <c r="E172" s="22"/>
      <c r="F172" s="22"/>
    </row>
    <row r="173" ht="15.75" customHeight="1">
      <c r="B173" s="27"/>
      <c r="D173" s="4"/>
      <c r="E173" s="22"/>
      <c r="F173" s="22"/>
    </row>
    <row r="174" ht="15.75" customHeight="1">
      <c r="B174" s="27"/>
      <c r="D174" s="4"/>
      <c r="E174" s="22"/>
      <c r="F174" s="22"/>
    </row>
    <row r="175" ht="15.75" customHeight="1">
      <c r="B175" s="27"/>
      <c r="D175" s="4"/>
      <c r="E175" s="22"/>
      <c r="F175" s="22"/>
    </row>
    <row r="176" ht="15.75" customHeight="1">
      <c r="B176" s="27"/>
      <c r="D176" s="4"/>
      <c r="E176" s="22"/>
      <c r="F176" s="22"/>
    </row>
    <row r="177" ht="15.75" customHeight="1">
      <c r="B177" s="27"/>
      <c r="D177" s="4"/>
      <c r="E177" s="22"/>
      <c r="F177" s="22"/>
    </row>
    <row r="178" ht="15.75" customHeight="1">
      <c r="B178" s="27"/>
      <c r="D178" s="4"/>
      <c r="E178" s="22"/>
      <c r="F178" s="22"/>
    </row>
    <row r="179" ht="15.75" customHeight="1">
      <c r="B179" s="27"/>
      <c r="D179" s="4"/>
      <c r="E179" s="22"/>
      <c r="F179" s="22"/>
    </row>
    <row r="180" ht="15.75" customHeight="1">
      <c r="B180" s="27"/>
      <c r="D180" s="4"/>
      <c r="E180" s="22"/>
      <c r="F180" s="22"/>
    </row>
    <row r="181" ht="15.75" customHeight="1">
      <c r="B181" s="27"/>
      <c r="D181" s="4"/>
      <c r="E181" s="22"/>
      <c r="F181" s="22"/>
    </row>
    <row r="182" ht="15.75" customHeight="1">
      <c r="B182" s="27"/>
      <c r="D182" s="4"/>
      <c r="E182" s="22"/>
      <c r="F182" s="22"/>
    </row>
    <row r="183" ht="15.75" customHeight="1">
      <c r="B183" s="27"/>
      <c r="D183" s="4"/>
      <c r="E183" s="22"/>
      <c r="F183" s="22"/>
    </row>
    <row r="184" ht="15.75" customHeight="1">
      <c r="B184" s="27"/>
      <c r="D184" s="4"/>
      <c r="E184" s="22"/>
      <c r="F184" s="22"/>
    </row>
    <row r="185" ht="15.75" customHeight="1">
      <c r="B185" s="27"/>
      <c r="D185" s="4"/>
      <c r="E185" s="22"/>
      <c r="F185" s="22"/>
    </row>
    <row r="186" ht="15.75" customHeight="1">
      <c r="B186" s="27"/>
      <c r="D186" s="4"/>
      <c r="E186" s="22"/>
      <c r="F186" s="22"/>
    </row>
    <row r="187" ht="15.75" customHeight="1">
      <c r="B187" s="27"/>
      <c r="D187" s="4"/>
      <c r="E187" s="22"/>
      <c r="F187" s="22"/>
    </row>
    <row r="188" ht="15.75" customHeight="1">
      <c r="B188" s="27"/>
      <c r="D188" s="4"/>
      <c r="E188" s="22"/>
      <c r="F188" s="22"/>
    </row>
    <row r="189" ht="15.75" customHeight="1">
      <c r="B189" s="27"/>
      <c r="D189" s="4"/>
      <c r="E189" s="22"/>
      <c r="F189" s="22"/>
    </row>
    <row r="190" ht="15.75" customHeight="1">
      <c r="B190" s="27"/>
      <c r="D190" s="4"/>
      <c r="E190" s="22"/>
      <c r="F190" s="22"/>
    </row>
    <row r="191" ht="15.75" customHeight="1">
      <c r="B191" s="27"/>
      <c r="D191" s="4"/>
      <c r="E191" s="22"/>
      <c r="F191" s="22"/>
    </row>
    <row r="192" ht="15.75" customHeight="1">
      <c r="B192" s="27"/>
      <c r="D192" s="4"/>
      <c r="E192" s="22"/>
      <c r="F192" s="22"/>
    </row>
    <row r="193" ht="15.75" customHeight="1">
      <c r="B193" s="27"/>
      <c r="D193" s="4"/>
      <c r="E193" s="22"/>
      <c r="F193" s="22"/>
    </row>
    <row r="194" ht="15.75" customHeight="1">
      <c r="B194" s="27"/>
      <c r="D194" s="4"/>
      <c r="E194" s="22"/>
      <c r="F194" s="22"/>
    </row>
    <row r="195" ht="15.75" customHeight="1">
      <c r="B195" s="27"/>
      <c r="D195" s="4"/>
      <c r="E195" s="22"/>
      <c r="F195" s="22"/>
    </row>
    <row r="196" ht="15.75" customHeight="1">
      <c r="B196" s="27"/>
      <c r="D196" s="4"/>
      <c r="E196" s="22"/>
      <c r="F196" s="22"/>
    </row>
    <row r="197" ht="15.75" customHeight="1">
      <c r="B197" s="27"/>
      <c r="D197" s="4"/>
      <c r="E197" s="22"/>
      <c r="F197" s="22"/>
    </row>
    <row r="198" ht="15.75" customHeight="1">
      <c r="B198" s="27"/>
      <c r="D198" s="4"/>
      <c r="E198" s="22"/>
      <c r="F198" s="22"/>
    </row>
    <row r="199" ht="15.75" customHeight="1">
      <c r="B199" s="27"/>
      <c r="D199" s="4"/>
      <c r="E199" s="22"/>
      <c r="F199" s="22"/>
    </row>
    <row r="200" ht="15.75" customHeight="1">
      <c r="B200" s="27"/>
      <c r="D200" s="4"/>
      <c r="E200" s="22"/>
      <c r="F200" s="22"/>
    </row>
    <row r="201" ht="15.75" customHeight="1">
      <c r="B201" s="27"/>
      <c r="D201" s="4"/>
      <c r="E201" s="22"/>
      <c r="F201" s="22"/>
    </row>
    <row r="202" ht="15.75" customHeight="1">
      <c r="B202" s="27"/>
      <c r="D202" s="4"/>
      <c r="E202" s="22"/>
      <c r="F202" s="22"/>
    </row>
    <row r="203" ht="15.75" customHeight="1">
      <c r="B203" s="27"/>
      <c r="D203" s="4"/>
      <c r="E203" s="22"/>
      <c r="F203" s="22"/>
    </row>
    <row r="204" ht="15.75" customHeight="1">
      <c r="B204" s="27"/>
      <c r="D204" s="4"/>
      <c r="E204" s="22"/>
      <c r="F204" s="22"/>
    </row>
    <row r="205" ht="15.75" customHeight="1">
      <c r="B205" s="27"/>
      <c r="D205" s="4"/>
      <c r="E205" s="22"/>
      <c r="F205" s="22"/>
    </row>
    <row r="206" ht="15.75" customHeight="1">
      <c r="B206" s="27"/>
      <c r="D206" s="4"/>
      <c r="E206" s="22"/>
      <c r="F206" s="22"/>
    </row>
    <row r="207" ht="15.75" customHeight="1">
      <c r="B207" s="27"/>
      <c r="D207" s="4"/>
      <c r="E207" s="22"/>
      <c r="F207" s="22"/>
    </row>
    <row r="208" ht="15.75" customHeight="1">
      <c r="B208" s="27"/>
      <c r="D208" s="4"/>
      <c r="E208" s="22"/>
      <c r="F208" s="22"/>
    </row>
    <row r="209" ht="15.75" customHeight="1">
      <c r="B209" s="27"/>
      <c r="D209" s="4"/>
      <c r="E209" s="22"/>
      <c r="F209" s="22"/>
    </row>
    <row r="210" ht="15.75" customHeight="1">
      <c r="B210" s="27"/>
      <c r="D210" s="4"/>
      <c r="E210" s="22"/>
      <c r="F210" s="22"/>
    </row>
    <row r="211" ht="15.75" customHeight="1">
      <c r="B211" s="27"/>
      <c r="D211" s="4"/>
      <c r="E211" s="22"/>
      <c r="F211" s="22"/>
    </row>
    <row r="212" ht="15.75" customHeight="1">
      <c r="B212" s="27"/>
      <c r="D212" s="4"/>
      <c r="E212" s="22"/>
      <c r="F212" s="22"/>
    </row>
    <row r="213" ht="15.75" customHeight="1">
      <c r="B213" s="27"/>
      <c r="D213" s="4"/>
      <c r="E213" s="22"/>
      <c r="F213" s="22"/>
    </row>
    <row r="214" ht="15.75" customHeight="1">
      <c r="B214" s="27"/>
      <c r="D214" s="4"/>
      <c r="E214" s="22"/>
      <c r="F214" s="22"/>
    </row>
    <row r="215" ht="15.75" customHeight="1">
      <c r="B215" s="27"/>
      <c r="D215" s="4"/>
      <c r="E215" s="22"/>
      <c r="F215" s="22"/>
    </row>
    <row r="216" ht="15.75" customHeight="1">
      <c r="B216" s="27"/>
      <c r="D216" s="4"/>
      <c r="E216" s="22"/>
      <c r="F216" s="22"/>
    </row>
    <row r="217" ht="15.75" customHeight="1">
      <c r="B217" s="27"/>
      <c r="D217" s="4"/>
      <c r="E217" s="22"/>
      <c r="F217" s="22"/>
    </row>
    <row r="218" ht="15.75" customHeight="1">
      <c r="B218" s="27"/>
      <c r="D218" s="4"/>
      <c r="E218" s="22"/>
      <c r="F218" s="22"/>
    </row>
    <row r="219" ht="15.75" customHeight="1">
      <c r="B219" s="27"/>
      <c r="D219" s="4"/>
      <c r="E219" s="22"/>
      <c r="F219" s="22"/>
    </row>
    <row r="220" ht="15.75" customHeight="1">
      <c r="B220" s="27"/>
      <c r="D220" s="4"/>
      <c r="E220" s="22"/>
      <c r="F220" s="22"/>
    </row>
    <row r="221" ht="15.75" customHeight="1">
      <c r="B221" s="27"/>
      <c r="D221" s="4"/>
      <c r="E221" s="22"/>
      <c r="F221" s="22"/>
    </row>
    <row r="222" ht="15.75" customHeight="1">
      <c r="B222" s="27"/>
      <c r="D222" s="4"/>
      <c r="E222" s="22"/>
      <c r="F222" s="22"/>
    </row>
    <row r="223" ht="15.75" customHeight="1">
      <c r="B223" s="27"/>
      <c r="D223" s="4"/>
      <c r="E223" s="22"/>
      <c r="F223" s="22"/>
    </row>
    <row r="224" ht="15.75" customHeight="1">
      <c r="B224" s="27"/>
      <c r="D224" s="4"/>
      <c r="E224" s="22"/>
      <c r="F224" s="22"/>
    </row>
    <row r="225" ht="15.75" customHeight="1">
      <c r="B225" s="27"/>
      <c r="D225" s="4"/>
      <c r="E225" s="22"/>
      <c r="F225" s="22"/>
    </row>
    <row r="226" ht="15.75" customHeight="1">
      <c r="B226" s="27"/>
      <c r="D226" s="4"/>
      <c r="E226" s="22"/>
      <c r="F226" s="22"/>
    </row>
    <row r="227" ht="15.75" customHeight="1">
      <c r="B227" s="27"/>
      <c r="D227" s="4"/>
      <c r="E227" s="22"/>
      <c r="F227" s="22"/>
    </row>
    <row r="228" ht="15.75" customHeight="1">
      <c r="B228" s="27"/>
      <c r="D228" s="4"/>
      <c r="E228" s="22"/>
      <c r="F228" s="22"/>
    </row>
    <row r="229" ht="15.75" customHeight="1">
      <c r="B229" s="27"/>
      <c r="D229" s="4"/>
      <c r="E229" s="22"/>
      <c r="F229" s="22"/>
    </row>
    <row r="230" ht="15.75" customHeight="1">
      <c r="B230" s="27"/>
      <c r="D230" s="4"/>
      <c r="E230" s="22"/>
      <c r="F230" s="22"/>
    </row>
    <row r="231" ht="15.75" customHeight="1">
      <c r="B231" s="27"/>
      <c r="D231" s="4"/>
      <c r="E231" s="22"/>
      <c r="F231" s="22"/>
    </row>
    <row r="232" ht="15.75" customHeight="1">
      <c r="B232" s="27"/>
      <c r="D232" s="4"/>
      <c r="E232" s="22"/>
      <c r="F232" s="22"/>
    </row>
    <row r="233" ht="15.75" customHeight="1">
      <c r="B233" s="27"/>
      <c r="D233" s="4"/>
      <c r="E233" s="22"/>
      <c r="F233" s="22"/>
    </row>
    <row r="234" ht="15.75" customHeight="1">
      <c r="B234" s="27"/>
      <c r="D234" s="4"/>
      <c r="E234" s="22"/>
      <c r="F234" s="22"/>
    </row>
    <row r="235" ht="15.75" customHeight="1">
      <c r="B235" s="27"/>
      <c r="D235" s="4"/>
      <c r="E235" s="22"/>
      <c r="F235" s="22"/>
    </row>
    <row r="236" ht="15.75" customHeight="1">
      <c r="B236" s="27"/>
      <c r="D236" s="4"/>
      <c r="E236" s="22"/>
      <c r="F236" s="22"/>
    </row>
    <row r="237" ht="15.75" customHeight="1">
      <c r="B237" s="27"/>
      <c r="D237" s="4"/>
      <c r="E237" s="22"/>
      <c r="F237" s="22"/>
    </row>
    <row r="238" ht="15.75" customHeight="1">
      <c r="B238" s="27"/>
      <c r="D238" s="4"/>
      <c r="E238" s="22"/>
      <c r="F238" s="22"/>
    </row>
    <row r="239" ht="15.75" customHeight="1">
      <c r="B239" s="27"/>
      <c r="D239" s="4"/>
      <c r="E239" s="22"/>
      <c r="F239" s="22"/>
    </row>
    <row r="240" ht="15.75" customHeight="1">
      <c r="B240" s="27"/>
      <c r="D240" s="4"/>
      <c r="E240" s="22"/>
      <c r="F240" s="22"/>
    </row>
    <row r="241" ht="15.75" customHeight="1">
      <c r="B241" s="27"/>
      <c r="D241" s="4"/>
      <c r="E241" s="22"/>
      <c r="F241" s="22"/>
    </row>
    <row r="242" ht="15.75" customHeight="1">
      <c r="B242" s="27"/>
      <c r="D242" s="4"/>
      <c r="E242" s="22"/>
      <c r="F242" s="22"/>
    </row>
    <row r="243" ht="15.75" customHeight="1">
      <c r="B243" s="27"/>
      <c r="D243" s="4"/>
      <c r="E243" s="22"/>
      <c r="F243" s="22"/>
    </row>
    <row r="244" ht="15.75" customHeight="1">
      <c r="B244" s="27"/>
      <c r="D244" s="4"/>
      <c r="E244" s="22"/>
      <c r="F244" s="22"/>
    </row>
    <row r="245" ht="15.75" customHeight="1">
      <c r="B245" s="27"/>
      <c r="D245" s="4"/>
      <c r="E245" s="22"/>
      <c r="F245" s="22"/>
    </row>
    <row r="246" ht="15.75" customHeight="1">
      <c r="B246" s="27"/>
      <c r="D246" s="4"/>
      <c r="E246" s="22"/>
      <c r="F246" s="22"/>
    </row>
    <row r="247" ht="15.75" customHeight="1">
      <c r="B247" s="27"/>
      <c r="D247" s="4"/>
      <c r="E247" s="22"/>
      <c r="F247" s="22"/>
    </row>
    <row r="248" ht="15.75" customHeight="1">
      <c r="B248" s="27"/>
      <c r="D248" s="4"/>
      <c r="E248" s="22"/>
      <c r="F248" s="22"/>
    </row>
    <row r="249" ht="15.75" customHeight="1">
      <c r="B249" s="27"/>
      <c r="D249" s="4"/>
      <c r="E249" s="22"/>
      <c r="F249" s="22"/>
    </row>
    <row r="250" ht="15.75" customHeight="1">
      <c r="B250" s="27"/>
      <c r="D250" s="4"/>
      <c r="E250" s="22"/>
      <c r="F250" s="22"/>
    </row>
    <row r="251" ht="15.75" customHeight="1">
      <c r="B251" s="27"/>
      <c r="D251" s="4"/>
      <c r="E251" s="22"/>
      <c r="F251" s="22"/>
    </row>
    <row r="252" ht="15.75" customHeight="1">
      <c r="B252" s="27"/>
      <c r="D252" s="4"/>
      <c r="E252" s="22"/>
      <c r="F252" s="22"/>
    </row>
    <row r="253" ht="15.75" customHeight="1">
      <c r="B253" s="27"/>
      <c r="D253" s="4"/>
      <c r="E253" s="22"/>
      <c r="F253" s="22"/>
    </row>
    <row r="254" ht="15.75" customHeight="1">
      <c r="B254" s="27"/>
      <c r="D254" s="4"/>
      <c r="E254" s="22"/>
      <c r="F254" s="22"/>
    </row>
    <row r="255" ht="15.75" customHeight="1">
      <c r="B255" s="27"/>
      <c r="D255" s="4"/>
      <c r="E255" s="22"/>
      <c r="F255" s="22"/>
    </row>
    <row r="256" ht="15.75" customHeight="1">
      <c r="B256" s="27"/>
      <c r="D256" s="4"/>
      <c r="E256" s="22"/>
      <c r="F256" s="22"/>
    </row>
    <row r="257" ht="15.75" customHeight="1">
      <c r="B257" s="27"/>
      <c r="D257" s="4"/>
      <c r="E257" s="22"/>
      <c r="F257" s="22"/>
    </row>
    <row r="258" ht="15.75" customHeight="1">
      <c r="B258" s="27"/>
      <c r="D258" s="4"/>
      <c r="E258" s="22"/>
      <c r="F258" s="22"/>
    </row>
    <row r="259" ht="15.75" customHeight="1">
      <c r="B259" s="27"/>
      <c r="D259" s="4"/>
      <c r="E259" s="22"/>
      <c r="F259" s="22"/>
    </row>
    <row r="260" ht="15.75" customHeight="1">
      <c r="B260" s="27"/>
      <c r="D260" s="4"/>
      <c r="E260" s="22"/>
      <c r="F260" s="22"/>
    </row>
    <row r="261" ht="15.75" customHeight="1">
      <c r="B261" s="27"/>
      <c r="D261" s="4"/>
      <c r="E261" s="22"/>
      <c r="F261" s="22"/>
    </row>
    <row r="262" ht="15.75" customHeight="1">
      <c r="B262" s="27"/>
      <c r="D262" s="4"/>
      <c r="E262" s="22"/>
      <c r="F262" s="22"/>
    </row>
    <row r="263" ht="15.75" customHeight="1">
      <c r="B263" s="27"/>
      <c r="D263" s="4"/>
      <c r="E263" s="22"/>
      <c r="F263" s="22"/>
    </row>
    <row r="264" ht="15.75" customHeight="1">
      <c r="B264" s="27"/>
      <c r="D264" s="4"/>
      <c r="E264" s="22"/>
      <c r="F264" s="22"/>
    </row>
    <row r="265" ht="15.75" customHeight="1">
      <c r="B265" s="27"/>
      <c r="D265" s="4"/>
      <c r="E265" s="22"/>
      <c r="F265" s="22"/>
    </row>
    <row r="266" ht="15.75" customHeight="1">
      <c r="B266" s="27"/>
      <c r="D266" s="4"/>
      <c r="E266" s="22"/>
      <c r="F266" s="22"/>
    </row>
    <row r="267" ht="15.75" customHeight="1">
      <c r="B267" s="27"/>
      <c r="D267" s="4"/>
      <c r="E267" s="22"/>
      <c r="F267" s="22"/>
    </row>
    <row r="268" ht="15.75" customHeight="1">
      <c r="B268" s="27"/>
      <c r="D268" s="4"/>
      <c r="E268" s="22"/>
      <c r="F268" s="22"/>
    </row>
    <row r="269" ht="15.75" customHeight="1">
      <c r="B269" s="27"/>
      <c r="D269" s="4"/>
      <c r="E269" s="22"/>
      <c r="F269" s="22"/>
    </row>
    <row r="270" ht="15.75" customHeight="1">
      <c r="B270" s="27"/>
      <c r="D270" s="4"/>
      <c r="E270" s="22"/>
      <c r="F270" s="22"/>
    </row>
    <row r="271" ht="15.75" customHeight="1">
      <c r="B271" s="27"/>
      <c r="D271" s="4"/>
      <c r="E271" s="22"/>
      <c r="F271" s="22"/>
    </row>
    <row r="272" ht="15.75" customHeight="1">
      <c r="B272" s="27"/>
      <c r="D272" s="4"/>
      <c r="E272" s="22"/>
      <c r="F272" s="22"/>
    </row>
    <row r="273" ht="15.75" customHeight="1">
      <c r="B273" s="27"/>
      <c r="D273" s="4"/>
      <c r="E273" s="22"/>
      <c r="F273" s="22"/>
    </row>
    <row r="274" ht="15.75" customHeight="1">
      <c r="B274" s="27"/>
      <c r="D274" s="4"/>
      <c r="E274" s="22"/>
      <c r="F274" s="22"/>
    </row>
    <row r="275" ht="15.75" customHeight="1">
      <c r="B275" s="27"/>
      <c r="D275" s="4"/>
      <c r="E275" s="22"/>
      <c r="F275" s="22"/>
    </row>
    <row r="276" ht="15.75" customHeight="1">
      <c r="B276" s="27"/>
      <c r="D276" s="4"/>
      <c r="E276" s="22"/>
      <c r="F276" s="22"/>
    </row>
    <row r="277" ht="15.75" customHeight="1">
      <c r="B277" s="27"/>
      <c r="D277" s="4"/>
      <c r="E277" s="22"/>
      <c r="F277" s="22"/>
    </row>
    <row r="278" ht="15.75" customHeight="1">
      <c r="B278" s="27"/>
      <c r="D278" s="4"/>
      <c r="E278" s="22"/>
      <c r="F278" s="22"/>
    </row>
    <row r="279" ht="15.75" customHeight="1">
      <c r="B279" s="27"/>
      <c r="D279" s="4"/>
      <c r="E279" s="22"/>
      <c r="F279" s="22"/>
    </row>
    <row r="280" ht="15.75" customHeight="1">
      <c r="B280" s="27"/>
      <c r="D280" s="4"/>
      <c r="E280" s="22"/>
      <c r="F280" s="22"/>
    </row>
    <row r="281" ht="15.75" customHeight="1">
      <c r="B281" s="27"/>
      <c r="D281" s="4"/>
      <c r="E281" s="22"/>
      <c r="F281" s="22"/>
    </row>
    <row r="282" ht="15.75" customHeight="1">
      <c r="B282" s="27"/>
      <c r="D282" s="4"/>
      <c r="E282" s="22"/>
      <c r="F282" s="22"/>
    </row>
    <row r="283" ht="15.75" customHeight="1">
      <c r="B283" s="27"/>
      <c r="D283" s="4"/>
      <c r="E283" s="22"/>
      <c r="F283" s="22"/>
    </row>
    <row r="284" ht="15.75" customHeight="1">
      <c r="B284" s="27"/>
      <c r="D284" s="4"/>
      <c r="E284" s="22"/>
      <c r="F284" s="22"/>
    </row>
    <row r="285" ht="15.75" customHeight="1">
      <c r="B285" s="27"/>
      <c r="D285" s="4"/>
      <c r="E285" s="22"/>
      <c r="F285" s="22"/>
    </row>
    <row r="286" ht="15.75" customHeight="1">
      <c r="B286" s="27"/>
      <c r="D286" s="4"/>
      <c r="E286" s="22"/>
      <c r="F286" s="22"/>
    </row>
    <row r="287" ht="15.75" customHeight="1">
      <c r="B287" s="27"/>
      <c r="D287" s="4"/>
      <c r="E287" s="22"/>
      <c r="F287" s="22"/>
    </row>
    <row r="288" ht="15.75" customHeight="1">
      <c r="B288" s="27"/>
      <c r="D288" s="4"/>
      <c r="E288" s="22"/>
      <c r="F288" s="22"/>
    </row>
    <row r="289" ht="15.75" customHeight="1">
      <c r="B289" s="27"/>
      <c r="D289" s="4"/>
      <c r="E289" s="22"/>
      <c r="F289" s="22"/>
    </row>
    <row r="290" ht="15.75" customHeight="1">
      <c r="B290" s="27"/>
      <c r="D290" s="4"/>
      <c r="E290" s="22"/>
      <c r="F290" s="22"/>
    </row>
    <row r="291" ht="15.75" customHeight="1">
      <c r="B291" s="27"/>
      <c r="D291" s="4"/>
      <c r="E291" s="22"/>
      <c r="F291" s="22"/>
    </row>
    <row r="292" ht="15.75" customHeight="1">
      <c r="B292" s="27"/>
      <c r="D292" s="4"/>
      <c r="E292" s="22"/>
      <c r="F292" s="22"/>
    </row>
    <row r="293" ht="15.75" customHeight="1">
      <c r="B293" s="27"/>
      <c r="D293" s="4"/>
      <c r="E293" s="22"/>
      <c r="F293" s="22"/>
    </row>
    <row r="294" ht="15.75" customHeight="1">
      <c r="B294" s="27"/>
      <c r="D294" s="4"/>
      <c r="E294" s="22"/>
      <c r="F294" s="22"/>
    </row>
    <row r="295" ht="15.75" customHeight="1">
      <c r="B295" s="27"/>
      <c r="D295" s="4"/>
      <c r="E295" s="22"/>
      <c r="F295" s="22"/>
    </row>
    <row r="296" ht="15.75" customHeight="1">
      <c r="B296" s="27"/>
      <c r="D296" s="4"/>
      <c r="E296" s="22"/>
      <c r="F296" s="22"/>
    </row>
    <row r="297" ht="15.75" customHeight="1">
      <c r="B297" s="27"/>
      <c r="D297" s="4"/>
      <c r="E297" s="22"/>
      <c r="F297" s="22"/>
    </row>
    <row r="298" ht="15.75" customHeight="1">
      <c r="B298" s="27"/>
      <c r="D298" s="4"/>
      <c r="E298" s="22"/>
      <c r="F298" s="22"/>
    </row>
    <row r="299" ht="15.75" customHeight="1">
      <c r="B299" s="27"/>
      <c r="D299" s="4"/>
      <c r="E299" s="22"/>
      <c r="F299" s="22"/>
    </row>
    <row r="300" ht="15.75" customHeight="1">
      <c r="B300" s="27"/>
      <c r="D300" s="4"/>
      <c r="E300" s="22"/>
      <c r="F300" s="22"/>
    </row>
    <row r="301" ht="15.75" customHeight="1">
      <c r="B301" s="27"/>
      <c r="D301" s="4"/>
      <c r="E301" s="22"/>
      <c r="F301" s="22"/>
    </row>
    <row r="302" ht="15.75" customHeight="1">
      <c r="B302" s="27"/>
      <c r="D302" s="4"/>
      <c r="E302" s="22"/>
      <c r="F302" s="22"/>
    </row>
    <row r="303" ht="15.75" customHeight="1">
      <c r="B303" s="27"/>
      <c r="E303" s="22"/>
      <c r="F303" s="22"/>
    </row>
    <row r="304" ht="15.75" customHeight="1">
      <c r="B304" s="27"/>
      <c r="E304" s="22"/>
      <c r="F304" s="22"/>
    </row>
    <row r="305" ht="15.75" customHeight="1">
      <c r="B305" s="27"/>
      <c r="E305" s="22"/>
      <c r="F305" s="22"/>
    </row>
    <row r="306" ht="15.75" customHeight="1">
      <c r="B306" s="27"/>
      <c r="E306" s="22"/>
      <c r="F306" s="22"/>
    </row>
    <row r="307" ht="15.75" customHeight="1">
      <c r="B307" s="27"/>
      <c r="E307" s="22"/>
      <c r="F307" s="22"/>
    </row>
    <row r="308" ht="15.75" customHeight="1">
      <c r="B308" s="27"/>
      <c r="E308" s="22"/>
      <c r="F308" s="22"/>
    </row>
    <row r="309" ht="15.75" customHeight="1">
      <c r="B309" s="27"/>
      <c r="E309" s="22"/>
      <c r="F309" s="22"/>
    </row>
    <row r="310" ht="15.75" customHeight="1">
      <c r="B310" s="27"/>
      <c r="E310" s="22"/>
      <c r="F310" s="22"/>
    </row>
    <row r="311" ht="15.75" customHeight="1">
      <c r="B311" s="27"/>
      <c r="E311" s="22"/>
      <c r="F311" s="22"/>
    </row>
    <row r="312" ht="15.75" customHeight="1">
      <c r="B312" s="27"/>
      <c r="E312" s="22"/>
      <c r="F312" s="22"/>
    </row>
    <row r="313" ht="15.75" customHeight="1">
      <c r="B313" s="27"/>
      <c r="E313" s="22"/>
      <c r="F313" s="22"/>
    </row>
    <row r="314" ht="15.75" customHeight="1">
      <c r="B314" s="27"/>
      <c r="E314" s="22"/>
      <c r="F314" s="22"/>
    </row>
    <row r="315" ht="15.75" customHeight="1">
      <c r="B315" s="27"/>
      <c r="E315" s="22"/>
      <c r="F315" s="22"/>
    </row>
    <row r="316" ht="15.75" customHeight="1">
      <c r="B316" s="27"/>
      <c r="E316" s="22"/>
      <c r="F316" s="22"/>
    </row>
    <row r="317" ht="15.75" customHeight="1">
      <c r="B317" s="27"/>
      <c r="E317" s="22"/>
      <c r="F317" s="22"/>
    </row>
    <row r="318" ht="15.75" customHeight="1">
      <c r="B318" s="27"/>
      <c r="E318" s="22"/>
      <c r="F318" s="22"/>
    </row>
    <row r="319" ht="15.75" customHeight="1">
      <c r="B319" s="27"/>
      <c r="E319" s="22"/>
      <c r="F319" s="22"/>
    </row>
    <row r="320" ht="15.75" customHeight="1">
      <c r="B320" s="27"/>
      <c r="E320" s="22"/>
      <c r="F320" s="22"/>
    </row>
    <row r="321" ht="15.75" customHeight="1">
      <c r="B321" s="27"/>
      <c r="E321" s="22"/>
      <c r="F321" s="22"/>
    </row>
    <row r="322" ht="15.75" customHeight="1">
      <c r="B322" s="27"/>
      <c r="E322" s="22"/>
      <c r="F322" s="22"/>
    </row>
    <row r="323" ht="15.75" customHeight="1">
      <c r="B323" s="27"/>
      <c r="E323" s="22"/>
      <c r="F323" s="22"/>
    </row>
    <row r="324" ht="15.75" customHeight="1">
      <c r="B324" s="27"/>
      <c r="E324" s="22"/>
      <c r="F324" s="22"/>
    </row>
    <row r="325" ht="15.75" customHeight="1">
      <c r="B325" s="27"/>
      <c r="E325" s="22"/>
      <c r="F325" s="22"/>
    </row>
    <row r="326" ht="15.75" customHeight="1">
      <c r="B326" s="27"/>
      <c r="E326" s="22"/>
      <c r="F326" s="22"/>
    </row>
    <row r="327" ht="15.75" customHeight="1">
      <c r="B327" s="27"/>
      <c r="E327" s="22"/>
      <c r="F327" s="22"/>
    </row>
    <row r="328" ht="15.75" customHeight="1">
      <c r="B328" s="27"/>
      <c r="E328" s="22"/>
      <c r="F328" s="22"/>
    </row>
    <row r="329" ht="15.75" customHeight="1">
      <c r="B329" s="27"/>
      <c r="E329" s="22"/>
      <c r="F329" s="22"/>
    </row>
    <row r="330" ht="15.75" customHeight="1">
      <c r="B330" s="27"/>
      <c r="E330" s="22"/>
      <c r="F330" s="22"/>
    </row>
    <row r="331" ht="15.75" customHeight="1">
      <c r="B331" s="27"/>
      <c r="E331" s="22"/>
      <c r="F331" s="22"/>
    </row>
    <row r="332" ht="15.75" customHeight="1">
      <c r="B332" s="27"/>
      <c r="E332" s="22"/>
      <c r="F332" s="22"/>
    </row>
    <row r="333" ht="15.75" customHeight="1">
      <c r="B333" s="27"/>
      <c r="E333" s="22"/>
      <c r="F333" s="22"/>
    </row>
    <row r="334" ht="15.75" customHeight="1">
      <c r="B334" s="27"/>
      <c r="E334" s="22"/>
      <c r="F334" s="22"/>
    </row>
    <row r="335" ht="15.75" customHeight="1">
      <c r="B335" s="27"/>
      <c r="E335" s="22"/>
      <c r="F335" s="22"/>
    </row>
    <row r="336" ht="15.75" customHeight="1">
      <c r="B336" s="27"/>
      <c r="E336" s="22"/>
      <c r="F336" s="22"/>
    </row>
    <row r="337" ht="15.75" customHeight="1">
      <c r="B337" s="27"/>
      <c r="E337" s="22"/>
      <c r="F337" s="22"/>
    </row>
    <row r="338" ht="15.75" customHeight="1">
      <c r="B338" s="27"/>
      <c r="E338" s="22"/>
      <c r="F338" s="22"/>
    </row>
    <row r="339" ht="15.75" customHeight="1">
      <c r="B339" s="27"/>
      <c r="E339" s="22"/>
      <c r="F339" s="22"/>
    </row>
    <row r="340" ht="15.75" customHeight="1">
      <c r="B340" s="27"/>
      <c r="E340" s="22"/>
      <c r="F340" s="22"/>
    </row>
    <row r="341" ht="15.75" customHeight="1">
      <c r="B341" s="27"/>
      <c r="E341" s="22"/>
      <c r="F341" s="22"/>
    </row>
    <row r="342" ht="15.75" customHeight="1">
      <c r="B342" s="27"/>
      <c r="E342" s="22"/>
      <c r="F342" s="22"/>
    </row>
    <row r="343" ht="15.75" customHeight="1">
      <c r="B343" s="27"/>
      <c r="E343" s="22"/>
      <c r="F343" s="22"/>
    </row>
    <row r="344" ht="15.75" customHeight="1">
      <c r="B344" s="27"/>
      <c r="E344" s="22"/>
      <c r="F344" s="22"/>
    </row>
    <row r="345" ht="15.75" customHeight="1">
      <c r="B345" s="27"/>
      <c r="E345" s="22"/>
      <c r="F345" s="22"/>
    </row>
    <row r="346" ht="15.75" customHeight="1">
      <c r="B346" s="27"/>
      <c r="E346" s="22"/>
      <c r="F346" s="22"/>
    </row>
    <row r="347" ht="15.75" customHeight="1">
      <c r="B347" s="27"/>
      <c r="E347" s="22"/>
      <c r="F347" s="22"/>
    </row>
    <row r="348" ht="15.75" customHeight="1">
      <c r="B348" s="27"/>
      <c r="E348" s="22"/>
      <c r="F348" s="22"/>
    </row>
    <row r="349" ht="15.75" customHeight="1">
      <c r="B349" s="27"/>
      <c r="E349" s="22"/>
      <c r="F349" s="22"/>
    </row>
    <row r="350" ht="15.75" customHeight="1">
      <c r="B350" s="27"/>
      <c r="E350" s="22"/>
      <c r="F350" s="22"/>
    </row>
    <row r="351" ht="15.75" customHeight="1">
      <c r="B351" s="27"/>
      <c r="E351" s="22"/>
      <c r="F351" s="22"/>
    </row>
    <row r="352" ht="15.75" customHeight="1">
      <c r="B352" s="27"/>
      <c r="E352" s="22"/>
      <c r="F352" s="22"/>
    </row>
    <row r="353" ht="15.75" customHeight="1">
      <c r="B353" s="27"/>
      <c r="E353" s="22"/>
      <c r="F353" s="22"/>
    </row>
    <row r="354" ht="15.75" customHeight="1">
      <c r="B354" s="27"/>
      <c r="E354" s="22"/>
      <c r="F354" s="22"/>
    </row>
    <row r="355" ht="15.75" customHeight="1">
      <c r="B355" s="27"/>
      <c r="E355" s="22"/>
      <c r="F355" s="22"/>
    </row>
    <row r="356" ht="15.75" customHeight="1">
      <c r="B356" s="27"/>
      <c r="E356" s="22"/>
      <c r="F356" s="22"/>
    </row>
    <row r="357" ht="15.75" customHeight="1">
      <c r="B357" s="27"/>
      <c r="E357" s="22"/>
      <c r="F357" s="22"/>
    </row>
    <row r="358" ht="15.75" customHeight="1">
      <c r="B358" s="27"/>
      <c r="E358" s="22"/>
      <c r="F358" s="22"/>
    </row>
    <row r="359" ht="15.75" customHeight="1">
      <c r="B359" s="27"/>
      <c r="E359" s="22"/>
      <c r="F359" s="22"/>
    </row>
    <row r="360" ht="15.75" customHeight="1">
      <c r="B360" s="27"/>
      <c r="E360" s="22"/>
      <c r="F360" s="22"/>
    </row>
    <row r="361" ht="15.75" customHeight="1">
      <c r="B361" s="27"/>
      <c r="E361" s="22"/>
      <c r="F361" s="22"/>
    </row>
    <row r="362" ht="15.75" customHeight="1">
      <c r="B362" s="27"/>
      <c r="E362" s="22"/>
      <c r="F362" s="22"/>
    </row>
    <row r="363" ht="15.75" customHeight="1">
      <c r="B363" s="27"/>
      <c r="E363" s="22"/>
      <c r="F363" s="22"/>
    </row>
    <row r="364" ht="15.75" customHeight="1">
      <c r="B364" s="27"/>
      <c r="E364" s="22"/>
      <c r="F364" s="22"/>
    </row>
    <row r="365" ht="15.75" customHeight="1">
      <c r="B365" s="27"/>
      <c r="E365" s="22"/>
      <c r="F365" s="22"/>
    </row>
    <row r="366" ht="15.75" customHeight="1">
      <c r="B366" s="27"/>
      <c r="E366" s="22"/>
      <c r="F366" s="22"/>
    </row>
    <row r="367" ht="15.75" customHeight="1">
      <c r="B367" s="27"/>
      <c r="E367" s="22"/>
      <c r="F367" s="22"/>
    </row>
    <row r="368" ht="15.75" customHeight="1">
      <c r="B368" s="27"/>
      <c r="E368" s="22"/>
      <c r="F368" s="22"/>
    </row>
    <row r="369" ht="15.75" customHeight="1">
      <c r="B369" s="27"/>
      <c r="E369" s="22"/>
      <c r="F369" s="22"/>
    </row>
    <row r="370" ht="15.75" customHeight="1">
      <c r="B370" s="27"/>
      <c r="E370" s="22"/>
      <c r="F370" s="22"/>
    </row>
    <row r="371" ht="15.75" customHeight="1">
      <c r="B371" s="27"/>
      <c r="E371" s="22"/>
      <c r="F371" s="22"/>
    </row>
    <row r="372" ht="15.75" customHeight="1">
      <c r="B372" s="27"/>
      <c r="E372" s="22"/>
      <c r="F372" s="22"/>
    </row>
    <row r="373" ht="15.75" customHeight="1">
      <c r="B373" s="27"/>
      <c r="E373" s="22"/>
      <c r="F373" s="22"/>
    </row>
    <row r="374" ht="15.75" customHeight="1">
      <c r="B374" s="27"/>
      <c r="E374" s="22"/>
      <c r="F374" s="22"/>
    </row>
    <row r="375" ht="15.75" customHeight="1">
      <c r="B375" s="27"/>
      <c r="E375" s="22"/>
      <c r="F375" s="22"/>
    </row>
    <row r="376" ht="15.75" customHeight="1">
      <c r="B376" s="27"/>
      <c r="E376" s="22"/>
      <c r="F376" s="22"/>
    </row>
    <row r="377" ht="15.75" customHeight="1">
      <c r="B377" s="27"/>
      <c r="E377" s="22"/>
      <c r="F377" s="22"/>
    </row>
    <row r="378" ht="15.75" customHeight="1">
      <c r="B378" s="27"/>
      <c r="E378" s="22"/>
      <c r="F378" s="22"/>
    </row>
    <row r="379" ht="15.75" customHeight="1">
      <c r="B379" s="27"/>
      <c r="E379" s="22"/>
      <c r="F379" s="22"/>
    </row>
    <row r="380" ht="15.75" customHeight="1">
      <c r="B380" s="27"/>
      <c r="E380" s="22"/>
      <c r="F380" s="22"/>
    </row>
    <row r="381" ht="15.75" customHeight="1">
      <c r="B381" s="27"/>
      <c r="E381" s="22"/>
      <c r="F381" s="22"/>
    </row>
    <row r="382" ht="15.75" customHeight="1">
      <c r="B382" s="27"/>
      <c r="E382" s="22"/>
      <c r="F382" s="22"/>
    </row>
    <row r="383" ht="15.75" customHeight="1">
      <c r="B383" s="27"/>
      <c r="E383" s="22"/>
      <c r="F383" s="22"/>
    </row>
    <row r="384" ht="15.75" customHeight="1">
      <c r="B384" s="27"/>
      <c r="E384" s="22"/>
      <c r="F384" s="22"/>
    </row>
    <row r="385" ht="15.75" customHeight="1">
      <c r="B385" s="27"/>
      <c r="E385" s="22"/>
      <c r="F385" s="22"/>
    </row>
    <row r="386" ht="15.75" customHeight="1">
      <c r="B386" s="27"/>
      <c r="E386" s="22"/>
      <c r="F386" s="22"/>
    </row>
    <row r="387" ht="15.75" customHeight="1">
      <c r="B387" s="27"/>
      <c r="E387" s="22"/>
      <c r="F387" s="22"/>
    </row>
    <row r="388" ht="15.75" customHeight="1">
      <c r="B388" s="27"/>
      <c r="E388" s="22"/>
      <c r="F388" s="22"/>
    </row>
    <row r="389" ht="15.75" customHeight="1">
      <c r="B389" s="27"/>
      <c r="E389" s="22"/>
      <c r="F389" s="22"/>
    </row>
    <row r="390" ht="15.75" customHeight="1">
      <c r="B390" s="27"/>
      <c r="E390" s="22"/>
      <c r="F390" s="22"/>
    </row>
    <row r="391" ht="15.75" customHeight="1">
      <c r="B391" s="27"/>
      <c r="E391" s="22"/>
      <c r="F391" s="22"/>
    </row>
    <row r="392" ht="15.75" customHeight="1">
      <c r="B392" s="27"/>
      <c r="E392" s="22"/>
      <c r="F392" s="22"/>
    </row>
    <row r="393" ht="15.75" customHeight="1">
      <c r="B393" s="27"/>
      <c r="E393" s="22"/>
      <c r="F393" s="22"/>
    </row>
    <row r="394" ht="15.75" customHeight="1">
      <c r="B394" s="27"/>
      <c r="E394" s="22"/>
      <c r="F394" s="22"/>
    </row>
    <row r="395" ht="15.75" customHeight="1">
      <c r="B395" s="27"/>
      <c r="E395" s="22"/>
      <c r="F395" s="22"/>
    </row>
    <row r="396" ht="15.75" customHeight="1">
      <c r="B396" s="27"/>
      <c r="E396" s="22"/>
      <c r="F396" s="22"/>
    </row>
    <row r="397" ht="15.75" customHeight="1">
      <c r="B397" s="27"/>
      <c r="E397" s="22"/>
      <c r="F397" s="22"/>
    </row>
    <row r="398" ht="15.75" customHeight="1">
      <c r="B398" s="27"/>
      <c r="E398" s="22"/>
      <c r="F398" s="22"/>
    </row>
    <row r="399" ht="15.75" customHeight="1">
      <c r="B399" s="27"/>
      <c r="E399" s="22"/>
      <c r="F399" s="22"/>
    </row>
    <row r="400" ht="15.75" customHeight="1">
      <c r="B400" s="27"/>
      <c r="E400" s="22"/>
      <c r="F400" s="22"/>
    </row>
    <row r="401" ht="15.75" customHeight="1">
      <c r="B401" s="27"/>
      <c r="E401" s="22"/>
      <c r="F401" s="22"/>
    </row>
    <row r="402" ht="15.75" customHeight="1">
      <c r="B402" s="27"/>
      <c r="E402" s="22"/>
      <c r="F402" s="22"/>
    </row>
    <row r="403" ht="15.75" customHeight="1">
      <c r="B403" s="27"/>
      <c r="E403" s="22"/>
      <c r="F403" s="22"/>
    </row>
    <row r="404" ht="15.75" customHeight="1">
      <c r="B404" s="27"/>
      <c r="E404" s="22"/>
      <c r="F404" s="22"/>
    </row>
    <row r="405" ht="15.75" customHeight="1">
      <c r="B405" s="27"/>
      <c r="E405" s="22"/>
      <c r="F405" s="22"/>
    </row>
    <row r="406" ht="15.75" customHeight="1">
      <c r="B406" s="27"/>
      <c r="E406" s="22"/>
      <c r="F406" s="22"/>
    </row>
    <row r="407" ht="15.75" customHeight="1">
      <c r="B407" s="27"/>
      <c r="E407" s="22"/>
      <c r="F407" s="22"/>
    </row>
    <row r="408" ht="15.75" customHeight="1">
      <c r="B408" s="27"/>
      <c r="E408" s="22"/>
      <c r="F408" s="22"/>
    </row>
    <row r="409" ht="15.75" customHeight="1">
      <c r="B409" s="27"/>
      <c r="E409" s="22"/>
      <c r="F409" s="22"/>
    </row>
    <row r="410" ht="15.75" customHeight="1">
      <c r="B410" s="27"/>
      <c r="E410" s="22"/>
      <c r="F410" s="22"/>
    </row>
    <row r="411" ht="15.75" customHeight="1">
      <c r="B411" s="27"/>
      <c r="E411" s="22"/>
      <c r="F411" s="22"/>
    </row>
    <row r="412" ht="15.75" customHeight="1">
      <c r="B412" s="27"/>
      <c r="E412" s="22"/>
      <c r="F412" s="22"/>
    </row>
    <row r="413" ht="15.75" customHeight="1">
      <c r="B413" s="27"/>
      <c r="E413" s="22"/>
      <c r="F413" s="22"/>
    </row>
    <row r="414" ht="15.75" customHeight="1">
      <c r="B414" s="27"/>
      <c r="E414" s="22"/>
      <c r="F414" s="22"/>
    </row>
    <row r="415" ht="15.75" customHeight="1">
      <c r="B415" s="27"/>
      <c r="E415" s="22"/>
      <c r="F415" s="22"/>
    </row>
    <row r="416" ht="15.75" customHeight="1">
      <c r="B416" s="27"/>
      <c r="E416" s="22"/>
      <c r="F416" s="22"/>
    </row>
    <row r="417" ht="15.75" customHeight="1">
      <c r="B417" s="27"/>
      <c r="E417" s="22"/>
      <c r="F417" s="22"/>
    </row>
    <row r="418" ht="15.75" customHeight="1">
      <c r="B418" s="27"/>
      <c r="E418" s="22"/>
      <c r="F418" s="22"/>
    </row>
    <row r="419" ht="15.75" customHeight="1">
      <c r="B419" s="27"/>
      <c r="E419" s="22"/>
      <c r="F419" s="22"/>
    </row>
    <row r="420" ht="15.75" customHeight="1">
      <c r="B420" s="27"/>
      <c r="E420" s="22"/>
      <c r="F420" s="22"/>
    </row>
    <row r="421" ht="15.75" customHeight="1">
      <c r="B421" s="27"/>
      <c r="E421" s="22"/>
      <c r="F421" s="22"/>
    </row>
    <row r="422" ht="15.75" customHeight="1">
      <c r="B422" s="27"/>
      <c r="E422" s="22"/>
      <c r="F422" s="22"/>
    </row>
    <row r="423" ht="15.75" customHeight="1">
      <c r="B423" s="27"/>
      <c r="E423" s="22"/>
      <c r="F423" s="22"/>
    </row>
    <row r="424" ht="15.75" customHeight="1">
      <c r="B424" s="27"/>
      <c r="E424" s="22"/>
      <c r="F424" s="22"/>
    </row>
    <row r="425" ht="15.75" customHeight="1">
      <c r="B425" s="27"/>
      <c r="E425" s="22"/>
      <c r="F425" s="22"/>
    </row>
    <row r="426" ht="15.75" customHeight="1">
      <c r="B426" s="27"/>
      <c r="E426" s="22"/>
      <c r="F426" s="22"/>
    </row>
    <row r="427" ht="15.75" customHeight="1">
      <c r="B427" s="27"/>
      <c r="E427" s="22"/>
      <c r="F427" s="22"/>
    </row>
    <row r="428" ht="15.75" customHeight="1">
      <c r="B428" s="27"/>
      <c r="E428" s="22"/>
      <c r="F428" s="22"/>
    </row>
    <row r="429" ht="15.75" customHeight="1">
      <c r="B429" s="27"/>
      <c r="E429" s="22"/>
      <c r="F429" s="22"/>
    </row>
    <row r="430" ht="15.75" customHeight="1">
      <c r="B430" s="27"/>
      <c r="E430" s="22"/>
      <c r="F430" s="22"/>
    </row>
    <row r="431" ht="15.75" customHeight="1">
      <c r="B431" s="27"/>
      <c r="E431" s="22"/>
      <c r="F431" s="22"/>
    </row>
    <row r="432" ht="15.75" customHeight="1">
      <c r="B432" s="27"/>
      <c r="E432" s="22"/>
      <c r="F432" s="22"/>
    </row>
    <row r="433" ht="15.75" customHeight="1">
      <c r="B433" s="27"/>
      <c r="E433" s="22"/>
      <c r="F433" s="22"/>
    </row>
    <row r="434" ht="15.75" customHeight="1">
      <c r="B434" s="27"/>
      <c r="E434" s="22"/>
      <c r="F434" s="22"/>
    </row>
    <row r="435" ht="15.75" customHeight="1">
      <c r="B435" s="27"/>
      <c r="E435" s="22"/>
      <c r="F435" s="22"/>
    </row>
    <row r="436" ht="15.75" customHeight="1">
      <c r="B436" s="27"/>
      <c r="E436" s="22"/>
      <c r="F436" s="22"/>
    </row>
    <row r="437" ht="15.75" customHeight="1">
      <c r="B437" s="27"/>
      <c r="E437" s="22"/>
      <c r="F437" s="22"/>
    </row>
    <row r="438" ht="15.75" customHeight="1">
      <c r="B438" s="27"/>
      <c r="E438" s="22"/>
      <c r="F438" s="22"/>
    </row>
    <row r="439" ht="15.75" customHeight="1">
      <c r="B439" s="27"/>
      <c r="E439" s="22"/>
      <c r="F439" s="22"/>
    </row>
    <row r="440" ht="15.75" customHeight="1">
      <c r="B440" s="27"/>
      <c r="E440" s="22"/>
      <c r="F440" s="22"/>
    </row>
    <row r="441" ht="15.75" customHeight="1">
      <c r="B441" s="27"/>
      <c r="E441" s="22"/>
      <c r="F441" s="22"/>
    </row>
    <row r="442" ht="15.75" customHeight="1">
      <c r="B442" s="27"/>
      <c r="E442" s="22"/>
      <c r="F442" s="22"/>
    </row>
    <row r="443" ht="15.75" customHeight="1">
      <c r="B443" s="27"/>
      <c r="E443" s="22"/>
      <c r="F443" s="22"/>
    </row>
    <row r="444" ht="15.75" customHeight="1">
      <c r="B444" s="27"/>
      <c r="E444" s="22"/>
      <c r="F444" s="22"/>
    </row>
    <row r="445" ht="15.75" customHeight="1">
      <c r="B445" s="27"/>
      <c r="E445" s="22"/>
      <c r="F445" s="22"/>
    </row>
    <row r="446" ht="15.75" customHeight="1">
      <c r="B446" s="27"/>
      <c r="E446" s="22"/>
      <c r="F446" s="22"/>
    </row>
    <row r="447" ht="15.75" customHeight="1">
      <c r="B447" s="27"/>
      <c r="E447" s="22"/>
      <c r="F447" s="22"/>
    </row>
    <row r="448" ht="15.75" customHeight="1">
      <c r="B448" s="27"/>
      <c r="E448" s="22"/>
      <c r="F448" s="22"/>
    </row>
    <row r="449" ht="15.75" customHeight="1">
      <c r="B449" s="27"/>
      <c r="E449" s="22"/>
      <c r="F449" s="22"/>
    </row>
    <row r="450" ht="15.75" customHeight="1">
      <c r="B450" s="27"/>
      <c r="E450" s="22"/>
      <c r="F450" s="22"/>
    </row>
    <row r="451" ht="15.75" customHeight="1">
      <c r="B451" s="27"/>
      <c r="E451" s="22"/>
      <c r="F451" s="22"/>
    </row>
    <row r="452" ht="15.75" customHeight="1">
      <c r="B452" s="27"/>
      <c r="E452" s="22"/>
      <c r="F452" s="22"/>
    </row>
    <row r="453" ht="15.75" customHeight="1">
      <c r="B453" s="27"/>
      <c r="E453" s="22"/>
      <c r="F453" s="22"/>
    </row>
    <row r="454" ht="15.75" customHeight="1">
      <c r="B454" s="27"/>
      <c r="E454" s="22"/>
      <c r="F454" s="22"/>
    </row>
    <row r="455" ht="15.75" customHeight="1">
      <c r="B455" s="27"/>
      <c r="E455" s="22"/>
      <c r="F455" s="22"/>
    </row>
    <row r="456" ht="15.75" customHeight="1">
      <c r="B456" s="27"/>
      <c r="E456" s="22"/>
      <c r="F456" s="22"/>
    </row>
    <row r="457" ht="15.75" customHeight="1">
      <c r="B457" s="27"/>
      <c r="E457" s="22"/>
      <c r="F457" s="22"/>
    </row>
    <row r="458" ht="15.75" customHeight="1">
      <c r="B458" s="27"/>
      <c r="E458" s="22"/>
      <c r="F458" s="22"/>
    </row>
    <row r="459" ht="15.75" customHeight="1">
      <c r="B459" s="27"/>
      <c r="E459" s="22"/>
      <c r="F459" s="22"/>
    </row>
    <row r="460" ht="15.75" customHeight="1">
      <c r="B460" s="27"/>
      <c r="E460" s="22"/>
      <c r="F460" s="22"/>
    </row>
    <row r="461" ht="15.75" customHeight="1">
      <c r="B461" s="27"/>
      <c r="E461" s="22"/>
      <c r="F461" s="22"/>
    </row>
    <row r="462" ht="15.75" customHeight="1">
      <c r="B462" s="27"/>
      <c r="E462" s="22"/>
      <c r="F462" s="22"/>
    </row>
    <row r="463" ht="15.75" customHeight="1">
      <c r="B463" s="27"/>
      <c r="E463" s="22"/>
      <c r="F463" s="22"/>
    </row>
    <row r="464" ht="15.75" customHeight="1">
      <c r="B464" s="27"/>
      <c r="E464" s="22"/>
      <c r="F464" s="22"/>
    </row>
    <row r="465" ht="15.75" customHeight="1">
      <c r="B465" s="27"/>
      <c r="E465" s="22"/>
      <c r="F465" s="22"/>
    </row>
    <row r="466" ht="15.75" customHeight="1">
      <c r="B466" s="27"/>
      <c r="E466" s="22"/>
      <c r="F466" s="22"/>
    </row>
    <row r="467" ht="15.75" customHeight="1">
      <c r="B467" s="27"/>
      <c r="E467" s="22"/>
      <c r="F467" s="22"/>
    </row>
    <row r="468" ht="15.75" customHeight="1">
      <c r="B468" s="27"/>
      <c r="E468" s="22"/>
      <c r="F468" s="22"/>
    </row>
    <row r="469" ht="15.75" customHeight="1">
      <c r="B469" s="27"/>
      <c r="E469" s="22"/>
      <c r="F469" s="22"/>
    </row>
    <row r="470" ht="15.75" customHeight="1">
      <c r="B470" s="27"/>
      <c r="E470" s="22"/>
      <c r="F470" s="22"/>
    </row>
    <row r="471" ht="15.75" customHeight="1">
      <c r="B471" s="27"/>
      <c r="E471" s="22"/>
      <c r="F471" s="22"/>
    </row>
    <row r="472" ht="15.75" customHeight="1">
      <c r="B472" s="27"/>
      <c r="E472" s="22"/>
      <c r="F472" s="22"/>
    </row>
    <row r="473" ht="15.75" customHeight="1">
      <c r="B473" s="27"/>
      <c r="E473" s="22"/>
      <c r="F473" s="22"/>
    </row>
    <row r="474" ht="15.75" customHeight="1">
      <c r="B474" s="27"/>
      <c r="E474" s="22"/>
      <c r="F474" s="22"/>
    </row>
    <row r="475" ht="15.75" customHeight="1">
      <c r="B475" s="27"/>
      <c r="E475" s="22"/>
      <c r="F475" s="22"/>
    </row>
    <row r="476" ht="15.75" customHeight="1">
      <c r="B476" s="27"/>
      <c r="E476" s="22"/>
      <c r="F476" s="22"/>
    </row>
    <row r="477" ht="15.75" customHeight="1">
      <c r="B477" s="27"/>
      <c r="E477" s="22"/>
      <c r="F477" s="22"/>
    </row>
    <row r="478" ht="15.75" customHeight="1">
      <c r="B478" s="27"/>
      <c r="E478" s="22"/>
      <c r="F478" s="22"/>
    </row>
    <row r="479" ht="15.75" customHeight="1">
      <c r="B479" s="27"/>
      <c r="E479" s="22"/>
      <c r="F479" s="22"/>
    </row>
    <row r="480" ht="15.75" customHeight="1">
      <c r="B480" s="27"/>
      <c r="E480" s="22"/>
      <c r="F480" s="22"/>
    </row>
    <row r="481" ht="15.75" customHeight="1">
      <c r="B481" s="27"/>
      <c r="E481" s="22"/>
      <c r="F481" s="22"/>
    </row>
    <row r="482" ht="15.75" customHeight="1">
      <c r="B482" s="27"/>
      <c r="E482" s="22"/>
      <c r="F482" s="22"/>
    </row>
    <row r="483" ht="15.75" customHeight="1">
      <c r="B483" s="27"/>
      <c r="E483" s="22"/>
      <c r="F483" s="22"/>
    </row>
    <row r="484" ht="15.75" customHeight="1">
      <c r="B484" s="27"/>
      <c r="E484" s="22"/>
      <c r="F484" s="22"/>
    </row>
    <row r="485" ht="15.75" customHeight="1">
      <c r="B485" s="27"/>
      <c r="E485" s="22"/>
      <c r="F485" s="22"/>
    </row>
    <row r="486" ht="15.75" customHeight="1">
      <c r="B486" s="27"/>
      <c r="E486" s="22"/>
      <c r="F486" s="22"/>
    </row>
    <row r="487" ht="15.75" customHeight="1">
      <c r="B487" s="27"/>
      <c r="E487" s="22"/>
      <c r="F487" s="22"/>
    </row>
    <row r="488" ht="15.75" customHeight="1">
      <c r="B488" s="27"/>
      <c r="E488" s="22"/>
      <c r="F488" s="22"/>
    </row>
    <row r="489" ht="15.75" customHeight="1">
      <c r="B489" s="27"/>
      <c r="E489" s="22"/>
      <c r="F489" s="22"/>
    </row>
    <row r="490" ht="15.75" customHeight="1">
      <c r="B490" s="27"/>
      <c r="E490" s="22"/>
      <c r="F490" s="22"/>
    </row>
    <row r="491" ht="15.75" customHeight="1">
      <c r="B491" s="27"/>
      <c r="E491" s="22"/>
      <c r="F491" s="22"/>
    </row>
    <row r="492" ht="15.75" customHeight="1">
      <c r="B492" s="27"/>
      <c r="E492" s="22"/>
      <c r="F492" s="22"/>
    </row>
    <row r="493" ht="15.75" customHeight="1">
      <c r="B493" s="27"/>
      <c r="E493" s="22"/>
      <c r="F493" s="22"/>
    </row>
    <row r="494" ht="15.75" customHeight="1">
      <c r="B494" s="27"/>
      <c r="E494" s="22"/>
      <c r="F494" s="22"/>
    </row>
    <row r="495" ht="15.75" customHeight="1">
      <c r="B495" s="27"/>
      <c r="E495" s="22"/>
      <c r="F495" s="22"/>
    </row>
    <row r="496" ht="15.75" customHeight="1">
      <c r="B496" s="27"/>
      <c r="E496" s="22"/>
      <c r="F496" s="22"/>
    </row>
    <row r="497" ht="15.75" customHeight="1">
      <c r="B497" s="27"/>
      <c r="E497" s="22"/>
      <c r="F497" s="22"/>
    </row>
    <row r="498" ht="15.75" customHeight="1">
      <c r="B498" s="27"/>
      <c r="E498" s="22"/>
      <c r="F498" s="22"/>
    </row>
    <row r="499" ht="15.75" customHeight="1">
      <c r="B499" s="27"/>
      <c r="E499" s="22"/>
      <c r="F499" s="22"/>
    </row>
    <row r="500" ht="15.75" customHeight="1">
      <c r="B500" s="27"/>
      <c r="E500" s="22"/>
      <c r="F500" s="22"/>
    </row>
    <row r="501" ht="15.75" customHeight="1">
      <c r="B501" s="27"/>
      <c r="E501" s="22"/>
      <c r="F501" s="22"/>
    </row>
    <row r="502" ht="15.75" customHeight="1">
      <c r="B502" s="27"/>
      <c r="E502" s="22"/>
      <c r="F502" s="22"/>
    </row>
    <row r="503" ht="15.75" customHeight="1">
      <c r="B503" s="27"/>
      <c r="E503" s="22"/>
      <c r="F503" s="22"/>
    </row>
    <row r="504" ht="15.75" customHeight="1">
      <c r="B504" s="27"/>
      <c r="E504" s="22"/>
      <c r="F504" s="22"/>
    </row>
    <row r="505" ht="15.75" customHeight="1">
      <c r="B505" s="27"/>
      <c r="E505" s="22"/>
      <c r="F505" s="22"/>
    </row>
    <row r="506" ht="15.75" customHeight="1">
      <c r="B506" s="27"/>
      <c r="E506" s="22"/>
      <c r="F506" s="22"/>
    </row>
    <row r="507" ht="15.75" customHeight="1">
      <c r="B507" s="27"/>
      <c r="E507" s="22"/>
      <c r="F507" s="22"/>
    </row>
    <row r="508" ht="15.75" customHeight="1">
      <c r="B508" s="27"/>
      <c r="E508" s="22"/>
      <c r="F508" s="22"/>
    </row>
    <row r="509" ht="15.75" customHeight="1">
      <c r="B509" s="27"/>
      <c r="E509" s="22"/>
      <c r="F509" s="22"/>
    </row>
    <row r="510" ht="15.75" customHeight="1">
      <c r="B510" s="27"/>
      <c r="E510" s="22"/>
      <c r="F510" s="22"/>
    </row>
    <row r="511" ht="15.75" customHeight="1">
      <c r="B511" s="27"/>
      <c r="E511" s="22"/>
      <c r="F511" s="22"/>
    </row>
    <row r="512" ht="15.75" customHeight="1">
      <c r="B512" s="27"/>
      <c r="E512" s="22"/>
      <c r="F512" s="22"/>
    </row>
    <row r="513" ht="15.75" customHeight="1">
      <c r="B513" s="27"/>
      <c r="E513" s="22"/>
      <c r="F513" s="22"/>
    </row>
    <row r="514" ht="15.75" customHeight="1">
      <c r="B514" s="27"/>
      <c r="E514" s="22"/>
      <c r="F514" s="22"/>
    </row>
    <row r="515" ht="15.75" customHeight="1">
      <c r="B515" s="27"/>
      <c r="E515" s="22"/>
      <c r="F515" s="22"/>
    </row>
    <row r="516" ht="15.75" customHeight="1">
      <c r="B516" s="27"/>
      <c r="E516" s="22"/>
      <c r="F516" s="22"/>
    </row>
    <row r="517" ht="15.75" customHeight="1">
      <c r="B517" s="27"/>
      <c r="E517" s="22"/>
      <c r="F517" s="22"/>
    </row>
    <row r="518" ht="15.75" customHeight="1">
      <c r="B518" s="27"/>
      <c r="E518" s="22"/>
      <c r="F518" s="22"/>
    </row>
    <row r="519" ht="15.75" customHeight="1">
      <c r="B519" s="27"/>
      <c r="E519" s="22"/>
      <c r="F519" s="22"/>
    </row>
    <row r="520" ht="15.75" customHeight="1">
      <c r="B520" s="27"/>
      <c r="E520" s="22"/>
      <c r="F520" s="22"/>
    </row>
    <row r="521" ht="15.75" customHeight="1">
      <c r="B521" s="27"/>
      <c r="E521" s="22"/>
      <c r="F521" s="22"/>
    </row>
    <row r="522" ht="15.75" customHeight="1">
      <c r="B522" s="27"/>
      <c r="E522" s="22"/>
      <c r="F522" s="22"/>
    </row>
    <row r="523" ht="15.75" customHeight="1">
      <c r="B523" s="27"/>
      <c r="E523" s="22"/>
      <c r="F523" s="22"/>
    </row>
    <row r="524" ht="15.75" customHeight="1">
      <c r="B524" s="27"/>
      <c r="E524" s="22"/>
      <c r="F524" s="22"/>
    </row>
    <row r="525" ht="15.75" customHeight="1">
      <c r="B525" s="27"/>
      <c r="E525" s="22"/>
      <c r="F525" s="22"/>
    </row>
    <row r="526" ht="15.75" customHeight="1">
      <c r="B526" s="27"/>
      <c r="E526" s="22"/>
      <c r="F526" s="22"/>
    </row>
    <row r="527" ht="15.75" customHeight="1">
      <c r="B527" s="27"/>
      <c r="E527" s="22"/>
      <c r="F527" s="22"/>
    </row>
    <row r="528" ht="15.75" customHeight="1">
      <c r="B528" s="27"/>
      <c r="E528" s="22"/>
      <c r="F528" s="22"/>
    </row>
    <row r="529" ht="15.75" customHeight="1">
      <c r="B529" s="27"/>
      <c r="E529" s="22"/>
      <c r="F529" s="22"/>
    </row>
    <row r="530" ht="15.75" customHeight="1">
      <c r="B530" s="27"/>
      <c r="E530" s="22"/>
      <c r="F530" s="22"/>
    </row>
    <row r="531" ht="15.75" customHeight="1">
      <c r="B531" s="27"/>
      <c r="E531" s="22"/>
      <c r="F531" s="22"/>
    </row>
    <row r="532" ht="15.75" customHeight="1">
      <c r="B532" s="27"/>
      <c r="E532" s="22"/>
      <c r="F532" s="22"/>
    </row>
    <row r="533" ht="15.75" customHeight="1">
      <c r="B533" s="27"/>
      <c r="E533" s="22"/>
      <c r="F533" s="22"/>
    </row>
    <row r="534" ht="15.75" customHeight="1">
      <c r="B534" s="27"/>
      <c r="E534" s="22"/>
      <c r="F534" s="22"/>
    </row>
    <row r="535" ht="15.75" customHeight="1">
      <c r="B535" s="27"/>
      <c r="E535" s="22"/>
      <c r="F535" s="22"/>
    </row>
    <row r="536" ht="15.75" customHeight="1">
      <c r="B536" s="27"/>
      <c r="E536" s="22"/>
      <c r="F536" s="22"/>
    </row>
    <row r="537" ht="15.75" customHeight="1">
      <c r="B537" s="27"/>
      <c r="E537" s="22"/>
      <c r="F537" s="22"/>
    </row>
    <row r="538" ht="15.75" customHeight="1">
      <c r="B538" s="27"/>
      <c r="E538" s="22"/>
      <c r="F538" s="22"/>
    </row>
    <row r="539" ht="15.75" customHeight="1">
      <c r="B539" s="27"/>
      <c r="E539" s="22"/>
      <c r="F539" s="22"/>
    </row>
    <row r="540" ht="15.75" customHeight="1">
      <c r="B540" s="27"/>
      <c r="E540" s="22"/>
      <c r="F540" s="22"/>
    </row>
    <row r="541" ht="15.75" customHeight="1">
      <c r="B541" s="27"/>
      <c r="E541" s="22"/>
      <c r="F541" s="22"/>
    </row>
    <row r="542" ht="15.75" customHeight="1">
      <c r="B542" s="27"/>
      <c r="E542" s="22"/>
      <c r="F542" s="22"/>
    </row>
    <row r="543" ht="15.75" customHeight="1">
      <c r="B543" s="27"/>
      <c r="E543" s="22"/>
      <c r="F543" s="22"/>
    </row>
    <row r="544" ht="15.75" customHeight="1">
      <c r="B544" s="27"/>
      <c r="E544" s="22"/>
      <c r="F544" s="22"/>
    </row>
    <row r="545" ht="15.75" customHeight="1">
      <c r="B545" s="27"/>
      <c r="E545" s="22"/>
      <c r="F545" s="22"/>
    </row>
    <row r="546" ht="15.75" customHeight="1">
      <c r="B546" s="27"/>
      <c r="E546" s="22"/>
      <c r="F546" s="22"/>
    </row>
    <row r="547" ht="15.75" customHeight="1">
      <c r="B547" s="27"/>
      <c r="E547" s="22"/>
      <c r="F547" s="22"/>
    </row>
    <row r="548" ht="15.75" customHeight="1">
      <c r="B548" s="27"/>
      <c r="E548" s="22"/>
      <c r="F548" s="22"/>
    </row>
    <row r="549" ht="15.75" customHeight="1">
      <c r="B549" s="27"/>
      <c r="E549" s="22"/>
      <c r="F549" s="22"/>
    </row>
    <row r="550" ht="15.75" customHeight="1">
      <c r="B550" s="27"/>
      <c r="E550" s="22"/>
      <c r="F550" s="22"/>
    </row>
    <row r="551" ht="15.75" customHeight="1">
      <c r="B551" s="27"/>
      <c r="E551" s="22"/>
      <c r="F551" s="22"/>
    </row>
    <row r="552" ht="15.75" customHeight="1">
      <c r="B552" s="27"/>
      <c r="E552" s="22"/>
      <c r="F552" s="22"/>
    </row>
    <row r="553" ht="15.75" customHeight="1">
      <c r="B553" s="27"/>
      <c r="E553" s="22"/>
      <c r="F553" s="22"/>
    </row>
    <row r="554" ht="15.75" customHeight="1">
      <c r="B554" s="27"/>
      <c r="E554" s="22"/>
      <c r="F554" s="22"/>
    </row>
    <row r="555" ht="15.75" customHeight="1">
      <c r="B555" s="27"/>
      <c r="E555" s="22"/>
      <c r="F555" s="22"/>
    </row>
    <row r="556" ht="15.75" customHeight="1">
      <c r="B556" s="27"/>
      <c r="E556" s="22"/>
      <c r="F556" s="22"/>
    </row>
    <row r="557" ht="15.75" customHeight="1">
      <c r="B557" s="27"/>
      <c r="E557" s="22"/>
      <c r="F557" s="22"/>
    </row>
    <row r="558" ht="15.75" customHeight="1">
      <c r="B558" s="27"/>
      <c r="E558" s="22"/>
      <c r="F558" s="22"/>
    </row>
    <row r="559" ht="15.75" customHeight="1">
      <c r="B559" s="27"/>
      <c r="E559" s="22"/>
      <c r="F559" s="22"/>
    </row>
    <row r="560" ht="15.75" customHeight="1">
      <c r="B560" s="27"/>
      <c r="E560" s="22"/>
      <c r="F560" s="22"/>
    </row>
    <row r="561" ht="15.75" customHeight="1">
      <c r="B561" s="27"/>
      <c r="E561" s="22"/>
      <c r="F561" s="22"/>
    </row>
    <row r="562" ht="15.75" customHeight="1">
      <c r="B562" s="27"/>
      <c r="E562" s="22"/>
      <c r="F562" s="22"/>
    </row>
    <row r="563" ht="15.75" customHeight="1">
      <c r="B563" s="27"/>
      <c r="E563" s="22"/>
      <c r="F563" s="22"/>
    </row>
    <row r="564" ht="15.75" customHeight="1">
      <c r="B564" s="27"/>
      <c r="E564" s="22"/>
      <c r="F564" s="22"/>
    </row>
    <row r="565" ht="15.75" customHeight="1">
      <c r="B565" s="27"/>
      <c r="E565" s="22"/>
      <c r="F565" s="22"/>
    </row>
    <row r="566" ht="15.75" customHeight="1">
      <c r="B566" s="27"/>
      <c r="E566" s="22"/>
      <c r="F566" s="22"/>
    </row>
    <row r="567" ht="15.75" customHeight="1">
      <c r="B567" s="27"/>
      <c r="E567" s="22"/>
      <c r="F567" s="22"/>
    </row>
    <row r="568" ht="15.75" customHeight="1">
      <c r="B568" s="27"/>
      <c r="E568" s="22"/>
      <c r="F568" s="22"/>
    </row>
    <row r="569" ht="15.75" customHeight="1">
      <c r="B569" s="27"/>
      <c r="E569" s="22"/>
      <c r="F569" s="22"/>
    </row>
    <row r="570" ht="15.75" customHeight="1">
      <c r="B570" s="27"/>
      <c r="E570" s="22"/>
      <c r="F570" s="22"/>
    </row>
    <row r="571" ht="15.75" customHeight="1">
      <c r="B571" s="27"/>
      <c r="E571" s="22"/>
      <c r="F571" s="22"/>
    </row>
    <row r="572" ht="15.75" customHeight="1">
      <c r="B572" s="27"/>
      <c r="E572" s="22"/>
      <c r="F572" s="22"/>
    </row>
    <row r="573" ht="15.75" customHeight="1">
      <c r="B573" s="27"/>
      <c r="E573" s="22"/>
      <c r="F573" s="22"/>
    </row>
    <row r="574" ht="15.75" customHeight="1">
      <c r="B574" s="27"/>
      <c r="E574" s="22"/>
      <c r="F574" s="22"/>
    </row>
    <row r="575" ht="15.75" customHeight="1">
      <c r="B575" s="27"/>
      <c r="E575" s="22"/>
      <c r="F575" s="22"/>
    </row>
    <row r="576" ht="15.75" customHeight="1">
      <c r="B576" s="27"/>
      <c r="E576" s="22"/>
      <c r="F576" s="22"/>
    </row>
    <row r="577" ht="15.75" customHeight="1">
      <c r="B577" s="27"/>
      <c r="E577" s="22"/>
      <c r="F577" s="22"/>
    </row>
    <row r="578" ht="15.75" customHeight="1">
      <c r="B578" s="27"/>
      <c r="E578" s="22"/>
      <c r="F578" s="22"/>
    </row>
    <row r="579" ht="15.75" customHeight="1">
      <c r="B579" s="27"/>
      <c r="E579" s="22"/>
      <c r="F579" s="22"/>
    </row>
    <row r="580" ht="15.75" customHeight="1">
      <c r="B580" s="27"/>
      <c r="E580" s="22"/>
      <c r="F580" s="22"/>
    </row>
    <row r="581" ht="15.75" customHeight="1">
      <c r="B581" s="27"/>
      <c r="E581" s="22"/>
      <c r="F581" s="22"/>
    </row>
    <row r="582" ht="15.75" customHeight="1">
      <c r="B582" s="27"/>
      <c r="E582" s="22"/>
      <c r="F582" s="22"/>
    </row>
    <row r="583" ht="15.75" customHeight="1">
      <c r="B583" s="27"/>
      <c r="E583" s="22"/>
      <c r="F583" s="22"/>
    </row>
    <row r="584" ht="15.75" customHeight="1">
      <c r="B584" s="27"/>
      <c r="E584" s="22"/>
      <c r="F584" s="22"/>
    </row>
    <row r="585" ht="15.75" customHeight="1">
      <c r="B585" s="27"/>
      <c r="E585" s="22"/>
      <c r="F585" s="22"/>
    </row>
    <row r="586" ht="15.75" customHeight="1">
      <c r="B586" s="27"/>
      <c r="E586" s="22"/>
      <c r="F586" s="22"/>
    </row>
    <row r="587" ht="15.75" customHeight="1">
      <c r="B587" s="27"/>
      <c r="E587" s="22"/>
      <c r="F587" s="22"/>
    </row>
    <row r="588" ht="15.75" customHeight="1">
      <c r="B588" s="27"/>
      <c r="E588" s="22"/>
      <c r="F588" s="22"/>
    </row>
    <row r="589" ht="15.75" customHeight="1">
      <c r="B589" s="27"/>
      <c r="E589" s="22"/>
      <c r="F589" s="22"/>
    </row>
    <row r="590" ht="15.75" customHeight="1">
      <c r="B590" s="27"/>
      <c r="E590" s="22"/>
      <c r="F590" s="22"/>
    </row>
    <row r="591" ht="15.75" customHeight="1">
      <c r="B591" s="27"/>
      <c r="E591" s="22"/>
      <c r="F591" s="22"/>
    </row>
    <row r="592" ht="15.75" customHeight="1">
      <c r="B592" s="27"/>
      <c r="E592" s="22"/>
      <c r="F592" s="22"/>
    </row>
    <row r="593" ht="15.75" customHeight="1">
      <c r="B593" s="27"/>
      <c r="E593" s="22"/>
      <c r="F593" s="22"/>
    </row>
    <row r="594" ht="15.75" customHeight="1">
      <c r="B594" s="27"/>
      <c r="E594" s="22"/>
      <c r="F594" s="22"/>
    </row>
    <row r="595" ht="15.75" customHeight="1">
      <c r="B595" s="27"/>
      <c r="E595" s="22"/>
      <c r="F595" s="22"/>
    </row>
    <row r="596" ht="15.75" customHeight="1">
      <c r="B596" s="27"/>
      <c r="E596" s="22"/>
      <c r="F596" s="22"/>
    </row>
    <row r="597" ht="15.75" customHeight="1">
      <c r="B597" s="27"/>
      <c r="E597" s="22"/>
      <c r="F597" s="22"/>
    </row>
    <row r="598" ht="15.75" customHeight="1">
      <c r="B598" s="27"/>
      <c r="E598" s="22"/>
      <c r="F598" s="22"/>
    </row>
    <row r="599" ht="15.75" customHeight="1">
      <c r="B599" s="27"/>
      <c r="E599" s="22"/>
      <c r="F599" s="22"/>
    </row>
    <row r="600" ht="15.75" customHeight="1">
      <c r="B600" s="27"/>
      <c r="E600" s="22"/>
      <c r="F600" s="22"/>
    </row>
    <row r="601" ht="15.75" customHeight="1">
      <c r="B601" s="27"/>
      <c r="E601" s="22"/>
      <c r="F601" s="22"/>
    </row>
    <row r="602" ht="15.75" customHeight="1">
      <c r="B602" s="27"/>
      <c r="E602" s="22"/>
      <c r="F602" s="22"/>
    </row>
    <row r="603" ht="15.75" customHeight="1">
      <c r="B603" s="27"/>
      <c r="E603" s="22"/>
      <c r="F603" s="22"/>
    </row>
    <row r="604" ht="15.75" customHeight="1">
      <c r="B604" s="27"/>
      <c r="E604" s="22"/>
      <c r="F604" s="22"/>
    </row>
    <row r="605" ht="15.75" customHeight="1">
      <c r="B605" s="27"/>
      <c r="E605" s="22"/>
      <c r="F605" s="22"/>
    </row>
    <row r="606" ht="15.75" customHeight="1">
      <c r="B606" s="27"/>
      <c r="E606" s="22"/>
      <c r="F606" s="22"/>
    </row>
    <row r="607" ht="15.75" customHeight="1">
      <c r="B607" s="27"/>
      <c r="E607" s="22"/>
      <c r="F607" s="22"/>
    </row>
    <row r="608" ht="15.75" customHeight="1">
      <c r="B608" s="27"/>
      <c r="E608" s="22"/>
      <c r="F608" s="22"/>
    </row>
    <row r="609" ht="15.75" customHeight="1">
      <c r="B609" s="27"/>
      <c r="E609" s="22"/>
      <c r="F609" s="22"/>
    </row>
    <row r="610" ht="15.75" customHeight="1">
      <c r="B610" s="27"/>
      <c r="E610" s="22"/>
      <c r="F610" s="22"/>
    </row>
    <row r="611" ht="15.75" customHeight="1">
      <c r="B611" s="27"/>
      <c r="E611" s="22"/>
      <c r="F611" s="22"/>
    </row>
    <row r="612" ht="15.75" customHeight="1">
      <c r="B612" s="27"/>
      <c r="E612" s="22"/>
      <c r="F612" s="22"/>
    </row>
    <row r="613" ht="15.75" customHeight="1">
      <c r="B613" s="27"/>
      <c r="E613" s="22"/>
      <c r="F613" s="22"/>
    </row>
    <row r="614" ht="15.75" customHeight="1">
      <c r="B614" s="27"/>
      <c r="E614" s="22"/>
      <c r="F614" s="22"/>
    </row>
    <row r="615" ht="15.75" customHeight="1">
      <c r="B615" s="27"/>
      <c r="E615" s="22"/>
      <c r="F615" s="22"/>
    </row>
    <row r="616" ht="15.75" customHeight="1">
      <c r="B616" s="27"/>
      <c r="E616" s="22"/>
      <c r="F616" s="22"/>
    </row>
    <row r="617" ht="15.75" customHeight="1">
      <c r="B617" s="27"/>
      <c r="E617" s="22"/>
      <c r="F617" s="22"/>
    </row>
    <row r="618" ht="15.75" customHeight="1">
      <c r="B618" s="27"/>
      <c r="E618" s="22"/>
      <c r="F618" s="22"/>
    </row>
    <row r="619" ht="15.75" customHeight="1">
      <c r="B619" s="27"/>
      <c r="E619" s="22"/>
      <c r="F619" s="22"/>
    </row>
    <row r="620" ht="15.75" customHeight="1">
      <c r="B620" s="27"/>
      <c r="E620" s="22"/>
      <c r="F620" s="22"/>
    </row>
    <row r="621" ht="15.75" customHeight="1">
      <c r="B621" s="27"/>
      <c r="E621" s="22"/>
      <c r="F621" s="22"/>
    </row>
    <row r="622" ht="15.75" customHeight="1">
      <c r="B622" s="27"/>
      <c r="E622" s="22"/>
      <c r="F622" s="22"/>
    </row>
    <row r="623" ht="15.75" customHeight="1">
      <c r="B623" s="27"/>
      <c r="E623" s="22"/>
      <c r="F623" s="22"/>
    </row>
    <row r="624" ht="15.75" customHeight="1">
      <c r="B624" s="27"/>
      <c r="E624" s="22"/>
      <c r="F624" s="22"/>
    </row>
    <row r="625" ht="15.75" customHeight="1">
      <c r="B625" s="27"/>
      <c r="E625" s="22"/>
      <c r="F625" s="22"/>
    </row>
    <row r="626" ht="15.75" customHeight="1">
      <c r="B626" s="27"/>
      <c r="E626" s="22"/>
      <c r="F626" s="22"/>
    </row>
    <row r="627" ht="15.75" customHeight="1">
      <c r="B627" s="27"/>
      <c r="E627" s="22"/>
      <c r="F627" s="22"/>
    </row>
    <row r="628" ht="15.75" customHeight="1">
      <c r="B628" s="27"/>
      <c r="E628" s="22"/>
      <c r="F628" s="22"/>
    </row>
    <row r="629" ht="15.75" customHeight="1">
      <c r="B629" s="27"/>
      <c r="E629" s="22"/>
      <c r="F629" s="22"/>
    </row>
    <row r="630" ht="15.75" customHeight="1">
      <c r="B630" s="27"/>
      <c r="E630" s="22"/>
      <c r="F630" s="22"/>
    </row>
    <row r="631" ht="15.75" customHeight="1">
      <c r="B631" s="27"/>
      <c r="E631" s="22"/>
      <c r="F631" s="22"/>
    </row>
    <row r="632" ht="15.75" customHeight="1">
      <c r="B632" s="27"/>
      <c r="E632" s="22"/>
      <c r="F632" s="22"/>
    </row>
    <row r="633" ht="15.75" customHeight="1">
      <c r="B633" s="27"/>
      <c r="E633" s="22"/>
      <c r="F633" s="22"/>
    </row>
    <row r="634" ht="15.75" customHeight="1">
      <c r="B634" s="27"/>
      <c r="E634" s="22"/>
      <c r="F634" s="22"/>
    </row>
    <row r="635" ht="15.75" customHeight="1">
      <c r="B635" s="27"/>
      <c r="E635" s="22"/>
      <c r="F635" s="22"/>
    </row>
    <row r="636" ht="15.75" customHeight="1">
      <c r="B636" s="27"/>
      <c r="E636" s="22"/>
      <c r="F636" s="22"/>
    </row>
    <row r="637" ht="15.75" customHeight="1">
      <c r="B637" s="27"/>
      <c r="E637" s="22"/>
      <c r="F637" s="22"/>
    </row>
    <row r="638" ht="15.75" customHeight="1">
      <c r="B638" s="27"/>
      <c r="E638" s="22"/>
      <c r="F638" s="22"/>
    </row>
    <row r="639" ht="15.75" customHeight="1">
      <c r="B639" s="27"/>
      <c r="E639" s="22"/>
      <c r="F639" s="22"/>
    </row>
    <row r="640" ht="15.75" customHeight="1">
      <c r="B640" s="27"/>
      <c r="E640" s="22"/>
      <c r="F640" s="22"/>
    </row>
    <row r="641" ht="15.75" customHeight="1">
      <c r="B641" s="27"/>
      <c r="E641" s="22"/>
      <c r="F641" s="22"/>
    </row>
    <row r="642" ht="15.75" customHeight="1">
      <c r="B642" s="27"/>
      <c r="E642" s="22"/>
      <c r="F642" s="22"/>
    </row>
    <row r="643" ht="15.75" customHeight="1">
      <c r="B643" s="27"/>
      <c r="E643" s="22"/>
      <c r="F643" s="22"/>
    </row>
    <row r="644" ht="15.75" customHeight="1">
      <c r="B644" s="27"/>
      <c r="E644" s="22"/>
      <c r="F644" s="22"/>
    </row>
    <row r="645" ht="15.75" customHeight="1">
      <c r="B645" s="27"/>
      <c r="E645" s="22"/>
      <c r="F645" s="22"/>
    </row>
    <row r="646" ht="15.75" customHeight="1">
      <c r="B646" s="27"/>
      <c r="E646" s="22"/>
      <c r="F646" s="22"/>
    </row>
    <row r="647" ht="15.75" customHeight="1">
      <c r="B647" s="27"/>
      <c r="E647" s="22"/>
      <c r="F647" s="22"/>
    </row>
    <row r="648" ht="15.75" customHeight="1">
      <c r="B648" s="27"/>
      <c r="E648" s="22"/>
      <c r="F648" s="22"/>
    </row>
    <row r="649" ht="15.75" customHeight="1">
      <c r="B649" s="27"/>
      <c r="E649" s="22"/>
      <c r="F649" s="22"/>
    </row>
    <row r="650" ht="15.75" customHeight="1">
      <c r="B650" s="27"/>
      <c r="E650" s="22"/>
      <c r="F650" s="22"/>
    </row>
    <row r="651" ht="15.75" customHeight="1">
      <c r="B651" s="27"/>
      <c r="E651" s="22"/>
      <c r="F651" s="22"/>
    </row>
    <row r="652" ht="15.75" customHeight="1">
      <c r="B652" s="27"/>
      <c r="E652" s="22"/>
      <c r="F652" s="22"/>
    </row>
    <row r="653" ht="15.75" customHeight="1">
      <c r="B653" s="27"/>
      <c r="E653" s="22"/>
      <c r="F653" s="22"/>
    </row>
    <row r="654" ht="15.75" customHeight="1">
      <c r="B654" s="27"/>
      <c r="E654" s="22"/>
      <c r="F654" s="22"/>
    </row>
    <row r="655" ht="15.75" customHeight="1">
      <c r="B655" s="27"/>
      <c r="E655" s="22"/>
      <c r="F655" s="22"/>
    </row>
    <row r="656" ht="15.75" customHeight="1">
      <c r="B656" s="27"/>
      <c r="E656" s="22"/>
      <c r="F656" s="22"/>
    </row>
    <row r="657" ht="15.75" customHeight="1">
      <c r="B657" s="27"/>
      <c r="E657" s="22"/>
      <c r="F657" s="22"/>
    </row>
    <row r="658" ht="15.75" customHeight="1">
      <c r="B658" s="27"/>
      <c r="E658" s="22"/>
      <c r="F658" s="22"/>
    </row>
    <row r="659" ht="15.75" customHeight="1">
      <c r="B659" s="27"/>
      <c r="E659" s="22"/>
      <c r="F659" s="22"/>
    </row>
    <row r="660" ht="15.75" customHeight="1">
      <c r="B660" s="27"/>
      <c r="E660" s="22"/>
      <c r="F660" s="22"/>
    </row>
    <row r="661" ht="15.75" customHeight="1">
      <c r="B661" s="27"/>
      <c r="E661" s="22"/>
      <c r="F661" s="22"/>
    </row>
    <row r="662" ht="15.75" customHeight="1">
      <c r="B662" s="27"/>
      <c r="E662" s="22"/>
      <c r="F662" s="22"/>
    </row>
    <row r="663" ht="15.75" customHeight="1">
      <c r="B663" s="27"/>
      <c r="E663" s="22"/>
      <c r="F663" s="22"/>
    </row>
    <row r="664" ht="15.75" customHeight="1">
      <c r="B664" s="27"/>
      <c r="E664" s="22"/>
      <c r="F664" s="22"/>
    </row>
    <row r="665" ht="15.75" customHeight="1">
      <c r="B665" s="27"/>
      <c r="E665" s="22"/>
      <c r="F665" s="22"/>
    </row>
    <row r="666" ht="15.75" customHeight="1">
      <c r="B666" s="27"/>
      <c r="E666" s="22"/>
      <c r="F666" s="22"/>
    </row>
    <row r="667" ht="15.75" customHeight="1">
      <c r="B667" s="27"/>
      <c r="E667" s="22"/>
      <c r="F667" s="22"/>
    </row>
    <row r="668" ht="15.75" customHeight="1">
      <c r="B668" s="27"/>
      <c r="E668" s="22"/>
      <c r="F668" s="22"/>
    </row>
    <row r="669" ht="15.75" customHeight="1">
      <c r="B669" s="27"/>
      <c r="E669" s="22"/>
      <c r="F669" s="22"/>
    </row>
    <row r="670" ht="15.75" customHeight="1">
      <c r="B670" s="27"/>
      <c r="E670" s="22"/>
      <c r="F670" s="22"/>
    </row>
    <row r="671" ht="15.75" customHeight="1">
      <c r="B671" s="27"/>
      <c r="E671" s="22"/>
      <c r="F671" s="22"/>
    </row>
    <row r="672" ht="15.75" customHeight="1">
      <c r="B672" s="27"/>
      <c r="E672" s="22"/>
      <c r="F672" s="22"/>
    </row>
    <row r="673" ht="15.75" customHeight="1">
      <c r="B673" s="27"/>
      <c r="E673" s="22"/>
      <c r="F673" s="22"/>
    </row>
    <row r="674" ht="15.75" customHeight="1">
      <c r="B674" s="27"/>
      <c r="E674" s="22"/>
      <c r="F674" s="22"/>
    </row>
    <row r="675" ht="15.75" customHeight="1">
      <c r="B675" s="27"/>
      <c r="E675" s="22"/>
      <c r="F675" s="22"/>
    </row>
    <row r="676" ht="15.75" customHeight="1">
      <c r="B676" s="27"/>
      <c r="E676" s="22"/>
      <c r="F676" s="22"/>
    </row>
    <row r="677" ht="15.75" customHeight="1">
      <c r="B677" s="27"/>
      <c r="E677" s="22"/>
      <c r="F677" s="22"/>
    </row>
    <row r="678" ht="15.75" customHeight="1">
      <c r="B678" s="27"/>
      <c r="E678" s="22"/>
      <c r="F678" s="22"/>
    </row>
    <row r="679" ht="15.75" customHeight="1">
      <c r="B679" s="27"/>
      <c r="E679" s="22"/>
      <c r="F679" s="22"/>
    </row>
    <row r="680" ht="15.75" customHeight="1">
      <c r="B680" s="27"/>
      <c r="E680" s="22"/>
      <c r="F680" s="22"/>
    </row>
    <row r="681" ht="15.75" customHeight="1">
      <c r="B681" s="27"/>
      <c r="E681" s="22"/>
      <c r="F681" s="22"/>
    </row>
    <row r="682" ht="15.75" customHeight="1">
      <c r="B682" s="27"/>
      <c r="E682" s="22"/>
      <c r="F682" s="22"/>
    </row>
    <row r="683" ht="15.75" customHeight="1">
      <c r="B683" s="27"/>
      <c r="E683" s="22"/>
      <c r="F683" s="22"/>
    </row>
    <row r="684" ht="15.75" customHeight="1">
      <c r="B684" s="27"/>
      <c r="E684" s="22"/>
      <c r="F684" s="22"/>
    </row>
    <row r="685" ht="15.75" customHeight="1">
      <c r="B685" s="27"/>
      <c r="E685" s="22"/>
      <c r="F685" s="22"/>
    </row>
    <row r="686" ht="15.75" customHeight="1">
      <c r="B686" s="27"/>
      <c r="E686" s="22"/>
      <c r="F686" s="22"/>
    </row>
    <row r="687" ht="15.75" customHeight="1">
      <c r="B687" s="27"/>
      <c r="E687" s="22"/>
      <c r="F687" s="22"/>
    </row>
    <row r="688" ht="15.75" customHeight="1">
      <c r="B688" s="27"/>
      <c r="E688" s="22"/>
      <c r="F688" s="22"/>
    </row>
    <row r="689" ht="15.75" customHeight="1">
      <c r="B689" s="27"/>
      <c r="E689" s="22"/>
      <c r="F689" s="22"/>
    </row>
    <row r="690" ht="15.75" customHeight="1">
      <c r="B690" s="27"/>
      <c r="E690" s="22"/>
      <c r="F690" s="22"/>
    </row>
    <row r="691" ht="15.75" customHeight="1">
      <c r="B691" s="27"/>
      <c r="E691" s="22"/>
      <c r="F691" s="22"/>
    </row>
    <row r="692" ht="15.75" customHeight="1">
      <c r="B692" s="27"/>
      <c r="E692" s="22"/>
      <c r="F692" s="22"/>
    </row>
    <row r="693" ht="15.75" customHeight="1">
      <c r="B693" s="27"/>
      <c r="E693" s="22"/>
      <c r="F693" s="22"/>
    </row>
    <row r="694" ht="15.75" customHeight="1">
      <c r="B694" s="27"/>
      <c r="E694" s="22"/>
      <c r="F694" s="22"/>
    </row>
    <row r="695" ht="15.75" customHeight="1">
      <c r="B695" s="27"/>
      <c r="E695" s="22"/>
      <c r="F695" s="22"/>
    </row>
    <row r="696" ht="15.75" customHeight="1">
      <c r="B696" s="27"/>
      <c r="E696" s="22"/>
      <c r="F696" s="22"/>
    </row>
    <row r="697" ht="15.75" customHeight="1">
      <c r="B697" s="27"/>
      <c r="E697" s="22"/>
      <c r="F697" s="22"/>
    </row>
    <row r="698" ht="15.75" customHeight="1">
      <c r="B698" s="27"/>
      <c r="E698" s="22"/>
      <c r="F698" s="22"/>
    </row>
    <row r="699" ht="15.75" customHeight="1">
      <c r="B699" s="27"/>
      <c r="E699" s="22"/>
      <c r="F699" s="22"/>
    </row>
    <row r="700" ht="15.75" customHeight="1">
      <c r="B700" s="27"/>
      <c r="E700" s="22"/>
      <c r="F700" s="22"/>
    </row>
    <row r="701" ht="15.75" customHeight="1">
      <c r="B701" s="27"/>
      <c r="E701" s="22"/>
      <c r="F701" s="22"/>
    </row>
    <row r="702" ht="15.75" customHeight="1">
      <c r="B702" s="27"/>
      <c r="E702" s="22"/>
      <c r="F702" s="22"/>
    </row>
    <row r="703" ht="15.75" customHeight="1">
      <c r="B703" s="27"/>
      <c r="E703" s="22"/>
      <c r="F703" s="22"/>
    </row>
    <row r="704" ht="15.75" customHeight="1">
      <c r="B704" s="27"/>
      <c r="E704" s="22"/>
      <c r="F704" s="22"/>
    </row>
    <row r="705" ht="15.75" customHeight="1">
      <c r="B705" s="27"/>
      <c r="E705" s="22"/>
      <c r="F705" s="22"/>
    </row>
    <row r="706" ht="15.75" customHeight="1">
      <c r="B706" s="27"/>
      <c r="E706" s="22"/>
      <c r="F706" s="22"/>
    </row>
    <row r="707" ht="15.75" customHeight="1">
      <c r="B707" s="27"/>
      <c r="E707" s="22"/>
      <c r="F707" s="22"/>
    </row>
    <row r="708" ht="15.75" customHeight="1">
      <c r="B708" s="27"/>
      <c r="E708" s="22"/>
      <c r="F708" s="22"/>
    </row>
    <row r="709" ht="15.75" customHeight="1">
      <c r="B709" s="27"/>
      <c r="E709" s="22"/>
      <c r="F709" s="22"/>
    </row>
    <row r="710" ht="15.75" customHeight="1">
      <c r="B710" s="27"/>
      <c r="E710" s="22"/>
      <c r="F710" s="22"/>
    </row>
    <row r="711" ht="15.75" customHeight="1">
      <c r="B711" s="27"/>
      <c r="E711" s="22"/>
      <c r="F711" s="22"/>
    </row>
    <row r="712" ht="15.75" customHeight="1">
      <c r="B712" s="27"/>
      <c r="E712" s="22"/>
      <c r="F712" s="22"/>
    </row>
    <row r="713" ht="15.75" customHeight="1">
      <c r="B713" s="27"/>
      <c r="E713" s="22"/>
      <c r="F713" s="22"/>
    </row>
    <row r="714" ht="15.75" customHeight="1">
      <c r="B714" s="27"/>
      <c r="E714" s="22"/>
      <c r="F714" s="22"/>
    </row>
    <row r="715" ht="15.75" customHeight="1">
      <c r="B715" s="27"/>
      <c r="E715" s="22"/>
      <c r="F715" s="22"/>
    </row>
    <row r="716" ht="15.75" customHeight="1">
      <c r="B716" s="27"/>
      <c r="E716" s="22"/>
      <c r="F716" s="22"/>
    </row>
    <row r="717" ht="15.75" customHeight="1">
      <c r="B717" s="27"/>
      <c r="E717" s="22"/>
      <c r="F717" s="22"/>
    </row>
    <row r="718" ht="15.75" customHeight="1">
      <c r="B718" s="27"/>
      <c r="E718" s="22"/>
      <c r="F718" s="22"/>
    </row>
    <row r="719" ht="15.75" customHeight="1">
      <c r="B719" s="27"/>
      <c r="E719" s="22"/>
      <c r="F719" s="22"/>
    </row>
    <row r="720" ht="15.75" customHeight="1">
      <c r="B720" s="27"/>
      <c r="E720" s="22"/>
      <c r="F720" s="22"/>
    </row>
    <row r="721" ht="15.75" customHeight="1">
      <c r="B721" s="27"/>
      <c r="E721" s="22"/>
      <c r="F721" s="22"/>
    </row>
    <row r="722" ht="15.75" customHeight="1">
      <c r="B722" s="27"/>
      <c r="E722" s="22"/>
      <c r="F722" s="22"/>
    </row>
    <row r="723" ht="15.75" customHeight="1">
      <c r="B723" s="27"/>
      <c r="E723" s="22"/>
      <c r="F723" s="22"/>
    </row>
    <row r="724" ht="15.75" customHeight="1">
      <c r="B724" s="27"/>
      <c r="E724" s="22"/>
      <c r="F724" s="22"/>
    </row>
    <row r="725" ht="15.75" customHeight="1">
      <c r="B725" s="27"/>
      <c r="E725" s="22"/>
      <c r="F725" s="22"/>
    </row>
    <row r="726" ht="15.75" customHeight="1">
      <c r="B726" s="27"/>
      <c r="E726" s="22"/>
      <c r="F726" s="22"/>
    </row>
    <row r="727" ht="15.75" customHeight="1">
      <c r="B727" s="27"/>
      <c r="E727" s="22"/>
      <c r="F727" s="22"/>
    </row>
    <row r="728" ht="15.75" customHeight="1">
      <c r="B728" s="27"/>
      <c r="E728" s="22"/>
      <c r="F728" s="22"/>
    </row>
    <row r="729" ht="15.75" customHeight="1">
      <c r="B729" s="27"/>
      <c r="E729" s="22"/>
      <c r="F729" s="22"/>
    </row>
    <row r="730" ht="15.75" customHeight="1">
      <c r="B730" s="27"/>
      <c r="E730" s="22"/>
      <c r="F730" s="22"/>
    </row>
    <row r="731" ht="15.75" customHeight="1">
      <c r="B731" s="27"/>
      <c r="E731" s="22"/>
      <c r="F731" s="22"/>
    </row>
    <row r="732" ht="15.75" customHeight="1">
      <c r="B732" s="27"/>
      <c r="E732" s="22"/>
      <c r="F732" s="22"/>
    </row>
    <row r="733" ht="15.75" customHeight="1">
      <c r="B733" s="27"/>
      <c r="E733" s="22"/>
      <c r="F733" s="22"/>
    </row>
    <row r="734" ht="15.75" customHeight="1">
      <c r="B734" s="27"/>
      <c r="E734" s="22"/>
      <c r="F734" s="22"/>
    </row>
    <row r="735" ht="15.75" customHeight="1">
      <c r="B735" s="27"/>
      <c r="E735" s="22"/>
      <c r="F735" s="22"/>
    </row>
    <row r="736" ht="15.75" customHeight="1">
      <c r="B736" s="27"/>
      <c r="E736" s="22"/>
      <c r="F736" s="22"/>
    </row>
    <row r="737" ht="15.75" customHeight="1">
      <c r="B737" s="27"/>
      <c r="E737" s="22"/>
      <c r="F737" s="22"/>
    </row>
    <row r="738" ht="15.75" customHeight="1">
      <c r="B738" s="27"/>
      <c r="E738" s="22"/>
      <c r="F738" s="22"/>
    </row>
    <row r="739" ht="15.75" customHeight="1">
      <c r="B739" s="27"/>
      <c r="E739" s="22"/>
      <c r="F739" s="22"/>
    </row>
    <row r="740" ht="15.75" customHeight="1">
      <c r="B740" s="27"/>
      <c r="E740" s="22"/>
      <c r="F740" s="22"/>
    </row>
    <row r="741" ht="15.75" customHeight="1">
      <c r="B741" s="27"/>
      <c r="E741" s="22"/>
      <c r="F741" s="22"/>
    </row>
    <row r="742" ht="15.75" customHeight="1">
      <c r="B742" s="27"/>
      <c r="E742" s="22"/>
      <c r="F742" s="22"/>
    </row>
    <row r="743" ht="15.75" customHeight="1">
      <c r="B743" s="27"/>
      <c r="E743" s="22"/>
      <c r="F743" s="22"/>
    </row>
    <row r="744" ht="15.75" customHeight="1">
      <c r="B744" s="27"/>
      <c r="E744" s="22"/>
      <c r="F744" s="22"/>
    </row>
    <row r="745" ht="15.75" customHeight="1">
      <c r="B745" s="27"/>
      <c r="E745" s="22"/>
      <c r="F745" s="22"/>
    </row>
    <row r="746" ht="15.75" customHeight="1">
      <c r="B746" s="27"/>
      <c r="E746" s="22"/>
      <c r="F746" s="22"/>
    </row>
    <row r="747" ht="15.75" customHeight="1">
      <c r="B747" s="27"/>
      <c r="E747" s="22"/>
      <c r="F747" s="22"/>
    </row>
    <row r="748" ht="15.75" customHeight="1">
      <c r="B748" s="27"/>
      <c r="E748" s="22"/>
      <c r="F748" s="22"/>
    </row>
    <row r="749" ht="15.75" customHeight="1">
      <c r="B749" s="27"/>
      <c r="E749" s="22"/>
      <c r="F749" s="22"/>
    </row>
    <row r="750" ht="15.75" customHeight="1">
      <c r="B750" s="27"/>
      <c r="E750" s="22"/>
      <c r="F750" s="22"/>
    </row>
    <row r="751" ht="15.75" customHeight="1">
      <c r="B751" s="27"/>
      <c r="E751" s="22"/>
      <c r="F751" s="22"/>
    </row>
    <row r="752" ht="15.75" customHeight="1">
      <c r="B752" s="27"/>
      <c r="E752" s="22"/>
      <c r="F752" s="22"/>
    </row>
    <row r="753" ht="15.75" customHeight="1">
      <c r="B753" s="27"/>
      <c r="E753" s="22"/>
      <c r="F753" s="22"/>
    </row>
    <row r="754" ht="15.75" customHeight="1">
      <c r="B754" s="27"/>
      <c r="E754" s="22"/>
      <c r="F754" s="22"/>
    </row>
    <row r="755" ht="15.75" customHeight="1">
      <c r="B755" s="27"/>
      <c r="E755" s="22"/>
      <c r="F755" s="22"/>
    </row>
    <row r="756" ht="15.75" customHeight="1">
      <c r="B756" s="27"/>
      <c r="E756" s="22"/>
      <c r="F756" s="22"/>
    </row>
    <row r="757" ht="15.75" customHeight="1">
      <c r="B757" s="27"/>
      <c r="E757" s="22"/>
      <c r="F757" s="22"/>
    </row>
    <row r="758" ht="15.75" customHeight="1">
      <c r="B758" s="27"/>
      <c r="E758" s="22"/>
      <c r="F758" s="22"/>
    </row>
    <row r="759" ht="15.75" customHeight="1">
      <c r="B759" s="27"/>
      <c r="E759" s="22"/>
      <c r="F759" s="22"/>
    </row>
    <row r="760" ht="15.75" customHeight="1">
      <c r="B760" s="27"/>
      <c r="E760" s="22"/>
      <c r="F760" s="22"/>
    </row>
    <row r="761" ht="15.75" customHeight="1">
      <c r="B761" s="27"/>
      <c r="E761" s="22"/>
      <c r="F761" s="22"/>
    </row>
    <row r="762" ht="15.75" customHeight="1">
      <c r="B762" s="27"/>
      <c r="E762" s="22"/>
      <c r="F762" s="22"/>
    </row>
    <row r="763" ht="15.75" customHeight="1">
      <c r="B763" s="27"/>
      <c r="E763" s="22"/>
      <c r="F763" s="22"/>
    </row>
    <row r="764" ht="15.75" customHeight="1">
      <c r="B764" s="27"/>
      <c r="E764" s="22"/>
      <c r="F764" s="22"/>
    </row>
    <row r="765" ht="15.75" customHeight="1">
      <c r="B765" s="27"/>
      <c r="E765" s="22"/>
      <c r="F765" s="22"/>
    </row>
    <row r="766" ht="15.75" customHeight="1">
      <c r="B766" s="27"/>
      <c r="E766" s="22"/>
      <c r="F766" s="22"/>
    </row>
    <row r="767" ht="15.75" customHeight="1">
      <c r="B767" s="27"/>
      <c r="E767" s="22"/>
      <c r="F767" s="22"/>
    </row>
    <row r="768" ht="15.75" customHeight="1">
      <c r="B768" s="27"/>
      <c r="E768" s="22"/>
      <c r="F768" s="22"/>
    </row>
    <row r="769" ht="15.75" customHeight="1">
      <c r="B769" s="27"/>
      <c r="E769" s="22"/>
      <c r="F769" s="22"/>
    </row>
    <row r="770" ht="15.75" customHeight="1">
      <c r="B770" s="27"/>
      <c r="E770" s="22"/>
      <c r="F770" s="22"/>
    </row>
    <row r="771" ht="15.75" customHeight="1">
      <c r="B771" s="27"/>
      <c r="E771" s="22"/>
      <c r="F771" s="22"/>
    </row>
    <row r="772" ht="15.75" customHeight="1">
      <c r="B772" s="27"/>
      <c r="E772" s="22"/>
      <c r="F772" s="22"/>
    </row>
    <row r="773" ht="15.75" customHeight="1">
      <c r="B773" s="27"/>
      <c r="E773" s="22"/>
      <c r="F773" s="22"/>
    </row>
    <row r="774" ht="15.75" customHeight="1">
      <c r="B774" s="27"/>
      <c r="E774" s="22"/>
      <c r="F774" s="22"/>
    </row>
    <row r="775" ht="15.75" customHeight="1">
      <c r="B775" s="27"/>
      <c r="E775" s="22"/>
      <c r="F775" s="22"/>
    </row>
    <row r="776" ht="15.75" customHeight="1">
      <c r="B776" s="27"/>
      <c r="E776" s="22"/>
      <c r="F776" s="22"/>
    </row>
    <row r="777" ht="15.75" customHeight="1">
      <c r="B777" s="27"/>
      <c r="E777" s="22"/>
      <c r="F777" s="22"/>
    </row>
    <row r="778" ht="15.75" customHeight="1">
      <c r="B778" s="27"/>
      <c r="E778" s="22"/>
      <c r="F778" s="22"/>
    </row>
    <row r="779" ht="15.75" customHeight="1">
      <c r="B779" s="27"/>
      <c r="E779" s="22"/>
      <c r="F779" s="22"/>
    </row>
    <row r="780" ht="15.75" customHeight="1">
      <c r="B780" s="27"/>
      <c r="E780" s="22"/>
      <c r="F780" s="22"/>
    </row>
    <row r="781" ht="15.75" customHeight="1">
      <c r="B781" s="27"/>
      <c r="E781" s="22"/>
      <c r="F781" s="22"/>
    </row>
    <row r="782" ht="15.75" customHeight="1">
      <c r="B782" s="27"/>
      <c r="E782" s="22"/>
      <c r="F782" s="22"/>
    </row>
    <row r="783" ht="15.75" customHeight="1">
      <c r="B783" s="27"/>
      <c r="E783" s="22"/>
      <c r="F783" s="22"/>
    </row>
    <row r="784" ht="15.75" customHeight="1">
      <c r="B784" s="27"/>
      <c r="E784" s="22"/>
      <c r="F784" s="22"/>
    </row>
    <row r="785" ht="15.75" customHeight="1">
      <c r="B785" s="27"/>
      <c r="E785" s="22"/>
      <c r="F785" s="22"/>
    </row>
    <row r="786" ht="15.75" customHeight="1">
      <c r="B786" s="27"/>
      <c r="E786" s="22"/>
      <c r="F786" s="22"/>
    </row>
    <row r="787" ht="15.75" customHeight="1">
      <c r="B787" s="27"/>
      <c r="E787" s="22"/>
      <c r="F787" s="22"/>
    </row>
    <row r="788" ht="15.75" customHeight="1">
      <c r="B788" s="27"/>
      <c r="E788" s="22"/>
      <c r="F788" s="22"/>
    </row>
    <row r="789" ht="15.75" customHeight="1">
      <c r="B789" s="27"/>
      <c r="E789" s="22"/>
      <c r="F789" s="22"/>
    </row>
    <row r="790" ht="15.75" customHeight="1">
      <c r="B790" s="27"/>
      <c r="E790" s="22"/>
      <c r="F790" s="22"/>
    </row>
    <row r="791" ht="15.75" customHeight="1">
      <c r="B791" s="27"/>
      <c r="E791" s="22"/>
      <c r="F791" s="22"/>
    </row>
    <row r="792" ht="15.75" customHeight="1">
      <c r="B792" s="27"/>
      <c r="E792" s="22"/>
      <c r="F792" s="22"/>
    </row>
    <row r="793" ht="15.75" customHeight="1">
      <c r="B793" s="27"/>
      <c r="E793" s="22"/>
      <c r="F793" s="22"/>
    </row>
    <row r="794" ht="15.75" customHeight="1">
      <c r="B794" s="27"/>
      <c r="E794" s="22"/>
      <c r="F794" s="22"/>
    </row>
    <row r="795" ht="15.75" customHeight="1">
      <c r="B795" s="27"/>
      <c r="E795" s="22"/>
      <c r="F795" s="22"/>
    </row>
    <row r="796" ht="15.75" customHeight="1">
      <c r="B796" s="27"/>
      <c r="E796" s="22"/>
      <c r="F796" s="22"/>
    </row>
    <row r="797" ht="15.75" customHeight="1">
      <c r="B797" s="27"/>
      <c r="E797" s="22"/>
      <c r="F797" s="22"/>
    </row>
    <row r="798" ht="15.75" customHeight="1">
      <c r="B798" s="27"/>
      <c r="E798" s="22"/>
      <c r="F798" s="22"/>
    </row>
    <row r="799" ht="15.75" customHeight="1">
      <c r="B799" s="27"/>
      <c r="E799" s="22"/>
      <c r="F799" s="22"/>
    </row>
    <row r="800" ht="15.75" customHeight="1">
      <c r="B800" s="27"/>
      <c r="E800" s="22"/>
      <c r="F800" s="22"/>
    </row>
    <row r="801" ht="15.75" customHeight="1">
      <c r="B801" s="27"/>
      <c r="E801" s="22"/>
      <c r="F801" s="22"/>
    </row>
    <row r="802" ht="15.75" customHeight="1">
      <c r="B802" s="27"/>
      <c r="E802" s="22"/>
      <c r="F802" s="22"/>
    </row>
    <row r="803" ht="15.75" customHeight="1">
      <c r="B803" s="27"/>
      <c r="E803" s="22"/>
      <c r="F803" s="22"/>
    </row>
    <row r="804" ht="15.75" customHeight="1">
      <c r="B804" s="27"/>
      <c r="E804" s="22"/>
      <c r="F804" s="22"/>
    </row>
    <row r="805" ht="15.75" customHeight="1">
      <c r="B805" s="27"/>
      <c r="E805" s="22"/>
      <c r="F805" s="22"/>
    </row>
    <row r="806" ht="15.75" customHeight="1">
      <c r="B806" s="27"/>
      <c r="E806" s="22"/>
      <c r="F806" s="22"/>
    </row>
    <row r="807" ht="15.75" customHeight="1">
      <c r="B807" s="27"/>
      <c r="E807" s="22"/>
      <c r="F807" s="22"/>
    </row>
    <row r="808" ht="15.75" customHeight="1">
      <c r="B808" s="27"/>
      <c r="E808" s="22"/>
      <c r="F808" s="22"/>
    </row>
    <row r="809" ht="15.75" customHeight="1">
      <c r="B809" s="27"/>
      <c r="E809" s="22"/>
      <c r="F809" s="22"/>
    </row>
    <row r="810" ht="15.75" customHeight="1">
      <c r="B810" s="27"/>
      <c r="E810" s="22"/>
      <c r="F810" s="22"/>
    </row>
    <row r="811" ht="15.75" customHeight="1">
      <c r="B811" s="27"/>
      <c r="E811" s="22"/>
      <c r="F811" s="22"/>
    </row>
    <row r="812" ht="15.75" customHeight="1">
      <c r="B812" s="27"/>
      <c r="E812" s="22"/>
      <c r="F812" s="22"/>
    </row>
    <row r="813" ht="15.75" customHeight="1">
      <c r="B813" s="27"/>
      <c r="E813" s="22"/>
      <c r="F813" s="22"/>
    </row>
    <row r="814" ht="15.75" customHeight="1">
      <c r="B814" s="27"/>
      <c r="E814" s="22"/>
      <c r="F814" s="22"/>
    </row>
    <row r="815" ht="15.75" customHeight="1">
      <c r="B815" s="27"/>
      <c r="E815" s="22"/>
      <c r="F815" s="22"/>
    </row>
    <row r="816" ht="15.75" customHeight="1">
      <c r="B816" s="27"/>
      <c r="E816" s="22"/>
      <c r="F816" s="22"/>
    </row>
    <row r="817" ht="15.75" customHeight="1">
      <c r="B817" s="27"/>
      <c r="E817" s="22"/>
      <c r="F817" s="22"/>
    </row>
    <row r="818" ht="15.75" customHeight="1">
      <c r="B818" s="27"/>
      <c r="E818" s="22"/>
      <c r="F818" s="22"/>
    </row>
    <row r="819" ht="15.75" customHeight="1">
      <c r="B819" s="27"/>
      <c r="E819" s="22"/>
      <c r="F819" s="22"/>
    </row>
    <row r="820" ht="15.75" customHeight="1">
      <c r="B820" s="27"/>
      <c r="E820" s="22"/>
      <c r="F820" s="22"/>
    </row>
    <row r="821" ht="15.75" customHeight="1">
      <c r="B821" s="27"/>
      <c r="E821" s="22"/>
      <c r="F821" s="22"/>
    </row>
    <row r="822" ht="15.75" customHeight="1">
      <c r="B822" s="27"/>
      <c r="E822" s="22"/>
      <c r="F822" s="22"/>
    </row>
    <row r="823" ht="15.75" customHeight="1">
      <c r="B823" s="27"/>
      <c r="E823" s="22"/>
      <c r="F823" s="22"/>
    </row>
    <row r="824" ht="15.75" customHeight="1">
      <c r="B824" s="27"/>
      <c r="E824" s="22"/>
      <c r="F824" s="22"/>
    </row>
    <row r="825" ht="15.75" customHeight="1">
      <c r="B825" s="27"/>
      <c r="E825" s="22"/>
      <c r="F825" s="22"/>
    </row>
    <row r="826" ht="15.75" customHeight="1">
      <c r="B826" s="27"/>
      <c r="E826" s="22"/>
      <c r="F826" s="22"/>
    </row>
    <row r="827" ht="15.75" customHeight="1">
      <c r="B827" s="27"/>
      <c r="E827" s="22"/>
      <c r="F827" s="22"/>
    </row>
    <row r="828" ht="15.75" customHeight="1">
      <c r="B828" s="27"/>
      <c r="E828" s="22"/>
      <c r="F828" s="22"/>
    </row>
    <row r="829" ht="15.75" customHeight="1">
      <c r="B829" s="27"/>
      <c r="E829" s="22"/>
      <c r="F829" s="22"/>
    </row>
    <row r="830" ht="15.75" customHeight="1">
      <c r="B830" s="27"/>
      <c r="E830" s="22"/>
      <c r="F830" s="22"/>
    </row>
    <row r="831" ht="15.75" customHeight="1">
      <c r="B831" s="27"/>
      <c r="E831" s="22"/>
      <c r="F831" s="22"/>
    </row>
    <row r="832" ht="15.75" customHeight="1">
      <c r="B832" s="27"/>
      <c r="E832" s="22"/>
      <c r="F832" s="22"/>
    </row>
    <row r="833" ht="15.75" customHeight="1">
      <c r="B833" s="27"/>
      <c r="E833" s="22"/>
      <c r="F833" s="22"/>
    </row>
    <row r="834" ht="15.75" customHeight="1">
      <c r="B834" s="27"/>
      <c r="E834" s="22"/>
      <c r="F834" s="22"/>
    </row>
    <row r="835" ht="15.75" customHeight="1">
      <c r="B835" s="27"/>
      <c r="E835" s="22"/>
      <c r="F835" s="22"/>
    </row>
    <row r="836" ht="15.75" customHeight="1">
      <c r="B836" s="27"/>
      <c r="E836" s="22"/>
      <c r="F836" s="22"/>
    </row>
    <row r="837" ht="15.75" customHeight="1">
      <c r="B837" s="27"/>
      <c r="E837" s="22"/>
      <c r="F837" s="22"/>
    </row>
    <row r="838" ht="15.75" customHeight="1">
      <c r="B838" s="27"/>
      <c r="E838" s="22"/>
      <c r="F838" s="22"/>
    </row>
    <row r="839" ht="15.75" customHeight="1">
      <c r="B839" s="27"/>
      <c r="E839" s="22"/>
      <c r="F839" s="22"/>
    </row>
    <row r="840" ht="15.75" customHeight="1">
      <c r="B840" s="27"/>
      <c r="E840" s="22"/>
      <c r="F840" s="22"/>
    </row>
    <row r="841" ht="15.75" customHeight="1">
      <c r="B841" s="27"/>
      <c r="E841" s="22"/>
      <c r="F841" s="22"/>
    </row>
    <row r="842" ht="15.75" customHeight="1">
      <c r="B842" s="27"/>
      <c r="E842" s="22"/>
      <c r="F842" s="22"/>
    </row>
    <row r="843" ht="15.75" customHeight="1">
      <c r="B843" s="27"/>
      <c r="E843" s="22"/>
      <c r="F843" s="22"/>
    </row>
    <row r="844" ht="15.75" customHeight="1">
      <c r="B844" s="27"/>
      <c r="E844" s="22"/>
      <c r="F844" s="22"/>
    </row>
    <row r="845" ht="15.75" customHeight="1">
      <c r="B845" s="27"/>
      <c r="E845" s="22"/>
      <c r="F845" s="22"/>
    </row>
    <row r="846" ht="15.75" customHeight="1">
      <c r="B846" s="27"/>
      <c r="E846" s="22"/>
      <c r="F846" s="22"/>
    </row>
    <row r="847" ht="15.75" customHeight="1">
      <c r="B847" s="27"/>
      <c r="E847" s="22"/>
      <c r="F847" s="22"/>
    </row>
    <row r="848" ht="15.75" customHeight="1">
      <c r="B848" s="27"/>
      <c r="E848" s="22"/>
      <c r="F848" s="22"/>
    </row>
    <row r="849" ht="15.75" customHeight="1">
      <c r="B849" s="27"/>
      <c r="E849" s="22"/>
      <c r="F849" s="22"/>
    </row>
    <row r="850" ht="15.75" customHeight="1">
      <c r="B850" s="27"/>
      <c r="E850" s="22"/>
      <c r="F850" s="22"/>
    </row>
    <row r="851" ht="15.75" customHeight="1">
      <c r="B851" s="27"/>
      <c r="E851" s="22"/>
      <c r="F851" s="22"/>
    </row>
    <row r="852" ht="15.75" customHeight="1">
      <c r="B852" s="27"/>
      <c r="E852" s="22"/>
      <c r="F852" s="22"/>
    </row>
    <row r="853" ht="15.75" customHeight="1">
      <c r="B853" s="27"/>
      <c r="E853" s="22"/>
      <c r="F853" s="22"/>
    </row>
    <row r="854" ht="15.75" customHeight="1">
      <c r="B854" s="27"/>
      <c r="E854" s="22"/>
      <c r="F854" s="22"/>
    </row>
    <row r="855" ht="15.75" customHeight="1">
      <c r="B855" s="27"/>
      <c r="E855" s="22"/>
      <c r="F855" s="22"/>
    </row>
    <row r="856" ht="15.75" customHeight="1">
      <c r="B856" s="27"/>
      <c r="E856" s="22"/>
      <c r="F856" s="22"/>
    </row>
    <row r="857" ht="15.75" customHeight="1">
      <c r="B857" s="27"/>
      <c r="E857" s="22"/>
      <c r="F857" s="22"/>
    </row>
    <row r="858" ht="15.75" customHeight="1">
      <c r="B858" s="27"/>
      <c r="E858" s="22"/>
      <c r="F858" s="22"/>
    </row>
    <row r="859" ht="15.75" customHeight="1">
      <c r="B859" s="27"/>
      <c r="E859" s="22"/>
      <c r="F859" s="22"/>
    </row>
    <row r="860" ht="15.75" customHeight="1">
      <c r="B860" s="27"/>
      <c r="E860" s="22"/>
      <c r="F860" s="22"/>
    </row>
    <row r="861" ht="15.75" customHeight="1">
      <c r="B861" s="27"/>
      <c r="E861" s="22"/>
      <c r="F861" s="22"/>
    </row>
    <row r="862" ht="15.75" customHeight="1">
      <c r="B862" s="27"/>
      <c r="E862" s="22"/>
      <c r="F862" s="22"/>
    </row>
    <row r="863" ht="15.75" customHeight="1">
      <c r="B863" s="27"/>
      <c r="E863" s="22"/>
      <c r="F863" s="22"/>
    </row>
    <row r="864" ht="15.75" customHeight="1">
      <c r="B864" s="27"/>
      <c r="E864" s="22"/>
      <c r="F864" s="22"/>
    </row>
    <row r="865" ht="15.75" customHeight="1">
      <c r="B865" s="27"/>
      <c r="E865" s="22"/>
      <c r="F865" s="22"/>
    </row>
    <row r="866" ht="15.75" customHeight="1">
      <c r="B866" s="27"/>
      <c r="E866" s="22"/>
      <c r="F866" s="22"/>
    </row>
    <row r="867" ht="15.75" customHeight="1">
      <c r="B867" s="27"/>
      <c r="E867" s="22"/>
      <c r="F867" s="22"/>
    </row>
    <row r="868" ht="15.75" customHeight="1">
      <c r="B868" s="27"/>
      <c r="E868" s="22"/>
      <c r="F868" s="22"/>
    </row>
    <row r="869" ht="15.75" customHeight="1">
      <c r="B869" s="27"/>
      <c r="E869" s="22"/>
      <c r="F869" s="22"/>
    </row>
    <row r="870" ht="15.75" customHeight="1">
      <c r="B870" s="27"/>
      <c r="E870" s="22"/>
      <c r="F870" s="22"/>
    </row>
    <row r="871" ht="15.75" customHeight="1">
      <c r="B871" s="27"/>
      <c r="E871" s="22"/>
      <c r="F871" s="22"/>
    </row>
    <row r="872" ht="15.75" customHeight="1">
      <c r="B872" s="27"/>
      <c r="E872" s="22"/>
      <c r="F872" s="22"/>
    </row>
    <row r="873" ht="15.75" customHeight="1">
      <c r="B873" s="27"/>
      <c r="E873" s="22"/>
      <c r="F873" s="22"/>
    </row>
    <row r="874" ht="15.75" customHeight="1">
      <c r="B874" s="27"/>
      <c r="E874" s="22"/>
      <c r="F874" s="22"/>
    </row>
    <row r="875" ht="15.75" customHeight="1">
      <c r="B875" s="27"/>
      <c r="E875" s="22"/>
      <c r="F875" s="22"/>
    </row>
    <row r="876" ht="15.75" customHeight="1">
      <c r="B876" s="27"/>
      <c r="E876" s="22"/>
      <c r="F876" s="22"/>
    </row>
    <row r="877" ht="15.75" customHeight="1">
      <c r="B877" s="27"/>
      <c r="E877" s="22"/>
      <c r="F877" s="22"/>
    </row>
    <row r="878" ht="15.75" customHeight="1">
      <c r="B878" s="27"/>
      <c r="E878" s="22"/>
      <c r="F878" s="22"/>
    </row>
    <row r="879" ht="15.75" customHeight="1">
      <c r="B879" s="27"/>
      <c r="E879" s="22"/>
      <c r="F879" s="22"/>
    </row>
    <row r="880" ht="15.75" customHeight="1">
      <c r="B880" s="27"/>
      <c r="E880" s="22"/>
      <c r="F880" s="22"/>
    </row>
    <row r="881" ht="15.75" customHeight="1">
      <c r="B881" s="27"/>
      <c r="E881" s="22"/>
      <c r="F881" s="22"/>
    </row>
    <row r="882" ht="15.75" customHeight="1">
      <c r="B882" s="27"/>
      <c r="E882" s="22"/>
      <c r="F882" s="22"/>
    </row>
    <row r="883" ht="15.75" customHeight="1">
      <c r="B883" s="27"/>
      <c r="E883" s="22"/>
      <c r="F883" s="22"/>
    </row>
    <row r="884" ht="15.75" customHeight="1">
      <c r="B884" s="27"/>
      <c r="E884" s="22"/>
      <c r="F884" s="22"/>
    </row>
    <row r="885" ht="15.75" customHeight="1">
      <c r="B885" s="27"/>
      <c r="E885" s="22"/>
      <c r="F885" s="22"/>
    </row>
    <row r="886" ht="15.75" customHeight="1">
      <c r="B886" s="27"/>
      <c r="E886" s="22"/>
      <c r="F886" s="22"/>
    </row>
    <row r="887" ht="15.75" customHeight="1">
      <c r="B887" s="27"/>
      <c r="E887" s="22"/>
      <c r="F887" s="22"/>
    </row>
    <row r="888" ht="15.75" customHeight="1">
      <c r="B888" s="27"/>
      <c r="E888" s="22"/>
      <c r="F888" s="22"/>
    </row>
    <row r="889" ht="15.75" customHeight="1">
      <c r="B889" s="27"/>
      <c r="E889" s="22"/>
      <c r="F889" s="22"/>
    </row>
    <row r="890" ht="15.75" customHeight="1">
      <c r="B890" s="27"/>
      <c r="E890" s="22"/>
      <c r="F890" s="22"/>
    </row>
    <row r="891" ht="15.75" customHeight="1">
      <c r="B891" s="27"/>
      <c r="E891" s="22"/>
      <c r="F891" s="22"/>
    </row>
    <row r="892" ht="15.75" customHeight="1">
      <c r="B892" s="27"/>
      <c r="E892" s="22"/>
      <c r="F892" s="22"/>
    </row>
    <row r="893" ht="15.75" customHeight="1">
      <c r="B893" s="27"/>
      <c r="E893" s="22"/>
      <c r="F893" s="22"/>
    </row>
    <row r="894" ht="15.75" customHeight="1">
      <c r="B894" s="27"/>
      <c r="E894" s="22"/>
      <c r="F894" s="22"/>
    </row>
    <row r="895" ht="15.75" customHeight="1">
      <c r="B895" s="27"/>
      <c r="E895" s="22"/>
      <c r="F895" s="22"/>
    </row>
    <row r="896" ht="15.75" customHeight="1">
      <c r="B896" s="27"/>
      <c r="E896" s="22"/>
      <c r="F896" s="22"/>
    </row>
    <row r="897" ht="15.75" customHeight="1">
      <c r="B897" s="27"/>
      <c r="E897" s="22"/>
      <c r="F897" s="22"/>
    </row>
    <row r="898" ht="15.75" customHeight="1">
      <c r="B898" s="27"/>
      <c r="E898" s="22"/>
      <c r="F898" s="22"/>
    </row>
    <row r="899" ht="15.75" customHeight="1">
      <c r="B899" s="27"/>
      <c r="E899" s="22"/>
      <c r="F899" s="22"/>
    </row>
    <row r="900" ht="15.75" customHeight="1">
      <c r="B900" s="27"/>
      <c r="E900" s="22"/>
      <c r="F900" s="22"/>
    </row>
    <row r="901" ht="15.75" customHeight="1">
      <c r="B901" s="27"/>
      <c r="E901" s="22"/>
      <c r="F901" s="22"/>
    </row>
    <row r="902" ht="15.75" customHeight="1">
      <c r="B902" s="27"/>
      <c r="E902" s="22"/>
      <c r="F902" s="22"/>
    </row>
    <row r="903" ht="15.75" customHeight="1">
      <c r="B903" s="27"/>
      <c r="E903" s="22"/>
      <c r="F903" s="22"/>
    </row>
    <row r="904" ht="15.75" customHeight="1">
      <c r="B904" s="27"/>
      <c r="E904" s="22"/>
      <c r="F904" s="22"/>
    </row>
    <row r="905" ht="15.75" customHeight="1">
      <c r="B905" s="27"/>
      <c r="E905" s="22"/>
      <c r="F905" s="22"/>
    </row>
    <row r="906" ht="15.75" customHeight="1">
      <c r="B906" s="27"/>
      <c r="E906" s="22"/>
      <c r="F906" s="22"/>
    </row>
    <row r="907" ht="15.75" customHeight="1">
      <c r="B907" s="27"/>
      <c r="E907" s="22"/>
      <c r="F907" s="22"/>
    </row>
    <row r="908" ht="15.75" customHeight="1">
      <c r="B908" s="27"/>
      <c r="E908" s="22"/>
      <c r="F908" s="22"/>
    </row>
    <row r="909" ht="15.75" customHeight="1">
      <c r="B909" s="27"/>
      <c r="E909" s="22"/>
      <c r="F909" s="22"/>
    </row>
    <row r="910" ht="15.75" customHeight="1">
      <c r="B910" s="27"/>
      <c r="E910" s="22"/>
      <c r="F910" s="22"/>
    </row>
    <row r="911" ht="15.75" customHeight="1">
      <c r="B911" s="27"/>
      <c r="E911" s="22"/>
      <c r="F911" s="22"/>
    </row>
    <row r="912" ht="15.75" customHeight="1">
      <c r="B912" s="27"/>
      <c r="E912" s="22"/>
      <c r="F912" s="22"/>
    </row>
    <row r="913" ht="15.75" customHeight="1">
      <c r="B913" s="27"/>
      <c r="E913" s="22"/>
      <c r="F913" s="22"/>
    </row>
    <row r="914" ht="15.75" customHeight="1">
      <c r="B914" s="27"/>
      <c r="E914" s="22"/>
      <c r="F914" s="22"/>
    </row>
    <row r="915" ht="15.75" customHeight="1">
      <c r="B915" s="27"/>
      <c r="E915" s="22"/>
      <c r="F915" s="22"/>
    </row>
    <row r="916" ht="15.75" customHeight="1">
      <c r="B916" s="27"/>
      <c r="E916" s="22"/>
      <c r="F916" s="22"/>
    </row>
    <row r="917" ht="15.75" customHeight="1">
      <c r="B917" s="27"/>
      <c r="E917" s="22"/>
      <c r="F917" s="22"/>
    </row>
    <row r="918" ht="15.75" customHeight="1">
      <c r="B918" s="27"/>
      <c r="E918" s="22"/>
      <c r="F918" s="22"/>
    </row>
    <row r="919" ht="15.75" customHeight="1">
      <c r="B919" s="27"/>
      <c r="E919" s="22"/>
      <c r="F919" s="22"/>
    </row>
    <row r="920" ht="15.75" customHeight="1">
      <c r="B920" s="27"/>
      <c r="E920" s="22"/>
      <c r="F920" s="22"/>
    </row>
    <row r="921" ht="15.75" customHeight="1">
      <c r="B921" s="27"/>
      <c r="E921" s="22"/>
      <c r="F921" s="22"/>
    </row>
    <row r="922" ht="15.75" customHeight="1">
      <c r="B922" s="27"/>
      <c r="E922" s="22"/>
      <c r="F922" s="22"/>
    </row>
    <row r="923" ht="15.75" customHeight="1">
      <c r="B923" s="27"/>
      <c r="E923" s="22"/>
      <c r="F923" s="22"/>
    </row>
    <row r="924" ht="15.75" customHeight="1">
      <c r="B924" s="27"/>
      <c r="E924" s="22"/>
      <c r="F924" s="22"/>
    </row>
    <row r="925" ht="15.75" customHeight="1">
      <c r="B925" s="27"/>
      <c r="E925" s="22"/>
      <c r="F925" s="22"/>
    </row>
    <row r="926" ht="15.75" customHeight="1">
      <c r="B926" s="27"/>
      <c r="E926" s="22"/>
      <c r="F926" s="22"/>
    </row>
    <row r="927" ht="15.75" customHeight="1">
      <c r="B927" s="27"/>
      <c r="E927" s="22"/>
      <c r="F927" s="22"/>
    </row>
    <row r="928" ht="15.75" customHeight="1">
      <c r="B928" s="27"/>
      <c r="E928" s="22"/>
      <c r="F928" s="22"/>
    </row>
    <row r="929" ht="15.75" customHeight="1">
      <c r="B929" s="27"/>
      <c r="E929" s="22"/>
      <c r="F929" s="22"/>
    </row>
    <row r="930" ht="15.75" customHeight="1">
      <c r="B930" s="27"/>
      <c r="E930" s="22"/>
      <c r="F930" s="22"/>
    </row>
    <row r="931" ht="15.75" customHeight="1">
      <c r="B931" s="27"/>
      <c r="E931" s="22"/>
      <c r="F931" s="22"/>
    </row>
    <row r="932" ht="15.75" customHeight="1">
      <c r="B932" s="27"/>
      <c r="E932" s="22"/>
      <c r="F932" s="22"/>
    </row>
    <row r="933" ht="15.75" customHeight="1">
      <c r="B933" s="27"/>
      <c r="E933" s="22"/>
      <c r="F933" s="22"/>
    </row>
    <row r="934" ht="15.75" customHeight="1">
      <c r="B934" s="27"/>
      <c r="E934" s="22"/>
      <c r="F934" s="22"/>
    </row>
    <row r="935" ht="15.75" customHeight="1">
      <c r="B935" s="27"/>
      <c r="E935" s="22"/>
      <c r="F935" s="22"/>
    </row>
    <row r="936" ht="15.75" customHeight="1">
      <c r="B936" s="27"/>
      <c r="E936" s="22"/>
      <c r="F936" s="22"/>
    </row>
    <row r="937" ht="15.75" customHeight="1">
      <c r="B937" s="27"/>
      <c r="E937" s="22"/>
      <c r="F937" s="22"/>
    </row>
    <row r="938" ht="15.75" customHeight="1">
      <c r="B938" s="27"/>
      <c r="E938" s="22"/>
      <c r="F938" s="22"/>
    </row>
    <row r="939" ht="15.75" customHeight="1">
      <c r="B939" s="27"/>
      <c r="E939" s="22"/>
      <c r="F939" s="22"/>
    </row>
    <row r="940" ht="15.75" customHeight="1">
      <c r="B940" s="27"/>
      <c r="E940" s="22"/>
      <c r="F940" s="22"/>
    </row>
    <row r="941" ht="15.75" customHeight="1">
      <c r="B941" s="27"/>
      <c r="E941" s="22"/>
      <c r="F941" s="22"/>
    </row>
    <row r="942" ht="15.75" customHeight="1">
      <c r="B942" s="27"/>
      <c r="E942" s="22"/>
      <c r="F942" s="22"/>
    </row>
    <row r="943" ht="15.75" customHeight="1">
      <c r="B943" s="27"/>
      <c r="E943" s="22"/>
      <c r="F943" s="22"/>
    </row>
    <row r="944" ht="15.75" customHeight="1">
      <c r="B944" s="27"/>
      <c r="E944" s="22"/>
      <c r="F944" s="22"/>
    </row>
    <row r="945" ht="15.75" customHeight="1">
      <c r="B945" s="27"/>
      <c r="E945" s="22"/>
      <c r="F945" s="22"/>
    </row>
    <row r="946" ht="15.75" customHeight="1">
      <c r="B946" s="27"/>
      <c r="E946" s="22"/>
      <c r="F946" s="22"/>
    </row>
    <row r="947" ht="15.75" customHeight="1">
      <c r="B947" s="27"/>
      <c r="E947" s="22"/>
      <c r="F947" s="22"/>
    </row>
    <row r="948" ht="15.75" customHeight="1">
      <c r="B948" s="27"/>
      <c r="E948" s="22"/>
      <c r="F948" s="22"/>
    </row>
    <row r="949" ht="15.75" customHeight="1">
      <c r="B949" s="27"/>
      <c r="E949" s="22"/>
      <c r="F949" s="22"/>
    </row>
    <row r="950" ht="15.75" customHeight="1">
      <c r="B950" s="27"/>
      <c r="E950" s="22"/>
      <c r="F950" s="22"/>
    </row>
    <row r="951" ht="15.75" customHeight="1">
      <c r="B951" s="27"/>
      <c r="E951" s="22"/>
      <c r="F951" s="22"/>
    </row>
    <row r="952" ht="15.75" customHeight="1">
      <c r="B952" s="27"/>
      <c r="E952" s="22"/>
      <c r="F952" s="22"/>
    </row>
    <row r="953" ht="15.75" customHeight="1">
      <c r="B953" s="27"/>
      <c r="E953" s="22"/>
      <c r="F953" s="22"/>
    </row>
    <row r="954" ht="15.75" customHeight="1">
      <c r="B954" s="27"/>
      <c r="E954" s="22"/>
      <c r="F954" s="22"/>
    </row>
    <row r="955" ht="15.75" customHeight="1">
      <c r="B955" s="27"/>
      <c r="E955" s="22"/>
      <c r="F955" s="22"/>
    </row>
    <row r="956" ht="15.75" customHeight="1">
      <c r="B956" s="27"/>
      <c r="E956" s="22"/>
      <c r="F956" s="22"/>
    </row>
    <row r="957" ht="15.75" customHeight="1">
      <c r="B957" s="27"/>
      <c r="E957" s="22"/>
      <c r="F957" s="22"/>
    </row>
    <row r="958" ht="15.75" customHeight="1">
      <c r="B958" s="27"/>
      <c r="E958" s="22"/>
      <c r="F958" s="22"/>
    </row>
    <row r="959" ht="15.75" customHeight="1">
      <c r="B959" s="27"/>
      <c r="E959" s="22"/>
      <c r="F959" s="22"/>
    </row>
    <row r="960" ht="15.75" customHeight="1">
      <c r="B960" s="27"/>
      <c r="E960" s="22"/>
      <c r="F960" s="22"/>
    </row>
    <row r="961" ht="15.75" customHeight="1">
      <c r="B961" s="27"/>
      <c r="E961" s="22"/>
      <c r="F961" s="22"/>
    </row>
    <row r="962" ht="15.75" customHeight="1">
      <c r="B962" s="27"/>
      <c r="E962" s="22"/>
      <c r="F962" s="22"/>
    </row>
    <row r="963" ht="15.75" customHeight="1">
      <c r="B963" s="27"/>
      <c r="E963" s="22"/>
      <c r="F963" s="22"/>
    </row>
    <row r="964" ht="15.75" customHeight="1">
      <c r="B964" s="27"/>
      <c r="E964" s="22"/>
      <c r="F964" s="22"/>
    </row>
    <row r="965" ht="15.75" customHeight="1">
      <c r="B965" s="27"/>
      <c r="E965" s="22"/>
      <c r="F965" s="22"/>
    </row>
    <row r="966" ht="15.75" customHeight="1">
      <c r="B966" s="27"/>
      <c r="E966" s="22"/>
      <c r="F966" s="22"/>
    </row>
    <row r="967" ht="15.75" customHeight="1">
      <c r="B967" s="27"/>
      <c r="E967" s="22"/>
      <c r="F967" s="22"/>
    </row>
    <row r="968" ht="15.75" customHeight="1">
      <c r="B968" s="27"/>
      <c r="E968" s="22"/>
      <c r="F968" s="22"/>
    </row>
    <row r="969" ht="15.75" customHeight="1">
      <c r="B969" s="27"/>
      <c r="E969" s="22"/>
      <c r="F969" s="22"/>
    </row>
    <row r="970" ht="15.75" customHeight="1">
      <c r="B970" s="27"/>
      <c r="E970" s="22"/>
      <c r="F970" s="22"/>
    </row>
    <row r="971" ht="15.75" customHeight="1">
      <c r="B971" s="27"/>
      <c r="E971" s="22"/>
      <c r="F971" s="22"/>
    </row>
  </sheetData>
  <dataValidations>
    <dataValidation type="list" allowBlank="1" showErrorMessage="1" sqref="D3:D302">
      <formula1>$Q$3:$Q$21</formula1>
    </dataValidation>
  </dataValidation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0.29"/>
    <col customWidth="1" min="3" max="3" width="11.86"/>
    <col customWidth="1" min="4" max="5" width="8.86"/>
    <col customWidth="1" min="6" max="6" width="15.14"/>
    <col customWidth="1" min="7" max="26" width="8.86"/>
  </cols>
  <sheetData>
    <row r="1">
      <c r="A1" s="4" t="s">
        <v>78</v>
      </c>
      <c r="B1" s="4" t="s">
        <v>79</v>
      </c>
      <c r="C1" s="4" t="s">
        <v>80</v>
      </c>
      <c r="D1" s="4" t="s">
        <v>81</v>
      </c>
      <c r="E1" s="4" t="s">
        <v>82</v>
      </c>
      <c r="F1" s="4" t="s">
        <v>20</v>
      </c>
    </row>
    <row r="2">
      <c r="A2" s="4" t="s">
        <v>83</v>
      </c>
      <c r="B2" s="4" t="s">
        <v>84</v>
      </c>
      <c r="C2" s="4" t="s">
        <v>85</v>
      </c>
      <c r="D2" s="4">
        <v>2.0</v>
      </c>
      <c r="E2" s="4" t="s">
        <v>86</v>
      </c>
      <c r="F2" s="4" t="s">
        <v>21</v>
      </c>
      <c r="G2" s="4" t="str">
        <f t="shared" ref="G2:G61" si="1">C2&amp;" "&amp;B2</f>
        <v>Keeva Farmer</v>
      </c>
    </row>
    <row r="3">
      <c r="A3" s="4" t="s">
        <v>87</v>
      </c>
      <c r="B3" s="4" t="s">
        <v>88</v>
      </c>
      <c r="C3" s="4" t="s">
        <v>89</v>
      </c>
      <c r="D3" s="4">
        <v>2.0</v>
      </c>
      <c r="E3" s="4" t="s">
        <v>86</v>
      </c>
      <c r="F3" s="4" t="s">
        <v>21</v>
      </c>
      <c r="G3" s="4" t="str">
        <f t="shared" si="1"/>
        <v>Adeline Young</v>
      </c>
    </row>
    <row r="4">
      <c r="A4" s="4" t="s">
        <v>90</v>
      </c>
      <c r="B4" s="4" t="s">
        <v>91</v>
      </c>
      <c r="C4" s="4" t="s">
        <v>92</v>
      </c>
      <c r="D4" s="4">
        <v>3.0</v>
      </c>
      <c r="E4" s="4" t="s">
        <v>86</v>
      </c>
      <c r="F4" s="4" t="s">
        <v>21</v>
      </c>
      <c r="G4" s="4" t="str">
        <f t="shared" si="1"/>
        <v>Hadley Brown</v>
      </c>
    </row>
    <row r="5">
      <c r="A5" s="4" t="s">
        <v>93</v>
      </c>
      <c r="B5" s="4" t="s">
        <v>94</v>
      </c>
      <c r="C5" s="4" t="s">
        <v>95</v>
      </c>
      <c r="D5" s="4">
        <v>3.0</v>
      </c>
      <c r="E5" s="4" t="s">
        <v>86</v>
      </c>
      <c r="F5" s="4" t="s">
        <v>21</v>
      </c>
      <c r="G5" s="4" t="str">
        <f t="shared" si="1"/>
        <v>Aurora Crighton</v>
      </c>
    </row>
    <row r="6">
      <c r="A6" s="4" t="s">
        <v>96</v>
      </c>
      <c r="B6" s="4" t="s">
        <v>97</v>
      </c>
      <c r="C6" s="4" t="s">
        <v>98</v>
      </c>
      <c r="D6" s="4">
        <v>3.0</v>
      </c>
      <c r="E6" s="4" t="s">
        <v>86</v>
      </c>
      <c r="F6" s="4" t="s">
        <v>21</v>
      </c>
      <c r="G6" s="4" t="str">
        <f t="shared" si="1"/>
        <v>Leah Kenneally</v>
      </c>
    </row>
    <row r="7">
      <c r="A7" s="4" t="s">
        <v>99</v>
      </c>
      <c r="B7" s="4" t="s">
        <v>100</v>
      </c>
      <c r="C7" s="4" t="s">
        <v>101</v>
      </c>
      <c r="D7" s="4">
        <v>3.0</v>
      </c>
      <c r="E7" s="4" t="s">
        <v>23</v>
      </c>
      <c r="F7" s="4" t="s">
        <v>21</v>
      </c>
      <c r="G7" s="4" t="str">
        <f t="shared" si="1"/>
        <v>Jimmy Keown</v>
      </c>
    </row>
    <row r="8">
      <c r="A8" s="4" t="s">
        <v>102</v>
      </c>
      <c r="B8" s="4" t="s">
        <v>103</v>
      </c>
      <c r="C8" s="4" t="s">
        <v>104</v>
      </c>
      <c r="D8" s="4">
        <v>3.0</v>
      </c>
      <c r="E8" s="4" t="s">
        <v>86</v>
      </c>
      <c r="F8" s="4" t="s">
        <v>21</v>
      </c>
      <c r="G8" s="4" t="str">
        <f t="shared" si="1"/>
        <v>Andi Landwehrle</v>
      </c>
    </row>
    <row r="9">
      <c r="A9" s="4" t="s">
        <v>105</v>
      </c>
      <c r="B9" s="4" t="s">
        <v>106</v>
      </c>
      <c r="C9" s="4" t="s">
        <v>107</v>
      </c>
      <c r="D9" s="4">
        <v>3.0</v>
      </c>
      <c r="E9" s="4" t="s">
        <v>23</v>
      </c>
      <c r="F9" s="4" t="s">
        <v>21</v>
      </c>
      <c r="G9" s="4" t="str">
        <f t="shared" si="1"/>
        <v>Jace Leonard</v>
      </c>
    </row>
    <row r="10">
      <c r="A10" s="4" t="s">
        <v>108</v>
      </c>
      <c r="B10" s="4" t="s">
        <v>109</v>
      </c>
      <c r="C10" s="4" t="s">
        <v>110</v>
      </c>
      <c r="D10" s="4">
        <v>3.0</v>
      </c>
      <c r="E10" s="4" t="s">
        <v>23</v>
      </c>
      <c r="F10" s="4" t="s">
        <v>21</v>
      </c>
      <c r="G10" s="4" t="str">
        <f t="shared" si="1"/>
        <v>William Lukaszyk</v>
      </c>
    </row>
    <row r="11">
      <c r="A11" s="4" t="s">
        <v>111</v>
      </c>
      <c r="B11" s="4" t="s">
        <v>112</v>
      </c>
      <c r="C11" s="4" t="s">
        <v>113</v>
      </c>
      <c r="D11" s="4">
        <v>3.0</v>
      </c>
      <c r="E11" s="4" t="s">
        <v>86</v>
      </c>
      <c r="F11" s="4" t="s">
        <v>21</v>
      </c>
      <c r="G11" s="4" t="str">
        <f t="shared" si="1"/>
        <v>Julia Mainardi</v>
      </c>
    </row>
    <row r="12">
      <c r="A12" s="4" t="s">
        <v>114</v>
      </c>
      <c r="B12" s="4" t="s">
        <v>115</v>
      </c>
      <c r="C12" s="4" t="s">
        <v>116</v>
      </c>
      <c r="D12" s="4">
        <v>3.0</v>
      </c>
      <c r="E12" s="4" t="s">
        <v>23</v>
      </c>
      <c r="F12" s="4" t="s">
        <v>21</v>
      </c>
      <c r="G12" s="4" t="str">
        <f t="shared" si="1"/>
        <v>Mason Mascola</v>
      </c>
    </row>
    <row r="13">
      <c r="A13" s="4" t="s">
        <v>117</v>
      </c>
      <c r="B13" s="4" t="s">
        <v>118</v>
      </c>
      <c r="C13" s="4" t="s">
        <v>110</v>
      </c>
      <c r="D13" s="4">
        <v>3.0</v>
      </c>
      <c r="E13" s="4" t="s">
        <v>23</v>
      </c>
      <c r="F13" s="4" t="s">
        <v>21</v>
      </c>
      <c r="G13" s="4" t="str">
        <f t="shared" si="1"/>
        <v>William Niemczyk</v>
      </c>
    </row>
    <row r="14">
      <c r="A14" s="4" t="s">
        <v>119</v>
      </c>
      <c r="B14" s="4" t="s">
        <v>120</v>
      </c>
      <c r="C14" s="4" t="s">
        <v>121</v>
      </c>
      <c r="D14" s="4">
        <v>3.0</v>
      </c>
      <c r="E14" s="4" t="s">
        <v>23</v>
      </c>
      <c r="F14" s="4" t="s">
        <v>21</v>
      </c>
      <c r="G14" s="4" t="str">
        <f t="shared" si="1"/>
        <v>Alexander Ospina</v>
      </c>
    </row>
    <row r="15">
      <c r="A15" s="4" t="s">
        <v>122</v>
      </c>
      <c r="B15" s="4" t="s">
        <v>123</v>
      </c>
      <c r="C15" s="4" t="s">
        <v>124</v>
      </c>
      <c r="D15" s="4">
        <v>3.0</v>
      </c>
      <c r="E15" s="4" t="s">
        <v>23</v>
      </c>
      <c r="F15" s="4" t="s">
        <v>21</v>
      </c>
      <c r="G15" s="4" t="str">
        <f t="shared" si="1"/>
        <v>Sebastian Ramos</v>
      </c>
    </row>
    <row r="16">
      <c r="A16" s="4" t="s">
        <v>125</v>
      </c>
      <c r="B16" s="4" t="s">
        <v>126</v>
      </c>
      <c r="C16" s="4" t="s">
        <v>127</v>
      </c>
      <c r="D16" s="4">
        <v>3.0</v>
      </c>
      <c r="E16" s="4" t="s">
        <v>23</v>
      </c>
      <c r="F16" s="4" t="s">
        <v>21</v>
      </c>
      <c r="G16" s="4" t="str">
        <f t="shared" si="1"/>
        <v>Wyatt Reynolds</v>
      </c>
    </row>
    <row r="17">
      <c r="A17" s="4" t="s">
        <v>128</v>
      </c>
      <c r="B17" s="4" t="s">
        <v>129</v>
      </c>
      <c r="C17" s="4" t="s">
        <v>130</v>
      </c>
      <c r="D17" s="4">
        <v>3.0</v>
      </c>
      <c r="E17" s="4" t="s">
        <v>23</v>
      </c>
      <c r="F17" s="4" t="s">
        <v>21</v>
      </c>
      <c r="G17" s="4" t="str">
        <f t="shared" si="1"/>
        <v>Ryan Saliter</v>
      </c>
    </row>
    <row r="18">
      <c r="A18" s="4" t="s">
        <v>131</v>
      </c>
      <c r="B18" s="4" t="s">
        <v>132</v>
      </c>
      <c r="C18" s="4" t="s">
        <v>133</v>
      </c>
      <c r="D18" s="4">
        <v>3.0</v>
      </c>
      <c r="E18" s="4" t="s">
        <v>86</v>
      </c>
      <c r="F18" s="4" t="s">
        <v>21</v>
      </c>
      <c r="G18" s="4" t="str">
        <f t="shared" si="1"/>
        <v>Vera Schochet</v>
      </c>
    </row>
    <row r="19">
      <c r="A19" s="4" t="s">
        <v>134</v>
      </c>
      <c r="B19" s="4" t="s">
        <v>135</v>
      </c>
      <c r="C19" s="4" t="s">
        <v>136</v>
      </c>
      <c r="D19" s="4">
        <v>3.0</v>
      </c>
      <c r="E19" s="4" t="s">
        <v>23</v>
      </c>
      <c r="F19" s="4" t="s">
        <v>21</v>
      </c>
      <c r="G19" s="4" t="str">
        <f t="shared" si="1"/>
        <v>Owen Vagnini</v>
      </c>
    </row>
    <row r="20">
      <c r="A20" s="4" t="s">
        <v>137</v>
      </c>
      <c r="B20" s="4" t="s">
        <v>138</v>
      </c>
      <c r="C20" s="4" t="s">
        <v>139</v>
      </c>
      <c r="D20" s="4">
        <v>4.0</v>
      </c>
      <c r="E20" s="4" t="s">
        <v>23</v>
      </c>
      <c r="F20" s="4" t="s">
        <v>21</v>
      </c>
      <c r="G20" s="4" t="str">
        <f t="shared" si="1"/>
        <v>Max Bellapianta</v>
      </c>
    </row>
    <row r="21" ht="15.75" customHeight="1">
      <c r="A21" s="4" t="s">
        <v>140</v>
      </c>
      <c r="B21" s="4" t="s">
        <v>141</v>
      </c>
      <c r="C21" s="4" t="s">
        <v>142</v>
      </c>
      <c r="D21" s="4">
        <v>4.0</v>
      </c>
      <c r="E21" s="4" t="s">
        <v>23</v>
      </c>
      <c r="F21" s="4" t="s">
        <v>21</v>
      </c>
      <c r="G21" s="4" t="str">
        <f t="shared" si="1"/>
        <v>Maximilian Eskandani</v>
      </c>
    </row>
    <row r="22" ht="15.75" customHeight="1">
      <c r="A22" s="4" t="s">
        <v>143</v>
      </c>
      <c r="B22" s="4" t="s">
        <v>103</v>
      </c>
      <c r="C22" s="4" t="s">
        <v>144</v>
      </c>
      <c r="D22" s="4">
        <v>4.0</v>
      </c>
      <c r="E22" s="4" t="s">
        <v>86</v>
      </c>
      <c r="F22" s="4" t="s">
        <v>21</v>
      </c>
      <c r="G22" s="4" t="str">
        <f t="shared" si="1"/>
        <v>Charlotte Landwehrle</v>
      </c>
    </row>
    <row r="23" ht="15.75" customHeight="1">
      <c r="A23" s="4" t="s">
        <v>145</v>
      </c>
      <c r="B23" s="4" t="s">
        <v>146</v>
      </c>
      <c r="C23" s="4" t="s">
        <v>147</v>
      </c>
      <c r="D23" s="4">
        <v>4.0</v>
      </c>
      <c r="E23" s="4" t="s">
        <v>23</v>
      </c>
      <c r="F23" s="4" t="s">
        <v>21</v>
      </c>
      <c r="G23" s="4" t="str">
        <f t="shared" si="1"/>
        <v>Casey Lopez</v>
      </c>
    </row>
    <row r="24" ht="15.75" customHeight="1">
      <c r="A24" s="4" t="s">
        <v>148</v>
      </c>
      <c r="B24" s="4" t="s">
        <v>149</v>
      </c>
      <c r="C24" s="4" t="s">
        <v>150</v>
      </c>
      <c r="D24" s="4">
        <v>4.0</v>
      </c>
      <c r="E24" s="4" t="s">
        <v>86</v>
      </c>
      <c r="F24" s="4" t="s">
        <v>21</v>
      </c>
      <c r="G24" s="4" t="str">
        <f t="shared" si="1"/>
        <v>Violet Muci</v>
      </c>
    </row>
    <row r="25" ht="15.75" customHeight="1">
      <c r="A25" s="4" t="s">
        <v>151</v>
      </c>
      <c r="B25" s="4" t="s">
        <v>152</v>
      </c>
      <c r="C25" s="4" t="s">
        <v>153</v>
      </c>
      <c r="D25" s="4">
        <v>4.0</v>
      </c>
      <c r="E25" s="4" t="s">
        <v>86</v>
      </c>
      <c r="F25" s="4" t="s">
        <v>21</v>
      </c>
      <c r="G25" s="4" t="str">
        <f t="shared" si="1"/>
        <v>Lola Porras</v>
      </c>
    </row>
    <row r="26" ht="15.75" customHeight="1">
      <c r="A26" s="4" t="s">
        <v>154</v>
      </c>
      <c r="B26" s="4" t="s">
        <v>155</v>
      </c>
      <c r="C26" s="4" t="s">
        <v>156</v>
      </c>
      <c r="D26" s="4">
        <v>4.0</v>
      </c>
      <c r="E26" s="4" t="s">
        <v>23</v>
      </c>
      <c r="F26" s="4" t="s">
        <v>21</v>
      </c>
      <c r="G26" s="4" t="str">
        <f t="shared" si="1"/>
        <v>Jack Simunovich</v>
      </c>
    </row>
    <row r="27" ht="15.75" customHeight="1">
      <c r="A27" s="4" t="s">
        <v>157</v>
      </c>
      <c r="B27" s="4" t="s">
        <v>158</v>
      </c>
      <c r="C27" s="4" t="s">
        <v>159</v>
      </c>
      <c r="D27" s="4">
        <v>4.0</v>
      </c>
      <c r="E27" s="4" t="s">
        <v>23</v>
      </c>
      <c r="F27" s="4" t="s">
        <v>21</v>
      </c>
      <c r="G27" s="4" t="str">
        <f t="shared" si="1"/>
        <v>Angelo Suarez</v>
      </c>
    </row>
    <row r="28" ht="15.75" customHeight="1">
      <c r="A28" s="4" t="s">
        <v>160</v>
      </c>
      <c r="B28" s="4" t="s">
        <v>161</v>
      </c>
      <c r="C28" s="4" t="s">
        <v>162</v>
      </c>
      <c r="D28" s="4">
        <v>5.0</v>
      </c>
      <c r="E28" s="4" t="s">
        <v>86</v>
      </c>
      <c r="F28" s="4" t="s">
        <v>21</v>
      </c>
      <c r="G28" s="4" t="str">
        <f t="shared" si="1"/>
        <v>Katie Brewster</v>
      </c>
    </row>
    <row r="29" ht="15.75" customHeight="1">
      <c r="A29" s="4" t="s">
        <v>163</v>
      </c>
      <c r="B29" s="4" t="s">
        <v>164</v>
      </c>
      <c r="C29" s="4" t="s">
        <v>165</v>
      </c>
      <c r="D29" s="4">
        <v>5.0</v>
      </c>
      <c r="E29" s="4" t="s">
        <v>86</v>
      </c>
      <c r="F29" s="4" t="s">
        <v>21</v>
      </c>
      <c r="G29" s="4" t="str">
        <f t="shared" si="1"/>
        <v>Victoria Brusco</v>
      </c>
    </row>
    <row r="30" ht="15.75" customHeight="1">
      <c r="A30" s="4" t="s">
        <v>166</v>
      </c>
      <c r="B30" s="4" t="s">
        <v>167</v>
      </c>
      <c r="C30" s="4" t="s">
        <v>168</v>
      </c>
      <c r="D30" s="4">
        <v>5.0</v>
      </c>
      <c r="E30" s="4" t="s">
        <v>86</v>
      </c>
      <c r="F30" s="4" t="s">
        <v>21</v>
      </c>
      <c r="G30" s="4" t="str">
        <f t="shared" si="1"/>
        <v>Keira Culmone</v>
      </c>
    </row>
    <row r="31" ht="15.75" customHeight="1">
      <c r="A31" s="4" t="s">
        <v>169</v>
      </c>
      <c r="B31" s="4" t="s">
        <v>170</v>
      </c>
      <c r="C31" s="4" t="s">
        <v>171</v>
      </c>
      <c r="D31" s="4">
        <v>5.0</v>
      </c>
      <c r="E31" s="4" t="s">
        <v>86</v>
      </c>
      <c r="F31" s="4" t="s">
        <v>21</v>
      </c>
      <c r="G31" s="4" t="str">
        <f t="shared" si="1"/>
        <v>Carmen De Fillipps</v>
      </c>
    </row>
    <row r="32" ht="15.75" customHeight="1">
      <c r="A32" s="4" t="s">
        <v>172</v>
      </c>
      <c r="B32" s="4" t="s">
        <v>173</v>
      </c>
      <c r="C32" s="4" t="s">
        <v>174</v>
      </c>
      <c r="D32" s="4">
        <v>5.0</v>
      </c>
      <c r="E32" s="4" t="s">
        <v>23</v>
      </c>
      <c r="F32" s="4" t="s">
        <v>21</v>
      </c>
      <c r="G32" s="4" t="str">
        <f t="shared" si="1"/>
        <v>Nicholas Dorony</v>
      </c>
    </row>
    <row r="33" ht="15.75" customHeight="1">
      <c r="A33" s="4" t="s">
        <v>175</v>
      </c>
      <c r="B33" s="4" t="s">
        <v>84</v>
      </c>
      <c r="C33" s="4" t="s">
        <v>176</v>
      </c>
      <c r="D33" s="4">
        <v>5.0</v>
      </c>
      <c r="E33" s="4" t="s">
        <v>86</v>
      </c>
      <c r="F33" s="4" t="s">
        <v>21</v>
      </c>
      <c r="G33" s="4" t="str">
        <f t="shared" si="1"/>
        <v>Rosie Farmer</v>
      </c>
    </row>
    <row r="34" ht="15.75" customHeight="1">
      <c r="A34" s="4" t="s">
        <v>177</v>
      </c>
      <c r="B34" s="4" t="s">
        <v>178</v>
      </c>
      <c r="C34" s="4" t="s">
        <v>179</v>
      </c>
      <c r="D34" s="4">
        <v>5.0</v>
      </c>
      <c r="E34" s="4" t="s">
        <v>86</v>
      </c>
      <c r="F34" s="4" t="s">
        <v>21</v>
      </c>
      <c r="G34" s="4" t="str">
        <f t="shared" si="1"/>
        <v>Jordyn Gundersdorf</v>
      </c>
    </row>
    <row r="35" ht="15.75" customHeight="1">
      <c r="A35" s="4" t="s">
        <v>180</v>
      </c>
      <c r="B35" s="4" t="s">
        <v>181</v>
      </c>
      <c r="C35" s="4" t="s">
        <v>182</v>
      </c>
      <c r="D35" s="4">
        <v>5.0</v>
      </c>
      <c r="E35" s="4" t="s">
        <v>23</v>
      </c>
      <c r="F35" s="4" t="s">
        <v>21</v>
      </c>
      <c r="G35" s="4" t="str">
        <f t="shared" si="1"/>
        <v>Kian Joshi</v>
      </c>
    </row>
    <row r="36" ht="15.75" customHeight="1">
      <c r="A36" s="4" t="s">
        <v>183</v>
      </c>
      <c r="B36" s="4" t="s">
        <v>100</v>
      </c>
      <c r="C36" s="4" t="s">
        <v>184</v>
      </c>
      <c r="D36" s="4">
        <v>5.0</v>
      </c>
      <c r="E36" s="4" t="s">
        <v>23</v>
      </c>
      <c r="F36" s="4" t="s">
        <v>21</v>
      </c>
      <c r="G36" s="4" t="str">
        <f t="shared" si="1"/>
        <v>Michael Keown</v>
      </c>
    </row>
    <row r="37" ht="15.75" customHeight="1">
      <c r="A37" s="4" t="s">
        <v>185</v>
      </c>
      <c r="B37" s="4" t="s">
        <v>109</v>
      </c>
      <c r="C37" s="4" t="s">
        <v>186</v>
      </c>
      <c r="D37" s="4">
        <v>5.0</v>
      </c>
      <c r="E37" s="4" t="s">
        <v>86</v>
      </c>
      <c r="F37" s="4" t="s">
        <v>21</v>
      </c>
      <c r="G37" s="4" t="str">
        <f t="shared" si="1"/>
        <v>SarahJane  Lukaszyk</v>
      </c>
    </row>
    <row r="38" ht="15.75" customHeight="1">
      <c r="A38" s="4" t="s">
        <v>187</v>
      </c>
      <c r="B38" s="4" t="s">
        <v>112</v>
      </c>
      <c r="C38" s="4" t="s">
        <v>188</v>
      </c>
      <c r="D38" s="4">
        <v>5.0</v>
      </c>
      <c r="E38" s="4" t="s">
        <v>23</v>
      </c>
      <c r="F38" s="4" t="s">
        <v>21</v>
      </c>
      <c r="G38" s="4" t="str">
        <f t="shared" si="1"/>
        <v>John Paul Mainardi</v>
      </c>
    </row>
    <row r="39" ht="15.75" customHeight="1">
      <c r="A39" s="4" t="s">
        <v>189</v>
      </c>
      <c r="B39" s="4" t="s">
        <v>118</v>
      </c>
      <c r="C39" s="4" t="s">
        <v>190</v>
      </c>
      <c r="D39" s="4">
        <v>5.0</v>
      </c>
      <c r="E39" s="4" t="s">
        <v>23</v>
      </c>
      <c r="F39" s="4" t="s">
        <v>21</v>
      </c>
      <c r="G39" s="4" t="str">
        <f t="shared" si="1"/>
        <v>Brayden Niemczyk</v>
      </c>
    </row>
    <row r="40" ht="15.75" customHeight="1">
      <c r="A40" s="4" t="s">
        <v>191</v>
      </c>
      <c r="B40" s="4" t="s">
        <v>152</v>
      </c>
      <c r="C40" s="4" t="s">
        <v>192</v>
      </c>
      <c r="D40" s="4">
        <v>5.0</v>
      </c>
      <c r="E40" s="4" t="s">
        <v>23</v>
      </c>
      <c r="F40" s="4" t="s">
        <v>21</v>
      </c>
      <c r="G40" s="4" t="str">
        <f t="shared" si="1"/>
        <v>Marcel Porras</v>
      </c>
    </row>
    <row r="41" ht="15.75" customHeight="1">
      <c r="A41" s="4" t="s">
        <v>193</v>
      </c>
      <c r="B41" s="4" t="s">
        <v>194</v>
      </c>
      <c r="C41" s="4" t="s">
        <v>195</v>
      </c>
      <c r="D41" s="4">
        <v>5.0</v>
      </c>
      <c r="E41" s="4" t="s">
        <v>23</v>
      </c>
      <c r="F41" s="4" t="s">
        <v>21</v>
      </c>
      <c r="G41" s="4" t="str">
        <f t="shared" si="1"/>
        <v>John Ryans</v>
      </c>
    </row>
    <row r="42" ht="15.75" customHeight="1">
      <c r="A42" s="4" t="s">
        <v>196</v>
      </c>
      <c r="B42" s="4" t="s">
        <v>197</v>
      </c>
      <c r="C42" s="4" t="s">
        <v>198</v>
      </c>
      <c r="D42" s="4">
        <v>6.0</v>
      </c>
      <c r="E42" s="4" t="s">
        <v>86</v>
      </c>
      <c r="F42" s="4" t="s">
        <v>21</v>
      </c>
      <c r="G42" s="4" t="str">
        <f t="shared" si="1"/>
        <v>Nayah Amin</v>
      </c>
    </row>
    <row r="43" ht="15.75" customHeight="1">
      <c r="A43" s="4" t="s">
        <v>199</v>
      </c>
      <c r="B43" s="4" t="s">
        <v>200</v>
      </c>
      <c r="C43" s="4" t="s">
        <v>201</v>
      </c>
      <c r="D43" s="4">
        <v>6.0</v>
      </c>
      <c r="E43" s="4" t="s">
        <v>86</v>
      </c>
      <c r="F43" s="4" t="s">
        <v>21</v>
      </c>
      <c r="G43" s="4" t="str">
        <f t="shared" si="1"/>
        <v>Isabella Cuevas</v>
      </c>
    </row>
    <row r="44" ht="15.75" customHeight="1">
      <c r="A44" s="4" t="s">
        <v>202</v>
      </c>
      <c r="B44" s="4" t="s">
        <v>141</v>
      </c>
      <c r="C44" s="4" t="s">
        <v>203</v>
      </c>
      <c r="D44" s="4">
        <v>6.0</v>
      </c>
      <c r="E44" s="4" t="s">
        <v>86</v>
      </c>
      <c r="F44" s="4" t="s">
        <v>21</v>
      </c>
      <c r="G44" s="4" t="str">
        <f t="shared" si="1"/>
        <v>Valencia Eskandani</v>
      </c>
    </row>
    <row r="45" ht="15.75" customHeight="1">
      <c r="A45" s="4" t="s">
        <v>204</v>
      </c>
      <c r="B45" s="4" t="s">
        <v>205</v>
      </c>
      <c r="C45" s="4" t="s">
        <v>206</v>
      </c>
      <c r="D45" s="4">
        <v>6.0</v>
      </c>
      <c r="E45" s="4" t="s">
        <v>23</v>
      </c>
      <c r="F45" s="4" t="s">
        <v>21</v>
      </c>
      <c r="G45" s="4" t="str">
        <f t="shared" si="1"/>
        <v>Lachlan King</v>
      </c>
    </row>
    <row r="46" ht="15.75" customHeight="1">
      <c r="A46" s="4" t="s">
        <v>207</v>
      </c>
      <c r="B46" s="4" t="s">
        <v>208</v>
      </c>
      <c r="C46" s="4" t="s">
        <v>209</v>
      </c>
      <c r="D46" s="4">
        <v>6.0</v>
      </c>
      <c r="E46" s="4" t="s">
        <v>23</v>
      </c>
      <c r="F46" s="4" t="s">
        <v>21</v>
      </c>
      <c r="G46" s="4" t="str">
        <f t="shared" si="1"/>
        <v>Theodore Kulakowski</v>
      </c>
    </row>
    <row r="47" ht="15.75" customHeight="1">
      <c r="A47" s="4" t="s">
        <v>210</v>
      </c>
      <c r="B47" s="4" t="s">
        <v>112</v>
      </c>
      <c r="C47" s="4" t="s">
        <v>211</v>
      </c>
      <c r="D47" s="4">
        <v>6.0</v>
      </c>
      <c r="E47" s="4" t="s">
        <v>23</v>
      </c>
      <c r="F47" s="4" t="s">
        <v>21</v>
      </c>
      <c r="G47" s="4" t="str">
        <f t="shared" si="1"/>
        <v>Nate Mainardi</v>
      </c>
    </row>
    <row r="48" ht="15.75" customHeight="1">
      <c r="A48" s="4" t="s">
        <v>212</v>
      </c>
      <c r="B48" s="4" t="s">
        <v>213</v>
      </c>
      <c r="C48" s="4" t="s">
        <v>214</v>
      </c>
      <c r="D48" s="4">
        <v>6.0</v>
      </c>
      <c r="E48" s="4" t="s">
        <v>86</v>
      </c>
      <c r="F48" s="4" t="s">
        <v>21</v>
      </c>
      <c r="G48" s="4" t="str">
        <f t="shared" si="1"/>
        <v>Aarya Rao</v>
      </c>
    </row>
    <row r="49" ht="15.75" customHeight="1">
      <c r="A49" s="4" t="s">
        <v>215</v>
      </c>
      <c r="B49" s="4" t="s">
        <v>216</v>
      </c>
      <c r="C49" s="4" t="s">
        <v>217</v>
      </c>
      <c r="D49" s="4">
        <v>6.0</v>
      </c>
      <c r="E49" s="4" t="s">
        <v>23</v>
      </c>
      <c r="F49" s="4" t="s">
        <v>21</v>
      </c>
      <c r="G49" s="4" t="str">
        <f t="shared" si="1"/>
        <v>Everett Reed</v>
      </c>
    </row>
    <row r="50" ht="15.75" customHeight="1">
      <c r="A50" s="4" t="s">
        <v>218</v>
      </c>
      <c r="B50" s="4" t="s">
        <v>88</v>
      </c>
      <c r="C50" s="4" t="s">
        <v>219</v>
      </c>
      <c r="D50" s="4">
        <v>6.0</v>
      </c>
      <c r="E50" s="4" t="s">
        <v>86</v>
      </c>
      <c r="F50" s="4" t="s">
        <v>21</v>
      </c>
      <c r="G50" s="4" t="str">
        <f t="shared" si="1"/>
        <v>Isabell Young</v>
      </c>
    </row>
    <row r="51" ht="15.75" customHeight="1">
      <c r="A51" s="4" t="s">
        <v>220</v>
      </c>
      <c r="B51" s="4" t="s">
        <v>84</v>
      </c>
      <c r="C51" s="4" t="s">
        <v>221</v>
      </c>
      <c r="D51" s="4">
        <v>7.0</v>
      </c>
      <c r="E51" s="4" t="s">
        <v>86</v>
      </c>
      <c r="F51" s="4" t="s">
        <v>21</v>
      </c>
      <c r="G51" s="4" t="str">
        <f t="shared" si="1"/>
        <v>Stephanie Farmer</v>
      </c>
    </row>
    <row r="52" ht="15.75" customHeight="1">
      <c r="A52" s="4" t="s">
        <v>222</v>
      </c>
      <c r="B52" s="4" t="s">
        <v>223</v>
      </c>
      <c r="C52" s="4" t="s">
        <v>224</v>
      </c>
      <c r="D52" s="4">
        <v>7.0</v>
      </c>
      <c r="E52" s="4" t="s">
        <v>23</v>
      </c>
      <c r="F52" s="4" t="s">
        <v>21</v>
      </c>
      <c r="G52" s="4" t="str">
        <f t="shared" si="1"/>
        <v>Robert Lincoln</v>
      </c>
    </row>
    <row r="53" ht="15.75" customHeight="1">
      <c r="A53" s="4" t="s">
        <v>225</v>
      </c>
      <c r="B53" s="4" t="s">
        <v>226</v>
      </c>
      <c r="C53" s="4" t="s">
        <v>227</v>
      </c>
      <c r="D53" s="4">
        <v>7.0</v>
      </c>
      <c r="E53" s="4" t="s">
        <v>86</v>
      </c>
      <c r="F53" s="4" t="s">
        <v>21</v>
      </c>
      <c r="G53" s="4" t="str">
        <f t="shared" si="1"/>
        <v>Madelyn Mulhearn</v>
      </c>
    </row>
    <row r="54" ht="15.75" customHeight="1">
      <c r="A54" s="4" t="s">
        <v>228</v>
      </c>
      <c r="B54" s="4" t="s">
        <v>229</v>
      </c>
      <c r="C54" s="4" t="s">
        <v>230</v>
      </c>
      <c r="D54" s="4">
        <v>7.0</v>
      </c>
      <c r="E54" s="4" t="s">
        <v>23</v>
      </c>
      <c r="F54" s="4" t="s">
        <v>21</v>
      </c>
      <c r="G54" s="4" t="str">
        <f t="shared" si="1"/>
        <v>Joshua Rossano</v>
      </c>
    </row>
    <row r="55" ht="15.75" customHeight="1">
      <c r="A55" s="4" t="s">
        <v>231</v>
      </c>
      <c r="B55" s="4" t="s">
        <v>232</v>
      </c>
      <c r="C55" s="4" t="s">
        <v>233</v>
      </c>
      <c r="D55" s="4">
        <v>7.0</v>
      </c>
      <c r="E55" s="4" t="s">
        <v>86</v>
      </c>
      <c r="F55" s="4" t="s">
        <v>21</v>
      </c>
      <c r="G55" s="4" t="str">
        <f t="shared" si="1"/>
        <v>Kayla Zienowicz</v>
      </c>
    </row>
    <row r="56" ht="15.75" customHeight="1">
      <c r="A56" s="4" t="s">
        <v>234</v>
      </c>
      <c r="B56" s="4" t="s">
        <v>235</v>
      </c>
      <c r="C56" s="4" t="s">
        <v>236</v>
      </c>
      <c r="D56" s="4">
        <v>8.0</v>
      </c>
      <c r="E56" s="4" t="s">
        <v>23</v>
      </c>
      <c r="F56" s="4" t="s">
        <v>21</v>
      </c>
      <c r="G56" s="4" t="str">
        <f t="shared" si="1"/>
        <v>Chase Capo</v>
      </c>
    </row>
    <row r="57" ht="15.75" customHeight="1">
      <c r="A57" s="4" t="s">
        <v>237</v>
      </c>
      <c r="B57" s="4" t="s">
        <v>238</v>
      </c>
      <c r="C57" s="4" t="s">
        <v>239</v>
      </c>
      <c r="D57" s="4">
        <v>8.0</v>
      </c>
      <c r="E57" s="4" t="s">
        <v>23</v>
      </c>
      <c r="F57" s="4" t="s">
        <v>21</v>
      </c>
      <c r="G57" s="4" t="str">
        <f t="shared" si="1"/>
        <v>Robbie Davis</v>
      </c>
    </row>
    <row r="58" ht="15.75" customHeight="1">
      <c r="A58" s="4" t="s">
        <v>240</v>
      </c>
      <c r="B58" s="4" t="s">
        <v>241</v>
      </c>
      <c r="C58" s="4" t="s">
        <v>242</v>
      </c>
      <c r="D58" s="4">
        <v>8.0</v>
      </c>
      <c r="E58" s="4" t="s">
        <v>86</v>
      </c>
      <c r="F58" s="4" t="s">
        <v>21</v>
      </c>
      <c r="G58" s="4" t="str">
        <f t="shared" si="1"/>
        <v>Lauren Dischinger</v>
      </c>
    </row>
    <row r="59" ht="15.75" customHeight="1">
      <c r="A59" s="4" t="s">
        <v>243</v>
      </c>
      <c r="B59" s="4" t="s">
        <v>244</v>
      </c>
      <c r="C59" s="4" t="s">
        <v>245</v>
      </c>
      <c r="D59" s="4">
        <v>8.0</v>
      </c>
      <c r="E59" s="4" t="s">
        <v>86</v>
      </c>
      <c r="F59" s="4" t="s">
        <v>21</v>
      </c>
      <c r="G59" s="4" t="str">
        <f t="shared" si="1"/>
        <v>Mary McEnroe</v>
      </c>
    </row>
    <row r="60" ht="15.75" customHeight="1">
      <c r="A60" s="4" t="s">
        <v>246</v>
      </c>
      <c r="B60" s="4" t="s">
        <v>247</v>
      </c>
      <c r="C60" s="4" t="s">
        <v>248</v>
      </c>
      <c r="D60" s="4">
        <v>7.0</v>
      </c>
      <c r="E60" s="4" t="s">
        <v>23</v>
      </c>
      <c r="F60" s="4" t="s">
        <v>21</v>
      </c>
      <c r="G60" s="4" t="str">
        <f t="shared" si="1"/>
        <v>Christian Lanni</v>
      </c>
    </row>
    <row r="61" ht="15.75" customHeight="1">
      <c r="A61" s="4" t="s">
        <v>249</v>
      </c>
      <c r="B61" s="4" t="s">
        <v>250</v>
      </c>
      <c r="C61" s="4" t="s">
        <v>251</v>
      </c>
      <c r="D61" s="4">
        <v>8.0</v>
      </c>
      <c r="E61" s="4" t="s">
        <v>23</v>
      </c>
      <c r="F61" s="4" t="s">
        <v>21</v>
      </c>
      <c r="G61" s="4" t="str">
        <f t="shared" si="1"/>
        <v>Finn Costello</v>
      </c>
    </row>
    <row r="62" ht="15.75" customHeight="1"/>
    <row r="63" ht="15.75" customHeight="1"/>
    <row r="64" ht="15.75" customHeight="1">
      <c r="A64" s="4" t="str">
        <f t="shared" ref="A64:A82" si="2">"Q-"&amp;TEXT(J64,"00")</f>
        <v>Q-01</v>
      </c>
      <c r="B64" s="4" t="s">
        <v>252</v>
      </c>
      <c r="C64" s="4" t="s">
        <v>253</v>
      </c>
      <c r="D64" s="4">
        <v>2.0</v>
      </c>
      <c r="E64" s="4" t="s">
        <v>23</v>
      </c>
      <c r="F64" s="4" t="s">
        <v>47</v>
      </c>
      <c r="G64" s="4" t="str">
        <f t="shared" ref="G64:G139" si="3">C64&amp;" "&amp;B64</f>
        <v>Anthony Skromak</v>
      </c>
      <c r="J64" s="4">
        <f t="shared" ref="J64:J82" si="4">J63+1</f>
        <v>1</v>
      </c>
    </row>
    <row r="65" ht="15.75" customHeight="1">
      <c r="A65" s="4" t="str">
        <f t="shared" si="2"/>
        <v>Q-02</v>
      </c>
      <c r="B65" s="4" t="s">
        <v>254</v>
      </c>
      <c r="C65" s="4" t="s">
        <v>255</v>
      </c>
      <c r="D65" s="4">
        <v>3.0</v>
      </c>
      <c r="E65" s="4" t="s">
        <v>23</v>
      </c>
      <c r="F65" s="4" t="s">
        <v>47</v>
      </c>
      <c r="G65" s="4" t="str">
        <f t="shared" si="3"/>
        <v>Devin Diaz</v>
      </c>
      <c r="J65" s="4">
        <f t="shared" si="4"/>
        <v>2</v>
      </c>
    </row>
    <row r="66" ht="15.75" customHeight="1">
      <c r="A66" s="4" t="str">
        <f t="shared" si="2"/>
        <v>Q-03</v>
      </c>
      <c r="B66" s="4" t="s">
        <v>256</v>
      </c>
      <c r="C66" s="4" t="s">
        <v>257</v>
      </c>
      <c r="D66" s="4">
        <v>4.0</v>
      </c>
      <c r="E66" s="4" t="s">
        <v>86</v>
      </c>
      <c r="F66" s="4" t="s">
        <v>47</v>
      </c>
      <c r="G66" s="4" t="str">
        <f t="shared" si="3"/>
        <v>Juliette Watson</v>
      </c>
      <c r="J66" s="4">
        <f t="shared" si="4"/>
        <v>3</v>
      </c>
    </row>
    <row r="67" ht="15.75" customHeight="1">
      <c r="A67" s="4" t="str">
        <f t="shared" si="2"/>
        <v>Q-04</v>
      </c>
      <c r="B67" s="4" t="s">
        <v>256</v>
      </c>
      <c r="C67" s="4" t="s">
        <v>258</v>
      </c>
      <c r="D67" s="4">
        <v>4.0</v>
      </c>
      <c r="E67" s="4" t="s">
        <v>86</v>
      </c>
      <c r="F67" s="4" t="s">
        <v>47</v>
      </c>
      <c r="G67" s="4" t="str">
        <f t="shared" si="3"/>
        <v>Genevieve Watson</v>
      </c>
      <c r="J67" s="4">
        <f t="shared" si="4"/>
        <v>4</v>
      </c>
    </row>
    <row r="68" ht="15.75" customHeight="1">
      <c r="A68" s="4" t="str">
        <f t="shared" si="2"/>
        <v>Q-05</v>
      </c>
      <c r="B68" s="4" t="s">
        <v>259</v>
      </c>
      <c r="C68" s="4" t="s">
        <v>260</v>
      </c>
      <c r="D68" s="4">
        <v>4.0</v>
      </c>
      <c r="E68" s="4" t="s">
        <v>23</v>
      </c>
      <c r="F68" s="4" t="s">
        <v>47</v>
      </c>
      <c r="G68" s="4" t="str">
        <f t="shared" si="3"/>
        <v>Christopher Jimenez</v>
      </c>
      <c r="J68" s="4">
        <f t="shared" si="4"/>
        <v>5</v>
      </c>
    </row>
    <row r="69" ht="15.75" customHeight="1">
      <c r="A69" s="4" t="str">
        <f t="shared" si="2"/>
        <v>Q-06</v>
      </c>
      <c r="B69" s="4" t="s">
        <v>259</v>
      </c>
      <c r="C69" s="4" t="s">
        <v>261</v>
      </c>
      <c r="D69" s="4">
        <v>2.0</v>
      </c>
      <c r="E69" s="4" t="s">
        <v>23</v>
      </c>
      <c r="F69" s="4" t="s">
        <v>47</v>
      </c>
      <c r="G69" s="4" t="str">
        <f t="shared" si="3"/>
        <v>Jeremy Jimenez</v>
      </c>
      <c r="J69" s="4">
        <f t="shared" si="4"/>
        <v>6</v>
      </c>
    </row>
    <row r="70" ht="15.75" customHeight="1">
      <c r="A70" s="4" t="str">
        <f t="shared" si="2"/>
        <v>Q-07</v>
      </c>
      <c r="B70" s="4" t="s">
        <v>262</v>
      </c>
      <c r="C70" s="4" t="s">
        <v>263</v>
      </c>
      <c r="D70" s="4">
        <v>5.0</v>
      </c>
      <c r="E70" s="4" t="s">
        <v>86</v>
      </c>
      <c r="F70" s="4" t="s">
        <v>47</v>
      </c>
      <c r="G70" s="4" t="str">
        <f t="shared" si="3"/>
        <v>Sabrina Echeverria</v>
      </c>
      <c r="J70" s="4">
        <f t="shared" si="4"/>
        <v>7</v>
      </c>
    </row>
    <row r="71" ht="15.75" customHeight="1">
      <c r="A71" s="4" t="str">
        <f t="shared" si="2"/>
        <v>Q-08</v>
      </c>
      <c r="B71" s="4" t="s">
        <v>264</v>
      </c>
      <c r="C71" s="4" t="s">
        <v>265</v>
      </c>
      <c r="D71" s="4">
        <v>6.0</v>
      </c>
      <c r="E71" s="4" t="s">
        <v>23</v>
      </c>
      <c r="F71" s="4" t="s">
        <v>47</v>
      </c>
      <c r="G71" s="4" t="str">
        <f t="shared" si="3"/>
        <v>Billy Sullivan</v>
      </c>
      <c r="J71" s="4">
        <f t="shared" si="4"/>
        <v>8</v>
      </c>
    </row>
    <row r="72" ht="15.75" customHeight="1">
      <c r="A72" s="4" t="str">
        <f t="shared" si="2"/>
        <v>Q-09</v>
      </c>
      <c r="B72" s="4" t="s">
        <v>266</v>
      </c>
      <c r="C72" s="4" t="s">
        <v>267</v>
      </c>
      <c r="D72" s="4">
        <v>6.0</v>
      </c>
      <c r="E72" s="4" t="s">
        <v>86</v>
      </c>
      <c r="F72" s="4" t="s">
        <v>47</v>
      </c>
      <c r="G72" s="4" t="str">
        <f t="shared" si="3"/>
        <v>Katalyna Aguilar</v>
      </c>
      <c r="J72" s="4">
        <f t="shared" si="4"/>
        <v>9</v>
      </c>
    </row>
    <row r="73" ht="15.75" customHeight="1">
      <c r="A73" s="4" t="str">
        <f t="shared" si="2"/>
        <v>Q-10</v>
      </c>
      <c r="B73" s="4" t="s">
        <v>268</v>
      </c>
      <c r="C73" s="4" t="s">
        <v>269</v>
      </c>
      <c r="D73" s="4">
        <v>6.0</v>
      </c>
      <c r="E73" s="4" t="s">
        <v>23</v>
      </c>
      <c r="F73" s="4" t="s">
        <v>47</v>
      </c>
      <c r="G73" s="4" t="str">
        <f t="shared" si="3"/>
        <v>Slater Centeno</v>
      </c>
      <c r="J73" s="4">
        <f t="shared" si="4"/>
        <v>10</v>
      </c>
    </row>
    <row r="74" ht="15.75" customHeight="1">
      <c r="A74" s="4" t="str">
        <f t="shared" si="2"/>
        <v>Q-11</v>
      </c>
      <c r="B74" s="4" t="s">
        <v>270</v>
      </c>
      <c r="C74" s="4" t="s">
        <v>271</v>
      </c>
      <c r="D74" s="4">
        <v>7.0</v>
      </c>
      <c r="E74" s="4" t="s">
        <v>23</v>
      </c>
      <c r="F74" s="4" t="s">
        <v>47</v>
      </c>
      <c r="G74" s="4" t="str">
        <f t="shared" si="3"/>
        <v>Philip DeFerrari</v>
      </c>
      <c r="J74" s="4">
        <f t="shared" si="4"/>
        <v>11</v>
      </c>
    </row>
    <row r="75" ht="15.75" customHeight="1">
      <c r="A75" s="4" t="str">
        <f t="shared" si="2"/>
        <v>Q-12</v>
      </c>
      <c r="B75" s="4" t="s">
        <v>272</v>
      </c>
      <c r="C75" s="4" t="s">
        <v>273</v>
      </c>
      <c r="D75" s="4">
        <v>7.0</v>
      </c>
      <c r="E75" s="4" t="s">
        <v>23</v>
      </c>
      <c r="F75" s="4" t="s">
        <v>47</v>
      </c>
      <c r="G75" s="4" t="str">
        <f t="shared" si="3"/>
        <v>Nathaniel Kull</v>
      </c>
      <c r="J75" s="4">
        <f t="shared" si="4"/>
        <v>12</v>
      </c>
    </row>
    <row r="76" ht="15.75" customHeight="1">
      <c r="A76" s="4" t="str">
        <f t="shared" si="2"/>
        <v>Q-13</v>
      </c>
      <c r="B76" s="4" t="s">
        <v>272</v>
      </c>
      <c r="C76" s="4" t="s">
        <v>121</v>
      </c>
      <c r="D76" s="4">
        <v>7.0</v>
      </c>
      <c r="E76" s="4" t="s">
        <v>23</v>
      </c>
      <c r="F76" s="4" t="s">
        <v>47</v>
      </c>
      <c r="G76" s="4" t="str">
        <f t="shared" si="3"/>
        <v>Alexander Kull</v>
      </c>
      <c r="J76" s="4">
        <f t="shared" si="4"/>
        <v>13</v>
      </c>
    </row>
    <row r="77" ht="15.75" customHeight="1">
      <c r="A77" s="4" t="str">
        <f t="shared" si="2"/>
        <v>Q-14</v>
      </c>
      <c r="B77" s="4" t="s">
        <v>264</v>
      </c>
      <c r="C77" s="4" t="s">
        <v>274</v>
      </c>
      <c r="D77" s="4">
        <v>8.0</v>
      </c>
      <c r="E77" s="4" t="s">
        <v>86</v>
      </c>
      <c r="F77" s="4" t="s">
        <v>47</v>
      </c>
      <c r="G77" s="4" t="str">
        <f t="shared" si="3"/>
        <v>Cecilia Rose Sullivan</v>
      </c>
      <c r="J77" s="4">
        <f t="shared" si="4"/>
        <v>14</v>
      </c>
    </row>
    <row r="78" ht="15.75" customHeight="1">
      <c r="A78" s="4" t="str">
        <f t="shared" si="2"/>
        <v>Q-15</v>
      </c>
      <c r="B78" s="4" t="s">
        <v>275</v>
      </c>
      <c r="C78" s="4" t="s">
        <v>201</v>
      </c>
      <c r="D78" s="4">
        <v>6.0</v>
      </c>
      <c r="E78" s="4" t="s">
        <v>86</v>
      </c>
      <c r="F78" s="4" t="s">
        <v>47</v>
      </c>
      <c r="G78" s="4" t="str">
        <f t="shared" si="3"/>
        <v>Isabella Cano</v>
      </c>
      <c r="J78" s="4">
        <f t="shared" si="4"/>
        <v>15</v>
      </c>
    </row>
    <row r="79" ht="15.75" customHeight="1">
      <c r="A79" s="4" t="str">
        <f t="shared" si="2"/>
        <v>Q-16</v>
      </c>
      <c r="B79" s="4" t="s">
        <v>276</v>
      </c>
      <c r="C79" s="4" t="s">
        <v>277</v>
      </c>
      <c r="D79" s="4">
        <v>4.0</v>
      </c>
      <c r="E79" s="4" t="s">
        <v>86</v>
      </c>
      <c r="F79" s="4" t="s">
        <v>47</v>
      </c>
      <c r="G79" s="4" t="str">
        <f t="shared" si="3"/>
        <v>Leila Barreiro</v>
      </c>
      <c r="J79" s="4">
        <f t="shared" si="4"/>
        <v>16</v>
      </c>
    </row>
    <row r="80" ht="15.75" customHeight="1">
      <c r="A80" s="4" t="str">
        <f t="shared" si="2"/>
        <v>Q-17</v>
      </c>
      <c r="B80" s="4" t="s">
        <v>278</v>
      </c>
      <c r="C80" s="4" t="s">
        <v>279</v>
      </c>
      <c r="D80" s="4">
        <v>4.0</v>
      </c>
      <c r="E80" s="4" t="s">
        <v>86</v>
      </c>
      <c r="F80" s="4" t="s">
        <v>47</v>
      </c>
      <c r="G80" s="4" t="str">
        <f t="shared" si="3"/>
        <v>Kaleigh Smith</v>
      </c>
      <c r="J80" s="4">
        <f t="shared" si="4"/>
        <v>17</v>
      </c>
    </row>
    <row r="81" ht="15.75" customHeight="1">
      <c r="A81" s="4" t="str">
        <f t="shared" si="2"/>
        <v>Q-18</v>
      </c>
      <c r="B81" s="4" t="s">
        <v>272</v>
      </c>
      <c r="C81" s="4" t="s">
        <v>121</v>
      </c>
      <c r="D81" s="4">
        <v>7.0</v>
      </c>
      <c r="E81" s="4" t="s">
        <v>23</v>
      </c>
      <c r="F81" s="4" t="s">
        <v>47</v>
      </c>
      <c r="G81" s="4" t="str">
        <f t="shared" si="3"/>
        <v>Alexander Kull</v>
      </c>
      <c r="J81" s="4">
        <f t="shared" si="4"/>
        <v>18</v>
      </c>
    </row>
    <row r="82" ht="15.75" customHeight="1">
      <c r="A82" s="4" t="str">
        <f t="shared" si="2"/>
        <v>Q-19</v>
      </c>
      <c r="B82" s="4" t="s">
        <v>272</v>
      </c>
      <c r="C82" s="4" t="s">
        <v>273</v>
      </c>
      <c r="D82" s="4">
        <v>7.0</v>
      </c>
      <c r="E82" s="4" t="s">
        <v>23</v>
      </c>
      <c r="F82" s="4" t="s">
        <v>47</v>
      </c>
      <c r="G82" s="4" t="str">
        <f t="shared" si="3"/>
        <v>Nathaniel Kull</v>
      </c>
      <c r="J82" s="4">
        <f t="shared" si="4"/>
        <v>19</v>
      </c>
    </row>
    <row r="83" ht="15.75" customHeight="1">
      <c r="G83" s="4" t="str">
        <f t="shared" si="3"/>
        <v> </v>
      </c>
    </row>
    <row r="84" ht="15.75" customHeight="1">
      <c r="G84" s="4" t="str">
        <f t="shared" si="3"/>
        <v> </v>
      </c>
    </row>
    <row r="85" ht="15.75" customHeight="1">
      <c r="G85" s="4" t="str">
        <f t="shared" si="3"/>
        <v> </v>
      </c>
    </row>
    <row r="86" ht="15.75" customHeight="1">
      <c r="A86" s="4" t="s">
        <v>280</v>
      </c>
      <c r="B86" s="4" t="s">
        <v>281</v>
      </c>
      <c r="C86" s="4" t="s">
        <v>282</v>
      </c>
      <c r="D86" s="4">
        <v>8.0</v>
      </c>
      <c r="E86" s="4" t="s">
        <v>23</v>
      </c>
      <c r="F86" s="4" t="s">
        <v>26</v>
      </c>
      <c r="G86" s="4" t="str">
        <f t="shared" si="3"/>
        <v>Elias Adams</v>
      </c>
      <c r="J86" s="4">
        <v>1.0</v>
      </c>
    </row>
    <row r="87" ht="15.75" customHeight="1">
      <c r="A87" s="4" t="s">
        <v>283</v>
      </c>
      <c r="B87" s="4" t="s">
        <v>281</v>
      </c>
      <c r="C87" s="4" t="s">
        <v>284</v>
      </c>
      <c r="D87" s="4">
        <v>2.0</v>
      </c>
      <c r="E87" s="4" t="s">
        <v>285</v>
      </c>
      <c r="F87" s="4" t="s">
        <v>26</v>
      </c>
      <c r="G87" s="4" t="str">
        <f t="shared" si="3"/>
        <v>Alissia Adams</v>
      </c>
    </row>
    <row r="88" ht="15.75" customHeight="1">
      <c r="A88" s="4" t="s">
        <v>286</v>
      </c>
      <c r="B88" s="4" t="s">
        <v>287</v>
      </c>
      <c r="C88" s="4" t="s">
        <v>288</v>
      </c>
      <c r="D88" s="4">
        <v>6.0</v>
      </c>
      <c r="E88" s="4" t="s">
        <v>289</v>
      </c>
      <c r="F88" s="4" t="s">
        <v>26</v>
      </c>
      <c r="G88" s="4" t="str">
        <f t="shared" si="3"/>
        <v>Xavier Alpago</v>
      </c>
    </row>
    <row r="89" ht="15.75" customHeight="1">
      <c r="A89" s="4" t="s">
        <v>290</v>
      </c>
      <c r="B89" s="4" t="s">
        <v>287</v>
      </c>
      <c r="C89" s="4" t="s">
        <v>291</v>
      </c>
      <c r="D89" s="4">
        <v>3.0</v>
      </c>
      <c r="E89" s="4" t="s">
        <v>23</v>
      </c>
      <c r="F89" s="4" t="s">
        <v>26</v>
      </c>
      <c r="G89" s="4" t="str">
        <f t="shared" si="3"/>
        <v>Brennan Alpago</v>
      </c>
    </row>
    <row r="90" ht="15.75" customHeight="1">
      <c r="A90" s="4" t="s">
        <v>292</v>
      </c>
      <c r="B90" s="4" t="s">
        <v>293</v>
      </c>
      <c r="C90" s="4" t="s">
        <v>294</v>
      </c>
      <c r="D90" s="4">
        <v>8.0</v>
      </c>
      <c r="E90" s="4" t="s">
        <v>285</v>
      </c>
      <c r="F90" s="4" t="s">
        <v>26</v>
      </c>
      <c r="G90" s="4" t="str">
        <f t="shared" si="3"/>
        <v>Morgan Angelillo</v>
      </c>
    </row>
    <row r="91" ht="15.75" customHeight="1">
      <c r="A91" s="4" t="s">
        <v>295</v>
      </c>
      <c r="B91" s="4" t="s">
        <v>293</v>
      </c>
      <c r="C91" s="4" t="s">
        <v>296</v>
      </c>
      <c r="D91" s="4">
        <v>3.0</v>
      </c>
      <c r="E91" s="4" t="s">
        <v>285</v>
      </c>
      <c r="F91" s="4" t="s">
        <v>26</v>
      </c>
      <c r="G91" s="4" t="str">
        <f t="shared" si="3"/>
        <v>Madeline Angelillo</v>
      </c>
    </row>
    <row r="92" ht="15.75" customHeight="1">
      <c r="A92" s="4" t="s">
        <v>297</v>
      </c>
      <c r="B92" s="4" t="s">
        <v>298</v>
      </c>
      <c r="C92" s="4" t="s">
        <v>299</v>
      </c>
      <c r="D92" s="4">
        <v>2.0</v>
      </c>
      <c r="E92" s="4" t="s">
        <v>23</v>
      </c>
      <c r="F92" s="4" t="s">
        <v>26</v>
      </c>
      <c r="G92" s="4" t="str">
        <f t="shared" si="3"/>
        <v>Craig Antkowiak</v>
      </c>
    </row>
    <row r="93" ht="15.75" customHeight="1">
      <c r="A93" s="4" t="s">
        <v>300</v>
      </c>
      <c r="B93" s="4" t="s">
        <v>301</v>
      </c>
      <c r="C93" s="4" t="s">
        <v>302</v>
      </c>
      <c r="D93" s="4">
        <v>5.0</v>
      </c>
      <c r="E93" s="4" t="s">
        <v>86</v>
      </c>
      <c r="F93" s="4" t="s">
        <v>26</v>
      </c>
      <c r="G93" s="4" t="str">
        <f t="shared" si="3"/>
        <v>Eva Atkinson</v>
      </c>
    </row>
    <row r="94" ht="15.75" customHeight="1">
      <c r="A94" s="4" t="s">
        <v>303</v>
      </c>
      <c r="B94" s="4" t="s">
        <v>304</v>
      </c>
      <c r="C94" s="4" t="s">
        <v>305</v>
      </c>
      <c r="D94" s="4">
        <v>1.0</v>
      </c>
      <c r="E94" s="4" t="s">
        <v>23</v>
      </c>
      <c r="F94" s="4" t="s">
        <v>26</v>
      </c>
      <c r="G94" s="4" t="str">
        <f t="shared" si="3"/>
        <v>Matthew Aviles</v>
      </c>
    </row>
    <row r="95" ht="15.75" customHeight="1">
      <c r="A95" s="4" t="s">
        <v>306</v>
      </c>
      <c r="B95" s="4" t="s">
        <v>307</v>
      </c>
      <c r="C95" s="4" t="s">
        <v>308</v>
      </c>
      <c r="D95" s="4">
        <v>8.0</v>
      </c>
      <c r="E95" s="4" t="s">
        <v>289</v>
      </c>
      <c r="F95" s="4" t="s">
        <v>26</v>
      </c>
      <c r="G95" s="4" t="str">
        <f t="shared" si="3"/>
        <v>Ethan Bedoya</v>
      </c>
    </row>
    <row r="96" ht="15.75" customHeight="1">
      <c r="A96" s="4" t="s">
        <v>309</v>
      </c>
      <c r="B96" s="4" t="s">
        <v>310</v>
      </c>
      <c r="C96" s="4" t="s">
        <v>311</v>
      </c>
      <c r="D96" s="4">
        <v>3.0</v>
      </c>
      <c r="E96" s="4" t="s">
        <v>285</v>
      </c>
      <c r="F96" s="4" t="s">
        <v>26</v>
      </c>
      <c r="G96" s="4" t="str">
        <f t="shared" si="3"/>
        <v>Addison Bucknor</v>
      </c>
    </row>
    <row r="97" ht="15.75" customHeight="1">
      <c r="A97" s="4" t="s">
        <v>312</v>
      </c>
      <c r="B97" s="4" t="s">
        <v>310</v>
      </c>
      <c r="C97" s="4" t="s">
        <v>313</v>
      </c>
      <c r="D97" s="4">
        <v>2.0</v>
      </c>
      <c r="E97" s="4" t="s">
        <v>285</v>
      </c>
      <c r="F97" s="4" t="s">
        <v>26</v>
      </c>
      <c r="G97" s="4" t="str">
        <f t="shared" si="3"/>
        <v>Abigail Bucknor</v>
      </c>
    </row>
    <row r="98" ht="15.75" customHeight="1">
      <c r="A98" s="4" t="s">
        <v>314</v>
      </c>
      <c r="B98" s="4" t="s">
        <v>315</v>
      </c>
      <c r="C98" s="4" t="s">
        <v>316</v>
      </c>
      <c r="D98" s="4">
        <v>7.0</v>
      </c>
      <c r="E98" s="4" t="s">
        <v>86</v>
      </c>
      <c r="F98" s="4" t="s">
        <v>26</v>
      </c>
      <c r="G98" s="4" t="str">
        <f t="shared" si="3"/>
        <v>Diane Buza</v>
      </c>
    </row>
    <row r="99" ht="15.75" customHeight="1">
      <c r="A99" s="4" t="s">
        <v>317</v>
      </c>
      <c r="B99" s="4" t="s">
        <v>315</v>
      </c>
      <c r="C99" s="4" t="s">
        <v>110</v>
      </c>
      <c r="D99" s="4">
        <v>4.0</v>
      </c>
      <c r="E99" s="4" t="s">
        <v>289</v>
      </c>
      <c r="F99" s="4" t="s">
        <v>26</v>
      </c>
      <c r="G99" s="4" t="str">
        <f t="shared" si="3"/>
        <v>William Buza</v>
      </c>
    </row>
    <row r="100" ht="15.75" customHeight="1">
      <c r="A100" s="4" t="s">
        <v>318</v>
      </c>
      <c r="B100" s="4" t="s">
        <v>319</v>
      </c>
      <c r="C100" s="4" t="s">
        <v>320</v>
      </c>
      <c r="D100" s="4">
        <v>6.0</v>
      </c>
      <c r="E100" s="4" t="s">
        <v>289</v>
      </c>
      <c r="F100" s="4" t="s">
        <v>26</v>
      </c>
      <c r="G100" s="4" t="str">
        <f t="shared" si="3"/>
        <v>James Byrne</v>
      </c>
    </row>
    <row r="101" ht="15.75" customHeight="1">
      <c r="A101" s="4" t="s">
        <v>321</v>
      </c>
      <c r="B101" s="4" t="s">
        <v>319</v>
      </c>
      <c r="C101" s="4" t="s">
        <v>322</v>
      </c>
      <c r="D101" s="4">
        <v>3.0</v>
      </c>
      <c r="E101" s="4" t="s">
        <v>285</v>
      </c>
      <c r="F101" s="4" t="s">
        <v>26</v>
      </c>
      <c r="G101" s="4" t="str">
        <f t="shared" si="3"/>
        <v>Evelyn Byrne</v>
      </c>
    </row>
    <row r="102" ht="15.75" customHeight="1">
      <c r="A102" s="4" t="s">
        <v>323</v>
      </c>
      <c r="B102" s="4" t="s">
        <v>324</v>
      </c>
      <c r="C102" s="4" t="s">
        <v>325</v>
      </c>
      <c r="D102" s="4">
        <v>8.0</v>
      </c>
      <c r="E102" s="4" t="s">
        <v>289</v>
      </c>
      <c r="F102" s="4" t="s">
        <v>26</v>
      </c>
      <c r="G102" s="4" t="str">
        <f t="shared" si="3"/>
        <v>Benjamin Caldwell</v>
      </c>
    </row>
    <row r="103" ht="15.75" customHeight="1">
      <c r="A103" s="4" t="s">
        <v>326</v>
      </c>
      <c r="B103" s="4" t="s">
        <v>324</v>
      </c>
      <c r="C103" s="4" t="s">
        <v>121</v>
      </c>
      <c r="D103" s="4">
        <v>4.0</v>
      </c>
      <c r="E103" s="4" t="s">
        <v>23</v>
      </c>
      <c r="F103" s="4" t="s">
        <v>26</v>
      </c>
      <c r="G103" s="4" t="str">
        <f t="shared" si="3"/>
        <v>Alexander Caldwell</v>
      </c>
    </row>
    <row r="104" ht="15.75" customHeight="1">
      <c r="A104" s="4" t="s">
        <v>327</v>
      </c>
      <c r="B104" s="4" t="s">
        <v>328</v>
      </c>
      <c r="C104" s="4" t="s">
        <v>113</v>
      </c>
      <c r="D104" s="4">
        <v>5.0</v>
      </c>
      <c r="E104" s="4" t="s">
        <v>86</v>
      </c>
      <c r="F104" s="4" t="s">
        <v>26</v>
      </c>
      <c r="G104" s="4" t="str">
        <f t="shared" si="3"/>
        <v>Julia Cedeno</v>
      </c>
    </row>
    <row r="105" ht="15.75" customHeight="1">
      <c r="A105" s="4" t="s">
        <v>329</v>
      </c>
      <c r="B105" s="4" t="s">
        <v>330</v>
      </c>
      <c r="C105" s="4" t="s">
        <v>331</v>
      </c>
      <c r="D105" s="4">
        <v>7.0</v>
      </c>
      <c r="E105" s="4" t="s">
        <v>289</v>
      </c>
      <c r="F105" s="4" t="s">
        <v>26</v>
      </c>
      <c r="G105" s="4" t="str">
        <f t="shared" si="3"/>
        <v>Carlos Chilewitz</v>
      </c>
    </row>
    <row r="106" ht="15.75" customHeight="1">
      <c r="A106" s="4" t="s">
        <v>332</v>
      </c>
      <c r="B106" s="4" t="s">
        <v>333</v>
      </c>
      <c r="C106" s="4" t="s">
        <v>121</v>
      </c>
      <c r="D106" s="4">
        <v>8.0</v>
      </c>
      <c r="E106" s="4" t="s">
        <v>289</v>
      </c>
      <c r="F106" s="4" t="s">
        <v>26</v>
      </c>
      <c r="G106" s="4" t="str">
        <f t="shared" si="3"/>
        <v>Alexander Choe</v>
      </c>
    </row>
    <row r="107" ht="15.75" customHeight="1">
      <c r="A107" s="4" t="s">
        <v>334</v>
      </c>
      <c r="B107" s="4" t="s">
        <v>335</v>
      </c>
      <c r="C107" s="4" t="s">
        <v>336</v>
      </c>
      <c r="D107" s="4">
        <v>8.0</v>
      </c>
      <c r="E107" s="4" t="s">
        <v>86</v>
      </c>
      <c r="F107" s="4" t="s">
        <v>26</v>
      </c>
      <c r="G107" s="4" t="str">
        <f t="shared" si="3"/>
        <v>Sophia Cohen</v>
      </c>
    </row>
    <row r="108" ht="15.75" customHeight="1">
      <c r="A108" s="4" t="s">
        <v>337</v>
      </c>
      <c r="B108" s="4" t="s">
        <v>338</v>
      </c>
      <c r="C108" s="4" t="s">
        <v>305</v>
      </c>
      <c r="D108" s="4">
        <v>3.0</v>
      </c>
      <c r="E108" s="4" t="s">
        <v>23</v>
      </c>
      <c r="F108" s="4" t="s">
        <v>26</v>
      </c>
      <c r="G108" s="4" t="str">
        <f t="shared" si="3"/>
        <v>Matthew Dombroski</v>
      </c>
    </row>
    <row r="109" ht="15.75" customHeight="1">
      <c r="A109" s="4" t="s">
        <v>339</v>
      </c>
      <c r="B109" s="4" t="s">
        <v>340</v>
      </c>
      <c r="C109" s="4" t="s">
        <v>230</v>
      </c>
      <c r="D109" s="4">
        <v>8.0</v>
      </c>
      <c r="E109" s="4" t="s">
        <v>23</v>
      </c>
      <c r="F109" s="4" t="s">
        <v>26</v>
      </c>
      <c r="G109" s="4" t="str">
        <f t="shared" si="3"/>
        <v>Joshua Dueno</v>
      </c>
    </row>
    <row r="110" ht="15.75" customHeight="1">
      <c r="A110" s="4" t="s">
        <v>341</v>
      </c>
      <c r="B110" s="4" t="s">
        <v>342</v>
      </c>
      <c r="C110" s="4" t="s">
        <v>343</v>
      </c>
      <c r="D110" s="4">
        <v>5.0</v>
      </c>
      <c r="E110" s="4" t="s">
        <v>285</v>
      </c>
      <c r="F110" s="4" t="s">
        <v>26</v>
      </c>
      <c r="G110" s="4" t="str">
        <f t="shared" si="3"/>
        <v>Isa Eberhart</v>
      </c>
    </row>
    <row r="111" ht="15.75" customHeight="1">
      <c r="A111" s="4" t="s">
        <v>344</v>
      </c>
      <c r="B111" s="4" t="s">
        <v>345</v>
      </c>
      <c r="C111" s="4" t="s">
        <v>288</v>
      </c>
      <c r="D111" s="4">
        <v>4.0</v>
      </c>
      <c r="E111" s="4" t="s">
        <v>289</v>
      </c>
      <c r="F111" s="4" t="s">
        <v>26</v>
      </c>
      <c r="G111" s="4" t="str">
        <f t="shared" si="3"/>
        <v>Xavier Edwards</v>
      </c>
    </row>
    <row r="112" ht="15.75" customHeight="1">
      <c r="A112" s="4" t="s">
        <v>346</v>
      </c>
      <c r="B112" s="4" t="s">
        <v>347</v>
      </c>
      <c r="C112" s="4" t="s">
        <v>311</v>
      </c>
      <c r="D112" s="4">
        <v>4.0</v>
      </c>
      <c r="E112" s="4" t="s">
        <v>285</v>
      </c>
      <c r="F112" s="4" t="s">
        <v>26</v>
      </c>
      <c r="G112" s="4" t="str">
        <f t="shared" si="3"/>
        <v>Addison Fitzgerald</v>
      </c>
    </row>
    <row r="113" ht="15.75" customHeight="1">
      <c r="A113" s="4" t="s">
        <v>348</v>
      </c>
      <c r="B113" s="4" t="s">
        <v>349</v>
      </c>
      <c r="C113" s="4" t="s">
        <v>350</v>
      </c>
      <c r="D113" s="4">
        <v>3.0</v>
      </c>
      <c r="E113" s="4" t="s">
        <v>23</v>
      </c>
      <c r="F113" s="4" t="s">
        <v>26</v>
      </c>
      <c r="G113" s="4" t="str">
        <f t="shared" si="3"/>
        <v>Evan Forrester</v>
      </c>
    </row>
    <row r="114" ht="15.75" customHeight="1">
      <c r="A114" s="4" t="s">
        <v>351</v>
      </c>
      <c r="B114" s="4" t="s">
        <v>352</v>
      </c>
      <c r="C114" s="4" t="s">
        <v>353</v>
      </c>
      <c r="D114" s="4">
        <v>6.0</v>
      </c>
      <c r="E114" s="4" t="s">
        <v>23</v>
      </c>
      <c r="F114" s="4" t="s">
        <v>26</v>
      </c>
      <c r="G114" s="4" t="str">
        <f t="shared" si="3"/>
        <v>Davin Gibbs</v>
      </c>
    </row>
    <row r="115" ht="15.75" customHeight="1">
      <c r="A115" s="4" t="s">
        <v>354</v>
      </c>
      <c r="B115" s="4" t="s">
        <v>355</v>
      </c>
      <c r="C115" s="4" t="s">
        <v>356</v>
      </c>
      <c r="D115" s="4">
        <v>2.0</v>
      </c>
      <c r="E115" s="4" t="s">
        <v>23</v>
      </c>
      <c r="F115" s="4" t="s">
        <v>26</v>
      </c>
      <c r="G115" s="4" t="str">
        <f t="shared" si="3"/>
        <v>Carter Hlavaty</v>
      </c>
    </row>
    <row r="116" ht="15.75" customHeight="1">
      <c r="A116" s="4" t="s">
        <v>357</v>
      </c>
      <c r="B116" s="4" t="s">
        <v>358</v>
      </c>
      <c r="C116" s="4" t="s">
        <v>359</v>
      </c>
      <c r="D116" s="4">
        <v>7.0</v>
      </c>
      <c r="E116" s="4" t="s">
        <v>23</v>
      </c>
      <c r="F116" s="4" t="s">
        <v>26</v>
      </c>
      <c r="G116" s="4" t="str">
        <f t="shared" si="3"/>
        <v>Steven Llanes</v>
      </c>
    </row>
    <row r="117" ht="15.75" customHeight="1">
      <c r="A117" s="4" t="s">
        <v>360</v>
      </c>
      <c r="B117" s="4" t="s">
        <v>358</v>
      </c>
      <c r="C117" s="4" t="s">
        <v>248</v>
      </c>
      <c r="D117" s="4">
        <v>4.0</v>
      </c>
      <c r="E117" s="4" t="s">
        <v>289</v>
      </c>
      <c r="F117" s="4" t="s">
        <v>26</v>
      </c>
      <c r="G117" s="4" t="str">
        <f t="shared" si="3"/>
        <v>Christian Llanes</v>
      </c>
    </row>
    <row r="118" ht="15.75" customHeight="1">
      <c r="A118" s="4" t="s">
        <v>361</v>
      </c>
      <c r="B118" s="4" t="s">
        <v>362</v>
      </c>
      <c r="C118" s="4" t="s">
        <v>363</v>
      </c>
      <c r="D118" s="4">
        <v>3.0</v>
      </c>
      <c r="E118" s="4" t="s">
        <v>289</v>
      </c>
      <c r="F118" s="4" t="s">
        <v>26</v>
      </c>
      <c r="G118" s="4" t="str">
        <f t="shared" si="3"/>
        <v>Mateo Manuel</v>
      </c>
    </row>
    <row r="119" ht="15.75" customHeight="1">
      <c r="A119" s="4" t="s">
        <v>364</v>
      </c>
      <c r="B119" s="4" t="s">
        <v>365</v>
      </c>
      <c r="C119" s="4" t="s">
        <v>366</v>
      </c>
      <c r="D119" s="4">
        <v>4.0</v>
      </c>
      <c r="E119" s="4" t="s">
        <v>289</v>
      </c>
      <c r="F119" s="4" t="s">
        <v>26</v>
      </c>
      <c r="G119" s="4" t="str">
        <f t="shared" si="3"/>
        <v>Dominic Manze</v>
      </c>
    </row>
    <row r="120" ht="15.75" customHeight="1">
      <c r="A120" s="4" t="s">
        <v>367</v>
      </c>
      <c r="B120" s="4" t="s">
        <v>368</v>
      </c>
      <c r="C120" s="4" t="s">
        <v>124</v>
      </c>
      <c r="D120" s="4">
        <v>2.0</v>
      </c>
      <c r="E120" s="4" t="s">
        <v>23</v>
      </c>
      <c r="F120" s="4" t="s">
        <v>26</v>
      </c>
      <c r="G120" s="4" t="str">
        <f t="shared" si="3"/>
        <v>Sebastian Marzabal</v>
      </c>
    </row>
    <row r="121" ht="15.75" customHeight="1">
      <c r="A121" s="4" t="s">
        <v>369</v>
      </c>
      <c r="B121" s="4" t="s">
        <v>370</v>
      </c>
      <c r="C121" s="4" t="s">
        <v>371</v>
      </c>
      <c r="D121" s="4">
        <v>1.0</v>
      </c>
      <c r="E121" s="4" t="s">
        <v>23</v>
      </c>
      <c r="F121" s="4" t="s">
        <v>26</v>
      </c>
      <c r="G121" s="4" t="str">
        <f t="shared" si="3"/>
        <v>Avery McMahon</v>
      </c>
    </row>
    <row r="122" ht="15.75" customHeight="1">
      <c r="A122" s="4" t="s">
        <v>372</v>
      </c>
      <c r="B122" s="4" t="s">
        <v>373</v>
      </c>
      <c r="C122" s="4" t="s">
        <v>374</v>
      </c>
      <c r="D122" s="4">
        <v>8.0</v>
      </c>
      <c r="E122" s="4" t="s">
        <v>289</v>
      </c>
      <c r="F122" s="4" t="s">
        <v>26</v>
      </c>
      <c r="G122" s="4" t="str">
        <f t="shared" si="3"/>
        <v>Henry Meyers</v>
      </c>
    </row>
    <row r="123" ht="15.75" customHeight="1">
      <c r="A123" s="4" t="s">
        <v>375</v>
      </c>
      <c r="B123" s="4" t="s">
        <v>376</v>
      </c>
      <c r="C123" s="4" t="s">
        <v>377</v>
      </c>
      <c r="D123" s="4">
        <v>3.0</v>
      </c>
      <c r="E123" s="4" t="s">
        <v>86</v>
      </c>
      <c r="F123" s="4" t="s">
        <v>26</v>
      </c>
      <c r="G123" s="4" t="str">
        <f t="shared" si="3"/>
        <v>Valentina Milan Miele Reynoso</v>
      </c>
    </row>
    <row r="124" ht="15.75" customHeight="1">
      <c r="A124" s="4" t="s">
        <v>378</v>
      </c>
      <c r="B124" s="4" t="s">
        <v>379</v>
      </c>
      <c r="C124" s="4" t="s">
        <v>380</v>
      </c>
      <c r="D124" s="4">
        <v>6.0</v>
      </c>
      <c r="E124" s="4" t="s">
        <v>285</v>
      </c>
      <c r="F124" s="4" t="s">
        <v>26</v>
      </c>
      <c r="G124" s="4" t="str">
        <f t="shared" si="3"/>
        <v>Ariella Milton</v>
      </c>
    </row>
    <row r="125" ht="15.75" customHeight="1">
      <c r="A125" s="4" t="s">
        <v>381</v>
      </c>
      <c r="B125" s="4" t="s">
        <v>382</v>
      </c>
      <c r="C125" s="4" t="s">
        <v>383</v>
      </c>
      <c r="D125" s="4">
        <v>6.0</v>
      </c>
      <c r="E125" s="4" t="s">
        <v>285</v>
      </c>
      <c r="F125" s="4" t="s">
        <v>26</v>
      </c>
      <c r="G125" s="4" t="str">
        <f t="shared" si="3"/>
        <v>Noelle Oess</v>
      </c>
    </row>
    <row r="126" ht="15.75" customHeight="1">
      <c r="A126" s="4" t="s">
        <v>384</v>
      </c>
      <c r="B126" s="4" t="s">
        <v>385</v>
      </c>
      <c r="C126" s="4" t="s">
        <v>386</v>
      </c>
      <c r="D126" s="4">
        <v>2.0</v>
      </c>
      <c r="E126" s="4" t="s">
        <v>285</v>
      </c>
      <c r="F126" s="4" t="s">
        <v>26</v>
      </c>
      <c r="G126" s="4" t="str">
        <f t="shared" si="3"/>
        <v>Ava Joy Ohabuiro</v>
      </c>
    </row>
    <row r="127" ht="15.75" customHeight="1">
      <c r="A127" s="4" t="s">
        <v>387</v>
      </c>
      <c r="B127" s="4" t="s">
        <v>388</v>
      </c>
      <c r="C127" s="4" t="s">
        <v>389</v>
      </c>
      <c r="D127" s="4">
        <v>4.0</v>
      </c>
      <c r="E127" s="4" t="s">
        <v>23</v>
      </c>
      <c r="F127" s="4" t="s">
        <v>26</v>
      </c>
      <c r="G127" s="4" t="str">
        <f t="shared" si="3"/>
        <v>Eli Perez</v>
      </c>
    </row>
    <row r="128" ht="15.75" customHeight="1">
      <c r="A128" s="4" t="s">
        <v>390</v>
      </c>
      <c r="B128" s="4" t="s">
        <v>391</v>
      </c>
      <c r="C128" s="4" t="s">
        <v>288</v>
      </c>
      <c r="D128" s="4">
        <v>3.0</v>
      </c>
      <c r="E128" s="4" t="s">
        <v>289</v>
      </c>
      <c r="F128" s="4" t="s">
        <v>26</v>
      </c>
      <c r="G128" s="4" t="str">
        <f t="shared" si="3"/>
        <v>Xavier Perry</v>
      </c>
    </row>
    <row r="129" ht="15.75" customHeight="1">
      <c r="A129" s="4" t="s">
        <v>392</v>
      </c>
      <c r="B129" s="4" t="s">
        <v>393</v>
      </c>
      <c r="C129" s="4" t="s">
        <v>394</v>
      </c>
      <c r="D129" s="4">
        <v>8.0</v>
      </c>
      <c r="E129" s="4" t="s">
        <v>23</v>
      </c>
      <c r="F129" s="4" t="s">
        <v>26</v>
      </c>
      <c r="G129" s="4" t="str">
        <f t="shared" si="3"/>
        <v>Gabriel Pinguil</v>
      </c>
    </row>
    <row r="130" ht="15.75" customHeight="1">
      <c r="A130" s="4" t="s">
        <v>395</v>
      </c>
      <c r="B130" s="4" t="s">
        <v>393</v>
      </c>
      <c r="C130" s="4" t="s">
        <v>124</v>
      </c>
      <c r="D130" s="4">
        <v>6.0</v>
      </c>
      <c r="E130" s="4" t="s">
        <v>23</v>
      </c>
      <c r="F130" s="4" t="s">
        <v>26</v>
      </c>
      <c r="G130" s="4" t="str">
        <f t="shared" si="3"/>
        <v>Sebastian Pinguil</v>
      </c>
    </row>
    <row r="131" ht="15.75" customHeight="1">
      <c r="A131" s="4" t="s">
        <v>396</v>
      </c>
      <c r="B131" s="4" t="s">
        <v>397</v>
      </c>
      <c r="C131" s="4" t="s">
        <v>398</v>
      </c>
      <c r="D131" s="4">
        <v>3.0</v>
      </c>
      <c r="E131" s="4" t="s">
        <v>86</v>
      </c>
      <c r="F131" s="4" t="s">
        <v>26</v>
      </c>
      <c r="G131" s="4" t="str">
        <f t="shared" si="3"/>
        <v>Amelia Rosania</v>
      </c>
    </row>
    <row r="132" ht="15.75" customHeight="1">
      <c r="A132" s="4" t="s">
        <v>399</v>
      </c>
      <c r="B132" s="4" t="s">
        <v>397</v>
      </c>
      <c r="C132" s="4" t="s">
        <v>400</v>
      </c>
      <c r="D132" s="4">
        <v>1.0</v>
      </c>
      <c r="E132" s="4" t="s">
        <v>23</v>
      </c>
      <c r="F132" s="4" t="s">
        <v>26</v>
      </c>
      <c r="G132" s="4" t="str">
        <f t="shared" si="3"/>
        <v>Charles Rosania</v>
      </c>
    </row>
    <row r="133" ht="15.75" customHeight="1">
      <c r="A133" s="4" t="s">
        <v>401</v>
      </c>
      <c r="B133" s="4" t="s">
        <v>402</v>
      </c>
      <c r="C133" s="4" t="s">
        <v>403</v>
      </c>
      <c r="D133" s="4">
        <v>6.0</v>
      </c>
      <c r="E133" s="4" t="s">
        <v>289</v>
      </c>
      <c r="F133" s="4" t="s">
        <v>26</v>
      </c>
      <c r="G133" s="4" t="str">
        <f t="shared" si="3"/>
        <v>Mathias Sanchez</v>
      </c>
    </row>
    <row r="134" ht="15.75" customHeight="1">
      <c r="A134" s="4" t="s">
        <v>404</v>
      </c>
      <c r="B134" s="4" t="s">
        <v>405</v>
      </c>
      <c r="C134" s="4" t="s">
        <v>377</v>
      </c>
      <c r="D134" s="4">
        <v>5.0</v>
      </c>
      <c r="E134" s="4" t="s">
        <v>285</v>
      </c>
      <c r="F134" s="4" t="s">
        <v>26</v>
      </c>
      <c r="G134" s="4" t="str">
        <f t="shared" si="3"/>
        <v>Valentina Schielke</v>
      </c>
    </row>
    <row r="135" ht="15.75" customHeight="1">
      <c r="A135" s="4" t="s">
        <v>406</v>
      </c>
      <c r="B135" s="4" t="s">
        <v>407</v>
      </c>
      <c r="C135" s="4" t="s">
        <v>408</v>
      </c>
      <c r="D135" s="4">
        <v>8.0</v>
      </c>
      <c r="E135" s="4" t="s">
        <v>285</v>
      </c>
      <c r="F135" s="4" t="s">
        <v>26</v>
      </c>
      <c r="G135" s="4" t="str">
        <f t="shared" si="3"/>
        <v>Eden Solorzano</v>
      </c>
    </row>
    <row r="136" ht="15.75" customHeight="1">
      <c r="A136" s="4" t="s">
        <v>409</v>
      </c>
      <c r="B136" s="4" t="s">
        <v>410</v>
      </c>
      <c r="C136" s="4" t="s">
        <v>411</v>
      </c>
      <c r="D136" s="4">
        <v>1.0</v>
      </c>
      <c r="E136" s="4" t="s">
        <v>23</v>
      </c>
      <c r="F136" s="4" t="s">
        <v>26</v>
      </c>
      <c r="G136" s="4" t="str">
        <f t="shared" si="3"/>
        <v>Slate Stankovich</v>
      </c>
    </row>
    <row r="137" ht="15.75" customHeight="1">
      <c r="A137" s="4" t="s">
        <v>412</v>
      </c>
      <c r="B137" s="4" t="s">
        <v>413</v>
      </c>
      <c r="C137" s="4" t="s">
        <v>414</v>
      </c>
      <c r="D137" s="4">
        <v>6.0</v>
      </c>
      <c r="E137" s="4" t="s">
        <v>289</v>
      </c>
      <c r="F137" s="4" t="s">
        <v>26</v>
      </c>
      <c r="G137" s="4" t="str">
        <f t="shared" si="3"/>
        <v>Lucas Villeda</v>
      </c>
    </row>
    <row r="138" ht="15.75" customHeight="1">
      <c r="A138" s="4" t="s">
        <v>415</v>
      </c>
      <c r="B138" s="4" t="s">
        <v>416</v>
      </c>
      <c r="C138" s="4" t="s">
        <v>320</v>
      </c>
      <c r="D138" s="4">
        <v>3.0</v>
      </c>
      <c r="E138" s="4" t="s">
        <v>23</v>
      </c>
      <c r="F138" s="4" t="s">
        <v>26</v>
      </c>
      <c r="G138" s="4" t="str">
        <f t="shared" si="3"/>
        <v>James Whalen</v>
      </c>
    </row>
    <row r="139" ht="15.75" customHeight="1">
      <c r="A139" s="4" t="s">
        <v>417</v>
      </c>
      <c r="B139" s="4" t="s">
        <v>416</v>
      </c>
      <c r="C139" s="4" t="s">
        <v>418</v>
      </c>
      <c r="D139" s="4">
        <v>1.0</v>
      </c>
      <c r="E139" s="4" t="s">
        <v>23</v>
      </c>
      <c r="F139" s="4" t="s">
        <v>26</v>
      </c>
      <c r="G139" s="4" t="str">
        <f t="shared" si="3"/>
        <v>Cooper Whalen</v>
      </c>
    </row>
    <row r="140" ht="15.75" customHeight="1"/>
    <row r="141" ht="15.75" customHeight="1"/>
    <row r="142" ht="15.75" customHeight="1">
      <c r="A142" s="4" t="s">
        <v>419</v>
      </c>
      <c r="B142" s="4" t="s">
        <v>420</v>
      </c>
      <c r="C142" s="4" t="s">
        <v>421</v>
      </c>
      <c r="D142" s="4">
        <v>1.0</v>
      </c>
      <c r="E142" s="4" t="s">
        <v>86</v>
      </c>
      <c r="F142" s="4" t="s">
        <v>29</v>
      </c>
      <c r="G142" s="4" t="str">
        <f t="shared" ref="G142:G192" si="5">C142&amp;" "&amp;B142</f>
        <v>Lailany Mendez</v>
      </c>
      <c r="O142" s="37"/>
    </row>
    <row r="143" ht="15.75" customHeight="1">
      <c r="A143" s="4" t="s">
        <v>422</v>
      </c>
      <c r="B143" s="4" t="s">
        <v>423</v>
      </c>
      <c r="C143" s="4" t="s">
        <v>424</v>
      </c>
      <c r="D143" s="4">
        <v>2.0</v>
      </c>
      <c r="E143" s="4" t="s">
        <v>86</v>
      </c>
      <c r="F143" s="4" t="s">
        <v>29</v>
      </c>
      <c r="G143" s="4" t="str">
        <f t="shared" si="5"/>
        <v>Ellie Kostrowski</v>
      </c>
      <c r="O143" s="37"/>
    </row>
    <row r="144" ht="15.75" customHeight="1">
      <c r="A144" s="4" t="s">
        <v>425</v>
      </c>
      <c r="B144" s="4" t="s">
        <v>426</v>
      </c>
      <c r="C144" s="4" t="s">
        <v>95</v>
      </c>
      <c r="D144" s="4">
        <v>3.0</v>
      </c>
      <c r="E144" s="4" t="s">
        <v>86</v>
      </c>
      <c r="F144" s="4" t="s">
        <v>29</v>
      </c>
      <c r="G144" s="4" t="str">
        <f t="shared" si="5"/>
        <v>Aurora Johnston</v>
      </c>
      <c r="O144" s="37"/>
    </row>
    <row r="145" ht="15.75" customHeight="1">
      <c r="A145" s="4" t="s">
        <v>427</v>
      </c>
      <c r="B145" s="4" t="s">
        <v>428</v>
      </c>
      <c r="C145" s="4" t="s">
        <v>429</v>
      </c>
      <c r="D145" s="4">
        <v>3.0</v>
      </c>
      <c r="E145" s="4" t="s">
        <v>86</v>
      </c>
      <c r="F145" s="4" t="s">
        <v>29</v>
      </c>
      <c r="G145" s="4" t="str">
        <f t="shared" si="5"/>
        <v>Olivia Mucciolo</v>
      </c>
      <c r="O145" s="37"/>
    </row>
    <row r="146" ht="15.75" customHeight="1">
      <c r="A146" s="4" t="s">
        <v>430</v>
      </c>
      <c r="B146" s="4" t="s">
        <v>431</v>
      </c>
      <c r="C146" s="4" t="s">
        <v>432</v>
      </c>
      <c r="D146" s="4">
        <v>3.0</v>
      </c>
      <c r="E146" s="4" t="s">
        <v>86</v>
      </c>
      <c r="F146" s="4" t="s">
        <v>29</v>
      </c>
      <c r="G146" s="4" t="str">
        <f t="shared" si="5"/>
        <v>Teagan Rogers</v>
      </c>
      <c r="O146" s="37"/>
    </row>
    <row r="147" ht="15.75" customHeight="1">
      <c r="A147" s="4" t="s">
        <v>433</v>
      </c>
      <c r="B147" s="4" t="s">
        <v>434</v>
      </c>
      <c r="C147" s="4" t="s">
        <v>165</v>
      </c>
      <c r="D147" s="4">
        <v>5.0</v>
      </c>
      <c r="E147" s="4" t="s">
        <v>86</v>
      </c>
      <c r="F147" s="4" t="s">
        <v>29</v>
      </c>
      <c r="G147" s="4" t="str">
        <f t="shared" si="5"/>
        <v>Victoria Kurylko</v>
      </c>
      <c r="O147" s="37"/>
    </row>
    <row r="148" ht="15.75" customHeight="1">
      <c r="A148" s="4" t="s">
        <v>435</v>
      </c>
      <c r="B148" s="4" t="s">
        <v>436</v>
      </c>
      <c r="C148" s="4" t="s">
        <v>437</v>
      </c>
      <c r="D148" s="4">
        <v>5.0</v>
      </c>
      <c r="E148" s="4" t="s">
        <v>86</v>
      </c>
      <c r="F148" s="4" t="s">
        <v>29</v>
      </c>
      <c r="G148" s="4" t="str">
        <f t="shared" si="5"/>
        <v>Molly Mack</v>
      </c>
      <c r="O148" s="37"/>
    </row>
    <row r="149" ht="15.75" customHeight="1">
      <c r="A149" s="4" t="s">
        <v>438</v>
      </c>
      <c r="B149" s="4" t="s">
        <v>439</v>
      </c>
      <c r="C149" s="4" t="s">
        <v>440</v>
      </c>
      <c r="D149" s="4">
        <v>5.0</v>
      </c>
      <c r="E149" s="4" t="s">
        <v>86</v>
      </c>
      <c r="F149" s="4" t="s">
        <v>29</v>
      </c>
      <c r="G149" s="4" t="str">
        <f t="shared" si="5"/>
        <v>Bella Marra</v>
      </c>
      <c r="O149" s="37"/>
    </row>
    <row r="150" ht="15.75" customHeight="1">
      <c r="A150" s="4" t="s">
        <v>441</v>
      </c>
      <c r="B150" s="4" t="s">
        <v>439</v>
      </c>
      <c r="C150" s="4" t="s">
        <v>442</v>
      </c>
      <c r="D150" s="4">
        <v>5.0</v>
      </c>
      <c r="E150" s="4" t="s">
        <v>86</v>
      </c>
      <c r="F150" s="4" t="s">
        <v>29</v>
      </c>
      <c r="G150" s="4" t="str">
        <f t="shared" si="5"/>
        <v>Gia Marra</v>
      </c>
      <c r="O150" s="37"/>
    </row>
    <row r="151" ht="15.75" customHeight="1">
      <c r="A151" s="4" t="s">
        <v>443</v>
      </c>
      <c r="B151" s="4" t="s">
        <v>444</v>
      </c>
      <c r="C151" s="4" t="s">
        <v>445</v>
      </c>
      <c r="D151" s="4">
        <v>5.0</v>
      </c>
      <c r="E151" s="4" t="s">
        <v>86</v>
      </c>
      <c r="F151" s="4" t="s">
        <v>29</v>
      </c>
      <c r="G151" s="4" t="str">
        <f t="shared" si="5"/>
        <v>Sophie Liuzzi</v>
      </c>
      <c r="O151" s="37"/>
    </row>
    <row r="152" ht="15.75" customHeight="1">
      <c r="A152" s="4" t="s">
        <v>446</v>
      </c>
      <c r="B152" s="4" t="s">
        <v>447</v>
      </c>
      <c r="C152" s="4" t="s">
        <v>448</v>
      </c>
      <c r="D152" s="4">
        <v>6.0</v>
      </c>
      <c r="E152" s="4" t="s">
        <v>86</v>
      </c>
      <c r="F152" s="4" t="s">
        <v>29</v>
      </c>
      <c r="G152" s="4" t="str">
        <f t="shared" si="5"/>
        <v>Livy Battista</v>
      </c>
      <c r="O152" s="37"/>
    </row>
    <row r="153" ht="15.75" customHeight="1">
      <c r="A153" s="4" t="s">
        <v>449</v>
      </c>
      <c r="B153" s="4" t="s">
        <v>450</v>
      </c>
      <c r="C153" s="4" t="s">
        <v>113</v>
      </c>
      <c r="D153" s="4">
        <v>6.0</v>
      </c>
      <c r="E153" s="4" t="s">
        <v>86</v>
      </c>
      <c r="F153" s="4" t="s">
        <v>29</v>
      </c>
      <c r="G153" s="4" t="str">
        <f t="shared" si="5"/>
        <v>Julia Daus</v>
      </c>
      <c r="O153" s="37"/>
    </row>
    <row r="154" ht="15.75" customHeight="1">
      <c r="A154" s="4" t="s">
        <v>451</v>
      </c>
      <c r="B154" s="4" t="s">
        <v>452</v>
      </c>
      <c r="C154" s="4" t="s">
        <v>453</v>
      </c>
      <c r="D154" s="4">
        <v>6.0</v>
      </c>
      <c r="E154" s="4" t="s">
        <v>86</v>
      </c>
      <c r="F154" s="4" t="s">
        <v>29</v>
      </c>
      <c r="G154" s="4" t="str">
        <f t="shared" si="5"/>
        <v>Emiliana Galeone</v>
      </c>
      <c r="O154" s="37"/>
    </row>
    <row r="155" ht="15.75" customHeight="1">
      <c r="A155" s="4" t="s">
        <v>454</v>
      </c>
      <c r="B155" s="4" t="s">
        <v>455</v>
      </c>
      <c r="C155" s="4" t="s">
        <v>440</v>
      </c>
      <c r="D155" s="4">
        <v>6.0</v>
      </c>
      <c r="E155" s="4" t="s">
        <v>86</v>
      </c>
      <c r="F155" s="4" t="s">
        <v>29</v>
      </c>
      <c r="G155" s="4" t="str">
        <f t="shared" si="5"/>
        <v>Bella Kilpatrick</v>
      </c>
      <c r="O155" s="37"/>
    </row>
    <row r="156" ht="15.75" customHeight="1">
      <c r="A156" s="4" t="s">
        <v>456</v>
      </c>
      <c r="B156" s="4" t="s">
        <v>457</v>
      </c>
      <c r="C156" s="4" t="s">
        <v>458</v>
      </c>
      <c r="D156" s="4">
        <v>6.0</v>
      </c>
      <c r="E156" s="4" t="s">
        <v>86</v>
      </c>
      <c r="F156" s="4" t="s">
        <v>29</v>
      </c>
      <c r="G156" s="4" t="str">
        <f t="shared" si="5"/>
        <v>London Milan</v>
      </c>
      <c r="O156" s="37"/>
    </row>
    <row r="157" ht="15.75" customHeight="1">
      <c r="A157" s="4" t="s">
        <v>459</v>
      </c>
      <c r="B157" s="4" t="s">
        <v>460</v>
      </c>
      <c r="C157" s="4" t="s">
        <v>440</v>
      </c>
      <c r="D157" s="4">
        <v>6.0</v>
      </c>
      <c r="E157" s="4" t="s">
        <v>86</v>
      </c>
      <c r="F157" s="4" t="s">
        <v>29</v>
      </c>
      <c r="G157" s="4" t="str">
        <f t="shared" si="5"/>
        <v>Bella Milelli</v>
      </c>
      <c r="O157" s="37"/>
    </row>
    <row r="158" ht="15.75" customHeight="1">
      <c r="A158" s="4" t="s">
        <v>461</v>
      </c>
      <c r="B158" s="4" t="s">
        <v>462</v>
      </c>
      <c r="C158" s="4" t="s">
        <v>371</v>
      </c>
      <c r="D158" s="4">
        <v>6.0</v>
      </c>
      <c r="E158" s="4" t="s">
        <v>86</v>
      </c>
      <c r="F158" s="4" t="s">
        <v>29</v>
      </c>
      <c r="G158" s="4" t="str">
        <f t="shared" si="5"/>
        <v>Avery Pfistner</v>
      </c>
      <c r="O158" s="37"/>
    </row>
    <row r="159" ht="15.75" customHeight="1">
      <c r="A159" s="4" t="s">
        <v>463</v>
      </c>
      <c r="B159" s="4" t="s">
        <v>464</v>
      </c>
      <c r="C159" s="4" t="s">
        <v>465</v>
      </c>
      <c r="D159" s="4">
        <v>7.0</v>
      </c>
      <c r="E159" s="4" t="s">
        <v>86</v>
      </c>
      <c r="F159" s="4" t="s">
        <v>29</v>
      </c>
      <c r="G159" s="4" t="str">
        <f t="shared" si="5"/>
        <v>Claire Johnson</v>
      </c>
      <c r="O159" s="37"/>
    </row>
    <row r="160" ht="15.75" customHeight="1">
      <c r="A160" s="4" t="s">
        <v>466</v>
      </c>
      <c r="B160" s="4" t="s">
        <v>447</v>
      </c>
      <c r="C160" s="4" t="s">
        <v>336</v>
      </c>
      <c r="D160" s="4">
        <v>8.0</v>
      </c>
      <c r="E160" s="4" t="s">
        <v>86</v>
      </c>
      <c r="F160" s="4" t="s">
        <v>29</v>
      </c>
      <c r="G160" s="4" t="str">
        <f t="shared" si="5"/>
        <v>Sophia Battista</v>
      </c>
      <c r="O160" s="37"/>
    </row>
    <row r="161" ht="15.75" customHeight="1">
      <c r="A161" s="4" t="s">
        <v>467</v>
      </c>
      <c r="B161" s="4" t="s">
        <v>468</v>
      </c>
      <c r="C161" s="4" t="s">
        <v>469</v>
      </c>
      <c r="D161" s="4">
        <v>8.0</v>
      </c>
      <c r="E161" s="4" t="s">
        <v>86</v>
      </c>
      <c r="F161" s="4" t="s">
        <v>29</v>
      </c>
      <c r="G161" s="4" t="str">
        <f t="shared" si="5"/>
        <v>Natalia Bruzzichesi</v>
      </c>
      <c r="O161" s="37"/>
    </row>
    <row r="162" ht="15.75" customHeight="1">
      <c r="A162" s="4" t="s">
        <v>470</v>
      </c>
      <c r="B162" s="4" t="s">
        <v>452</v>
      </c>
      <c r="C162" s="4" t="s">
        <v>471</v>
      </c>
      <c r="D162" s="4">
        <v>8.0</v>
      </c>
      <c r="E162" s="4" t="s">
        <v>86</v>
      </c>
      <c r="F162" s="4" t="s">
        <v>29</v>
      </c>
      <c r="G162" s="4" t="str">
        <f t="shared" si="5"/>
        <v>Lucca Galeone</v>
      </c>
      <c r="O162" s="37"/>
    </row>
    <row r="163" ht="15.75" customHeight="1">
      <c r="A163" s="4" t="s">
        <v>472</v>
      </c>
      <c r="B163" s="4" t="s">
        <v>473</v>
      </c>
      <c r="C163" s="4" t="s">
        <v>474</v>
      </c>
      <c r="D163" s="4">
        <v>8.0</v>
      </c>
      <c r="E163" s="4" t="s">
        <v>86</v>
      </c>
      <c r="F163" s="4" t="s">
        <v>29</v>
      </c>
      <c r="G163" s="4" t="str">
        <f t="shared" si="5"/>
        <v>Lake Heinze</v>
      </c>
      <c r="O163" s="37"/>
    </row>
    <row r="164" ht="15.75" customHeight="1">
      <c r="A164" s="4" t="s">
        <v>475</v>
      </c>
      <c r="B164" s="4" t="s">
        <v>436</v>
      </c>
      <c r="C164" s="4" t="s">
        <v>476</v>
      </c>
      <c r="D164" s="4">
        <v>8.0</v>
      </c>
      <c r="E164" s="4" t="s">
        <v>86</v>
      </c>
      <c r="F164" s="4" t="s">
        <v>29</v>
      </c>
      <c r="G164" s="4" t="str">
        <f t="shared" si="5"/>
        <v>Noreen Mack</v>
      </c>
      <c r="O164" s="37"/>
    </row>
    <row r="165" ht="15.75" customHeight="1">
      <c r="A165" s="4" t="s">
        <v>477</v>
      </c>
      <c r="B165" s="4" t="s">
        <v>478</v>
      </c>
      <c r="C165" s="4" t="s">
        <v>479</v>
      </c>
      <c r="D165" s="4">
        <v>8.0</v>
      </c>
      <c r="E165" s="4" t="s">
        <v>86</v>
      </c>
      <c r="F165" s="4" t="s">
        <v>29</v>
      </c>
      <c r="G165" s="4" t="str">
        <f t="shared" si="5"/>
        <v>Karla Pye</v>
      </c>
      <c r="O165" s="37"/>
    </row>
    <row r="166" ht="15.75" customHeight="1">
      <c r="A166" s="4" t="s">
        <v>480</v>
      </c>
      <c r="B166" s="4" t="s">
        <v>481</v>
      </c>
      <c r="C166" s="4" t="s">
        <v>482</v>
      </c>
      <c r="D166" s="4">
        <v>2.0</v>
      </c>
      <c r="E166" s="4" t="s">
        <v>23</v>
      </c>
      <c r="F166" s="4" t="s">
        <v>29</v>
      </c>
      <c r="G166" s="4" t="str">
        <f t="shared" si="5"/>
        <v>Joseph Colluccio</v>
      </c>
      <c r="O166" s="37"/>
    </row>
    <row r="167" ht="15.75" customHeight="1">
      <c r="A167" s="4" t="s">
        <v>483</v>
      </c>
      <c r="B167" s="4" t="s">
        <v>473</v>
      </c>
      <c r="C167" s="4" t="s">
        <v>484</v>
      </c>
      <c r="D167" s="4">
        <v>3.0</v>
      </c>
      <c r="E167" s="4" t="s">
        <v>23</v>
      </c>
      <c r="F167" s="4" t="s">
        <v>29</v>
      </c>
      <c r="G167" s="4" t="str">
        <f t="shared" si="5"/>
        <v>Maverick Heinze</v>
      </c>
      <c r="O167" s="37"/>
    </row>
    <row r="168" ht="15.75" customHeight="1">
      <c r="A168" s="4" t="s">
        <v>485</v>
      </c>
      <c r="B168" s="4" t="s">
        <v>486</v>
      </c>
      <c r="C168" s="4" t="s">
        <v>320</v>
      </c>
      <c r="D168" s="4">
        <v>3.0</v>
      </c>
      <c r="E168" s="4" t="s">
        <v>23</v>
      </c>
      <c r="F168" s="4" t="s">
        <v>29</v>
      </c>
      <c r="G168" s="4" t="str">
        <f t="shared" si="5"/>
        <v>James Malloy</v>
      </c>
      <c r="O168" s="37"/>
    </row>
    <row r="169" ht="15.75" customHeight="1">
      <c r="A169" s="4" t="s">
        <v>487</v>
      </c>
      <c r="B169" s="4" t="s">
        <v>481</v>
      </c>
      <c r="C169" s="4" t="s">
        <v>174</v>
      </c>
      <c r="D169" s="4">
        <v>4.0</v>
      </c>
      <c r="E169" s="4" t="s">
        <v>23</v>
      </c>
      <c r="F169" s="4" t="s">
        <v>29</v>
      </c>
      <c r="G169" s="4" t="str">
        <f t="shared" si="5"/>
        <v>Nicholas Colluccio</v>
      </c>
      <c r="O169" s="37"/>
    </row>
    <row r="170" ht="15.75" customHeight="1">
      <c r="A170" s="4" t="s">
        <v>488</v>
      </c>
      <c r="B170" s="4" t="s">
        <v>452</v>
      </c>
      <c r="C170" s="4" t="s">
        <v>489</v>
      </c>
      <c r="D170" s="4">
        <v>4.0</v>
      </c>
      <c r="E170" s="4" t="s">
        <v>23</v>
      </c>
      <c r="F170" s="4" t="s">
        <v>29</v>
      </c>
      <c r="G170" s="4" t="str">
        <f t="shared" si="5"/>
        <v>Dante Galeone</v>
      </c>
      <c r="O170" s="37"/>
    </row>
    <row r="171" ht="15.75" customHeight="1">
      <c r="A171" s="4" t="s">
        <v>490</v>
      </c>
      <c r="B171" s="4" t="s">
        <v>491</v>
      </c>
      <c r="C171" s="4" t="s">
        <v>492</v>
      </c>
      <c r="D171" s="4">
        <v>5.0</v>
      </c>
      <c r="E171" s="4" t="s">
        <v>23</v>
      </c>
      <c r="F171" s="4" t="s">
        <v>29</v>
      </c>
      <c r="G171" s="4" t="str">
        <f t="shared" si="5"/>
        <v>Adrian Garcia</v>
      </c>
      <c r="O171" s="37"/>
    </row>
    <row r="172" ht="15.75" customHeight="1">
      <c r="A172" s="4" t="s">
        <v>493</v>
      </c>
      <c r="B172" s="4" t="s">
        <v>494</v>
      </c>
      <c r="C172" s="4" t="s">
        <v>495</v>
      </c>
      <c r="D172" s="4">
        <v>5.0</v>
      </c>
      <c r="E172" s="4" t="s">
        <v>23</v>
      </c>
      <c r="F172" s="4" t="s">
        <v>29</v>
      </c>
      <c r="G172" s="4" t="str">
        <f t="shared" si="5"/>
        <v>Brendan Maloney</v>
      </c>
      <c r="O172" s="37"/>
    </row>
    <row r="173" ht="15.75" customHeight="1">
      <c r="A173" s="4" t="s">
        <v>496</v>
      </c>
      <c r="B173" s="4" t="s">
        <v>497</v>
      </c>
      <c r="C173" s="4" t="s">
        <v>248</v>
      </c>
      <c r="D173" s="4">
        <v>6.0</v>
      </c>
      <c r="E173" s="4" t="s">
        <v>23</v>
      </c>
      <c r="F173" s="4" t="s">
        <v>29</v>
      </c>
      <c r="G173" s="4" t="str">
        <f t="shared" si="5"/>
        <v>Christian Andricopolous</v>
      </c>
      <c r="O173" s="37"/>
    </row>
    <row r="174" ht="15.75" customHeight="1">
      <c r="A174" s="4" t="s">
        <v>498</v>
      </c>
      <c r="B174" s="4" t="s">
        <v>499</v>
      </c>
      <c r="C174" s="4" t="s">
        <v>500</v>
      </c>
      <c r="D174" s="4">
        <v>6.0</v>
      </c>
      <c r="E174" s="4" t="s">
        <v>23</v>
      </c>
      <c r="F174" s="4" t="s">
        <v>29</v>
      </c>
      <c r="G174" s="4" t="str">
        <f t="shared" si="5"/>
        <v>Spiros Andricopoulos</v>
      </c>
      <c r="O174" s="37"/>
    </row>
    <row r="175" ht="15.75" customHeight="1">
      <c r="A175" s="4" t="s">
        <v>501</v>
      </c>
      <c r="B175" s="4" t="s">
        <v>502</v>
      </c>
      <c r="C175" s="4" t="s">
        <v>503</v>
      </c>
      <c r="D175" s="4">
        <v>6.0</v>
      </c>
      <c r="E175" s="4" t="s">
        <v>23</v>
      </c>
      <c r="F175" s="4" t="s">
        <v>29</v>
      </c>
      <c r="G175" s="4" t="str">
        <f t="shared" si="5"/>
        <v>Ben Falcone</v>
      </c>
      <c r="O175" s="37"/>
    </row>
    <row r="176" ht="15.75" customHeight="1">
      <c r="A176" s="4" t="s">
        <v>504</v>
      </c>
      <c r="B176" s="4" t="s">
        <v>473</v>
      </c>
      <c r="C176" s="4" t="s">
        <v>505</v>
      </c>
      <c r="D176" s="4">
        <v>6.0</v>
      </c>
      <c r="E176" s="4" t="s">
        <v>23</v>
      </c>
      <c r="F176" s="4" t="s">
        <v>29</v>
      </c>
      <c r="G176" s="4" t="str">
        <f t="shared" si="5"/>
        <v>Cash Heinze</v>
      </c>
      <c r="O176" s="37"/>
    </row>
    <row r="177" ht="15.75" customHeight="1">
      <c r="A177" s="4" t="s">
        <v>506</v>
      </c>
      <c r="B177" s="4" t="s">
        <v>426</v>
      </c>
      <c r="C177" s="4" t="s">
        <v>507</v>
      </c>
      <c r="D177" s="4">
        <v>6.0</v>
      </c>
      <c r="E177" s="4" t="s">
        <v>23</v>
      </c>
      <c r="F177" s="4" t="s">
        <v>29</v>
      </c>
      <c r="G177" s="4" t="str">
        <f t="shared" si="5"/>
        <v>Alex Johnston</v>
      </c>
      <c r="O177" s="37"/>
    </row>
    <row r="178" ht="15.75" customHeight="1">
      <c r="A178" s="4" t="s">
        <v>508</v>
      </c>
      <c r="B178" s="4" t="s">
        <v>423</v>
      </c>
      <c r="C178" s="4" t="s">
        <v>509</v>
      </c>
      <c r="D178" s="4">
        <v>6.0</v>
      </c>
      <c r="E178" s="4" t="s">
        <v>23</v>
      </c>
      <c r="F178" s="4" t="s">
        <v>29</v>
      </c>
      <c r="G178" s="4" t="str">
        <f t="shared" si="5"/>
        <v>Brady Kostrowski</v>
      </c>
      <c r="O178" s="37"/>
    </row>
    <row r="179" ht="15.75" customHeight="1">
      <c r="A179" s="4" t="s">
        <v>510</v>
      </c>
      <c r="B179" s="4" t="s">
        <v>423</v>
      </c>
      <c r="C179" s="4" t="s">
        <v>147</v>
      </c>
      <c r="D179" s="4">
        <v>6.0</v>
      </c>
      <c r="E179" s="4" t="s">
        <v>23</v>
      </c>
      <c r="F179" s="4" t="s">
        <v>29</v>
      </c>
      <c r="G179" s="4" t="str">
        <f t="shared" si="5"/>
        <v>Casey Kostrowski</v>
      </c>
      <c r="O179" s="37"/>
    </row>
    <row r="180" ht="15.75" customHeight="1">
      <c r="A180" s="4" t="s">
        <v>511</v>
      </c>
      <c r="B180" s="4" t="s">
        <v>486</v>
      </c>
      <c r="C180" s="4" t="s">
        <v>512</v>
      </c>
      <c r="D180" s="4">
        <v>6.0</v>
      </c>
      <c r="E180" s="4" t="s">
        <v>23</v>
      </c>
      <c r="F180" s="4" t="s">
        <v>29</v>
      </c>
      <c r="G180" s="4" t="str">
        <f t="shared" si="5"/>
        <v>Tommy Malloy</v>
      </c>
      <c r="O180" s="37"/>
    </row>
    <row r="181" ht="15.75" customHeight="1">
      <c r="A181" s="4" t="s">
        <v>513</v>
      </c>
      <c r="B181" s="4" t="s">
        <v>514</v>
      </c>
      <c r="C181" s="4" t="s">
        <v>515</v>
      </c>
      <c r="D181" s="4">
        <v>6.0</v>
      </c>
      <c r="E181" s="4" t="s">
        <v>23</v>
      </c>
      <c r="F181" s="4" t="s">
        <v>29</v>
      </c>
      <c r="G181" s="4" t="str">
        <f t="shared" si="5"/>
        <v>Cameron Scott</v>
      </c>
      <c r="O181" s="37"/>
    </row>
    <row r="182" ht="15.75" customHeight="1">
      <c r="A182" s="4" t="s">
        <v>516</v>
      </c>
      <c r="B182" s="4" t="s">
        <v>517</v>
      </c>
      <c r="C182" s="4" t="s">
        <v>518</v>
      </c>
      <c r="D182" s="4">
        <v>6.0</v>
      </c>
      <c r="E182" s="4" t="s">
        <v>23</v>
      </c>
      <c r="F182" s="4" t="s">
        <v>29</v>
      </c>
      <c r="G182" s="4" t="str">
        <f t="shared" si="5"/>
        <v>Greer Sheehan</v>
      </c>
      <c r="O182" s="37"/>
    </row>
    <row r="183" ht="15.75" customHeight="1">
      <c r="A183" s="4" t="s">
        <v>519</v>
      </c>
      <c r="B183" s="4" t="s">
        <v>517</v>
      </c>
      <c r="C183" s="4" t="s">
        <v>520</v>
      </c>
      <c r="D183" s="4">
        <v>6.0</v>
      </c>
      <c r="E183" s="4" t="s">
        <v>23</v>
      </c>
      <c r="F183" s="4" t="s">
        <v>29</v>
      </c>
      <c r="G183" s="4" t="str">
        <f t="shared" si="5"/>
        <v>Will Sheehan</v>
      </c>
      <c r="O183" s="37"/>
    </row>
    <row r="184" ht="15.75" customHeight="1">
      <c r="A184" s="4" t="s">
        <v>521</v>
      </c>
      <c r="B184" s="4" t="s">
        <v>464</v>
      </c>
      <c r="C184" s="4" t="s">
        <v>522</v>
      </c>
      <c r="D184" s="4">
        <v>7.0</v>
      </c>
      <c r="E184" s="4" t="s">
        <v>23</v>
      </c>
      <c r="F184" s="4" t="s">
        <v>29</v>
      </c>
      <c r="G184" s="4" t="str">
        <f t="shared" si="5"/>
        <v>Liam Johnson</v>
      </c>
      <c r="O184" s="37"/>
    </row>
    <row r="185" ht="15.75" customHeight="1">
      <c r="A185" s="4" t="s">
        <v>523</v>
      </c>
      <c r="B185" s="4" t="s">
        <v>478</v>
      </c>
      <c r="C185" s="4" t="s">
        <v>524</v>
      </c>
      <c r="D185" s="4">
        <v>7.0</v>
      </c>
      <c r="E185" s="4" t="s">
        <v>23</v>
      </c>
      <c r="F185" s="4" t="s">
        <v>29</v>
      </c>
      <c r="G185" s="4" t="str">
        <f t="shared" si="5"/>
        <v>Kaden Pye</v>
      </c>
      <c r="O185" s="37"/>
    </row>
    <row r="186" ht="15.75" customHeight="1">
      <c r="A186" s="4" t="s">
        <v>525</v>
      </c>
      <c r="B186" s="4" t="s">
        <v>526</v>
      </c>
      <c r="C186" s="4" t="s">
        <v>527</v>
      </c>
      <c r="D186" s="4">
        <v>7.0</v>
      </c>
      <c r="E186" s="4" t="s">
        <v>23</v>
      </c>
      <c r="F186" s="4" t="s">
        <v>29</v>
      </c>
      <c r="G186" s="4" t="str">
        <f t="shared" si="5"/>
        <v>Johnny Roberts</v>
      </c>
      <c r="O186" s="37"/>
    </row>
    <row r="187" ht="15.75" customHeight="1">
      <c r="A187" s="4" t="s">
        <v>528</v>
      </c>
      <c r="B187" s="4" t="s">
        <v>529</v>
      </c>
      <c r="C187" s="4" t="s">
        <v>530</v>
      </c>
      <c r="D187" s="4">
        <v>8.0</v>
      </c>
      <c r="E187" s="4" t="s">
        <v>23</v>
      </c>
      <c r="F187" s="4" t="s">
        <v>29</v>
      </c>
      <c r="G187" s="4" t="str">
        <f t="shared" si="5"/>
        <v>Eddie Collins</v>
      </c>
      <c r="O187" s="37"/>
    </row>
    <row r="188" ht="15.75" customHeight="1">
      <c r="A188" s="4" t="s">
        <v>531</v>
      </c>
      <c r="B188" s="4" t="s">
        <v>514</v>
      </c>
      <c r="C188" s="4" t="s">
        <v>532</v>
      </c>
      <c r="D188" s="4">
        <v>8.0</v>
      </c>
      <c r="E188" s="4" t="s">
        <v>23</v>
      </c>
      <c r="F188" s="4" t="s">
        <v>29</v>
      </c>
      <c r="G188" s="4" t="str">
        <f t="shared" si="5"/>
        <v>Colin Scott</v>
      </c>
      <c r="O188" s="37"/>
    </row>
    <row r="189" ht="15.75" customHeight="1">
      <c r="A189" s="4" t="s">
        <v>533</v>
      </c>
      <c r="B189" s="4" t="s">
        <v>534</v>
      </c>
      <c r="C189" s="4" t="s">
        <v>460</v>
      </c>
      <c r="D189" s="4">
        <v>1.0</v>
      </c>
      <c r="E189" s="4" t="s">
        <v>23</v>
      </c>
      <c r="F189" s="4" t="s">
        <v>29</v>
      </c>
      <c r="G189" s="4" t="str">
        <f t="shared" si="5"/>
        <v>Milelli Antonino</v>
      </c>
      <c r="O189" s="37"/>
    </row>
    <row r="190" ht="15.75" customHeight="1">
      <c r="A190" s="4" t="s">
        <v>535</v>
      </c>
      <c r="B190" s="4" t="s">
        <v>536</v>
      </c>
      <c r="C190" s="4" t="s">
        <v>184</v>
      </c>
      <c r="D190" s="4">
        <v>2.0</v>
      </c>
      <c r="E190" s="4" t="s">
        <v>23</v>
      </c>
      <c r="F190" s="4" t="s">
        <v>29</v>
      </c>
      <c r="G190" s="4" t="str">
        <f t="shared" si="5"/>
        <v>Michael Conley</v>
      </c>
    </row>
    <row r="191" ht="15.75" customHeight="1">
      <c r="A191" s="18" t="s">
        <v>537</v>
      </c>
      <c r="B191" s="18" t="s">
        <v>538</v>
      </c>
      <c r="C191" s="18" t="s">
        <v>539</v>
      </c>
      <c r="D191" s="9"/>
      <c r="E191" s="18" t="s">
        <v>86</v>
      </c>
      <c r="F191" s="18" t="s">
        <v>29</v>
      </c>
      <c r="G191" s="4" t="str">
        <f t="shared" si="5"/>
        <v>Fatima Alvites</v>
      </c>
    </row>
    <row r="192" ht="15.75" customHeight="1">
      <c r="A192" s="18" t="s">
        <v>540</v>
      </c>
      <c r="B192" s="18" t="s">
        <v>460</v>
      </c>
      <c r="C192" s="18" t="s">
        <v>541</v>
      </c>
      <c r="D192" s="9"/>
      <c r="E192" s="18" t="s">
        <v>23</v>
      </c>
      <c r="F192" s="18" t="s">
        <v>29</v>
      </c>
      <c r="G192" s="4" t="str">
        <f t="shared" si="5"/>
        <v>Antonio Milelli</v>
      </c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>
      <c r="H200" s="34"/>
    </row>
    <row r="201" ht="15.75" customHeight="1">
      <c r="H201" s="34"/>
    </row>
    <row r="202" ht="15.75" customHeight="1">
      <c r="H202" s="34"/>
    </row>
    <row r="203" ht="15.75" customHeight="1">
      <c r="G203" s="4" t="str">
        <f t="shared" ref="G203:G221" si="6">C203&amp;" "&amp;B203</f>
        <v> </v>
      </c>
    </row>
    <row r="204" ht="15.75" customHeight="1">
      <c r="G204" s="4" t="str">
        <f t="shared" si="6"/>
        <v> </v>
      </c>
    </row>
    <row r="205" ht="15.75" customHeight="1">
      <c r="A205" s="4" t="str">
        <f t="shared" ref="A205:A221" si="7">"L-"&amp;TEXT(J205,"00")</f>
        <v>L-01</v>
      </c>
      <c r="B205" s="4" t="s">
        <v>542</v>
      </c>
      <c r="C205" s="4" t="s">
        <v>543</v>
      </c>
      <c r="D205" s="4">
        <v>3.0</v>
      </c>
      <c r="E205" s="4" t="s">
        <v>23</v>
      </c>
      <c r="F205" s="4" t="s">
        <v>40</v>
      </c>
      <c r="G205" s="4" t="str">
        <f t="shared" si="6"/>
        <v>Arin Mohan</v>
      </c>
      <c r="J205" s="4">
        <f t="shared" ref="J205:J221" si="8">J204+1</f>
        <v>1</v>
      </c>
    </row>
    <row r="206" ht="15.75" customHeight="1">
      <c r="A206" s="4" t="str">
        <f t="shared" si="7"/>
        <v>L-02</v>
      </c>
      <c r="B206" s="4" t="s">
        <v>544</v>
      </c>
      <c r="C206" s="4" t="s">
        <v>545</v>
      </c>
      <c r="D206" s="4">
        <v>4.0</v>
      </c>
      <c r="E206" s="4" t="s">
        <v>23</v>
      </c>
      <c r="F206" s="4" t="s">
        <v>40</v>
      </c>
      <c r="G206" s="4" t="str">
        <f t="shared" si="6"/>
        <v>Aleksander Urbaniak</v>
      </c>
      <c r="J206" s="4">
        <f t="shared" si="8"/>
        <v>2</v>
      </c>
    </row>
    <row r="207" ht="15.75" customHeight="1">
      <c r="A207" s="4" t="str">
        <f t="shared" si="7"/>
        <v>L-03</v>
      </c>
      <c r="B207" s="4" t="s">
        <v>546</v>
      </c>
      <c r="C207" s="4" t="s">
        <v>547</v>
      </c>
      <c r="D207" s="4">
        <v>4.0</v>
      </c>
      <c r="E207" s="4" t="s">
        <v>86</v>
      </c>
      <c r="F207" s="4" t="s">
        <v>40</v>
      </c>
      <c r="G207" s="4" t="str">
        <f t="shared" si="6"/>
        <v>Alessandra Duran</v>
      </c>
      <c r="J207" s="4">
        <f t="shared" si="8"/>
        <v>3</v>
      </c>
    </row>
    <row r="208" ht="15.75" customHeight="1">
      <c r="A208" s="4" t="str">
        <f t="shared" si="7"/>
        <v>L-04</v>
      </c>
      <c r="B208" s="4" t="s">
        <v>548</v>
      </c>
      <c r="C208" s="4" t="s">
        <v>549</v>
      </c>
      <c r="D208" s="4">
        <v>4.0</v>
      </c>
      <c r="E208" s="4" t="s">
        <v>86</v>
      </c>
      <c r="F208" s="4" t="s">
        <v>40</v>
      </c>
      <c r="G208" s="4" t="str">
        <f t="shared" si="6"/>
        <v>Cara Chalet</v>
      </c>
      <c r="J208" s="4">
        <f t="shared" si="8"/>
        <v>4</v>
      </c>
    </row>
    <row r="209" ht="15.75" customHeight="1">
      <c r="A209" s="4" t="str">
        <f t="shared" si="7"/>
        <v>L-05</v>
      </c>
      <c r="B209" s="4" t="s">
        <v>550</v>
      </c>
      <c r="C209" s="4" t="s">
        <v>116</v>
      </c>
      <c r="D209" s="4">
        <v>4.0</v>
      </c>
      <c r="E209" s="4" t="s">
        <v>23</v>
      </c>
      <c r="F209" s="4" t="s">
        <v>40</v>
      </c>
      <c r="G209" s="4" t="str">
        <f t="shared" si="6"/>
        <v>Mason Gurney</v>
      </c>
      <c r="J209" s="4">
        <f t="shared" si="8"/>
        <v>5</v>
      </c>
    </row>
    <row r="210" ht="15.75" customHeight="1">
      <c r="A210" s="4" t="str">
        <f t="shared" si="7"/>
        <v>L-06</v>
      </c>
      <c r="B210" s="4" t="s">
        <v>551</v>
      </c>
      <c r="C210" s="4" t="s">
        <v>371</v>
      </c>
      <c r="D210" s="4">
        <v>5.0</v>
      </c>
      <c r="E210" s="4" t="s">
        <v>86</v>
      </c>
      <c r="F210" s="4" t="s">
        <v>40</v>
      </c>
      <c r="G210" s="4" t="str">
        <f t="shared" si="6"/>
        <v>Avery Citron</v>
      </c>
      <c r="J210" s="4">
        <f t="shared" si="8"/>
        <v>6</v>
      </c>
    </row>
    <row r="211" ht="15.75" customHeight="1">
      <c r="A211" s="4" t="str">
        <f t="shared" si="7"/>
        <v>L-07</v>
      </c>
      <c r="B211" s="4" t="s">
        <v>552</v>
      </c>
      <c r="C211" s="4" t="s">
        <v>553</v>
      </c>
      <c r="D211" s="4">
        <v>5.0</v>
      </c>
      <c r="E211" s="4" t="s">
        <v>86</v>
      </c>
      <c r="F211" s="4" t="s">
        <v>40</v>
      </c>
      <c r="G211" s="4" t="str">
        <f t="shared" si="6"/>
        <v>Kaitlyn Guzman</v>
      </c>
      <c r="J211" s="4">
        <f t="shared" si="8"/>
        <v>7</v>
      </c>
    </row>
    <row r="212" ht="15.75" customHeight="1">
      <c r="A212" s="4" t="str">
        <f t="shared" si="7"/>
        <v>L-08</v>
      </c>
      <c r="B212" s="4" t="s">
        <v>554</v>
      </c>
      <c r="C212" s="4" t="s">
        <v>98</v>
      </c>
      <c r="D212" s="4">
        <v>5.0</v>
      </c>
      <c r="E212" s="4" t="s">
        <v>86</v>
      </c>
      <c r="F212" s="4" t="s">
        <v>40</v>
      </c>
      <c r="G212" s="4" t="str">
        <f t="shared" si="6"/>
        <v>Leah Fenton</v>
      </c>
      <c r="J212" s="4">
        <f t="shared" si="8"/>
        <v>8</v>
      </c>
    </row>
    <row r="213" ht="15.75" customHeight="1">
      <c r="A213" s="4" t="str">
        <f t="shared" si="7"/>
        <v>L-09</v>
      </c>
      <c r="B213" s="4" t="s">
        <v>542</v>
      </c>
      <c r="C213" s="4" t="s">
        <v>555</v>
      </c>
      <c r="D213" s="4">
        <v>5.0</v>
      </c>
      <c r="E213" s="4" t="s">
        <v>23</v>
      </c>
      <c r="F213" s="4" t="s">
        <v>40</v>
      </c>
      <c r="G213" s="4" t="str">
        <f t="shared" si="6"/>
        <v>Talin Mohan</v>
      </c>
      <c r="J213" s="4">
        <f t="shared" si="8"/>
        <v>9</v>
      </c>
    </row>
    <row r="214" ht="15.75" customHeight="1">
      <c r="A214" s="4" t="str">
        <f t="shared" si="7"/>
        <v>L-10</v>
      </c>
      <c r="B214" s="4" t="s">
        <v>542</v>
      </c>
      <c r="C214" s="4" t="s">
        <v>556</v>
      </c>
      <c r="D214" s="4">
        <v>6.0</v>
      </c>
      <c r="E214" s="4" t="s">
        <v>23</v>
      </c>
      <c r="F214" s="4" t="s">
        <v>40</v>
      </c>
      <c r="G214" s="4" t="str">
        <f t="shared" si="6"/>
        <v>Nathan Mohan</v>
      </c>
      <c r="J214" s="4">
        <f t="shared" si="8"/>
        <v>10</v>
      </c>
    </row>
    <row r="215" ht="15.75" customHeight="1">
      <c r="A215" s="4" t="str">
        <f t="shared" si="7"/>
        <v>L-11</v>
      </c>
      <c r="B215" s="4" t="s">
        <v>557</v>
      </c>
      <c r="C215" s="4" t="s">
        <v>558</v>
      </c>
      <c r="D215" s="4">
        <v>7.0</v>
      </c>
      <c r="E215" s="4" t="s">
        <v>23</v>
      </c>
      <c r="F215" s="4" t="s">
        <v>40</v>
      </c>
      <c r="G215" s="4" t="str">
        <f t="shared" si="6"/>
        <v>David Fazio</v>
      </c>
      <c r="J215" s="4">
        <f t="shared" si="8"/>
        <v>11</v>
      </c>
    </row>
    <row r="216" ht="15.75" customHeight="1">
      <c r="A216" s="4" t="str">
        <f t="shared" si="7"/>
        <v>L-12</v>
      </c>
      <c r="B216" s="4" t="s">
        <v>559</v>
      </c>
      <c r="C216" s="4" t="s">
        <v>560</v>
      </c>
      <c r="D216" s="4">
        <v>7.0</v>
      </c>
      <c r="E216" s="4" t="s">
        <v>86</v>
      </c>
      <c r="F216" s="4" t="s">
        <v>40</v>
      </c>
      <c r="G216" s="4" t="str">
        <f t="shared" si="6"/>
        <v>Erin Toal</v>
      </c>
      <c r="J216" s="4">
        <f t="shared" si="8"/>
        <v>12</v>
      </c>
    </row>
    <row r="217" ht="15.75" customHeight="1">
      <c r="A217" s="4" t="str">
        <f t="shared" si="7"/>
        <v>L-13</v>
      </c>
      <c r="B217" s="4" t="s">
        <v>552</v>
      </c>
      <c r="C217" s="4" t="s">
        <v>561</v>
      </c>
      <c r="D217" s="4">
        <v>7.0</v>
      </c>
      <c r="E217" s="4" t="s">
        <v>23</v>
      </c>
      <c r="F217" s="4" t="s">
        <v>40</v>
      </c>
      <c r="G217" s="4" t="str">
        <f t="shared" si="6"/>
        <v>Michael Anthony Guzman</v>
      </c>
      <c r="J217" s="4">
        <f t="shared" si="8"/>
        <v>13</v>
      </c>
    </row>
    <row r="218" ht="15.75" customHeight="1">
      <c r="A218" s="4" t="str">
        <f t="shared" si="7"/>
        <v>L-14</v>
      </c>
      <c r="B218" s="4" t="s">
        <v>562</v>
      </c>
      <c r="C218" s="4" t="s">
        <v>563</v>
      </c>
      <c r="D218" s="4">
        <v>8.0</v>
      </c>
      <c r="E218" s="4" t="s">
        <v>23</v>
      </c>
      <c r="F218" s="4" t="s">
        <v>40</v>
      </c>
      <c r="G218" s="4" t="str">
        <f t="shared" si="6"/>
        <v>Braeden Amahit</v>
      </c>
      <c r="J218" s="4">
        <f t="shared" si="8"/>
        <v>14</v>
      </c>
    </row>
    <row r="219" ht="15.75" customHeight="1">
      <c r="A219" s="4" t="str">
        <f t="shared" si="7"/>
        <v>L-15</v>
      </c>
      <c r="B219" s="4" t="s">
        <v>564</v>
      </c>
      <c r="C219" s="4" t="s">
        <v>565</v>
      </c>
      <c r="D219" s="4">
        <v>8.0</v>
      </c>
      <c r="E219" s="4" t="s">
        <v>23</v>
      </c>
      <c r="F219" s="4" t="s">
        <v>40</v>
      </c>
      <c r="G219" s="4" t="str">
        <f t="shared" si="6"/>
        <v>Brandon Rios</v>
      </c>
      <c r="J219" s="4">
        <f t="shared" si="8"/>
        <v>15</v>
      </c>
    </row>
    <row r="220" ht="15.75" customHeight="1">
      <c r="A220" s="4" t="str">
        <f t="shared" si="7"/>
        <v>L-16</v>
      </c>
      <c r="B220" s="4" t="s">
        <v>566</v>
      </c>
      <c r="C220" s="4" t="s">
        <v>567</v>
      </c>
      <c r="D220" s="4">
        <v>8.0</v>
      </c>
      <c r="E220" s="4" t="s">
        <v>23</v>
      </c>
      <c r="F220" s="4" t="s">
        <v>40</v>
      </c>
      <c r="G220" s="4" t="str">
        <f t="shared" si="6"/>
        <v>Hughes Jeudy</v>
      </c>
      <c r="J220" s="4">
        <f t="shared" si="8"/>
        <v>16</v>
      </c>
    </row>
    <row r="221" ht="15.75" customHeight="1">
      <c r="A221" s="4" t="str">
        <f t="shared" si="7"/>
        <v>L-17</v>
      </c>
      <c r="B221" s="4" t="s">
        <v>548</v>
      </c>
      <c r="C221" s="4" t="s">
        <v>568</v>
      </c>
      <c r="D221" s="4">
        <v>8.0</v>
      </c>
      <c r="E221" s="4" t="s">
        <v>23</v>
      </c>
      <c r="F221" s="4" t="s">
        <v>40</v>
      </c>
      <c r="G221" s="4" t="str">
        <f t="shared" si="6"/>
        <v>Nicolai Chalet</v>
      </c>
      <c r="J221" s="4">
        <f t="shared" si="8"/>
        <v>17</v>
      </c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>
      <c r="G229" s="4" t="str">
        <f t="shared" ref="G229:G296" si="9">C229&amp;" "&amp;B229</f>
        <v> </v>
      </c>
    </row>
    <row r="230" ht="15.75" customHeight="1">
      <c r="G230" s="4" t="str">
        <f t="shared" si="9"/>
        <v> </v>
      </c>
    </row>
    <row r="231" ht="15.75" customHeight="1">
      <c r="G231" s="4" t="str">
        <f t="shared" si="9"/>
        <v> </v>
      </c>
    </row>
    <row r="232" ht="15.75" customHeight="1">
      <c r="G232" s="4" t="str">
        <f t="shared" si="9"/>
        <v> </v>
      </c>
    </row>
    <row r="233" ht="15.75" customHeight="1">
      <c r="A233" s="4" t="s">
        <v>569</v>
      </c>
      <c r="B233" s="4" t="s">
        <v>570</v>
      </c>
      <c r="C233" s="4" t="s">
        <v>571</v>
      </c>
      <c r="D233" s="4">
        <v>2.0</v>
      </c>
      <c r="E233" s="4" t="s">
        <v>23</v>
      </c>
      <c r="F233" s="4" t="s">
        <v>31</v>
      </c>
      <c r="G233" s="4" t="str">
        <f t="shared" si="9"/>
        <v>Zachary Jordan</v>
      </c>
      <c r="L233" s="4" t="s">
        <v>572</v>
      </c>
    </row>
    <row r="234" ht="15.75" customHeight="1">
      <c r="A234" s="4" t="s">
        <v>573</v>
      </c>
      <c r="B234" s="4" t="s">
        <v>574</v>
      </c>
      <c r="C234" s="4" t="s">
        <v>575</v>
      </c>
      <c r="D234" s="4">
        <v>2.0</v>
      </c>
      <c r="E234" s="4" t="s">
        <v>23</v>
      </c>
      <c r="F234" s="4" t="s">
        <v>31</v>
      </c>
      <c r="G234" s="4" t="str">
        <f t="shared" si="9"/>
        <v>Luke Livoti</v>
      </c>
      <c r="L234" s="4" t="s">
        <v>576</v>
      </c>
    </row>
    <row r="235" ht="15.75" customHeight="1">
      <c r="A235" s="4" t="s">
        <v>577</v>
      </c>
      <c r="B235" s="4" t="s">
        <v>578</v>
      </c>
      <c r="C235" s="4" t="s">
        <v>130</v>
      </c>
      <c r="D235" s="4">
        <v>2.0</v>
      </c>
      <c r="E235" s="4" t="s">
        <v>23</v>
      </c>
      <c r="F235" s="4" t="s">
        <v>31</v>
      </c>
      <c r="G235" s="4" t="str">
        <f t="shared" si="9"/>
        <v>Ryan Williams</v>
      </c>
      <c r="L235" s="4" t="s">
        <v>579</v>
      </c>
    </row>
    <row r="236" ht="15.75" customHeight="1">
      <c r="A236" s="4" t="s">
        <v>580</v>
      </c>
      <c r="B236" s="4" t="s">
        <v>581</v>
      </c>
      <c r="C236" s="4" t="s">
        <v>582</v>
      </c>
      <c r="D236" s="4">
        <v>2.0</v>
      </c>
      <c r="E236" s="4" t="s">
        <v>86</v>
      </c>
      <c r="F236" s="4" t="s">
        <v>31</v>
      </c>
      <c r="G236" s="4" t="str">
        <f t="shared" si="9"/>
        <v>Pia  Talarico</v>
      </c>
      <c r="L236" s="4" t="s">
        <v>583</v>
      </c>
    </row>
    <row r="237" ht="15.75" customHeight="1">
      <c r="A237" s="4" t="s">
        <v>584</v>
      </c>
      <c r="B237" s="4" t="s">
        <v>585</v>
      </c>
      <c r="C237" s="4" t="s">
        <v>586</v>
      </c>
      <c r="D237" s="4">
        <v>3.0</v>
      </c>
      <c r="E237" s="4" t="s">
        <v>23</v>
      </c>
      <c r="F237" s="4" t="s">
        <v>31</v>
      </c>
      <c r="G237" s="4" t="str">
        <f t="shared" si="9"/>
        <v>Reid Vogel</v>
      </c>
      <c r="L237" s="4" t="s">
        <v>587</v>
      </c>
    </row>
    <row r="238" ht="15.75" customHeight="1">
      <c r="A238" s="4" t="s">
        <v>588</v>
      </c>
      <c r="B238" s="4" t="s">
        <v>589</v>
      </c>
      <c r="C238" s="4" t="s">
        <v>590</v>
      </c>
      <c r="D238" s="4">
        <v>3.0</v>
      </c>
      <c r="E238" s="4" t="s">
        <v>86</v>
      </c>
      <c r="F238" s="4" t="s">
        <v>31</v>
      </c>
      <c r="G238" s="4" t="str">
        <f t="shared" si="9"/>
        <v>Julianna Ardisson</v>
      </c>
      <c r="L238" s="4" t="s">
        <v>591</v>
      </c>
    </row>
    <row r="239" ht="15.75" customHeight="1">
      <c r="A239" s="4" t="s">
        <v>592</v>
      </c>
      <c r="B239" s="4" t="s">
        <v>593</v>
      </c>
      <c r="C239" s="4" t="s">
        <v>594</v>
      </c>
      <c r="D239" s="4">
        <v>3.0</v>
      </c>
      <c r="E239" s="4" t="s">
        <v>86</v>
      </c>
      <c r="F239" s="4" t="s">
        <v>31</v>
      </c>
      <c r="G239" s="4" t="str">
        <f t="shared" si="9"/>
        <v>Gulia Caravano</v>
      </c>
      <c r="L239" s="4" t="s">
        <v>595</v>
      </c>
    </row>
    <row r="240" ht="15.75" customHeight="1">
      <c r="A240" s="4" t="s">
        <v>596</v>
      </c>
      <c r="B240" s="4" t="s">
        <v>593</v>
      </c>
      <c r="C240" s="4" t="s">
        <v>597</v>
      </c>
      <c r="D240" s="4">
        <v>3.0</v>
      </c>
      <c r="E240" s="4" t="s">
        <v>86</v>
      </c>
      <c r="F240" s="4" t="s">
        <v>31</v>
      </c>
      <c r="G240" s="4" t="str">
        <f t="shared" si="9"/>
        <v>Siena Caravano</v>
      </c>
      <c r="L240" s="4" t="s">
        <v>598</v>
      </c>
    </row>
    <row r="241" ht="15.75" customHeight="1">
      <c r="A241" s="4" t="s">
        <v>599</v>
      </c>
      <c r="B241" s="4" t="s">
        <v>600</v>
      </c>
      <c r="C241" s="4" t="s">
        <v>601</v>
      </c>
      <c r="D241" s="4">
        <v>3.0</v>
      </c>
      <c r="E241" s="4" t="s">
        <v>86</v>
      </c>
      <c r="F241" s="4" t="s">
        <v>31</v>
      </c>
      <c r="G241" s="4" t="str">
        <f t="shared" si="9"/>
        <v>Emily Ellis</v>
      </c>
      <c r="L241" s="4" t="s">
        <v>602</v>
      </c>
    </row>
    <row r="242" ht="15.75" customHeight="1">
      <c r="A242" s="4" t="s">
        <v>603</v>
      </c>
      <c r="B242" s="4" t="s">
        <v>604</v>
      </c>
      <c r="C242" s="4" t="s">
        <v>313</v>
      </c>
      <c r="D242" s="4">
        <v>3.0</v>
      </c>
      <c r="E242" s="4" t="s">
        <v>86</v>
      </c>
      <c r="F242" s="4" t="s">
        <v>31</v>
      </c>
      <c r="G242" s="4" t="str">
        <f t="shared" si="9"/>
        <v>Abigail Kirwan</v>
      </c>
      <c r="L242" s="4" t="s">
        <v>605</v>
      </c>
    </row>
    <row r="243" ht="15.75" customHeight="1">
      <c r="A243" s="4" t="s">
        <v>606</v>
      </c>
      <c r="B243" s="4" t="s">
        <v>578</v>
      </c>
      <c r="C243" s="4" t="s">
        <v>607</v>
      </c>
      <c r="D243" s="4">
        <v>3.0</v>
      </c>
      <c r="E243" s="4" t="s">
        <v>86</v>
      </c>
      <c r="F243" s="4" t="s">
        <v>31</v>
      </c>
      <c r="G243" s="4" t="str">
        <f t="shared" si="9"/>
        <v>Piper Williams</v>
      </c>
      <c r="L243" s="4" t="s">
        <v>608</v>
      </c>
    </row>
    <row r="244" ht="15.75" customHeight="1">
      <c r="A244" s="4" t="s">
        <v>609</v>
      </c>
      <c r="B244" s="4" t="s">
        <v>610</v>
      </c>
      <c r="C244" s="4" t="s">
        <v>532</v>
      </c>
      <c r="D244" s="4">
        <v>4.0</v>
      </c>
      <c r="E244" s="4" t="s">
        <v>23</v>
      </c>
      <c r="F244" s="4" t="s">
        <v>31</v>
      </c>
      <c r="G244" s="4" t="str">
        <f t="shared" si="9"/>
        <v>Colin Keogh</v>
      </c>
      <c r="L244" s="4" t="s">
        <v>611</v>
      </c>
    </row>
    <row r="245" ht="15.75" customHeight="1">
      <c r="A245" s="4" t="s">
        <v>612</v>
      </c>
      <c r="B245" s="4" t="s">
        <v>613</v>
      </c>
      <c r="C245" s="4" t="s">
        <v>522</v>
      </c>
      <c r="D245" s="4">
        <v>4.0</v>
      </c>
      <c r="E245" s="4" t="s">
        <v>23</v>
      </c>
      <c r="F245" s="4" t="s">
        <v>31</v>
      </c>
      <c r="G245" s="4" t="str">
        <f t="shared" si="9"/>
        <v>Liam Marques</v>
      </c>
      <c r="L245" s="4" t="s">
        <v>614</v>
      </c>
    </row>
    <row r="246" ht="15.75" customHeight="1">
      <c r="A246" s="4" t="s">
        <v>615</v>
      </c>
      <c r="B246" s="4" t="s">
        <v>616</v>
      </c>
      <c r="C246" s="4" t="s">
        <v>617</v>
      </c>
      <c r="D246" s="4">
        <v>4.0</v>
      </c>
      <c r="E246" s="4" t="s">
        <v>23</v>
      </c>
      <c r="F246" s="4" t="s">
        <v>31</v>
      </c>
      <c r="G246" s="4" t="str">
        <f t="shared" si="9"/>
        <v>Jay Patel</v>
      </c>
      <c r="L246" s="4" t="s">
        <v>618</v>
      </c>
    </row>
    <row r="247" ht="15.75" customHeight="1">
      <c r="A247" s="4" t="s">
        <v>619</v>
      </c>
      <c r="B247" s="4" t="s">
        <v>620</v>
      </c>
      <c r="C247" s="4" t="s">
        <v>621</v>
      </c>
      <c r="D247" s="4">
        <v>4.0</v>
      </c>
      <c r="E247" s="4" t="s">
        <v>23</v>
      </c>
      <c r="F247" s="4" t="s">
        <v>31</v>
      </c>
      <c r="G247" s="4" t="str">
        <f t="shared" si="9"/>
        <v>Teo Peterson</v>
      </c>
      <c r="L247" s="4" t="s">
        <v>622</v>
      </c>
    </row>
    <row r="248" ht="15.75" customHeight="1">
      <c r="A248" s="4" t="s">
        <v>623</v>
      </c>
      <c r="B248" s="4" t="s">
        <v>624</v>
      </c>
      <c r="C248" s="4" t="s">
        <v>625</v>
      </c>
      <c r="D248" s="4">
        <v>4.0</v>
      </c>
      <c r="E248" s="4" t="s">
        <v>23</v>
      </c>
      <c r="F248" s="4" t="s">
        <v>31</v>
      </c>
      <c r="G248" s="4" t="str">
        <f t="shared" si="9"/>
        <v>Bryson Rosero</v>
      </c>
      <c r="L248" s="4" t="s">
        <v>626</v>
      </c>
    </row>
    <row r="249" ht="15.75" customHeight="1">
      <c r="A249" s="4" t="s">
        <v>627</v>
      </c>
      <c r="B249" s="4" t="s">
        <v>628</v>
      </c>
      <c r="C249" s="4" t="s">
        <v>629</v>
      </c>
      <c r="D249" s="4">
        <v>4.0</v>
      </c>
      <c r="E249" s="4" t="s">
        <v>86</v>
      </c>
      <c r="F249" s="4" t="s">
        <v>31</v>
      </c>
      <c r="G249" s="4" t="str">
        <f t="shared" si="9"/>
        <v>Julianne  Khosrowshahi</v>
      </c>
      <c r="L249" s="4" t="s">
        <v>630</v>
      </c>
    </row>
    <row r="250" ht="15.75" customHeight="1">
      <c r="A250" s="4" t="s">
        <v>631</v>
      </c>
      <c r="B250" s="4" t="s">
        <v>632</v>
      </c>
      <c r="C250" s="4" t="s">
        <v>549</v>
      </c>
      <c r="D250" s="4">
        <v>4.0</v>
      </c>
      <c r="E250" s="4" t="s">
        <v>86</v>
      </c>
      <c r="F250" s="4" t="s">
        <v>31</v>
      </c>
      <c r="G250" s="4" t="str">
        <f t="shared" si="9"/>
        <v>Cara Loundon</v>
      </c>
      <c r="L250" s="4" t="s">
        <v>633</v>
      </c>
    </row>
    <row r="251" ht="15.75" customHeight="1">
      <c r="A251" s="4" t="s">
        <v>634</v>
      </c>
      <c r="B251" s="4" t="s">
        <v>635</v>
      </c>
      <c r="C251" s="4" t="s">
        <v>636</v>
      </c>
      <c r="D251" s="4">
        <v>4.0</v>
      </c>
      <c r="E251" s="4" t="s">
        <v>86</v>
      </c>
      <c r="F251" s="4" t="s">
        <v>31</v>
      </c>
      <c r="G251" s="4" t="str">
        <f t="shared" si="9"/>
        <v>Clare Nolan</v>
      </c>
      <c r="L251" s="4" t="s">
        <v>637</v>
      </c>
    </row>
    <row r="252" ht="15.75" customHeight="1">
      <c r="A252" s="4" t="s">
        <v>638</v>
      </c>
      <c r="B252" s="4" t="s">
        <v>589</v>
      </c>
      <c r="C252" s="4" t="s">
        <v>184</v>
      </c>
      <c r="D252" s="4">
        <v>5.0</v>
      </c>
      <c r="E252" s="4" t="s">
        <v>23</v>
      </c>
      <c r="F252" s="4" t="s">
        <v>31</v>
      </c>
      <c r="G252" s="4" t="str">
        <f t="shared" si="9"/>
        <v>Michael Ardisson</v>
      </c>
      <c r="L252" s="4" t="s">
        <v>639</v>
      </c>
    </row>
    <row r="253" ht="15.75" customHeight="1">
      <c r="A253" s="4" t="s">
        <v>640</v>
      </c>
      <c r="B253" s="4" t="s">
        <v>641</v>
      </c>
      <c r="C253" s="4" t="s">
        <v>575</v>
      </c>
      <c r="D253" s="4">
        <v>5.0</v>
      </c>
      <c r="E253" s="4" t="s">
        <v>23</v>
      </c>
      <c r="F253" s="4" t="s">
        <v>31</v>
      </c>
      <c r="G253" s="4" t="str">
        <f t="shared" si="9"/>
        <v>Luke Healey</v>
      </c>
      <c r="L253" s="4" t="s">
        <v>642</v>
      </c>
    </row>
    <row r="254" ht="15.75" customHeight="1">
      <c r="A254" s="4" t="s">
        <v>643</v>
      </c>
      <c r="B254" s="4" t="s">
        <v>624</v>
      </c>
      <c r="C254" s="4" t="s">
        <v>644</v>
      </c>
      <c r="D254" s="4">
        <v>5.0</v>
      </c>
      <c r="E254" s="4" t="s">
        <v>23</v>
      </c>
      <c r="F254" s="4" t="s">
        <v>31</v>
      </c>
      <c r="G254" s="4" t="str">
        <f t="shared" si="9"/>
        <v>Colton Rosero</v>
      </c>
      <c r="L254" s="4" t="s">
        <v>645</v>
      </c>
    </row>
    <row r="255" ht="15.75" customHeight="1">
      <c r="A255" s="4" t="s">
        <v>646</v>
      </c>
      <c r="B255" s="4" t="s">
        <v>585</v>
      </c>
      <c r="C255" s="4" t="s">
        <v>647</v>
      </c>
      <c r="D255" s="4">
        <v>5.0</v>
      </c>
      <c r="E255" s="4" t="s">
        <v>23</v>
      </c>
      <c r="F255" s="4" t="s">
        <v>31</v>
      </c>
      <c r="G255" s="4" t="str">
        <f t="shared" si="9"/>
        <v>Cason Vogel</v>
      </c>
      <c r="L255" s="4" t="s">
        <v>648</v>
      </c>
    </row>
    <row r="256" ht="15.75" customHeight="1">
      <c r="A256" s="4" t="s">
        <v>649</v>
      </c>
      <c r="B256" s="4" t="s">
        <v>650</v>
      </c>
      <c r="C256" s="4" t="s">
        <v>651</v>
      </c>
      <c r="D256" s="4">
        <v>5.0</v>
      </c>
      <c r="E256" s="4" t="s">
        <v>86</v>
      </c>
      <c r="F256" s="4" t="s">
        <v>31</v>
      </c>
      <c r="G256" s="4" t="str">
        <f t="shared" si="9"/>
        <v>Caroline Doench</v>
      </c>
      <c r="L256" s="4" t="s">
        <v>652</v>
      </c>
    </row>
    <row r="257" ht="15.75" customHeight="1">
      <c r="A257" s="4" t="s">
        <v>653</v>
      </c>
      <c r="B257" s="4" t="s">
        <v>613</v>
      </c>
      <c r="C257" s="4" t="s">
        <v>371</v>
      </c>
      <c r="D257" s="4">
        <v>5.0</v>
      </c>
      <c r="E257" s="4" t="s">
        <v>86</v>
      </c>
      <c r="F257" s="4" t="s">
        <v>31</v>
      </c>
      <c r="G257" s="4" t="str">
        <f t="shared" si="9"/>
        <v>Avery Marques</v>
      </c>
      <c r="L257" s="4" t="s">
        <v>654</v>
      </c>
    </row>
    <row r="258" ht="15.75" customHeight="1">
      <c r="A258" s="4" t="s">
        <v>655</v>
      </c>
      <c r="B258" s="4" t="s">
        <v>656</v>
      </c>
      <c r="C258" s="4" t="s">
        <v>657</v>
      </c>
      <c r="D258" s="4">
        <v>5.0</v>
      </c>
      <c r="E258" s="4" t="s">
        <v>86</v>
      </c>
      <c r="F258" s="4" t="s">
        <v>31</v>
      </c>
      <c r="G258" s="4" t="str">
        <f t="shared" si="9"/>
        <v>Grace Martz</v>
      </c>
      <c r="L258" s="4" t="s">
        <v>658</v>
      </c>
    </row>
    <row r="259" ht="15.75" customHeight="1">
      <c r="A259" s="4" t="s">
        <v>659</v>
      </c>
      <c r="B259" s="4" t="s">
        <v>660</v>
      </c>
      <c r="C259" s="4" t="s">
        <v>657</v>
      </c>
      <c r="D259" s="4">
        <v>5.0</v>
      </c>
      <c r="E259" s="4" t="s">
        <v>86</v>
      </c>
      <c r="F259" s="4" t="s">
        <v>31</v>
      </c>
      <c r="G259" s="4" t="str">
        <f t="shared" si="9"/>
        <v>Grace Matina</v>
      </c>
      <c r="L259" s="4" t="s">
        <v>661</v>
      </c>
    </row>
    <row r="260" ht="15.75" customHeight="1">
      <c r="A260" s="4" t="s">
        <v>662</v>
      </c>
      <c r="B260" s="4" t="s">
        <v>616</v>
      </c>
      <c r="C260" s="4" t="s">
        <v>663</v>
      </c>
      <c r="D260" s="4">
        <v>5.0</v>
      </c>
      <c r="E260" s="4" t="s">
        <v>86</v>
      </c>
      <c r="F260" s="4" t="s">
        <v>31</v>
      </c>
      <c r="G260" s="4" t="str">
        <f t="shared" si="9"/>
        <v>Asha Patel</v>
      </c>
      <c r="L260" s="4" t="s">
        <v>664</v>
      </c>
    </row>
    <row r="261" ht="15.75" customHeight="1">
      <c r="A261" s="4" t="s">
        <v>665</v>
      </c>
      <c r="B261" s="4" t="s">
        <v>666</v>
      </c>
      <c r="C261" s="4" t="s">
        <v>667</v>
      </c>
      <c r="D261" s="4">
        <v>5.0</v>
      </c>
      <c r="E261" s="4" t="s">
        <v>86</v>
      </c>
      <c r="F261" s="4" t="s">
        <v>31</v>
      </c>
      <c r="G261" s="4" t="str">
        <f t="shared" si="9"/>
        <v>Julie Scarpin</v>
      </c>
      <c r="L261" s="4" t="s">
        <v>668</v>
      </c>
    </row>
    <row r="262" ht="15.75" customHeight="1">
      <c r="A262" s="4" t="s">
        <v>669</v>
      </c>
      <c r="B262" s="4" t="s">
        <v>670</v>
      </c>
      <c r="C262" s="4" t="s">
        <v>671</v>
      </c>
      <c r="D262" s="4">
        <v>5.0</v>
      </c>
      <c r="E262" s="4" t="s">
        <v>86</v>
      </c>
      <c r="F262" s="4" t="s">
        <v>31</v>
      </c>
      <c r="G262" s="4" t="str">
        <f t="shared" si="9"/>
        <v>Wynter Selby</v>
      </c>
      <c r="L262" s="4" t="s">
        <v>672</v>
      </c>
    </row>
    <row r="263" ht="15.75" customHeight="1">
      <c r="A263" s="4" t="s">
        <v>673</v>
      </c>
      <c r="B263" s="4" t="s">
        <v>674</v>
      </c>
      <c r="C263" s="4" t="s">
        <v>675</v>
      </c>
      <c r="D263" s="4">
        <v>6.0</v>
      </c>
      <c r="E263" s="4" t="s">
        <v>23</v>
      </c>
      <c r="F263" s="4" t="s">
        <v>31</v>
      </c>
      <c r="G263" s="4" t="str">
        <f t="shared" si="9"/>
        <v>Cormac Bateson</v>
      </c>
      <c r="L263" s="4" t="s">
        <v>676</v>
      </c>
    </row>
    <row r="264" ht="15.75" customHeight="1">
      <c r="A264" s="4" t="s">
        <v>677</v>
      </c>
      <c r="B264" s="4" t="s">
        <v>593</v>
      </c>
      <c r="C264" s="4" t="s">
        <v>320</v>
      </c>
      <c r="D264" s="4">
        <v>6.0</v>
      </c>
      <c r="E264" s="4" t="s">
        <v>23</v>
      </c>
      <c r="F264" s="4" t="s">
        <v>31</v>
      </c>
      <c r="G264" s="4" t="str">
        <f t="shared" si="9"/>
        <v>James Caravano</v>
      </c>
      <c r="L264" s="4" t="s">
        <v>678</v>
      </c>
    </row>
    <row r="265" ht="15.75" customHeight="1">
      <c r="A265" s="4" t="s">
        <v>679</v>
      </c>
      <c r="B265" s="4" t="s">
        <v>680</v>
      </c>
      <c r="C265" s="4" t="s">
        <v>681</v>
      </c>
      <c r="D265" s="4">
        <v>6.0</v>
      </c>
      <c r="E265" s="4" t="s">
        <v>23</v>
      </c>
      <c r="F265" s="4" t="s">
        <v>31</v>
      </c>
      <c r="G265" s="4" t="str">
        <f t="shared" si="9"/>
        <v>Aidan  Darcy</v>
      </c>
      <c r="L265" s="4" t="s">
        <v>682</v>
      </c>
    </row>
    <row r="266" ht="15.75" customHeight="1">
      <c r="A266" s="4" t="s">
        <v>683</v>
      </c>
      <c r="B266" s="4" t="s">
        <v>684</v>
      </c>
      <c r="C266" s="4" t="s">
        <v>685</v>
      </c>
      <c r="D266" s="4">
        <v>6.0</v>
      </c>
      <c r="E266" s="4" t="s">
        <v>23</v>
      </c>
      <c r="F266" s="4" t="s">
        <v>31</v>
      </c>
      <c r="G266" s="4" t="str">
        <f t="shared" si="9"/>
        <v>Serge Graham</v>
      </c>
      <c r="L266" s="4" t="s">
        <v>686</v>
      </c>
    </row>
    <row r="267" ht="15.75" customHeight="1">
      <c r="A267" s="4" t="s">
        <v>687</v>
      </c>
      <c r="B267" s="4" t="s">
        <v>604</v>
      </c>
      <c r="C267" s="4" t="s">
        <v>195</v>
      </c>
      <c r="D267" s="4">
        <v>6.0</v>
      </c>
      <c r="E267" s="4" t="s">
        <v>23</v>
      </c>
      <c r="F267" s="4" t="s">
        <v>31</v>
      </c>
      <c r="G267" s="4" t="str">
        <f t="shared" si="9"/>
        <v>John Kirwan</v>
      </c>
      <c r="L267" s="4" t="s">
        <v>688</v>
      </c>
    </row>
    <row r="268" ht="15.75" customHeight="1">
      <c r="A268" s="4" t="s">
        <v>689</v>
      </c>
      <c r="B268" s="4" t="s">
        <v>690</v>
      </c>
      <c r="C268" s="4" t="s">
        <v>482</v>
      </c>
      <c r="D268" s="4">
        <v>6.0</v>
      </c>
      <c r="E268" s="4" t="s">
        <v>23</v>
      </c>
      <c r="F268" s="4" t="s">
        <v>31</v>
      </c>
      <c r="G268" s="4" t="str">
        <f t="shared" si="9"/>
        <v>Joseph Lombardi</v>
      </c>
      <c r="L268" s="4" t="s">
        <v>691</v>
      </c>
    </row>
    <row r="269" ht="15.75" customHeight="1">
      <c r="A269" s="4" t="s">
        <v>692</v>
      </c>
      <c r="B269" s="4" t="s">
        <v>693</v>
      </c>
      <c r="C269" s="4" t="s">
        <v>694</v>
      </c>
      <c r="D269" s="4">
        <v>6.0</v>
      </c>
      <c r="E269" s="4" t="s">
        <v>23</v>
      </c>
      <c r="F269" s="4" t="s">
        <v>31</v>
      </c>
      <c r="G269" s="4" t="str">
        <f t="shared" si="9"/>
        <v>Daniel Mezzalingua</v>
      </c>
      <c r="L269" s="4" t="s">
        <v>695</v>
      </c>
    </row>
    <row r="270" ht="15.75" customHeight="1">
      <c r="A270" s="4" t="s">
        <v>696</v>
      </c>
      <c r="B270" s="4" t="s">
        <v>697</v>
      </c>
      <c r="C270" s="4" t="s">
        <v>239</v>
      </c>
      <c r="D270" s="4">
        <v>6.0</v>
      </c>
      <c r="E270" s="4" t="s">
        <v>23</v>
      </c>
      <c r="F270" s="4" t="s">
        <v>31</v>
      </c>
      <c r="G270" s="4" t="str">
        <f t="shared" si="9"/>
        <v>Robbie Palomba</v>
      </c>
      <c r="L270" s="4" t="s">
        <v>698</v>
      </c>
    </row>
    <row r="271" ht="15.75" customHeight="1">
      <c r="A271" s="4" t="s">
        <v>699</v>
      </c>
      <c r="B271" s="4" t="s">
        <v>700</v>
      </c>
      <c r="C271" s="4" t="s">
        <v>701</v>
      </c>
      <c r="D271" s="4">
        <v>6.0</v>
      </c>
      <c r="E271" s="4" t="s">
        <v>23</v>
      </c>
      <c r="F271" s="4" t="s">
        <v>31</v>
      </c>
      <c r="G271" s="4" t="str">
        <f t="shared" si="9"/>
        <v>Noah Peng</v>
      </c>
      <c r="L271" s="4" t="s">
        <v>702</v>
      </c>
    </row>
    <row r="272" ht="15.75" customHeight="1">
      <c r="A272" s="4" t="s">
        <v>703</v>
      </c>
      <c r="B272" s="4" t="s">
        <v>704</v>
      </c>
      <c r="C272" s="4" t="s">
        <v>705</v>
      </c>
      <c r="D272" s="4">
        <v>6.0</v>
      </c>
      <c r="E272" s="4" t="s">
        <v>23</v>
      </c>
      <c r="F272" s="4" t="s">
        <v>31</v>
      </c>
      <c r="G272" s="4" t="str">
        <f t="shared" si="9"/>
        <v>Charlie Villa</v>
      </c>
      <c r="L272" s="4" t="s">
        <v>706</v>
      </c>
    </row>
    <row r="273" ht="15.75" customHeight="1">
      <c r="A273" s="4" t="s">
        <v>707</v>
      </c>
      <c r="B273" s="4" t="s">
        <v>585</v>
      </c>
      <c r="C273" s="4" t="s">
        <v>708</v>
      </c>
      <c r="D273" s="4">
        <v>6.0</v>
      </c>
      <c r="E273" s="4" t="s">
        <v>23</v>
      </c>
      <c r="F273" s="4" t="s">
        <v>31</v>
      </c>
      <c r="G273" s="4" t="str">
        <f t="shared" si="9"/>
        <v>Rowan Vogel</v>
      </c>
      <c r="L273" s="4" t="s">
        <v>709</v>
      </c>
    </row>
    <row r="274" ht="15.75" customHeight="1">
      <c r="A274" s="4" t="s">
        <v>710</v>
      </c>
      <c r="B274" s="4" t="s">
        <v>578</v>
      </c>
      <c r="C274" s="4" t="s">
        <v>558</v>
      </c>
      <c r="D274" s="4">
        <v>6.0</v>
      </c>
      <c r="E274" s="4" t="s">
        <v>23</v>
      </c>
      <c r="F274" s="4" t="s">
        <v>31</v>
      </c>
      <c r="G274" s="4" t="str">
        <f t="shared" si="9"/>
        <v>David Williams</v>
      </c>
      <c r="L274" s="4" t="s">
        <v>711</v>
      </c>
    </row>
    <row r="275" ht="15.75" customHeight="1">
      <c r="A275" s="4" t="s">
        <v>712</v>
      </c>
      <c r="B275" s="4" t="s">
        <v>656</v>
      </c>
      <c r="C275" s="4" t="s">
        <v>713</v>
      </c>
      <c r="D275" s="4">
        <v>6.0</v>
      </c>
      <c r="E275" s="4" t="s">
        <v>86</v>
      </c>
      <c r="F275" s="4" t="s">
        <v>31</v>
      </c>
      <c r="G275" s="4" t="str">
        <f t="shared" si="9"/>
        <v>Catherine  Martz</v>
      </c>
      <c r="L275" s="4" t="s">
        <v>714</v>
      </c>
    </row>
    <row r="276" ht="15.75" customHeight="1">
      <c r="A276" s="4" t="s">
        <v>715</v>
      </c>
      <c r="B276" s="4" t="s">
        <v>616</v>
      </c>
      <c r="C276" s="4" t="s">
        <v>716</v>
      </c>
      <c r="D276" s="4">
        <v>6.0</v>
      </c>
      <c r="E276" s="4" t="s">
        <v>86</v>
      </c>
      <c r="F276" s="4" t="s">
        <v>31</v>
      </c>
      <c r="G276" s="4" t="str">
        <f t="shared" si="9"/>
        <v>Emma Patel</v>
      </c>
      <c r="L276" s="4" t="s">
        <v>717</v>
      </c>
    </row>
    <row r="277" ht="15.75" customHeight="1">
      <c r="A277" s="4" t="s">
        <v>718</v>
      </c>
      <c r="B277" s="4" t="s">
        <v>719</v>
      </c>
      <c r="C277" s="4" t="s">
        <v>720</v>
      </c>
      <c r="D277" s="4">
        <v>6.0</v>
      </c>
      <c r="E277" s="4" t="s">
        <v>86</v>
      </c>
      <c r="F277" s="4" t="s">
        <v>31</v>
      </c>
      <c r="G277" s="4" t="str">
        <f t="shared" si="9"/>
        <v>Annie Salaki</v>
      </c>
      <c r="L277" s="4" t="s">
        <v>721</v>
      </c>
    </row>
    <row r="278" ht="15.75" customHeight="1">
      <c r="A278" s="4" t="s">
        <v>722</v>
      </c>
      <c r="B278" s="4" t="s">
        <v>723</v>
      </c>
      <c r="C278" s="4" t="s">
        <v>724</v>
      </c>
      <c r="D278" s="4">
        <v>6.0</v>
      </c>
      <c r="E278" s="4" t="s">
        <v>86</v>
      </c>
      <c r="F278" s="4" t="s">
        <v>31</v>
      </c>
      <c r="G278" s="4" t="str">
        <f t="shared" si="9"/>
        <v>Alexa  Vanslyke</v>
      </c>
      <c r="L278" s="4" t="s">
        <v>725</v>
      </c>
    </row>
    <row r="279" ht="15.75" customHeight="1">
      <c r="A279" s="4" t="s">
        <v>726</v>
      </c>
      <c r="B279" s="4" t="s">
        <v>723</v>
      </c>
      <c r="C279" s="4" t="s">
        <v>727</v>
      </c>
      <c r="D279" s="4">
        <v>6.0</v>
      </c>
      <c r="E279" s="4" t="s">
        <v>86</v>
      </c>
      <c r="F279" s="4" t="s">
        <v>31</v>
      </c>
      <c r="G279" s="4" t="str">
        <f t="shared" si="9"/>
        <v>Ella Vanslyke</v>
      </c>
      <c r="L279" s="4" t="s">
        <v>728</v>
      </c>
    </row>
    <row r="280" ht="15.75" customHeight="1">
      <c r="A280" s="4" t="s">
        <v>729</v>
      </c>
      <c r="B280" s="4" t="s">
        <v>589</v>
      </c>
      <c r="C280" s="4" t="s">
        <v>253</v>
      </c>
      <c r="D280" s="4">
        <v>7.0</v>
      </c>
      <c r="E280" s="4" t="s">
        <v>23</v>
      </c>
      <c r="F280" s="4" t="s">
        <v>31</v>
      </c>
      <c r="G280" s="4" t="str">
        <f t="shared" si="9"/>
        <v>Anthony Ardisson</v>
      </c>
      <c r="L280" s="4" t="s">
        <v>730</v>
      </c>
    </row>
    <row r="281" ht="15.75" customHeight="1">
      <c r="A281" s="4" t="s">
        <v>731</v>
      </c>
      <c r="B281" s="4" t="s">
        <v>732</v>
      </c>
      <c r="C281" s="4" t="s">
        <v>465</v>
      </c>
      <c r="D281" s="4">
        <v>7.0</v>
      </c>
      <c r="E281" s="4" t="s">
        <v>86</v>
      </c>
      <c r="F281" s="4" t="s">
        <v>31</v>
      </c>
      <c r="G281" s="4" t="str">
        <f t="shared" si="9"/>
        <v>Claire Bazley</v>
      </c>
      <c r="L281" s="4" t="s">
        <v>733</v>
      </c>
    </row>
    <row r="282" ht="15.75" customHeight="1">
      <c r="A282" s="4" t="s">
        <v>734</v>
      </c>
      <c r="B282" s="4" t="s">
        <v>735</v>
      </c>
      <c r="C282" s="4" t="s">
        <v>736</v>
      </c>
      <c r="D282" s="4">
        <v>7.0</v>
      </c>
      <c r="E282" s="4" t="s">
        <v>86</v>
      </c>
      <c r="F282" s="4" t="s">
        <v>31</v>
      </c>
      <c r="G282" s="4" t="str">
        <f t="shared" si="9"/>
        <v>Liliana Behrens</v>
      </c>
      <c r="L282" s="4" t="s">
        <v>737</v>
      </c>
    </row>
    <row r="283" ht="15.75" customHeight="1">
      <c r="A283" s="4" t="s">
        <v>738</v>
      </c>
      <c r="B283" s="4" t="s">
        <v>739</v>
      </c>
      <c r="C283" s="4" t="s">
        <v>740</v>
      </c>
      <c r="D283" s="4">
        <v>7.0</v>
      </c>
      <c r="E283" s="4" t="s">
        <v>86</v>
      </c>
      <c r="F283" s="4" t="s">
        <v>31</v>
      </c>
      <c r="G283" s="4" t="str">
        <f t="shared" si="9"/>
        <v>Nora Benson</v>
      </c>
      <c r="L283" s="4" t="s">
        <v>741</v>
      </c>
    </row>
    <row r="284" ht="15.75" customHeight="1">
      <c r="A284" s="4" t="s">
        <v>742</v>
      </c>
      <c r="B284" s="4" t="s">
        <v>743</v>
      </c>
      <c r="C284" s="4" t="s">
        <v>744</v>
      </c>
      <c r="D284" s="4">
        <v>7.0</v>
      </c>
      <c r="E284" s="4" t="s">
        <v>86</v>
      </c>
      <c r="F284" s="4" t="s">
        <v>31</v>
      </c>
      <c r="G284" s="4" t="str">
        <f t="shared" si="9"/>
        <v>Nina Droney</v>
      </c>
      <c r="L284" s="4" t="s">
        <v>745</v>
      </c>
    </row>
    <row r="285" ht="15.75" customHeight="1">
      <c r="A285" s="4" t="s">
        <v>746</v>
      </c>
      <c r="B285" s="4" t="s">
        <v>632</v>
      </c>
      <c r="C285" s="4" t="s">
        <v>716</v>
      </c>
      <c r="D285" s="4">
        <v>7.0</v>
      </c>
      <c r="E285" s="4" t="s">
        <v>86</v>
      </c>
      <c r="F285" s="4" t="s">
        <v>31</v>
      </c>
      <c r="G285" s="4" t="str">
        <f t="shared" si="9"/>
        <v>Emma Loundon</v>
      </c>
      <c r="L285" s="4" t="s">
        <v>747</v>
      </c>
    </row>
    <row r="286" ht="15.75" customHeight="1">
      <c r="A286" s="4" t="s">
        <v>748</v>
      </c>
      <c r="B286" s="4" t="s">
        <v>749</v>
      </c>
      <c r="C286" s="4" t="s">
        <v>750</v>
      </c>
      <c r="D286" s="4">
        <v>7.0</v>
      </c>
      <c r="E286" s="4" t="s">
        <v>86</v>
      </c>
      <c r="F286" s="4" t="s">
        <v>31</v>
      </c>
      <c r="G286" s="4" t="str">
        <f t="shared" si="9"/>
        <v>Lily Maguire</v>
      </c>
      <c r="L286" s="4" t="s">
        <v>751</v>
      </c>
    </row>
    <row r="287" ht="15.75" customHeight="1">
      <c r="A287" s="4" t="s">
        <v>752</v>
      </c>
      <c r="B287" s="4" t="s">
        <v>753</v>
      </c>
      <c r="C287" s="4" t="s">
        <v>754</v>
      </c>
      <c r="D287" s="4">
        <v>7.0</v>
      </c>
      <c r="E287" s="4" t="s">
        <v>86</v>
      </c>
      <c r="F287" s="4" t="s">
        <v>31</v>
      </c>
      <c r="G287" s="4" t="str">
        <f t="shared" si="9"/>
        <v>Maeve McEvoy</v>
      </c>
      <c r="L287" s="4" t="s">
        <v>755</v>
      </c>
    </row>
    <row r="288" ht="15.75" customHeight="1">
      <c r="A288" s="4" t="s">
        <v>756</v>
      </c>
      <c r="B288" s="4" t="s">
        <v>757</v>
      </c>
      <c r="C288" s="4" t="s">
        <v>758</v>
      </c>
      <c r="D288" s="4">
        <v>7.0</v>
      </c>
      <c r="E288" s="4" t="s">
        <v>86</v>
      </c>
      <c r="F288" s="4" t="s">
        <v>31</v>
      </c>
      <c r="G288" s="4" t="str">
        <f t="shared" si="9"/>
        <v>Penny McNamara</v>
      </c>
      <c r="L288" s="4" t="s">
        <v>759</v>
      </c>
    </row>
    <row r="289" ht="15.75" customHeight="1">
      <c r="A289" s="4" t="s">
        <v>760</v>
      </c>
      <c r="B289" s="4" t="s">
        <v>761</v>
      </c>
      <c r="C289" s="4" t="s">
        <v>762</v>
      </c>
      <c r="D289" s="4">
        <v>7.0</v>
      </c>
      <c r="E289" s="4" t="s">
        <v>86</v>
      </c>
      <c r="F289" s="4" t="s">
        <v>31</v>
      </c>
      <c r="G289" s="4" t="str">
        <f t="shared" si="9"/>
        <v>Evalen  Nyer</v>
      </c>
      <c r="L289" s="4" t="s">
        <v>763</v>
      </c>
    </row>
    <row r="290" ht="15.75" customHeight="1">
      <c r="A290" s="4" t="s">
        <v>764</v>
      </c>
      <c r="B290" s="4" t="s">
        <v>593</v>
      </c>
      <c r="C290" s="4" t="s">
        <v>195</v>
      </c>
      <c r="D290" s="4">
        <v>8.0</v>
      </c>
      <c r="E290" s="4" t="s">
        <v>23</v>
      </c>
      <c r="F290" s="4" t="s">
        <v>31</v>
      </c>
      <c r="G290" s="4" t="str">
        <f t="shared" si="9"/>
        <v>John Caravano</v>
      </c>
      <c r="L290" s="4" t="s">
        <v>765</v>
      </c>
    </row>
    <row r="291" ht="15.75" customHeight="1">
      <c r="A291" s="4" t="s">
        <v>766</v>
      </c>
      <c r="B291" s="4" t="s">
        <v>767</v>
      </c>
      <c r="C291" s="4" t="s">
        <v>575</v>
      </c>
      <c r="D291" s="4">
        <v>8.0</v>
      </c>
      <c r="E291" s="4" t="s">
        <v>23</v>
      </c>
      <c r="F291" s="4" t="s">
        <v>31</v>
      </c>
      <c r="G291" s="4" t="str">
        <f t="shared" si="9"/>
        <v>Luke Fadinia</v>
      </c>
      <c r="L291" s="4" t="s">
        <v>768</v>
      </c>
    </row>
    <row r="292" ht="15.75" customHeight="1">
      <c r="A292" s="4" t="s">
        <v>769</v>
      </c>
      <c r="B292" s="4" t="s">
        <v>770</v>
      </c>
      <c r="C292" s="4" t="s">
        <v>771</v>
      </c>
      <c r="D292" s="4">
        <v>8.0</v>
      </c>
      <c r="E292" s="4" t="s">
        <v>23</v>
      </c>
      <c r="F292" s="4" t="s">
        <v>31</v>
      </c>
      <c r="G292" s="4" t="str">
        <f t="shared" si="9"/>
        <v>Aiden Glacken</v>
      </c>
      <c r="L292" s="4" t="s">
        <v>772</v>
      </c>
    </row>
    <row r="293" ht="15.75" customHeight="1">
      <c r="A293" s="4" t="s">
        <v>773</v>
      </c>
      <c r="B293" s="4" t="s">
        <v>774</v>
      </c>
      <c r="C293" s="4" t="s">
        <v>775</v>
      </c>
      <c r="D293" s="4">
        <v>8.0</v>
      </c>
      <c r="E293" s="4" t="s">
        <v>23</v>
      </c>
      <c r="F293" s="4" t="s">
        <v>31</v>
      </c>
      <c r="G293" s="4" t="str">
        <f t="shared" si="9"/>
        <v>Bailey  Newman</v>
      </c>
      <c r="L293" s="4" t="s">
        <v>776</v>
      </c>
    </row>
    <row r="294" ht="15.75" customHeight="1">
      <c r="A294" s="4" t="s">
        <v>777</v>
      </c>
      <c r="B294" s="4" t="s">
        <v>684</v>
      </c>
      <c r="C294" s="4" t="s">
        <v>778</v>
      </c>
      <c r="D294" s="4">
        <v>8.0</v>
      </c>
      <c r="E294" s="4" t="s">
        <v>86</v>
      </c>
      <c r="F294" s="4" t="s">
        <v>31</v>
      </c>
      <c r="G294" s="4" t="str">
        <f t="shared" si="9"/>
        <v>Cory Graham</v>
      </c>
      <c r="L294" s="4" t="s">
        <v>779</v>
      </c>
    </row>
    <row r="295" ht="15.75" customHeight="1">
      <c r="A295" s="4" t="s">
        <v>780</v>
      </c>
      <c r="B295" s="4" t="s">
        <v>660</v>
      </c>
      <c r="C295" s="4" t="s">
        <v>144</v>
      </c>
      <c r="D295" s="4">
        <v>8.0</v>
      </c>
      <c r="E295" s="4" t="s">
        <v>86</v>
      </c>
      <c r="F295" s="4" t="s">
        <v>31</v>
      </c>
      <c r="G295" s="4" t="str">
        <f t="shared" si="9"/>
        <v>Charlotte Matina</v>
      </c>
      <c r="L295" s="4" t="s">
        <v>781</v>
      </c>
    </row>
    <row r="296" ht="15.75" customHeight="1">
      <c r="A296" s="18" t="s">
        <v>782</v>
      </c>
      <c r="B296" s="18" t="s">
        <v>783</v>
      </c>
      <c r="C296" s="18" t="s">
        <v>363</v>
      </c>
      <c r="D296" s="18">
        <v>3.0</v>
      </c>
      <c r="E296" s="18" t="s">
        <v>23</v>
      </c>
      <c r="F296" s="18" t="s">
        <v>31</v>
      </c>
      <c r="G296" s="4" t="str">
        <f t="shared" si="9"/>
        <v>Mateo Benitez</v>
      </c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>
      <c r="G302" s="4" t="str">
        <f t="shared" ref="G302:G318" si="10">C302&amp;" "&amp;B302</f>
        <v> </v>
      </c>
    </row>
    <row r="303" ht="15.75" customHeight="1">
      <c r="A303" s="4" t="str">
        <f t="shared" ref="A303:A318" si="11">"W-"&amp;TEXT(J303,"00")</f>
        <v>W-01</v>
      </c>
      <c r="B303" s="4" t="s">
        <v>784</v>
      </c>
      <c r="C303" s="4" t="s">
        <v>785</v>
      </c>
      <c r="D303" s="4">
        <v>8.0</v>
      </c>
      <c r="E303" s="4" t="s">
        <v>86</v>
      </c>
      <c r="F303" s="4" t="s">
        <v>49</v>
      </c>
      <c r="G303" s="4" t="str">
        <f t="shared" si="10"/>
        <v>Catherine Azares  </v>
      </c>
      <c r="J303" s="4">
        <f t="shared" ref="J303:J318" si="12">J302+1</f>
        <v>1</v>
      </c>
    </row>
    <row r="304" ht="15.75" customHeight="1">
      <c r="A304" s="4" t="str">
        <f t="shared" si="11"/>
        <v>W-02</v>
      </c>
      <c r="B304" s="4" t="s">
        <v>786</v>
      </c>
      <c r="C304" s="4" t="s">
        <v>651</v>
      </c>
      <c r="D304" s="4">
        <v>8.0</v>
      </c>
      <c r="E304" s="4" t="s">
        <v>86</v>
      </c>
      <c r="F304" s="4" t="s">
        <v>49</v>
      </c>
      <c r="G304" s="4" t="str">
        <f t="shared" si="10"/>
        <v>Caroline Caughey  </v>
      </c>
      <c r="J304" s="4">
        <f t="shared" si="12"/>
        <v>2</v>
      </c>
    </row>
    <row r="305" ht="15.75" customHeight="1">
      <c r="A305" s="4" t="str">
        <f t="shared" si="11"/>
        <v>W-03</v>
      </c>
      <c r="B305" s="4" t="s">
        <v>787</v>
      </c>
      <c r="C305" s="4" t="s">
        <v>788</v>
      </c>
      <c r="D305" s="4">
        <v>8.0</v>
      </c>
      <c r="E305" s="4" t="s">
        <v>86</v>
      </c>
      <c r="F305" s="4" t="s">
        <v>49</v>
      </c>
      <c r="G305" s="4" t="str">
        <f t="shared" si="10"/>
        <v>Theodora Hronides</v>
      </c>
      <c r="J305" s="4">
        <f t="shared" si="12"/>
        <v>3</v>
      </c>
    </row>
    <row r="306" ht="15.75" customHeight="1">
      <c r="A306" s="4" t="str">
        <f t="shared" si="11"/>
        <v>W-04</v>
      </c>
      <c r="B306" s="4" t="s">
        <v>789</v>
      </c>
      <c r="C306" s="4" t="s">
        <v>790</v>
      </c>
      <c r="D306" s="4">
        <v>8.0</v>
      </c>
      <c r="E306" s="4" t="s">
        <v>86</v>
      </c>
      <c r="F306" s="4" t="s">
        <v>49</v>
      </c>
      <c r="G306" s="4" t="str">
        <f t="shared" si="10"/>
        <v>Richa Lanjewar</v>
      </c>
      <c r="J306" s="4">
        <f t="shared" si="12"/>
        <v>4</v>
      </c>
    </row>
    <row r="307" ht="15.75" customHeight="1">
      <c r="A307" s="4" t="str">
        <f t="shared" si="11"/>
        <v>W-05</v>
      </c>
      <c r="B307" s="38" t="s">
        <v>791</v>
      </c>
      <c r="C307" s="38" t="s">
        <v>792</v>
      </c>
      <c r="D307" s="4">
        <v>8.0</v>
      </c>
      <c r="E307" s="4" t="s">
        <v>86</v>
      </c>
      <c r="F307" s="4" t="s">
        <v>49</v>
      </c>
      <c r="G307" s="4" t="str">
        <f t="shared" si="10"/>
        <v>Evie Martin</v>
      </c>
      <c r="H307" s="38"/>
      <c r="I307" s="38"/>
      <c r="J307" s="4">
        <f t="shared" si="12"/>
        <v>5</v>
      </c>
    </row>
    <row r="308" ht="15.75" customHeight="1">
      <c r="A308" s="4" t="str">
        <f t="shared" si="11"/>
        <v>W-06</v>
      </c>
      <c r="B308" s="38" t="s">
        <v>793</v>
      </c>
      <c r="C308" s="38" t="s">
        <v>716</v>
      </c>
      <c r="D308" s="4">
        <v>8.0</v>
      </c>
      <c r="E308" s="4" t="s">
        <v>86</v>
      </c>
      <c r="F308" s="4" t="s">
        <v>49</v>
      </c>
      <c r="G308" s="4" t="str">
        <f t="shared" si="10"/>
        <v>Emma Murphy</v>
      </c>
      <c r="H308" s="38"/>
      <c r="I308" s="38"/>
      <c r="J308" s="4">
        <f t="shared" si="12"/>
        <v>6</v>
      </c>
    </row>
    <row r="309" ht="15.75" customHeight="1">
      <c r="A309" s="4" t="str">
        <f t="shared" si="11"/>
        <v>W-07</v>
      </c>
      <c r="B309" s="38" t="s">
        <v>794</v>
      </c>
      <c r="C309" s="38" t="s">
        <v>601</v>
      </c>
      <c r="D309" s="4">
        <v>8.0</v>
      </c>
      <c r="E309" s="4" t="s">
        <v>86</v>
      </c>
      <c r="F309" s="4" t="s">
        <v>49</v>
      </c>
      <c r="G309" s="4" t="str">
        <f t="shared" si="10"/>
        <v>Emily O’Malley</v>
      </c>
      <c r="H309" s="38"/>
      <c r="I309" s="38"/>
      <c r="J309" s="4">
        <f t="shared" si="12"/>
        <v>7</v>
      </c>
    </row>
    <row r="310" ht="15.75" customHeight="1">
      <c r="A310" s="4" t="str">
        <f t="shared" si="11"/>
        <v>W-08</v>
      </c>
      <c r="B310" s="38" t="s">
        <v>795</v>
      </c>
      <c r="C310" s="38" t="s">
        <v>796</v>
      </c>
      <c r="D310" s="4">
        <v>8.0</v>
      </c>
      <c r="E310" s="4" t="s">
        <v>86</v>
      </c>
      <c r="F310" s="4" t="s">
        <v>49</v>
      </c>
      <c r="G310" s="4" t="str">
        <f t="shared" si="10"/>
        <v>Joelle Paolino</v>
      </c>
      <c r="H310" s="38"/>
      <c r="I310" s="38"/>
      <c r="J310" s="4">
        <f t="shared" si="12"/>
        <v>8</v>
      </c>
    </row>
    <row r="311" ht="15.75" customHeight="1">
      <c r="A311" s="4" t="str">
        <f t="shared" si="11"/>
        <v>W-09</v>
      </c>
      <c r="B311" s="38" t="s">
        <v>797</v>
      </c>
      <c r="C311" s="38" t="s">
        <v>798</v>
      </c>
      <c r="D311" s="4">
        <v>8.0</v>
      </c>
      <c r="E311" s="4" t="s">
        <v>86</v>
      </c>
      <c r="F311" s="4" t="s">
        <v>49</v>
      </c>
      <c r="G311" s="4" t="str">
        <f t="shared" si="10"/>
        <v>Lucy Smart</v>
      </c>
      <c r="H311" s="38"/>
      <c r="I311" s="38"/>
      <c r="J311" s="4">
        <f t="shared" si="12"/>
        <v>9</v>
      </c>
    </row>
    <row r="312" ht="15.75" customHeight="1">
      <c r="A312" s="4" t="str">
        <f t="shared" si="11"/>
        <v>W-10</v>
      </c>
      <c r="B312" s="38" t="s">
        <v>799</v>
      </c>
      <c r="C312" s="38" t="s">
        <v>800</v>
      </c>
      <c r="D312" s="4">
        <v>8.0</v>
      </c>
      <c r="E312" s="4" t="s">
        <v>86</v>
      </c>
      <c r="F312" s="4" t="s">
        <v>49</v>
      </c>
      <c r="G312" s="4" t="str">
        <f t="shared" si="10"/>
        <v>Elodie Tuck</v>
      </c>
      <c r="H312" s="38"/>
      <c r="I312" s="38"/>
      <c r="J312" s="4">
        <f t="shared" si="12"/>
        <v>10</v>
      </c>
    </row>
    <row r="313" ht="15.75" customHeight="1">
      <c r="A313" s="4" t="str">
        <f t="shared" si="11"/>
        <v>W-11</v>
      </c>
      <c r="B313" s="38" t="s">
        <v>801</v>
      </c>
      <c r="C313" s="38" t="s">
        <v>802</v>
      </c>
      <c r="D313" s="4">
        <v>7.0</v>
      </c>
      <c r="E313" s="38" t="s">
        <v>86</v>
      </c>
      <c r="F313" s="39" t="s">
        <v>49</v>
      </c>
      <c r="G313" s="4" t="str">
        <f t="shared" si="10"/>
        <v>Jeanelle Cantave</v>
      </c>
      <c r="H313" s="38"/>
      <c r="I313" s="38"/>
      <c r="J313" s="4">
        <f t="shared" si="12"/>
        <v>11</v>
      </c>
    </row>
    <row r="314" ht="15.75" customHeight="1">
      <c r="A314" s="4" t="str">
        <f t="shared" si="11"/>
        <v>W-12</v>
      </c>
      <c r="B314" s="38" t="s">
        <v>803</v>
      </c>
      <c r="C314" s="38" t="s">
        <v>804</v>
      </c>
      <c r="D314" s="4">
        <v>7.0</v>
      </c>
      <c r="E314" s="38" t="s">
        <v>86</v>
      </c>
      <c r="F314" s="39" t="s">
        <v>49</v>
      </c>
      <c r="G314" s="4" t="str">
        <f t="shared" si="10"/>
        <v>Bailey Gardner</v>
      </c>
      <c r="H314" s="38"/>
      <c r="I314" s="38"/>
      <c r="J314" s="4">
        <f t="shared" si="12"/>
        <v>12</v>
      </c>
    </row>
    <row r="315" ht="15.75" customHeight="1">
      <c r="A315" s="4" t="str">
        <f t="shared" si="11"/>
        <v>W-13</v>
      </c>
      <c r="B315" s="38" t="s">
        <v>805</v>
      </c>
      <c r="C315" s="38" t="s">
        <v>806</v>
      </c>
      <c r="D315" s="4">
        <v>7.0</v>
      </c>
      <c r="E315" s="38" t="s">
        <v>86</v>
      </c>
      <c r="F315" s="39" t="s">
        <v>49</v>
      </c>
      <c r="G315" s="4" t="str">
        <f t="shared" si="10"/>
        <v>Lyra Kirby</v>
      </c>
      <c r="H315" s="38"/>
      <c r="I315" s="38"/>
      <c r="J315" s="4">
        <f t="shared" si="12"/>
        <v>13</v>
      </c>
    </row>
    <row r="316" ht="15.75" customHeight="1">
      <c r="A316" s="4" t="str">
        <f t="shared" si="11"/>
        <v>W-14</v>
      </c>
      <c r="B316" s="38" t="s">
        <v>807</v>
      </c>
      <c r="C316" s="38" t="s">
        <v>808</v>
      </c>
      <c r="D316" s="4">
        <v>7.0</v>
      </c>
      <c r="E316" s="38" t="s">
        <v>86</v>
      </c>
      <c r="F316" s="39" t="s">
        <v>49</v>
      </c>
      <c r="G316" s="4" t="str">
        <f t="shared" si="10"/>
        <v>Ava Kloster</v>
      </c>
      <c r="H316" s="38"/>
      <c r="I316" s="38"/>
      <c r="J316" s="4">
        <f t="shared" si="12"/>
        <v>14</v>
      </c>
    </row>
    <row r="317" ht="15.75" customHeight="1">
      <c r="A317" s="4" t="str">
        <f t="shared" si="11"/>
        <v>W-15</v>
      </c>
      <c r="B317" s="38" t="s">
        <v>809</v>
      </c>
      <c r="C317" s="38" t="s">
        <v>810</v>
      </c>
      <c r="D317" s="4">
        <v>7.0</v>
      </c>
      <c r="E317" s="38" t="s">
        <v>86</v>
      </c>
      <c r="F317" s="39" t="s">
        <v>49</v>
      </c>
      <c r="G317" s="4" t="str">
        <f t="shared" si="10"/>
        <v>Luciana Suzuki-Scotti</v>
      </c>
      <c r="H317" s="38"/>
      <c r="I317" s="38"/>
      <c r="J317" s="4">
        <f t="shared" si="12"/>
        <v>15</v>
      </c>
    </row>
    <row r="318" ht="15.75" customHeight="1">
      <c r="A318" s="4" t="str">
        <f t="shared" si="11"/>
        <v>W-16</v>
      </c>
      <c r="B318" s="38" t="s">
        <v>811</v>
      </c>
      <c r="C318" s="38" t="s">
        <v>812</v>
      </c>
      <c r="D318" s="4">
        <v>7.0</v>
      </c>
      <c r="E318" s="38" t="s">
        <v>86</v>
      </c>
      <c r="F318" s="39" t="s">
        <v>49</v>
      </c>
      <c r="G318" s="4" t="str">
        <f t="shared" si="10"/>
        <v>Aliyah Warjanka</v>
      </c>
      <c r="H318" s="38"/>
      <c r="I318" s="38"/>
      <c r="J318" s="4">
        <f t="shared" si="12"/>
        <v>16</v>
      </c>
    </row>
    <row r="319" ht="15.75" customHeight="1">
      <c r="B319" s="38"/>
      <c r="C319" s="38"/>
      <c r="E319" s="38"/>
      <c r="F319" s="39"/>
      <c r="H319" s="38"/>
      <c r="I319" s="38"/>
      <c r="J319" s="38"/>
    </row>
    <row r="320" ht="15.75" customHeight="1">
      <c r="B320" s="38"/>
      <c r="C320" s="38"/>
      <c r="E320" s="38"/>
      <c r="F320" s="39"/>
      <c r="H320" s="38"/>
      <c r="I320" s="38"/>
      <c r="J320" s="38"/>
    </row>
    <row r="321" ht="15.75" customHeight="1">
      <c r="B321" s="38"/>
      <c r="C321" s="38"/>
      <c r="E321" s="38"/>
      <c r="F321" s="39"/>
      <c r="G321" s="4" t="str">
        <f t="shared" ref="G321:G328" si="13">C321&amp;" "&amp;B321</f>
        <v> </v>
      </c>
      <c r="H321" s="38"/>
      <c r="I321" s="38"/>
      <c r="J321" s="38"/>
    </row>
    <row r="322" ht="15.75" customHeight="1">
      <c r="B322" s="38"/>
      <c r="C322" s="38"/>
      <c r="E322" s="38"/>
      <c r="F322" s="39"/>
      <c r="G322" s="4" t="str">
        <f t="shared" si="13"/>
        <v> </v>
      </c>
      <c r="H322" s="38"/>
      <c r="I322" s="38"/>
      <c r="J322" s="38"/>
    </row>
    <row r="323" ht="15.75" customHeight="1">
      <c r="G323" s="4" t="str">
        <f t="shared" si="13"/>
        <v> </v>
      </c>
      <c r="H323" s="38"/>
      <c r="I323" s="38"/>
      <c r="J323" s="38"/>
    </row>
    <row r="324" ht="15.75" customHeight="1">
      <c r="B324" s="38"/>
      <c r="C324" s="38"/>
      <c r="E324" s="38"/>
      <c r="F324" s="39"/>
      <c r="G324" s="4" t="str">
        <f t="shared" si="13"/>
        <v> </v>
      </c>
      <c r="H324" s="38"/>
      <c r="I324" s="38"/>
      <c r="J324" s="38"/>
    </row>
    <row r="325" ht="15.75" customHeight="1">
      <c r="G325" s="4" t="str">
        <f t="shared" si="13"/>
        <v> </v>
      </c>
    </row>
    <row r="326" ht="15.75" customHeight="1">
      <c r="G326" s="4" t="str">
        <f t="shared" si="13"/>
        <v> </v>
      </c>
    </row>
    <row r="327" ht="15.75" customHeight="1">
      <c r="G327" s="4" t="str">
        <f t="shared" si="13"/>
        <v> </v>
      </c>
    </row>
    <row r="328" ht="15.75" customHeight="1">
      <c r="A328" s="4" t="s">
        <v>813</v>
      </c>
      <c r="B328" s="4" t="s">
        <v>814</v>
      </c>
      <c r="C328" s="4" t="s">
        <v>815</v>
      </c>
      <c r="D328" s="4">
        <v>8.0</v>
      </c>
      <c r="E328" s="4" t="s">
        <v>23</v>
      </c>
      <c r="F328" s="4" t="s">
        <v>35</v>
      </c>
      <c r="G328" s="4" t="str">
        <f t="shared" si="13"/>
        <v>one no</v>
      </c>
    </row>
    <row r="329" ht="15.75" customHeight="1"/>
    <row r="330" ht="15.75" customHeight="1">
      <c r="A330" s="4" t="s">
        <v>816</v>
      </c>
      <c r="B330" s="18" t="s">
        <v>817</v>
      </c>
      <c r="C330" s="18" t="s">
        <v>121</v>
      </c>
      <c r="D330" s="18">
        <v>8.0</v>
      </c>
      <c r="E330" s="18" t="s">
        <v>23</v>
      </c>
      <c r="F330" s="4" t="s">
        <v>51</v>
      </c>
      <c r="G330" s="4" t="str">
        <f t="shared" ref="G330:G340" si="14">C330&amp;" "&amp;B330</f>
        <v>Alexander Russo</v>
      </c>
    </row>
    <row r="331" ht="15.75" customHeight="1">
      <c r="A331" s="4" t="s">
        <v>818</v>
      </c>
      <c r="B331" s="40" t="s">
        <v>793</v>
      </c>
      <c r="C331" s="18" t="s">
        <v>819</v>
      </c>
      <c r="D331" s="18">
        <v>3.0</v>
      </c>
      <c r="E331" s="18" t="s">
        <v>23</v>
      </c>
      <c r="F331" s="4" t="s">
        <v>51</v>
      </c>
      <c r="G331" s="4" t="str">
        <f t="shared" si="14"/>
        <v>Clark Murphy</v>
      </c>
    </row>
    <row r="332" ht="15.75" customHeight="1">
      <c r="A332" s="4" t="s">
        <v>820</v>
      </c>
      <c r="B332" s="18" t="s">
        <v>402</v>
      </c>
      <c r="C332" s="18" t="s">
        <v>821</v>
      </c>
      <c r="D332" s="18">
        <v>3.0</v>
      </c>
      <c r="E332" s="18" t="s">
        <v>23</v>
      </c>
      <c r="F332" s="4" t="s">
        <v>51</v>
      </c>
      <c r="G332" s="4" t="str">
        <f t="shared" si="14"/>
        <v>Cyrus Sanchez</v>
      </c>
    </row>
    <row r="333" ht="15.75" customHeight="1">
      <c r="A333" s="4" t="s">
        <v>822</v>
      </c>
      <c r="B333" s="40" t="s">
        <v>817</v>
      </c>
      <c r="C333" s="18" t="s">
        <v>694</v>
      </c>
      <c r="D333" s="18">
        <v>6.0</v>
      </c>
      <c r="E333" s="18" t="s">
        <v>23</v>
      </c>
      <c r="F333" s="4" t="s">
        <v>51</v>
      </c>
      <c r="G333" s="4" t="str">
        <f t="shared" si="14"/>
        <v>Daniel Russo</v>
      </c>
    </row>
    <row r="334" ht="15.75" customHeight="1">
      <c r="A334" s="4" t="s">
        <v>823</v>
      </c>
      <c r="B334" s="40" t="s">
        <v>824</v>
      </c>
      <c r="C334" s="18" t="s">
        <v>825</v>
      </c>
      <c r="D334" s="18">
        <v>6.0</v>
      </c>
      <c r="E334" s="18" t="s">
        <v>23</v>
      </c>
      <c r="F334" s="4" t="s">
        <v>51</v>
      </c>
      <c r="G334" s="4" t="str">
        <f t="shared" si="14"/>
        <v>Griffin McShane</v>
      </c>
    </row>
    <row r="335" ht="15.75" customHeight="1">
      <c r="A335" s="4" t="s">
        <v>826</v>
      </c>
      <c r="B335" s="18" t="s">
        <v>827</v>
      </c>
      <c r="C335" s="18" t="s">
        <v>828</v>
      </c>
      <c r="D335" s="18">
        <v>4.0</v>
      </c>
      <c r="E335" s="18" t="s">
        <v>86</v>
      </c>
      <c r="F335" s="4" t="s">
        <v>51</v>
      </c>
      <c r="G335" s="4" t="str">
        <f t="shared" si="14"/>
        <v>Layla Nicolitti</v>
      </c>
    </row>
    <row r="336" ht="15.75" customHeight="1">
      <c r="A336" s="4" t="s">
        <v>829</v>
      </c>
      <c r="B336" s="18" t="s">
        <v>830</v>
      </c>
      <c r="C336" s="18" t="s">
        <v>296</v>
      </c>
      <c r="D336" s="18">
        <v>1.0</v>
      </c>
      <c r="E336" s="18" t="s">
        <v>86</v>
      </c>
      <c r="F336" s="4" t="s">
        <v>51</v>
      </c>
      <c r="G336" s="4" t="str">
        <f t="shared" si="14"/>
        <v>Madeline Connolly</v>
      </c>
    </row>
    <row r="337" ht="15.75" customHeight="1">
      <c r="A337" s="4" t="s">
        <v>831</v>
      </c>
      <c r="B337" s="18" t="s">
        <v>793</v>
      </c>
      <c r="C337" s="18" t="s">
        <v>832</v>
      </c>
      <c r="D337" s="18">
        <v>1.0</v>
      </c>
      <c r="E337" s="18" t="s">
        <v>86</v>
      </c>
      <c r="F337" s="4" t="s">
        <v>51</v>
      </c>
      <c r="G337" s="4" t="str">
        <f t="shared" si="14"/>
        <v>Magnolia Murphy</v>
      </c>
    </row>
    <row r="338" ht="15.75" customHeight="1">
      <c r="A338" s="4" t="s">
        <v>833</v>
      </c>
      <c r="B338" s="40" t="s">
        <v>834</v>
      </c>
      <c r="C338" s="18" t="s">
        <v>835</v>
      </c>
      <c r="D338" s="18">
        <v>3.0</v>
      </c>
      <c r="E338" s="18" t="s">
        <v>86</v>
      </c>
      <c r="F338" s="4" t="s">
        <v>51</v>
      </c>
      <c r="G338" s="4" t="str">
        <f t="shared" si="14"/>
        <v>Miranda Sturman</v>
      </c>
    </row>
    <row r="339" ht="15.75" customHeight="1">
      <c r="A339" s="4" t="s">
        <v>836</v>
      </c>
      <c r="B339" s="18" t="s">
        <v>837</v>
      </c>
      <c r="C339" s="18" t="s">
        <v>838</v>
      </c>
      <c r="D339" s="18">
        <v>1.0</v>
      </c>
      <c r="E339" s="18" t="s">
        <v>23</v>
      </c>
      <c r="F339" s="4" t="s">
        <v>51</v>
      </c>
      <c r="G339" s="4" t="str">
        <f t="shared" si="14"/>
        <v>Niko Bouek</v>
      </c>
    </row>
    <row r="340" ht="15.75" customHeight="1">
      <c r="A340" s="4" t="s">
        <v>839</v>
      </c>
      <c r="B340" s="40" t="s">
        <v>840</v>
      </c>
      <c r="C340" s="18" t="s">
        <v>224</v>
      </c>
      <c r="D340" s="18">
        <v>6.0</v>
      </c>
      <c r="E340" s="18" t="s">
        <v>23</v>
      </c>
      <c r="F340" s="4" t="s">
        <v>51</v>
      </c>
      <c r="G340" s="4" t="str">
        <f t="shared" si="14"/>
        <v>Robert Lynch</v>
      </c>
    </row>
    <row r="341" ht="15.75" customHeight="1"/>
    <row r="342" ht="15.75" customHeight="1"/>
    <row r="343" ht="15.75" customHeight="1">
      <c r="G343" s="4" t="str">
        <f t="shared" ref="G343:G389" si="15">C343&amp;" "&amp;B343</f>
        <v> </v>
      </c>
    </row>
    <row r="344" ht="15.75" customHeight="1">
      <c r="G344" s="4" t="str">
        <f t="shared" si="15"/>
        <v> </v>
      </c>
    </row>
    <row r="345" ht="15.75" customHeight="1">
      <c r="G345" s="4" t="str">
        <f t="shared" si="15"/>
        <v> </v>
      </c>
    </row>
    <row r="346" ht="15.75" customHeight="1">
      <c r="A346" s="4" t="str">
        <f t="shared" ref="A346:A384" si="16">"E-"&amp;TEXT(J346,"00")</f>
        <v>E-01</v>
      </c>
      <c r="B346" s="4" t="s">
        <v>841</v>
      </c>
      <c r="C346" s="4" t="s">
        <v>144</v>
      </c>
      <c r="D346" s="4">
        <v>3.0</v>
      </c>
      <c r="E346" s="4" t="s">
        <v>86</v>
      </c>
      <c r="F346" s="4" t="s">
        <v>25</v>
      </c>
      <c r="G346" s="4" t="str">
        <f t="shared" si="15"/>
        <v>Charlotte DeLeon</v>
      </c>
      <c r="J346" s="4">
        <v>1.0</v>
      </c>
    </row>
    <row r="347" ht="15.75" customHeight="1">
      <c r="A347" s="4" t="str">
        <f t="shared" si="16"/>
        <v>E-02</v>
      </c>
      <c r="B347" s="4" t="s">
        <v>345</v>
      </c>
      <c r="C347" s="4" t="s">
        <v>842</v>
      </c>
      <c r="D347" s="4">
        <v>3.0</v>
      </c>
      <c r="E347" s="4" t="s">
        <v>86</v>
      </c>
      <c r="F347" s="4" t="s">
        <v>25</v>
      </c>
      <c r="G347" s="4" t="str">
        <f t="shared" si="15"/>
        <v>Taylor Edwards</v>
      </c>
      <c r="J347" s="4">
        <f t="shared" ref="J347:J384" si="17">J346+1</f>
        <v>2</v>
      </c>
    </row>
    <row r="348" ht="15.75" customHeight="1">
      <c r="A348" s="4" t="str">
        <f t="shared" si="16"/>
        <v>E-03</v>
      </c>
      <c r="B348" s="4" t="s">
        <v>843</v>
      </c>
      <c r="C348" s="4" t="s">
        <v>844</v>
      </c>
      <c r="D348" s="4">
        <v>3.0</v>
      </c>
      <c r="E348" s="4" t="s">
        <v>86</v>
      </c>
      <c r="F348" s="4" t="s">
        <v>25</v>
      </c>
      <c r="G348" s="4" t="str">
        <f t="shared" si="15"/>
        <v>Logan Mahoney</v>
      </c>
      <c r="J348" s="4">
        <f t="shared" si="17"/>
        <v>3</v>
      </c>
    </row>
    <row r="349" ht="15.75" customHeight="1">
      <c r="A349" s="4" t="str">
        <f t="shared" si="16"/>
        <v>E-04</v>
      </c>
      <c r="B349" s="4" t="s">
        <v>843</v>
      </c>
      <c r="C349" s="4" t="s">
        <v>845</v>
      </c>
      <c r="D349" s="4">
        <v>3.0</v>
      </c>
      <c r="E349" s="4" t="s">
        <v>86</v>
      </c>
      <c r="F349" s="4" t="s">
        <v>25</v>
      </c>
      <c r="G349" s="4" t="str">
        <f t="shared" si="15"/>
        <v>Breanne Mahoney</v>
      </c>
      <c r="J349" s="4">
        <f t="shared" si="17"/>
        <v>4</v>
      </c>
    </row>
    <row r="350" ht="15.75" customHeight="1">
      <c r="A350" s="4" t="str">
        <f t="shared" si="16"/>
        <v>E-05</v>
      </c>
      <c r="B350" s="4" t="s">
        <v>846</v>
      </c>
      <c r="C350" s="4" t="s">
        <v>847</v>
      </c>
      <c r="D350" s="4">
        <v>3.0</v>
      </c>
      <c r="E350" s="4" t="s">
        <v>86</v>
      </c>
      <c r="F350" s="4" t="s">
        <v>25</v>
      </c>
      <c r="G350" s="4" t="str">
        <f t="shared" si="15"/>
        <v>Francesca Villapiano</v>
      </c>
      <c r="J350" s="4">
        <f t="shared" si="17"/>
        <v>5</v>
      </c>
    </row>
    <row r="351" ht="15.75" customHeight="1">
      <c r="A351" s="4" t="str">
        <f t="shared" si="16"/>
        <v>E-06</v>
      </c>
      <c r="B351" s="4" t="s">
        <v>848</v>
      </c>
      <c r="C351" s="4" t="s">
        <v>849</v>
      </c>
      <c r="D351" s="4">
        <v>3.0</v>
      </c>
      <c r="E351" s="4" t="s">
        <v>23</v>
      </c>
      <c r="F351" s="4" t="s">
        <v>25</v>
      </c>
      <c r="G351" s="4" t="str">
        <f t="shared" si="15"/>
        <v>Chez Recupido</v>
      </c>
      <c r="J351" s="4">
        <f t="shared" si="17"/>
        <v>6</v>
      </c>
    </row>
    <row r="352" ht="15.75" customHeight="1">
      <c r="A352" s="4" t="str">
        <f t="shared" si="16"/>
        <v>E-07</v>
      </c>
      <c r="B352" s="4" t="s">
        <v>850</v>
      </c>
      <c r="C352" s="4" t="s">
        <v>851</v>
      </c>
      <c r="D352" s="4">
        <v>4.0</v>
      </c>
      <c r="E352" s="4" t="s">
        <v>86</v>
      </c>
      <c r="F352" s="4" t="s">
        <v>25</v>
      </c>
      <c r="G352" s="4" t="str">
        <f t="shared" si="15"/>
        <v>Karoline Jaeckle</v>
      </c>
      <c r="J352" s="4">
        <f t="shared" si="17"/>
        <v>7</v>
      </c>
    </row>
    <row r="353" ht="15.75" customHeight="1">
      <c r="A353" s="4" t="str">
        <f t="shared" si="16"/>
        <v>E-08</v>
      </c>
      <c r="B353" s="4" t="s">
        <v>852</v>
      </c>
      <c r="C353" s="4" t="s">
        <v>853</v>
      </c>
      <c r="D353" s="4">
        <v>4.0</v>
      </c>
      <c r="E353" s="4" t="s">
        <v>86</v>
      </c>
      <c r="F353" s="4" t="s">
        <v>25</v>
      </c>
      <c r="G353" s="4" t="str">
        <f t="shared" si="15"/>
        <v>Lilly Scheuerman</v>
      </c>
      <c r="J353" s="4">
        <f t="shared" si="17"/>
        <v>8</v>
      </c>
    </row>
    <row r="354" ht="15.75" customHeight="1">
      <c r="A354" s="4" t="str">
        <f t="shared" si="16"/>
        <v>E-09</v>
      </c>
      <c r="B354" s="4" t="s">
        <v>854</v>
      </c>
      <c r="C354" s="4" t="s">
        <v>855</v>
      </c>
      <c r="D354" s="4">
        <v>4.0</v>
      </c>
      <c r="E354" s="4" t="s">
        <v>86</v>
      </c>
      <c r="F354" s="4" t="s">
        <v>25</v>
      </c>
      <c r="G354" s="4" t="str">
        <f t="shared" si="15"/>
        <v>Sarah Schlegel</v>
      </c>
      <c r="J354" s="4">
        <f t="shared" si="17"/>
        <v>9</v>
      </c>
    </row>
    <row r="355" ht="15.75" customHeight="1">
      <c r="A355" s="4" t="str">
        <f t="shared" si="16"/>
        <v>E-10</v>
      </c>
      <c r="B355" s="4" t="s">
        <v>856</v>
      </c>
      <c r="C355" s="4" t="s">
        <v>857</v>
      </c>
      <c r="D355" s="4">
        <v>4.0</v>
      </c>
      <c r="E355" s="4" t="s">
        <v>23</v>
      </c>
      <c r="F355" s="4" t="s">
        <v>25</v>
      </c>
      <c r="G355" s="4" t="str">
        <f t="shared" si="15"/>
        <v>AJ Calise</v>
      </c>
      <c r="J355" s="4">
        <f t="shared" si="17"/>
        <v>10</v>
      </c>
    </row>
    <row r="356" ht="15.75" customHeight="1">
      <c r="A356" s="4" t="str">
        <f t="shared" si="16"/>
        <v>E-11</v>
      </c>
      <c r="B356" s="4" t="s">
        <v>858</v>
      </c>
      <c r="C356" s="4" t="s">
        <v>859</v>
      </c>
      <c r="D356" s="4">
        <v>4.0</v>
      </c>
      <c r="E356" s="4" t="s">
        <v>23</v>
      </c>
      <c r="F356" s="4" t="s">
        <v>25</v>
      </c>
      <c r="G356" s="4" t="str">
        <f t="shared" si="15"/>
        <v>Alfonso Cheong</v>
      </c>
      <c r="J356" s="4">
        <f t="shared" si="17"/>
        <v>11</v>
      </c>
    </row>
    <row r="357" ht="15.75" customHeight="1">
      <c r="A357" s="4" t="str">
        <f t="shared" si="16"/>
        <v>E-12</v>
      </c>
      <c r="B357" s="4" t="s">
        <v>860</v>
      </c>
      <c r="C357" s="4" t="s">
        <v>366</v>
      </c>
      <c r="D357" s="4">
        <v>4.0</v>
      </c>
      <c r="E357" s="4" t="s">
        <v>23</v>
      </c>
      <c r="F357" s="4" t="s">
        <v>25</v>
      </c>
      <c r="G357" s="4" t="str">
        <f t="shared" si="15"/>
        <v>Dominic DeLuca</v>
      </c>
      <c r="J357" s="4">
        <f t="shared" si="17"/>
        <v>12</v>
      </c>
    </row>
    <row r="358" ht="15.75" customHeight="1">
      <c r="A358" s="4" t="str">
        <f t="shared" si="16"/>
        <v>E-13</v>
      </c>
      <c r="B358" s="4" t="s">
        <v>861</v>
      </c>
      <c r="C358" s="4" t="s">
        <v>862</v>
      </c>
      <c r="D358" s="4">
        <v>4.0</v>
      </c>
      <c r="E358" s="4" t="s">
        <v>23</v>
      </c>
      <c r="F358" s="4" t="s">
        <v>25</v>
      </c>
      <c r="G358" s="4" t="str">
        <f t="shared" si="15"/>
        <v>Lorenzo DiBello</v>
      </c>
      <c r="J358" s="4">
        <f t="shared" si="17"/>
        <v>13</v>
      </c>
    </row>
    <row r="359" ht="15.75" customHeight="1">
      <c r="A359" s="4" t="str">
        <f t="shared" si="16"/>
        <v>E-14</v>
      </c>
      <c r="B359" s="4" t="s">
        <v>863</v>
      </c>
      <c r="C359" s="4" t="s">
        <v>864</v>
      </c>
      <c r="D359" s="4">
        <v>4.0</v>
      </c>
      <c r="E359" s="4" t="s">
        <v>23</v>
      </c>
      <c r="F359" s="4" t="s">
        <v>25</v>
      </c>
      <c r="G359" s="4" t="str">
        <f t="shared" si="15"/>
        <v>Cal Gill</v>
      </c>
      <c r="J359" s="4">
        <f t="shared" si="17"/>
        <v>14</v>
      </c>
    </row>
    <row r="360" ht="15.75" customHeight="1">
      <c r="A360" s="4" t="str">
        <f t="shared" si="16"/>
        <v>E-15</v>
      </c>
      <c r="B360" s="4" t="s">
        <v>865</v>
      </c>
      <c r="C360" s="4" t="s">
        <v>866</v>
      </c>
      <c r="D360" s="4">
        <v>4.0</v>
      </c>
      <c r="E360" s="4" t="s">
        <v>23</v>
      </c>
      <c r="F360" s="4" t="s">
        <v>25</v>
      </c>
      <c r="G360" s="4" t="str">
        <f t="shared" si="15"/>
        <v>Shepherd Jones</v>
      </c>
      <c r="J360" s="4">
        <f t="shared" si="17"/>
        <v>15</v>
      </c>
    </row>
    <row r="361" ht="15.75" customHeight="1">
      <c r="A361" s="4" t="str">
        <f t="shared" si="16"/>
        <v>E-16</v>
      </c>
      <c r="B361" s="4" t="s">
        <v>863</v>
      </c>
      <c r="C361" s="4" t="s">
        <v>867</v>
      </c>
      <c r="D361" s="4">
        <v>5.0</v>
      </c>
      <c r="E361" s="4" t="s">
        <v>86</v>
      </c>
      <c r="F361" s="4" t="s">
        <v>25</v>
      </c>
      <c r="G361" s="4" t="str">
        <f t="shared" si="15"/>
        <v>Gracyn Gill</v>
      </c>
      <c r="J361" s="4">
        <f t="shared" si="17"/>
        <v>16</v>
      </c>
    </row>
    <row r="362" ht="15.75" customHeight="1">
      <c r="A362" s="4" t="str">
        <f t="shared" si="16"/>
        <v>E-17</v>
      </c>
      <c r="B362" s="4" t="s">
        <v>868</v>
      </c>
      <c r="C362" s="4" t="s">
        <v>869</v>
      </c>
      <c r="D362" s="4">
        <v>5.0</v>
      </c>
      <c r="E362" s="4" t="s">
        <v>86</v>
      </c>
      <c r="F362" s="4" t="s">
        <v>25</v>
      </c>
      <c r="G362" s="4" t="str">
        <f t="shared" si="15"/>
        <v>Klari Jalics</v>
      </c>
      <c r="J362" s="4">
        <f t="shared" si="17"/>
        <v>17</v>
      </c>
    </row>
    <row r="363" ht="15.75" customHeight="1">
      <c r="A363" s="4" t="str">
        <f t="shared" si="16"/>
        <v>E-18</v>
      </c>
      <c r="B363" s="4" t="s">
        <v>843</v>
      </c>
      <c r="C363" s="4" t="s">
        <v>870</v>
      </c>
      <c r="D363" s="4">
        <v>5.0</v>
      </c>
      <c r="E363" s="4" t="s">
        <v>86</v>
      </c>
      <c r="F363" s="4" t="s">
        <v>25</v>
      </c>
      <c r="G363" s="4" t="str">
        <f t="shared" si="15"/>
        <v>Reagan Mahoney</v>
      </c>
      <c r="J363" s="4">
        <f t="shared" si="17"/>
        <v>18</v>
      </c>
    </row>
    <row r="364" ht="15.75" customHeight="1">
      <c r="A364" s="4" t="str">
        <f t="shared" si="16"/>
        <v>E-19</v>
      </c>
      <c r="B364" s="4" t="s">
        <v>843</v>
      </c>
      <c r="C364" s="4" t="s">
        <v>245</v>
      </c>
      <c r="D364" s="4">
        <v>5.0</v>
      </c>
      <c r="E364" s="4" t="s">
        <v>86</v>
      </c>
      <c r="F364" s="4" t="s">
        <v>25</v>
      </c>
      <c r="G364" s="4" t="str">
        <f t="shared" si="15"/>
        <v>Mary Mahoney</v>
      </c>
      <c r="J364" s="4">
        <f t="shared" si="17"/>
        <v>19</v>
      </c>
    </row>
    <row r="365" ht="15.75" customHeight="1">
      <c r="A365" s="4" t="str">
        <f t="shared" si="16"/>
        <v>E-20</v>
      </c>
      <c r="B365" s="4" t="s">
        <v>871</v>
      </c>
      <c r="C365" s="4" t="s">
        <v>236</v>
      </c>
      <c r="D365" s="4">
        <v>5.0</v>
      </c>
      <c r="E365" s="4" t="s">
        <v>23</v>
      </c>
      <c r="F365" s="4" t="s">
        <v>25</v>
      </c>
      <c r="G365" s="4" t="str">
        <f t="shared" si="15"/>
        <v>Chase Allocco</v>
      </c>
      <c r="J365" s="4">
        <f t="shared" si="17"/>
        <v>20</v>
      </c>
    </row>
    <row r="366" ht="15.75" customHeight="1">
      <c r="A366" s="4" t="str">
        <f t="shared" si="16"/>
        <v>E-21</v>
      </c>
      <c r="B366" s="4" t="s">
        <v>872</v>
      </c>
      <c r="C366" s="4" t="s">
        <v>374</v>
      </c>
      <c r="D366" s="4">
        <v>5.0</v>
      </c>
      <c r="E366" s="4" t="s">
        <v>23</v>
      </c>
      <c r="F366" s="4" t="s">
        <v>25</v>
      </c>
      <c r="G366" s="4" t="str">
        <f t="shared" si="15"/>
        <v>Henry Slocum</v>
      </c>
      <c r="J366" s="4">
        <f t="shared" si="17"/>
        <v>21</v>
      </c>
    </row>
    <row r="367" ht="15.75" customHeight="1">
      <c r="A367" s="4" t="str">
        <f t="shared" si="16"/>
        <v>E-22</v>
      </c>
      <c r="B367" s="4" t="s">
        <v>873</v>
      </c>
      <c r="C367" s="4" t="s">
        <v>184</v>
      </c>
      <c r="D367" s="4">
        <v>5.0</v>
      </c>
      <c r="E367" s="4" t="s">
        <v>23</v>
      </c>
      <c r="F367" s="4" t="s">
        <v>25</v>
      </c>
      <c r="G367" s="4" t="str">
        <f t="shared" si="15"/>
        <v>Michael Witko</v>
      </c>
      <c r="J367" s="4">
        <f t="shared" si="17"/>
        <v>22</v>
      </c>
    </row>
    <row r="368" ht="15.75" customHeight="1">
      <c r="A368" s="4" t="str">
        <f t="shared" si="16"/>
        <v>E-23</v>
      </c>
      <c r="B368" s="4" t="s">
        <v>874</v>
      </c>
      <c r="C368" s="4" t="s">
        <v>875</v>
      </c>
      <c r="D368" s="4">
        <v>6.0</v>
      </c>
      <c r="E368" s="4" t="s">
        <v>86</v>
      </c>
      <c r="F368" s="4" t="s">
        <v>25</v>
      </c>
      <c r="G368" s="4" t="str">
        <f t="shared" si="15"/>
        <v>Viktoria Molina</v>
      </c>
      <c r="J368" s="4">
        <f t="shared" si="17"/>
        <v>23</v>
      </c>
    </row>
    <row r="369" ht="15.75" customHeight="1">
      <c r="A369" s="4" t="str">
        <f t="shared" si="16"/>
        <v>E-24</v>
      </c>
      <c r="B369" s="4" t="s">
        <v>876</v>
      </c>
      <c r="C369" s="4" t="s">
        <v>877</v>
      </c>
      <c r="D369" s="4">
        <v>6.0</v>
      </c>
      <c r="E369" s="4" t="s">
        <v>86</v>
      </c>
      <c r="F369" s="4" t="s">
        <v>25</v>
      </c>
      <c r="G369" s="4" t="str">
        <f t="shared" si="15"/>
        <v>Rege Rekeczky</v>
      </c>
      <c r="J369" s="4">
        <f t="shared" si="17"/>
        <v>24</v>
      </c>
    </row>
    <row r="370" ht="15.75" customHeight="1">
      <c r="A370" s="4" t="str">
        <f t="shared" si="16"/>
        <v>E-25</v>
      </c>
      <c r="B370" s="4" t="s">
        <v>860</v>
      </c>
      <c r="C370" s="4" t="s">
        <v>878</v>
      </c>
      <c r="D370" s="4">
        <v>6.0</v>
      </c>
      <c r="E370" s="4" t="s">
        <v>23</v>
      </c>
      <c r="F370" s="4" t="s">
        <v>25</v>
      </c>
      <c r="G370" s="4" t="str">
        <f t="shared" si="15"/>
        <v>Chris DeLuca</v>
      </c>
      <c r="J370" s="4">
        <f t="shared" si="17"/>
        <v>25</v>
      </c>
    </row>
    <row r="371" ht="15.75" customHeight="1">
      <c r="A371" s="4" t="str">
        <f t="shared" si="16"/>
        <v>E-26</v>
      </c>
      <c r="B371" s="4" t="s">
        <v>854</v>
      </c>
      <c r="C371" s="4" t="s">
        <v>374</v>
      </c>
      <c r="D371" s="4">
        <v>6.0</v>
      </c>
      <c r="E371" s="4" t="s">
        <v>23</v>
      </c>
      <c r="F371" s="4" t="s">
        <v>25</v>
      </c>
      <c r="G371" s="4" t="str">
        <f t="shared" si="15"/>
        <v>Henry Schlegel</v>
      </c>
      <c r="J371" s="4">
        <f t="shared" si="17"/>
        <v>26</v>
      </c>
    </row>
    <row r="372" ht="15.75" customHeight="1">
      <c r="A372" s="4" t="str">
        <f t="shared" si="16"/>
        <v>E-27</v>
      </c>
      <c r="B372" s="4" t="s">
        <v>879</v>
      </c>
      <c r="C372" s="4" t="s">
        <v>336</v>
      </c>
      <c r="D372" s="4">
        <v>7.0</v>
      </c>
      <c r="E372" s="4" t="s">
        <v>86</v>
      </c>
      <c r="F372" s="4" t="s">
        <v>25</v>
      </c>
      <c r="G372" s="4" t="str">
        <f t="shared" si="15"/>
        <v>Sophia Nunez</v>
      </c>
      <c r="J372" s="4">
        <f t="shared" si="17"/>
        <v>27</v>
      </c>
    </row>
    <row r="373" ht="15.75" customHeight="1">
      <c r="A373" s="4" t="str">
        <f t="shared" si="16"/>
        <v>E-28</v>
      </c>
      <c r="B373" s="4" t="s">
        <v>880</v>
      </c>
      <c r="C373" s="4" t="s">
        <v>881</v>
      </c>
      <c r="D373" s="4">
        <v>7.0</v>
      </c>
      <c r="E373" s="4" t="s">
        <v>23</v>
      </c>
      <c r="F373" s="4" t="s">
        <v>25</v>
      </c>
      <c r="G373" s="4" t="str">
        <f t="shared" si="15"/>
        <v>Jacob Dugan</v>
      </c>
      <c r="J373" s="4">
        <f t="shared" si="17"/>
        <v>28</v>
      </c>
    </row>
    <row r="374" ht="15.75" customHeight="1">
      <c r="A374" s="4" t="str">
        <f t="shared" si="16"/>
        <v>E-29</v>
      </c>
      <c r="B374" s="4" t="s">
        <v>882</v>
      </c>
      <c r="C374" s="4" t="s">
        <v>883</v>
      </c>
      <c r="D374" s="4">
        <v>7.0</v>
      </c>
      <c r="E374" s="4" t="s">
        <v>23</v>
      </c>
      <c r="F374" s="4" t="s">
        <v>25</v>
      </c>
      <c r="G374" s="4" t="str">
        <f t="shared" si="15"/>
        <v>Ryder Kraft</v>
      </c>
      <c r="J374" s="4">
        <f t="shared" si="17"/>
        <v>29</v>
      </c>
    </row>
    <row r="375" ht="15.75" customHeight="1">
      <c r="A375" s="4" t="str">
        <f t="shared" si="16"/>
        <v>E-30</v>
      </c>
      <c r="B375" s="4" t="s">
        <v>884</v>
      </c>
      <c r="C375" s="4" t="s">
        <v>156</v>
      </c>
      <c r="D375" s="4">
        <v>7.0</v>
      </c>
      <c r="E375" s="4" t="s">
        <v>23</v>
      </c>
      <c r="F375" s="4" t="s">
        <v>25</v>
      </c>
      <c r="G375" s="4" t="str">
        <f t="shared" si="15"/>
        <v>Jack McInerny</v>
      </c>
      <c r="J375" s="4">
        <f t="shared" si="17"/>
        <v>30</v>
      </c>
    </row>
    <row r="376" ht="15.75" customHeight="1">
      <c r="A376" s="4" t="str">
        <f t="shared" si="16"/>
        <v>E-31</v>
      </c>
      <c r="B376" s="4" t="s">
        <v>885</v>
      </c>
      <c r="C376" s="4" t="s">
        <v>162</v>
      </c>
      <c r="D376" s="4">
        <v>8.0</v>
      </c>
      <c r="E376" s="4" t="s">
        <v>86</v>
      </c>
      <c r="F376" s="4" t="s">
        <v>25</v>
      </c>
      <c r="G376" s="4" t="str">
        <f t="shared" si="15"/>
        <v>Katie Segal</v>
      </c>
      <c r="J376" s="4">
        <f t="shared" si="17"/>
        <v>31</v>
      </c>
    </row>
    <row r="377" ht="15.75" customHeight="1">
      <c r="A377" s="4" t="str">
        <f t="shared" si="16"/>
        <v>E-32</v>
      </c>
      <c r="B377" s="4" t="s">
        <v>886</v>
      </c>
      <c r="C377" s="4" t="s">
        <v>320</v>
      </c>
      <c r="D377" s="4">
        <v>8.0</v>
      </c>
      <c r="E377" s="4" t="s">
        <v>23</v>
      </c>
      <c r="F377" s="4" t="s">
        <v>25</v>
      </c>
      <c r="G377" s="4" t="str">
        <f t="shared" si="15"/>
        <v>James Crowley</v>
      </c>
      <c r="J377" s="4">
        <f t="shared" si="17"/>
        <v>32</v>
      </c>
    </row>
    <row r="378" ht="15.75" customHeight="1">
      <c r="A378" s="4" t="str">
        <f t="shared" si="16"/>
        <v>E-33</v>
      </c>
      <c r="B378" s="4" t="s">
        <v>887</v>
      </c>
      <c r="C378" s="4" t="s">
        <v>888</v>
      </c>
      <c r="D378" s="4">
        <v>8.0</v>
      </c>
      <c r="E378" s="4" t="s">
        <v>23</v>
      </c>
      <c r="F378" s="4" t="s">
        <v>25</v>
      </c>
      <c r="G378" s="4" t="str">
        <f t="shared" si="15"/>
        <v>Thomas Halliez</v>
      </c>
      <c r="J378" s="4">
        <f t="shared" si="17"/>
        <v>33</v>
      </c>
    </row>
    <row r="379" ht="15.75" customHeight="1">
      <c r="A379" s="4" t="str">
        <f t="shared" si="16"/>
        <v>E-34</v>
      </c>
      <c r="B379" s="4" t="s">
        <v>868</v>
      </c>
      <c r="C379" s="4" t="s">
        <v>889</v>
      </c>
      <c r="D379" s="4">
        <v>8.0</v>
      </c>
      <c r="E379" s="4" t="s">
        <v>23</v>
      </c>
      <c r="F379" s="4" t="s">
        <v>25</v>
      </c>
      <c r="G379" s="4" t="str">
        <f t="shared" si="15"/>
        <v>Benedek Jalics</v>
      </c>
      <c r="J379" s="4">
        <f t="shared" si="17"/>
        <v>34</v>
      </c>
    </row>
    <row r="380" ht="15.75" customHeight="1">
      <c r="A380" s="4" t="str">
        <f t="shared" si="16"/>
        <v>E-35</v>
      </c>
      <c r="B380" s="4" t="s">
        <v>890</v>
      </c>
      <c r="C380" s="4" t="s">
        <v>891</v>
      </c>
      <c r="D380" s="4">
        <v>8.0</v>
      </c>
      <c r="E380" s="4" t="s">
        <v>23</v>
      </c>
      <c r="F380" s="4" t="s">
        <v>25</v>
      </c>
      <c r="G380" s="4" t="str">
        <f t="shared" si="15"/>
        <v>Cole McQueen</v>
      </c>
      <c r="J380" s="4">
        <f t="shared" si="17"/>
        <v>35</v>
      </c>
    </row>
    <row r="381" ht="15.75" customHeight="1">
      <c r="A381" s="4" t="str">
        <f t="shared" si="16"/>
        <v>E-36</v>
      </c>
      <c r="B381" s="4" t="s">
        <v>854</v>
      </c>
      <c r="C381" s="4" t="s">
        <v>881</v>
      </c>
      <c r="D381" s="4">
        <v>8.0</v>
      </c>
      <c r="E381" s="4" t="s">
        <v>23</v>
      </c>
      <c r="F381" s="4" t="s">
        <v>25</v>
      </c>
      <c r="G381" s="4" t="str">
        <f t="shared" si="15"/>
        <v>Jacob Schlegel</v>
      </c>
      <c r="J381" s="4">
        <f t="shared" si="17"/>
        <v>36</v>
      </c>
    </row>
    <row r="382" ht="15.75" customHeight="1">
      <c r="A382" s="4" t="str">
        <f t="shared" si="16"/>
        <v>E-37</v>
      </c>
      <c r="B382" s="4" t="s">
        <v>892</v>
      </c>
      <c r="C382" s="4" t="s">
        <v>320</v>
      </c>
      <c r="D382" s="4">
        <v>6.0</v>
      </c>
      <c r="E382" s="4" t="s">
        <v>23</v>
      </c>
      <c r="F382" s="4" t="s">
        <v>25</v>
      </c>
      <c r="G382" s="4" t="str">
        <f t="shared" si="15"/>
        <v>James Marlow</v>
      </c>
      <c r="J382" s="4">
        <f t="shared" si="17"/>
        <v>37</v>
      </c>
    </row>
    <row r="383" ht="15.75" customHeight="1">
      <c r="A383" s="4" t="str">
        <f t="shared" si="16"/>
        <v>E-38</v>
      </c>
      <c r="B383" s="4" t="s">
        <v>893</v>
      </c>
      <c r="C383" s="4" t="s">
        <v>224</v>
      </c>
      <c r="D383" s="4">
        <v>8.0</v>
      </c>
      <c r="E383" s="4" t="s">
        <v>23</v>
      </c>
      <c r="F383" s="4" t="s">
        <v>25</v>
      </c>
      <c r="G383" s="4" t="str">
        <f t="shared" si="15"/>
        <v>Robert Dudley</v>
      </c>
      <c r="J383" s="4">
        <f t="shared" si="17"/>
        <v>38</v>
      </c>
      <c r="M383" s="41"/>
    </row>
    <row r="384" ht="15.75" customHeight="1">
      <c r="A384" s="4" t="str">
        <f t="shared" si="16"/>
        <v>E-39</v>
      </c>
      <c r="B384" s="4" t="s">
        <v>893</v>
      </c>
      <c r="C384" s="4" t="s">
        <v>888</v>
      </c>
      <c r="D384" s="4">
        <v>5.0</v>
      </c>
      <c r="E384" s="4" t="s">
        <v>23</v>
      </c>
      <c r="F384" s="4" t="s">
        <v>25</v>
      </c>
      <c r="G384" s="4" t="str">
        <f t="shared" si="15"/>
        <v>Thomas Dudley</v>
      </c>
      <c r="J384" s="4">
        <f t="shared" si="17"/>
        <v>39</v>
      </c>
      <c r="M384" s="41"/>
    </row>
    <row r="385" ht="15.75" customHeight="1">
      <c r="A385" s="4" t="s">
        <v>894</v>
      </c>
      <c r="B385" s="4" t="s">
        <v>895</v>
      </c>
      <c r="C385" s="4" t="s">
        <v>414</v>
      </c>
      <c r="D385" s="4">
        <v>2.0</v>
      </c>
      <c r="E385" s="4" t="s">
        <v>23</v>
      </c>
      <c r="F385" s="4" t="s">
        <v>25</v>
      </c>
      <c r="G385" s="4" t="str">
        <f t="shared" si="15"/>
        <v>Lucas Vieira</v>
      </c>
      <c r="M385" s="42"/>
    </row>
    <row r="386" ht="15.75" customHeight="1">
      <c r="A386" s="4" t="s">
        <v>896</v>
      </c>
      <c r="B386" s="4" t="s">
        <v>863</v>
      </c>
      <c r="C386" s="4" t="s">
        <v>897</v>
      </c>
      <c r="D386" s="4">
        <v>2.0</v>
      </c>
      <c r="E386" s="4" t="s">
        <v>23</v>
      </c>
      <c r="F386" s="4" t="s">
        <v>25</v>
      </c>
      <c r="G386" s="4" t="str">
        <f t="shared" si="15"/>
        <v>Lach Gill</v>
      </c>
      <c r="M386" s="41"/>
    </row>
    <row r="387" ht="15.75" customHeight="1">
      <c r="A387" s="4" t="s">
        <v>898</v>
      </c>
      <c r="B387" s="4" t="s">
        <v>865</v>
      </c>
      <c r="C387" s="4" t="s">
        <v>870</v>
      </c>
      <c r="D387" s="4">
        <v>2.0</v>
      </c>
      <c r="E387" s="4" t="s">
        <v>86</v>
      </c>
      <c r="F387" s="4" t="s">
        <v>25</v>
      </c>
      <c r="G387" s="4" t="str">
        <f t="shared" si="15"/>
        <v>Reagan Jones</v>
      </c>
      <c r="M387" s="41"/>
    </row>
    <row r="388" ht="15.75" customHeight="1">
      <c r="A388" s="4" t="s">
        <v>899</v>
      </c>
      <c r="B388" s="4" t="s">
        <v>860</v>
      </c>
      <c r="C388" s="4" t="s">
        <v>253</v>
      </c>
      <c r="D388" s="4">
        <v>1.0</v>
      </c>
      <c r="E388" s="4" t="s">
        <v>23</v>
      </c>
      <c r="F388" s="4" t="s">
        <v>25</v>
      </c>
      <c r="G388" s="4" t="str">
        <f t="shared" si="15"/>
        <v>Anthony DeLuca</v>
      </c>
      <c r="M388" s="41"/>
    </row>
    <row r="389" ht="15.75" customHeight="1">
      <c r="A389" s="18" t="s">
        <v>900</v>
      </c>
      <c r="B389" s="18" t="s">
        <v>901</v>
      </c>
      <c r="C389" s="18" t="s">
        <v>902</v>
      </c>
      <c r="D389" s="18">
        <v>2.0</v>
      </c>
      <c r="E389" s="18" t="s">
        <v>23</v>
      </c>
      <c r="F389" s="18" t="s">
        <v>25</v>
      </c>
      <c r="G389" s="4" t="str">
        <f t="shared" si="15"/>
        <v>Karl Jaekle</v>
      </c>
      <c r="M389" s="41"/>
    </row>
    <row r="390" ht="15.75" customHeight="1">
      <c r="M390" s="41"/>
    </row>
    <row r="391" ht="15.75" customHeight="1">
      <c r="A391" s="4" t="s">
        <v>903</v>
      </c>
      <c r="B391" s="4" t="s">
        <v>904</v>
      </c>
      <c r="C391" s="4" t="s">
        <v>905</v>
      </c>
      <c r="D391" s="4">
        <v>8.0</v>
      </c>
      <c r="E391" s="4" t="s">
        <v>23</v>
      </c>
      <c r="F391" s="4" t="s">
        <v>32</v>
      </c>
      <c r="G391" s="4" t="str">
        <f t="shared" ref="G391:G403" si="18">C391&amp;" "&amp;B391</f>
        <v>Stephen Polefko</v>
      </c>
    </row>
    <row r="392" ht="15.75" customHeight="1">
      <c r="A392" s="4" t="s">
        <v>906</v>
      </c>
      <c r="B392" s="4" t="s">
        <v>907</v>
      </c>
      <c r="C392" s="4" t="s">
        <v>908</v>
      </c>
      <c r="D392" s="4">
        <v>8.0</v>
      </c>
      <c r="E392" s="4" t="s">
        <v>86</v>
      </c>
      <c r="F392" s="4" t="s">
        <v>32</v>
      </c>
      <c r="G392" s="4" t="str">
        <f t="shared" si="18"/>
        <v>Delaney Pignatello</v>
      </c>
    </row>
    <row r="393" ht="15.75" customHeight="1">
      <c r="A393" s="4" t="s">
        <v>909</v>
      </c>
      <c r="B393" s="4" t="s">
        <v>910</v>
      </c>
      <c r="C393" s="4" t="s">
        <v>162</v>
      </c>
      <c r="D393" s="4">
        <v>8.0</v>
      </c>
      <c r="E393" s="4" t="s">
        <v>86</v>
      </c>
      <c r="F393" s="4" t="s">
        <v>32</v>
      </c>
      <c r="G393" s="4" t="str">
        <f t="shared" si="18"/>
        <v>Katie Sherer</v>
      </c>
    </row>
    <row r="394" ht="15.75" customHeight="1">
      <c r="A394" s="4" t="s">
        <v>911</v>
      </c>
      <c r="B394" s="4" t="s">
        <v>912</v>
      </c>
      <c r="C394" s="4" t="s">
        <v>465</v>
      </c>
      <c r="D394" s="4">
        <v>8.0</v>
      </c>
      <c r="E394" s="4" t="s">
        <v>86</v>
      </c>
      <c r="F394" s="4" t="s">
        <v>32</v>
      </c>
      <c r="G394" s="4" t="str">
        <f t="shared" si="18"/>
        <v>Claire Shrekgast</v>
      </c>
    </row>
    <row r="395" ht="15.75" customHeight="1">
      <c r="A395" s="4" t="s">
        <v>913</v>
      </c>
      <c r="B395" s="4" t="s">
        <v>912</v>
      </c>
      <c r="C395" s="4" t="s">
        <v>914</v>
      </c>
      <c r="D395" s="4">
        <v>8.0</v>
      </c>
      <c r="E395" s="4" t="s">
        <v>86</v>
      </c>
      <c r="F395" s="4" t="s">
        <v>32</v>
      </c>
      <c r="G395" s="4" t="str">
        <f t="shared" si="18"/>
        <v>Mary Kate Shrekgast</v>
      </c>
    </row>
    <row r="396" ht="15.75" customHeight="1">
      <c r="A396" s="4" t="s">
        <v>915</v>
      </c>
      <c r="B396" s="4" t="s">
        <v>916</v>
      </c>
      <c r="C396" s="4" t="s">
        <v>917</v>
      </c>
      <c r="D396" s="4">
        <v>6.0</v>
      </c>
      <c r="E396" s="4" t="s">
        <v>23</v>
      </c>
      <c r="F396" s="4" t="s">
        <v>32</v>
      </c>
      <c r="G396" s="4" t="str">
        <f t="shared" si="18"/>
        <v>Patrick Kostka</v>
      </c>
    </row>
    <row r="397" ht="15.75" customHeight="1">
      <c r="A397" s="4" t="s">
        <v>918</v>
      </c>
      <c r="B397" s="4" t="s">
        <v>919</v>
      </c>
      <c r="C397" s="4" t="s">
        <v>575</v>
      </c>
      <c r="D397" s="4">
        <v>4.0</v>
      </c>
      <c r="E397" s="4" t="s">
        <v>23</v>
      </c>
      <c r="F397" s="4" t="s">
        <v>32</v>
      </c>
      <c r="G397" s="4" t="str">
        <f t="shared" si="18"/>
        <v>Luke Durso</v>
      </c>
    </row>
    <row r="398" ht="15.75" customHeight="1">
      <c r="A398" s="4" t="s">
        <v>920</v>
      </c>
      <c r="B398" s="4" t="s">
        <v>921</v>
      </c>
      <c r="C398" s="4" t="s">
        <v>922</v>
      </c>
      <c r="D398" s="4">
        <v>4.0</v>
      </c>
      <c r="E398" s="4" t="s">
        <v>23</v>
      </c>
      <c r="F398" s="4" t="s">
        <v>32</v>
      </c>
      <c r="G398" s="4" t="str">
        <f t="shared" si="18"/>
        <v>Russell Plevniak</v>
      </c>
    </row>
    <row r="399" ht="15.75" customHeight="1">
      <c r="A399" s="4" t="s">
        <v>923</v>
      </c>
      <c r="B399" s="4" t="s">
        <v>924</v>
      </c>
      <c r="C399" s="4" t="s">
        <v>925</v>
      </c>
      <c r="D399" s="4">
        <v>4.0</v>
      </c>
      <c r="E399" s="4" t="s">
        <v>23</v>
      </c>
      <c r="F399" s="4" t="s">
        <v>32</v>
      </c>
      <c r="G399" s="4" t="str">
        <f t="shared" si="18"/>
        <v>George Salvitti</v>
      </c>
    </row>
    <row r="400" ht="15.75" customHeight="1">
      <c r="A400" s="4" t="s">
        <v>926</v>
      </c>
      <c r="B400" s="4" t="s">
        <v>921</v>
      </c>
      <c r="C400" s="4" t="s">
        <v>136</v>
      </c>
      <c r="D400" s="4">
        <v>3.0</v>
      </c>
      <c r="E400" s="4" t="s">
        <v>23</v>
      </c>
      <c r="F400" s="4" t="s">
        <v>32</v>
      </c>
      <c r="G400" s="4" t="str">
        <f t="shared" si="18"/>
        <v>Owen Plevniak</v>
      </c>
    </row>
    <row r="401" ht="15.75" customHeight="1">
      <c r="A401" s="4" t="s">
        <v>927</v>
      </c>
      <c r="B401" s="4" t="s">
        <v>916</v>
      </c>
      <c r="C401" s="4" t="s">
        <v>928</v>
      </c>
      <c r="D401" s="4">
        <v>3.0</v>
      </c>
      <c r="E401" s="4" t="s">
        <v>86</v>
      </c>
      <c r="F401" s="4" t="s">
        <v>32</v>
      </c>
      <c r="G401" s="4" t="str">
        <f t="shared" si="18"/>
        <v>Hailey Kostka</v>
      </c>
    </row>
    <row r="402" ht="15.75" customHeight="1">
      <c r="A402" s="18" t="s">
        <v>929</v>
      </c>
      <c r="B402" s="18" t="s">
        <v>930</v>
      </c>
      <c r="C402" s="18" t="s">
        <v>931</v>
      </c>
      <c r="D402" s="18">
        <v>3.0</v>
      </c>
      <c r="E402" s="18" t="s">
        <v>23</v>
      </c>
      <c r="F402" s="18" t="s">
        <v>32</v>
      </c>
      <c r="G402" s="4" t="str">
        <f t="shared" si="18"/>
        <v>Andrew Zoni</v>
      </c>
    </row>
    <row r="403" ht="15.75" customHeight="1">
      <c r="A403" s="18" t="s">
        <v>932</v>
      </c>
      <c r="B403" s="18" t="s">
        <v>933</v>
      </c>
      <c r="C403" s="18" t="s">
        <v>934</v>
      </c>
      <c r="D403" s="18">
        <v>3.0</v>
      </c>
      <c r="E403" s="18" t="s">
        <v>86</v>
      </c>
      <c r="F403" s="18" t="s">
        <v>32</v>
      </c>
      <c r="G403" s="4" t="str">
        <f t="shared" si="18"/>
        <v>Greta Durick</v>
      </c>
    </row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>
      <c r="G413" s="4" t="str">
        <f t="shared" ref="G413:G462" si="19">C413&amp;" "&amp;B413</f>
        <v> </v>
      </c>
    </row>
    <row r="414" ht="15.75" customHeight="1">
      <c r="G414" s="4" t="str">
        <f t="shared" si="19"/>
        <v> </v>
      </c>
    </row>
    <row r="415" ht="15.75" customHeight="1">
      <c r="G415" s="4" t="str">
        <f t="shared" si="19"/>
        <v> </v>
      </c>
    </row>
    <row r="416" ht="15.75" customHeight="1">
      <c r="A416" s="4" t="s">
        <v>935</v>
      </c>
      <c r="B416" s="4" t="s">
        <v>936</v>
      </c>
      <c r="C416" s="4" t="s">
        <v>937</v>
      </c>
      <c r="D416" s="4">
        <v>3.0</v>
      </c>
      <c r="E416" s="4" t="s">
        <v>86</v>
      </c>
      <c r="F416" s="4" t="s">
        <v>22</v>
      </c>
      <c r="G416" s="4" t="str">
        <f t="shared" si="19"/>
        <v>Annika Abouzied</v>
      </c>
    </row>
    <row r="417" ht="15.75" customHeight="1">
      <c r="A417" s="4" t="s">
        <v>938</v>
      </c>
      <c r="B417" s="4" t="s">
        <v>939</v>
      </c>
      <c r="C417" s="4" t="s">
        <v>940</v>
      </c>
      <c r="D417" s="4">
        <v>3.0</v>
      </c>
      <c r="E417" s="4" t="s">
        <v>86</v>
      </c>
      <c r="F417" s="4" t="s">
        <v>22</v>
      </c>
      <c r="G417" s="4" t="str">
        <f t="shared" si="19"/>
        <v>Johanna Apolinario</v>
      </c>
    </row>
    <row r="418" ht="15.75" customHeight="1">
      <c r="A418" s="4" t="s">
        <v>941</v>
      </c>
      <c r="B418" s="4" t="s">
        <v>942</v>
      </c>
      <c r="C418" s="4" t="s">
        <v>943</v>
      </c>
      <c r="D418" s="4">
        <v>3.0</v>
      </c>
      <c r="E418" s="4" t="s">
        <v>23</v>
      </c>
      <c r="F418" s="4" t="s">
        <v>22</v>
      </c>
      <c r="G418" s="4" t="str">
        <f t="shared" si="19"/>
        <v>Luciano Caso</v>
      </c>
    </row>
    <row r="419" ht="15.75" customHeight="1">
      <c r="A419" s="4" t="s">
        <v>944</v>
      </c>
      <c r="B419" s="4" t="s">
        <v>945</v>
      </c>
      <c r="C419" s="4" t="s">
        <v>946</v>
      </c>
      <c r="D419" s="4">
        <v>3.0</v>
      </c>
      <c r="E419" s="4" t="s">
        <v>86</v>
      </c>
      <c r="F419" s="4" t="s">
        <v>22</v>
      </c>
      <c r="G419" s="4" t="str">
        <f t="shared" si="19"/>
        <v>Scarlett Lubarsky</v>
      </c>
    </row>
    <row r="420" ht="15.75" customHeight="1">
      <c r="A420" s="4" t="s">
        <v>947</v>
      </c>
      <c r="B420" s="4" t="s">
        <v>948</v>
      </c>
      <c r="C420" s="4" t="s">
        <v>325</v>
      </c>
      <c r="D420" s="4">
        <v>3.0</v>
      </c>
      <c r="E420" s="4" t="s">
        <v>23</v>
      </c>
      <c r="F420" s="4" t="s">
        <v>22</v>
      </c>
      <c r="G420" s="4" t="str">
        <f t="shared" si="19"/>
        <v>Benjamin Saley</v>
      </c>
    </row>
    <row r="421" ht="15.75" customHeight="1">
      <c r="A421" s="4" t="s">
        <v>949</v>
      </c>
      <c r="B421" s="4" t="s">
        <v>854</v>
      </c>
      <c r="C421" s="4" t="s">
        <v>810</v>
      </c>
      <c r="D421" s="4">
        <v>3.0</v>
      </c>
      <c r="E421" s="4" t="s">
        <v>86</v>
      </c>
      <c r="F421" s="4" t="s">
        <v>22</v>
      </c>
      <c r="G421" s="4" t="str">
        <f t="shared" si="19"/>
        <v>Luciana Schlegel</v>
      </c>
    </row>
    <row r="422" ht="15.75" customHeight="1">
      <c r="A422" s="4" t="s">
        <v>950</v>
      </c>
      <c r="B422" s="4" t="s">
        <v>951</v>
      </c>
      <c r="C422" s="4" t="s">
        <v>952</v>
      </c>
      <c r="D422" s="4">
        <v>3.0</v>
      </c>
      <c r="E422" s="4" t="s">
        <v>23</v>
      </c>
      <c r="F422" s="4" t="s">
        <v>22</v>
      </c>
      <c r="G422" s="4" t="str">
        <f t="shared" si="19"/>
        <v>Aaron Segarra</v>
      </c>
    </row>
    <row r="423" ht="15.75" customHeight="1">
      <c r="A423" s="4" t="s">
        <v>953</v>
      </c>
      <c r="B423" s="4" t="s">
        <v>264</v>
      </c>
      <c r="C423" s="4" t="s">
        <v>657</v>
      </c>
      <c r="D423" s="4">
        <v>3.0</v>
      </c>
      <c r="E423" s="4" t="s">
        <v>86</v>
      </c>
      <c r="F423" s="4" t="s">
        <v>22</v>
      </c>
      <c r="G423" s="4" t="str">
        <f t="shared" si="19"/>
        <v>Grace Sullivan</v>
      </c>
    </row>
    <row r="424" ht="15.75" customHeight="1">
      <c r="A424" s="4" t="s">
        <v>954</v>
      </c>
      <c r="B424" s="4" t="s">
        <v>939</v>
      </c>
      <c r="C424" s="4" t="s">
        <v>955</v>
      </c>
      <c r="D424" s="4">
        <v>4.0</v>
      </c>
      <c r="E424" s="4" t="s">
        <v>23</v>
      </c>
      <c r="F424" s="4" t="s">
        <v>22</v>
      </c>
      <c r="G424" s="4" t="str">
        <f t="shared" si="19"/>
        <v>Joel Apolinario</v>
      </c>
    </row>
    <row r="425" ht="15.75" customHeight="1">
      <c r="A425" s="4" t="s">
        <v>956</v>
      </c>
      <c r="B425" s="4" t="s">
        <v>957</v>
      </c>
      <c r="C425" s="4" t="s">
        <v>958</v>
      </c>
      <c r="D425" s="4">
        <v>4.0</v>
      </c>
      <c r="E425" s="4" t="s">
        <v>86</v>
      </c>
      <c r="F425" s="4" t="s">
        <v>22</v>
      </c>
      <c r="G425" s="4" t="str">
        <f t="shared" si="19"/>
        <v>Veronica Arocho</v>
      </c>
    </row>
    <row r="426" ht="15.75" customHeight="1">
      <c r="A426" s="4" t="s">
        <v>959</v>
      </c>
      <c r="B426" s="4" t="s">
        <v>960</v>
      </c>
      <c r="C426" s="4" t="s">
        <v>961</v>
      </c>
      <c r="D426" s="4">
        <v>4.0</v>
      </c>
      <c r="E426" s="4" t="s">
        <v>86</v>
      </c>
      <c r="F426" s="4" t="s">
        <v>22</v>
      </c>
      <c r="G426" s="4" t="str">
        <f t="shared" si="19"/>
        <v>Riley Chicino</v>
      </c>
    </row>
    <row r="427" ht="15.75" customHeight="1">
      <c r="A427" s="4" t="s">
        <v>962</v>
      </c>
      <c r="B427" s="4" t="s">
        <v>963</v>
      </c>
      <c r="C427" s="4" t="s">
        <v>325</v>
      </c>
      <c r="D427" s="4">
        <v>4.0</v>
      </c>
      <c r="E427" s="4" t="s">
        <v>23</v>
      </c>
      <c r="F427" s="4" t="s">
        <v>22</v>
      </c>
      <c r="G427" s="4" t="str">
        <f t="shared" si="19"/>
        <v>Benjamin Greenman</v>
      </c>
    </row>
    <row r="428" ht="15.75" customHeight="1">
      <c r="A428" s="4" t="s">
        <v>964</v>
      </c>
      <c r="B428" s="4" t="s">
        <v>965</v>
      </c>
      <c r="C428" s="4" t="s">
        <v>966</v>
      </c>
      <c r="D428" s="4">
        <v>4.0</v>
      </c>
      <c r="E428" s="4" t="s">
        <v>86</v>
      </c>
      <c r="F428" s="4" t="s">
        <v>22</v>
      </c>
      <c r="G428" s="4" t="str">
        <f t="shared" si="19"/>
        <v>Roxanne Mellen</v>
      </c>
    </row>
    <row r="429" ht="15.75" customHeight="1">
      <c r="A429" s="4" t="s">
        <v>967</v>
      </c>
      <c r="B429" s="4" t="s">
        <v>460</v>
      </c>
      <c r="C429" s="4" t="s">
        <v>968</v>
      </c>
      <c r="D429" s="4">
        <v>4.0</v>
      </c>
      <c r="E429" s="4" t="s">
        <v>23</v>
      </c>
      <c r="F429" s="4" t="s">
        <v>22</v>
      </c>
      <c r="G429" s="4" t="str">
        <f t="shared" si="19"/>
        <v>Matteo Milelli</v>
      </c>
    </row>
    <row r="430" ht="15.75" customHeight="1">
      <c r="A430" s="4" t="s">
        <v>969</v>
      </c>
      <c r="B430" s="4" t="s">
        <v>970</v>
      </c>
      <c r="C430" s="4" t="s">
        <v>201</v>
      </c>
      <c r="D430" s="4">
        <v>4.0</v>
      </c>
      <c r="E430" s="4" t="s">
        <v>86</v>
      </c>
      <c r="F430" s="4" t="s">
        <v>22</v>
      </c>
      <c r="G430" s="4" t="str">
        <f t="shared" si="19"/>
        <v>Isabella Orellana</v>
      </c>
    </row>
    <row r="431" ht="15.75" customHeight="1">
      <c r="A431" s="4" t="s">
        <v>971</v>
      </c>
      <c r="B431" s="4" t="s">
        <v>972</v>
      </c>
      <c r="C431" s="4" t="s">
        <v>973</v>
      </c>
      <c r="D431" s="4">
        <v>4.0</v>
      </c>
      <c r="E431" s="4" t="s">
        <v>86</v>
      </c>
      <c r="F431" s="4" t="s">
        <v>22</v>
      </c>
      <c r="G431" s="4" t="str">
        <f t="shared" si="19"/>
        <v>SaenzIvana Pineda</v>
      </c>
    </row>
    <row r="432" ht="15.75" customHeight="1">
      <c r="A432" s="4" t="s">
        <v>974</v>
      </c>
      <c r="B432" s="4" t="s">
        <v>975</v>
      </c>
      <c r="C432" s="4" t="s">
        <v>976</v>
      </c>
      <c r="D432" s="4">
        <v>4.0</v>
      </c>
      <c r="E432" s="4" t="s">
        <v>86</v>
      </c>
      <c r="F432" s="4" t="s">
        <v>22</v>
      </c>
      <c r="G432" s="4" t="str">
        <f t="shared" si="19"/>
        <v>Jeanne Snyder</v>
      </c>
    </row>
    <row r="433" ht="15.75" customHeight="1">
      <c r="A433" s="4" t="s">
        <v>977</v>
      </c>
      <c r="B433" s="4" t="s">
        <v>978</v>
      </c>
      <c r="C433" s="4" t="s">
        <v>377</v>
      </c>
      <c r="D433" s="4">
        <v>4.0</v>
      </c>
      <c r="E433" s="4" t="s">
        <v>86</v>
      </c>
      <c r="F433" s="4" t="s">
        <v>22</v>
      </c>
      <c r="G433" s="4" t="str">
        <f t="shared" si="19"/>
        <v>Valentina Torres</v>
      </c>
    </row>
    <row r="434" ht="15.75" customHeight="1">
      <c r="A434" s="4" t="s">
        <v>979</v>
      </c>
      <c r="B434" s="4" t="s">
        <v>980</v>
      </c>
      <c r="C434" s="4" t="s">
        <v>981</v>
      </c>
      <c r="D434" s="4">
        <v>5.0</v>
      </c>
      <c r="E434" s="4" t="s">
        <v>86</v>
      </c>
      <c r="F434" s="4" t="s">
        <v>22</v>
      </c>
      <c r="G434" s="4" t="str">
        <f t="shared" si="19"/>
        <v>Maisie Maione</v>
      </c>
    </row>
    <row r="435" ht="15.75" customHeight="1">
      <c r="A435" s="4" t="s">
        <v>982</v>
      </c>
      <c r="B435" s="4" t="s">
        <v>983</v>
      </c>
      <c r="C435" s="4" t="s">
        <v>398</v>
      </c>
      <c r="D435" s="4">
        <v>5.0</v>
      </c>
      <c r="E435" s="4" t="s">
        <v>86</v>
      </c>
      <c r="F435" s="4" t="s">
        <v>22</v>
      </c>
      <c r="G435" s="4" t="str">
        <f t="shared" si="19"/>
        <v>Amelia Martins</v>
      </c>
    </row>
    <row r="436" ht="15.75" customHeight="1">
      <c r="A436" s="4" t="s">
        <v>984</v>
      </c>
      <c r="B436" s="4" t="s">
        <v>985</v>
      </c>
      <c r="C436" s="4" t="s">
        <v>986</v>
      </c>
      <c r="D436" s="4">
        <v>5.0</v>
      </c>
      <c r="E436" s="4" t="s">
        <v>23</v>
      </c>
      <c r="F436" s="4" t="s">
        <v>22</v>
      </c>
      <c r="G436" s="4" t="str">
        <f t="shared" si="19"/>
        <v>Sam Tyrrell</v>
      </c>
    </row>
    <row r="437" ht="15.75" customHeight="1">
      <c r="A437" s="4" t="s">
        <v>987</v>
      </c>
      <c r="B437" s="4" t="s">
        <v>988</v>
      </c>
      <c r="C437" s="4" t="s">
        <v>371</v>
      </c>
      <c r="D437" s="4">
        <v>5.0</v>
      </c>
      <c r="E437" s="4" t="s">
        <v>86</v>
      </c>
      <c r="F437" s="4" t="s">
        <v>22</v>
      </c>
      <c r="G437" s="4" t="str">
        <f t="shared" si="19"/>
        <v>Avery Walsh</v>
      </c>
    </row>
    <row r="438" ht="15.75" customHeight="1">
      <c r="A438" s="4" t="s">
        <v>989</v>
      </c>
      <c r="B438" s="4" t="s">
        <v>939</v>
      </c>
      <c r="C438" s="4" t="s">
        <v>694</v>
      </c>
      <c r="D438" s="4">
        <v>6.0</v>
      </c>
      <c r="E438" s="4" t="s">
        <v>23</v>
      </c>
      <c r="F438" s="4" t="s">
        <v>22</v>
      </c>
      <c r="G438" s="4" t="str">
        <f t="shared" si="19"/>
        <v>Daniel Apolinario</v>
      </c>
    </row>
    <row r="439" ht="15.75" customHeight="1">
      <c r="A439" s="4" t="s">
        <v>990</v>
      </c>
      <c r="B439" s="4" t="s">
        <v>939</v>
      </c>
      <c r="C439" s="4" t="s">
        <v>991</v>
      </c>
      <c r="D439" s="4">
        <v>6.0</v>
      </c>
      <c r="E439" s="4" t="s">
        <v>23</v>
      </c>
      <c r="F439" s="4" t="s">
        <v>22</v>
      </c>
      <c r="G439" s="4" t="str">
        <f t="shared" si="19"/>
        <v>Miguel Apolinario</v>
      </c>
    </row>
    <row r="440" ht="15.75" customHeight="1">
      <c r="A440" s="4" t="s">
        <v>992</v>
      </c>
      <c r="B440" s="4" t="s">
        <v>957</v>
      </c>
      <c r="C440" s="4" t="s">
        <v>993</v>
      </c>
      <c r="D440" s="4">
        <v>6.0</v>
      </c>
      <c r="E440" s="4" t="s">
        <v>86</v>
      </c>
      <c r="F440" s="4" t="s">
        <v>22</v>
      </c>
      <c r="G440" s="4" t="str">
        <f t="shared" si="19"/>
        <v>Isabel Arocho</v>
      </c>
    </row>
    <row r="441" ht="15.75" customHeight="1">
      <c r="A441" s="4" t="s">
        <v>994</v>
      </c>
      <c r="B441" s="4" t="s">
        <v>995</v>
      </c>
      <c r="C441" s="4" t="s">
        <v>996</v>
      </c>
      <c r="D441" s="4">
        <v>6.0</v>
      </c>
      <c r="E441" s="4" t="s">
        <v>86</v>
      </c>
      <c r="F441" s="4" t="s">
        <v>22</v>
      </c>
      <c r="G441" s="4" t="str">
        <f t="shared" si="19"/>
        <v>Katherine Byrnes</v>
      </c>
    </row>
    <row r="442" ht="15.75" customHeight="1">
      <c r="A442" s="4" t="s">
        <v>997</v>
      </c>
      <c r="B442" s="4" t="s">
        <v>998</v>
      </c>
      <c r="C442" s="4" t="s">
        <v>400</v>
      </c>
      <c r="D442" s="4">
        <v>6.0</v>
      </c>
      <c r="E442" s="4" t="s">
        <v>23</v>
      </c>
      <c r="F442" s="4" t="s">
        <v>22</v>
      </c>
      <c r="G442" s="4" t="str">
        <f t="shared" si="19"/>
        <v>Charles Flaherty</v>
      </c>
    </row>
    <row r="443" ht="15.75" customHeight="1">
      <c r="A443" s="4" t="s">
        <v>999</v>
      </c>
      <c r="B443" s="4" t="s">
        <v>1000</v>
      </c>
      <c r="C443" s="4" t="s">
        <v>1001</v>
      </c>
      <c r="D443" s="4">
        <v>6.0</v>
      </c>
      <c r="E443" s="4" t="s">
        <v>23</v>
      </c>
      <c r="F443" s="4" t="s">
        <v>22</v>
      </c>
      <c r="G443" s="4" t="str">
        <f t="shared" si="19"/>
        <v>Richard Hoff</v>
      </c>
    </row>
    <row r="444" ht="15.75" customHeight="1">
      <c r="A444" s="4" t="s">
        <v>1002</v>
      </c>
      <c r="B444" s="4" t="s">
        <v>1003</v>
      </c>
      <c r="C444" s="4" t="s">
        <v>1004</v>
      </c>
      <c r="D444" s="4">
        <v>6.0</v>
      </c>
      <c r="E444" s="4" t="s">
        <v>86</v>
      </c>
      <c r="F444" s="4" t="s">
        <v>22</v>
      </c>
      <c r="G444" s="4" t="str">
        <f t="shared" si="19"/>
        <v>Marielle MacDonald</v>
      </c>
    </row>
    <row r="445" ht="15.75" customHeight="1">
      <c r="A445" s="4" t="s">
        <v>1005</v>
      </c>
      <c r="B445" s="4" t="s">
        <v>1006</v>
      </c>
      <c r="C445" s="4" t="s">
        <v>184</v>
      </c>
      <c r="D445" s="4">
        <v>6.0</v>
      </c>
      <c r="E445" s="4" t="s">
        <v>23</v>
      </c>
      <c r="F445" s="4" t="s">
        <v>22</v>
      </c>
      <c r="G445" s="4" t="str">
        <f t="shared" si="19"/>
        <v>Michael Rigal</v>
      </c>
    </row>
    <row r="446" ht="15.75" customHeight="1">
      <c r="A446" s="4" t="s">
        <v>1007</v>
      </c>
      <c r="B446" s="4" t="s">
        <v>1008</v>
      </c>
      <c r="C446" s="4" t="s">
        <v>195</v>
      </c>
      <c r="D446" s="4">
        <v>6.0</v>
      </c>
      <c r="E446" s="4" t="s">
        <v>23</v>
      </c>
      <c r="F446" s="4" t="s">
        <v>22</v>
      </c>
      <c r="G446" s="4" t="str">
        <f t="shared" si="19"/>
        <v>John Szwedyk</v>
      </c>
    </row>
    <row r="447" ht="15.75" customHeight="1">
      <c r="A447" s="4" t="s">
        <v>1009</v>
      </c>
      <c r="B447" s="4" t="s">
        <v>957</v>
      </c>
      <c r="C447" s="4" t="s">
        <v>1010</v>
      </c>
      <c r="D447" s="4">
        <v>7.0</v>
      </c>
      <c r="E447" s="4" t="s">
        <v>86</v>
      </c>
      <c r="F447" s="4" t="s">
        <v>22</v>
      </c>
      <c r="G447" s="4" t="str">
        <f t="shared" si="19"/>
        <v>Noelia Arocho</v>
      </c>
    </row>
    <row r="448" ht="15.75" customHeight="1">
      <c r="A448" s="4" t="s">
        <v>1011</v>
      </c>
      <c r="B448" s="4" t="s">
        <v>1012</v>
      </c>
      <c r="C448" s="4" t="s">
        <v>248</v>
      </c>
      <c r="D448" s="4">
        <v>7.0</v>
      </c>
      <c r="E448" s="4" t="s">
        <v>23</v>
      </c>
      <c r="F448" s="4" t="s">
        <v>22</v>
      </c>
      <c r="G448" s="4" t="str">
        <f t="shared" si="19"/>
        <v>Christian Lois</v>
      </c>
    </row>
    <row r="449" ht="15.75" customHeight="1">
      <c r="A449" s="4" t="s">
        <v>1013</v>
      </c>
      <c r="B449" s="4" t="s">
        <v>1014</v>
      </c>
      <c r="C449" s="4" t="s">
        <v>1015</v>
      </c>
      <c r="D449" s="4">
        <v>7.0</v>
      </c>
      <c r="E449" s="4" t="s">
        <v>23</v>
      </c>
      <c r="F449" s="4" t="s">
        <v>22</v>
      </c>
      <c r="G449" s="4" t="str">
        <f t="shared" si="19"/>
        <v>Danny Martinson</v>
      </c>
    </row>
    <row r="450" ht="15.75" customHeight="1">
      <c r="A450" s="4" t="s">
        <v>1016</v>
      </c>
      <c r="B450" s="4" t="s">
        <v>1017</v>
      </c>
      <c r="C450" s="4" t="s">
        <v>575</v>
      </c>
      <c r="D450" s="4">
        <v>7.0</v>
      </c>
      <c r="E450" s="4" t="s">
        <v>23</v>
      </c>
      <c r="F450" s="4" t="s">
        <v>22</v>
      </c>
      <c r="G450" s="4" t="str">
        <f t="shared" si="19"/>
        <v>Luke Matty</v>
      </c>
    </row>
    <row r="451" ht="15.75" customHeight="1">
      <c r="A451" s="4" t="s">
        <v>1018</v>
      </c>
      <c r="B451" s="4" t="s">
        <v>1019</v>
      </c>
      <c r="C451" s="4" t="s">
        <v>1020</v>
      </c>
      <c r="D451" s="4">
        <v>7.0</v>
      </c>
      <c r="E451" s="4" t="s">
        <v>86</v>
      </c>
      <c r="F451" s="4" t="s">
        <v>22</v>
      </c>
      <c r="G451" s="4" t="str">
        <f t="shared" si="19"/>
        <v>Bianca Morton</v>
      </c>
    </row>
    <row r="452" ht="15.75" customHeight="1">
      <c r="A452" s="4" t="s">
        <v>1021</v>
      </c>
      <c r="B452" s="4" t="s">
        <v>972</v>
      </c>
      <c r="C452" s="4" t="s">
        <v>1022</v>
      </c>
      <c r="D452" s="4">
        <v>7.0</v>
      </c>
      <c r="E452" s="4" t="s">
        <v>23</v>
      </c>
      <c r="F452" s="4" t="s">
        <v>22</v>
      </c>
      <c r="G452" s="4" t="str">
        <f t="shared" si="19"/>
        <v>SaenzJacobo Pineda</v>
      </c>
    </row>
    <row r="453" ht="15.75" customHeight="1">
      <c r="A453" s="4" t="s">
        <v>1023</v>
      </c>
      <c r="B453" s="4" t="s">
        <v>985</v>
      </c>
      <c r="C453" s="4" t="s">
        <v>1024</v>
      </c>
      <c r="D453" s="4">
        <v>7.0</v>
      </c>
      <c r="E453" s="4" t="s">
        <v>86</v>
      </c>
      <c r="F453" s="4" t="s">
        <v>22</v>
      </c>
      <c r="G453" s="4" t="str">
        <f t="shared" si="19"/>
        <v>Analiese Tyrrell</v>
      </c>
    </row>
    <row r="454" ht="15.75" customHeight="1">
      <c r="A454" s="4" t="s">
        <v>1025</v>
      </c>
      <c r="B454" s="4" t="s">
        <v>1026</v>
      </c>
      <c r="C454" s="4" t="s">
        <v>754</v>
      </c>
      <c r="D454" s="4">
        <v>7.0</v>
      </c>
      <c r="E454" s="4" t="s">
        <v>86</v>
      </c>
      <c r="F454" s="4" t="s">
        <v>22</v>
      </c>
      <c r="G454" s="4" t="str">
        <f t="shared" si="19"/>
        <v>Maeve Vandenberg</v>
      </c>
    </row>
    <row r="455" ht="15.75" customHeight="1">
      <c r="A455" s="4" t="s">
        <v>1027</v>
      </c>
      <c r="B455" s="4" t="s">
        <v>998</v>
      </c>
      <c r="C455" s="4" t="s">
        <v>1028</v>
      </c>
      <c r="D455" s="4">
        <v>8.0</v>
      </c>
      <c r="E455" s="4" t="s">
        <v>86</v>
      </c>
      <c r="F455" s="4" t="s">
        <v>22</v>
      </c>
      <c r="G455" s="4" t="str">
        <f t="shared" si="19"/>
        <v>Vivian Flaherty</v>
      </c>
    </row>
    <row r="456" ht="15.75" customHeight="1">
      <c r="A456" s="4" t="s">
        <v>1029</v>
      </c>
      <c r="B456" s="4" t="s">
        <v>963</v>
      </c>
      <c r="C456" s="4" t="s">
        <v>424</v>
      </c>
      <c r="D456" s="4">
        <v>8.0</v>
      </c>
      <c r="E456" s="4" t="s">
        <v>86</v>
      </c>
      <c r="F456" s="4" t="s">
        <v>22</v>
      </c>
      <c r="G456" s="4" t="str">
        <f t="shared" si="19"/>
        <v>Ellie Greenman</v>
      </c>
    </row>
    <row r="457" ht="15.75" customHeight="1">
      <c r="A457" s="4" t="s">
        <v>1030</v>
      </c>
      <c r="B457" s="4" t="s">
        <v>980</v>
      </c>
      <c r="C457" s="4" t="s">
        <v>1031</v>
      </c>
      <c r="D457" s="4">
        <v>8.0</v>
      </c>
      <c r="E457" s="4" t="s">
        <v>86</v>
      </c>
      <c r="F457" s="4" t="s">
        <v>22</v>
      </c>
      <c r="G457" s="4" t="str">
        <f t="shared" si="19"/>
        <v>Mia Maione</v>
      </c>
    </row>
    <row r="458" ht="15.75" customHeight="1">
      <c r="A458" s="4" t="s">
        <v>1032</v>
      </c>
      <c r="B458" s="4" t="s">
        <v>1008</v>
      </c>
      <c r="C458" s="4" t="s">
        <v>336</v>
      </c>
      <c r="D458" s="4">
        <v>8.0</v>
      </c>
      <c r="E458" s="4" t="s">
        <v>86</v>
      </c>
      <c r="F458" s="4" t="s">
        <v>22</v>
      </c>
      <c r="G458" s="4" t="str">
        <f t="shared" si="19"/>
        <v>Sophia Szwedyk</v>
      </c>
    </row>
    <row r="459" ht="15.75" customHeight="1">
      <c r="A459" s="4" t="s">
        <v>1033</v>
      </c>
      <c r="B459" s="4" t="s">
        <v>1034</v>
      </c>
      <c r="C459" s="4" t="s">
        <v>1035</v>
      </c>
      <c r="D459" s="4">
        <v>8.0</v>
      </c>
      <c r="E459" s="4" t="s">
        <v>23</v>
      </c>
      <c r="F459" s="4" t="s">
        <v>22</v>
      </c>
      <c r="G459" s="4" t="str">
        <f t="shared" si="19"/>
        <v>Keith VanFleet</v>
      </c>
    </row>
    <row r="460" ht="15.75" customHeight="1">
      <c r="A460" s="4" t="s">
        <v>1036</v>
      </c>
      <c r="B460" s="4" t="s">
        <v>1037</v>
      </c>
      <c r="C460" s="4" t="s">
        <v>440</v>
      </c>
      <c r="D460" s="4">
        <v>8.0</v>
      </c>
      <c r="E460" s="4" t="s">
        <v>86</v>
      </c>
      <c r="F460" s="4" t="s">
        <v>22</v>
      </c>
      <c r="G460" s="4" t="str">
        <f t="shared" si="19"/>
        <v>Bella Fuentes</v>
      </c>
    </row>
    <row r="461" ht="15.75" customHeight="1">
      <c r="A461" s="4" t="s">
        <v>1038</v>
      </c>
      <c r="B461" s="4" t="s">
        <v>1039</v>
      </c>
      <c r="C461" s="4" t="s">
        <v>482</v>
      </c>
      <c r="D461" s="4">
        <v>7.0</v>
      </c>
      <c r="E461" s="4" t="s">
        <v>23</v>
      </c>
      <c r="F461" s="4" t="s">
        <v>22</v>
      </c>
      <c r="G461" s="4" t="str">
        <f t="shared" si="19"/>
        <v>Joseph Balan</v>
      </c>
    </row>
    <row r="462" ht="15.75" customHeight="1">
      <c r="A462" s="4" t="s">
        <v>1040</v>
      </c>
      <c r="B462" s="4" t="s">
        <v>1039</v>
      </c>
      <c r="C462" s="4" t="s">
        <v>1041</v>
      </c>
      <c r="D462" s="4">
        <v>4.0</v>
      </c>
      <c r="E462" s="4" t="s">
        <v>23</v>
      </c>
      <c r="F462" s="4" t="s">
        <v>22</v>
      </c>
      <c r="G462" s="4" t="str">
        <f t="shared" si="19"/>
        <v>Jude Balan</v>
      </c>
    </row>
    <row r="463" ht="15.75" customHeight="1"/>
    <row r="464" ht="15.75" customHeight="1"/>
    <row r="465" ht="15.75" customHeight="1"/>
    <row r="466" ht="15.75" customHeight="1"/>
    <row r="467" ht="15.75" customHeight="1">
      <c r="G467" s="4" t="str">
        <f t="shared" ref="G467:G510" si="20">C467&amp;" "&amp;B467</f>
        <v> </v>
      </c>
    </row>
    <row r="468" ht="15.75" customHeight="1">
      <c r="G468" s="4" t="str">
        <f t="shared" si="20"/>
        <v> </v>
      </c>
    </row>
    <row r="469" ht="15.75" customHeight="1">
      <c r="A469" s="4" t="s">
        <v>1042</v>
      </c>
      <c r="B469" s="43" t="s">
        <v>1043</v>
      </c>
      <c r="C469" s="43" t="s">
        <v>311</v>
      </c>
      <c r="D469" s="43">
        <v>4.0</v>
      </c>
      <c r="E469" s="43" t="s">
        <v>86</v>
      </c>
      <c r="F469" s="44" t="s">
        <v>38</v>
      </c>
      <c r="G469" s="4" t="str">
        <f t="shared" si="20"/>
        <v>Addison Matz</v>
      </c>
    </row>
    <row r="470" ht="15.75" customHeight="1">
      <c r="A470" s="4" t="s">
        <v>1044</v>
      </c>
      <c r="B470" s="45" t="s">
        <v>91</v>
      </c>
      <c r="C470" s="45" t="s">
        <v>121</v>
      </c>
      <c r="D470" s="45">
        <v>5.0</v>
      </c>
      <c r="E470" s="45" t="s">
        <v>23</v>
      </c>
      <c r="F470" s="44" t="s">
        <v>38</v>
      </c>
      <c r="G470" s="4" t="str">
        <f t="shared" si="20"/>
        <v>Alexander Brown</v>
      </c>
    </row>
    <row r="471" ht="15.75" customHeight="1">
      <c r="A471" s="4" t="s">
        <v>1045</v>
      </c>
      <c r="B471" s="46" t="s">
        <v>1046</v>
      </c>
      <c r="C471" s="46" t="s">
        <v>931</v>
      </c>
      <c r="D471" s="46">
        <v>5.0</v>
      </c>
      <c r="E471" s="46" t="s">
        <v>23</v>
      </c>
      <c r="F471" s="44" t="s">
        <v>38</v>
      </c>
      <c r="G471" s="4" t="str">
        <f t="shared" si="20"/>
        <v>Andrew Ruane</v>
      </c>
    </row>
    <row r="472" ht="15.75" customHeight="1">
      <c r="A472" s="4" t="s">
        <v>1047</v>
      </c>
      <c r="B472" s="45" t="s">
        <v>1048</v>
      </c>
      <c r="C472" s="45" t="s">
        <v>1049</v>
      </c>
      <c r="D472" s="45">
        <v>7.0</v>
      </c>
      <c r="E472" s="45" t="s">
        <v>23</v>
      </c>
      <c r="F472" s="44" t="s">
        <v>38</v>
      </c>
      <c r="G472" s="4" t="str">
        <f t="shared" si="20"/>
        <v>Arnav Gaddam</v>
      </c>
    </row>
    <row r="473" ht="15.75" customHeight="1">
      <c r="A473" s="4" t="s">
        <v>1050</v>
      </c>
      <c r="B473" s="46" t="s">
        <v>1051</v>
      </c>
      <c r="C473" s="46" t="s">
        <v>325</v>
      </c>
      <c r="D473" s="46">
        <v>4.0</v>
      </c>
      <c r="E473" s="46" t="s">
        <v>23</v>
      </c>
      <c r="F473" s="44" t="s">
        <v>38</v>
      </c>
      <c r="G473" s="4" t="str">
        <f t="shared" si="20"/>
        <v>Benjamin Grieco</v>
      </c>
    </row>
    <row r="474" ht="15.75" customHeight="1">
      <c r="A474" s="4" t="s">
        <v>1052</v>
      </c>
      <c r="B474" s="45" t="s">
        <v>1053</v>
      </c>
      <c r="C474" s="45" t="s">
        <v>1054</v>
      </c>
      <c r="D474" s="45">
        <v>5.0</v>
      </c>
      <c r="E474" s="45" t="s">
        <v>86</v>
      </c>
      <c r="F474" s="44" t="s">
        <v>38</v>
      </c>
      <c r="G474" s="4" t="str">
        <f t="shared" si="20"/>
        <v>Eleanor Wright</v>
      </c>
    </row>
    <row r="475" ht="15.75" customHeight="1">
      <c r="A475" s="4" t="s">
        <v>1055</v>
      </c>
      <c r="B475" s="46" t="s">
        <v>1053</v>
      </c>
      <c r="C475" s="46" t="s">
        <v>651</v>
      </c>
      <c r="D475" s="46">
        <v>4.0</v>
      </c>
      <c r="E475" s="46" t="s">
        <v>86</v>
      </c>
      <c r="F475" s="44" t="s">
        <v>38</v>
      </c>
      <c r="G475" s="4" t="str">
        <f t="shared" si="20"/>
        <v>Caroline Wright</v>
      </c>
    </row>
    <row r="476" ht="15.75" customHeight="1">
      <c r="A476" s="4" t="s">
        <v>1056</v>
      </c>
      <c r="B476" s="45" t="s">
        <v>1057</v>
      </c>
      <c r="C476" s="45" t="s">
        <v>560</v>
      </c>
      <c r="D476" s="45">
        <v>8.0</v>
      </c>
      <c r="E476" s="45" t="s">
        <v>86</v>
      </c>
      <c r="F476" s="44" t="s">
        <v>38</v>
      </c>
      <c r="G476" s="4" t="str">
        <f t="shared" si="20"/>
        <v>Erin Sauls</v>
      </c>
    </row>
    <row r="477" ht="15.75" customHeight="1">
      <c r="A477" s="4" t="s">
        <v>1058</v>
      </c>
      <c r="B477" s="46" t="s">
        <v>1059</v>
      </c>
      <c r="C477" s="46" t="s">
        <v>1060</v>
      </c>
      <c r="D477" s="46">
        <v>8.0</v>
      </c>
      <c r="E477" s="46" t="s">
        <v>23</v>
      </c>
      <c r="F477" s="44" t="s">
        <v>38</v>
      </c>
      <c r="G477" s="4" t="str">
        <f t="shared" si="20"/>
        <v>Gavin Fahy</v>
      </c>
    </row>
    <row r="478" ht="15.75" customHeight="1">
      <c r="A478" s="4" t="s">
        <v>1061</v>
      </c>
      <c r="B478" s="45" t="s">
        <v>1062</v>
      </c>
      <c r="C478" s="45" t="s">
        <v>1063</v>
      </c>
      <c r="D478" s="45">
        <v>4.0</v>
      </c>
      <c r="E478" s="45" t="s">
        <v>23</v>
      </c>
      <c r="F478" s="44" t="s">
        <v>38</v>
      </c>
      <c r="G478" s="4" t="str">
        <f t="shared" si="20"/>
        <v>Harrison Hudzik</v>
      </c>
    </row>
    <row r="479" ht="15.75" customHeight="1">
      <c r="A479" s="4" t="s">
        <v>1064</v>
      </c>
      <c r="B479" s="46" t="s">
        <v>1065</v>
      </c>
      <c r="C479" s="46" t="s">
        <v>1066</v>
      </c>
      <c r="D479" s="46">
        <v>8.0</v>
      </c>
      <c r="E479" s="46" t="s">
        <v>23</v>
      </c>
      <c r="F479" s="44" t="s">
        <v>38</v>
      </c>
      <c r="G479" s="4" t="str">
        <f t="shared" si="20"/>
        <v>Julian Abubakr</v>
      </c>
    </row>
    <row r="480" ht="15.75" customHeight="1">
      <c r="A480" s="4" t="s">
        <v>1067</v>
      </c>
      <c r="B480" s="45" t="s">
        <v>1068</v>
      </c>
      <c r="C480" s="45" t="s">
        <v>1069</v>
      </c>
      <c r="D480" s="45">
        <v>5.0</v>
      </c>
      <c r="E480" s="45" t="s">
        <v>23</v>
      </c>
      <c r="F480" s="44" t="s">
        <v>38</v>
      </c>
      <c r="G480" s="4" t="str">
        <f t="shared" si="20"/>
        <v>Kalden Sawyers</v>
      </c>
    </row>
    <row r="481" ht="15.75" customHeight="1">
      <c r="A481" s="4" t="s">
        <v>1070</v>
      </c>
      <c r="B481" s="46" t="s">
        <v>1071</v>
      </c>
      <c r="C481" s="46" t="s">
        <v>1072</v>
      </c>
      <c r="D481" s="46">
        <v>6.0</v>
      </c>
      <c r="E481" s="46" t="s">
        <v>23</v>
      </c>
      <c r="F481" s="44" t="s">
        <v>38</v>
      </c>
      <c r="G481" s="4" t="str">
        <f t="shared" si="20"/>
        <v>Kieran Aimette</v>
      </c>
    </row>
    <row r="482" ht="15.75" customHeight="1">
      <c r="A482" s="4" t="s">
        <v>1073</v>
      </c>
      <c r="B482" s="45" t="s">
        <v>146</v>
      </c>
      <c r="C482" s="45" t="s">
        <v>1074</v>
      </c>
      <c r="D482" s="45">
        <v>7.0</v>
      </c>
      <c r="E482" s="45" t="s">
        <v>86</v>
      </c>
      <c r="F482" s="44" t="s">
        <v>38</v>
      </c>
      <c r="G482" s="4" t="str">
        <f t="shared" si="20"/>
        <v>Madalyne Lopez</v>
      </c>
    </row>
    <row r="483" ht="15.75" customHeight="1">
      <c r="G483" s="4" t="str">
        <f t="shared" si="20"/>
        <v> </v>
      </c>
    </row>
    <row r="484" ht="15.75" customHeight="1">
      <c r="A484" s="4" t="s">
        <v>1075</v>
      </c>
      <c r="B484" s="47" t="s">
        <v>1076</v>
      </c>
      <c r="C484" s="47" t="s">
        <v>273</v>
      </c>
      <c r="D484" s="48" t="s">
        <v>1077</v>
      </c>
      <c r="E484" s="48" t="s">
        <v>23</v>
      </c>
      <c r="F484" s="48" t="s">
        <v>34</v>
      </c>
      <c r="G484" s="4" t="str">
        <f t="shared" si="20"/>
        <v>Nathaniel Fabien</v>
      </c>
    </row>
    <row r="485" ht="15.75" customHeight="1">
      <c r="A485" s="4" t="s">
        <v>1078</v>
      </c>
      <c r="B485" s="49" t="s">
        <v>1079</v>
      </c>
      <c r="C485" s="49" t="s">
        <v>320</v>
      </c>
      <c r="D485" s="50">
        <v>1.0</v>
      </c>
      <c r="E485" s="50" t="s">
        <v>23</v>
      </c>
      <c r="F485" s="50" t="s">
        <v>34</v>
      </c>
      <c r="G485" s="4" t="str">
        <f t="shared" si="20"/>
        <v>James Luna</v>
      </c>
    </row>
    <row r="486" ht="15.75" customHeight="1">
      <c r="A486" s="4" t="s">
        <v>1080</v>
      </c>
      <c r="B486" s="51" t="s">
        <v>1081</v>
      </c>
      <c r="C486" s="51" t="s">
        <v>1082</v>
      </c>
      <c r="D486" s="52">
        <v>1.0</v>
      </c>
      <c r="E486" s="52" t="s">
        <v>86</v>
      </c>
      <c r="F486" s="52" t="s">
        <v>34</v>
      </c>
      <c r="G486" s="4" t="str">
        <f t="shared" si="20"/>
        <v>Emilia Farina</v>
      </c>
    </row>
    <row r="487" ht="15.75" customHeight="1">
      <c r="A487" s="4" t="s">
        <v>1083</v>
      </c>
      <c r="B487" s="49" t="s">
        <v>1084</v>
      </c>
      <c r="C487" s="49" t="s">
        <v>1085</v>
      </c>
      <c r="D487" s="50">
        <v>2.0</v>
      </c>
      <c r="E487" s="50" t="s">
        <v>86</v>
      </c>
      <c r="F487" s="50" t="s">
        <v>34</v>
      </c>
      <c r="G487" s="4" t="str">
        <f t="shared" si="20"/>
        <v>Lucia Yanez</v>
      </c>
    </row>
    <row r="488" ht="15.75" customHeight="1">
      <c r="A488" s="4" t="s">
        <v>1086</v>
      </c>
      <c r="B488" s="51" t="s">
        <v>1087</v>
      </c>
      <c r="C488" s="51" t="s">
        <v>1088</v>
      </c>
      <c r="D488" s="52">
        <v>2.0</v>
      </c>
      <c r="E488" s="52" t="s">
        <v>23</v>
      </c>
      <c r="F488" s="52" t="s">
        <v>34</v>
      </c>
      <c r="G488" s="4" t="str">
        <f t="shared" si="20"/>
        <v>Oscar Rokicki</v>
      </c>
    </row>
    <row r="489" ht="15.75" customHeight="1">
      <c r="A489" s="4" t="s">
        <v>1089</v>
      </c>
      <c r="B489" s="49" t="s">
        <v>491</v>
      </c>
      <c r="C489" s="49" t="s">
        <v>694</v>
      </c>
      <c r="D489" s="50">
        <v>2.0</v>
      </c>
      <c r="E489" s="50" t="s">
        <v>23</v>
      </c>
      <c r="F489" s="50" t="s">
        <v>34</v>
      </c>
      <c r="G489" s="4" t="str">
        <f t="shared" si="20"/>
        <v>Daniel Garcia</v>
      </c>
    </row>
    <row r="490" ht="15.75" customHeight="1">
      <c r="A490" s="4" t="s">
        <v>1090</v>
      </c>
      <c r="B490" s="51" t="s">
        <v>1076</v>
      </c>
      <c r="C490" s="51" t="s">
        <v>1091</v>
      </c>
      <c r="D490" s="52">
        <v>3.0</v>
      </c>
      <c r="E490" s="52" t="s">
        <v>86</v>
      </c>
      <c r="F490" s="52" t="s">
        <v>34</v>
      </c>
      <c r="G490" s="4" t="str">
        <f t="shared" si="20"/>
        <v>Annabelle Fabien</v>
      </c>
    </row>
    <row r="491" ht="15.75" customHeight="1">
      <c r="A491" s="4" t="s">
        <v>1092</v>
      </c>
      <c r="B491" s="49" t="s">
        <v>1093</v>
      </c>
      <c r="C491" s="49" t="s">
        <v>1094</v>
      </c>
      <c r="D491" s="50">
        <v>3.0</v>
      </c>
      <c r="E491" s="50" t="s">
        <v>23</v>
      </c>
      <c r="F491" s="50" t="s">
        <v>34</v>
      </c>
      <c r="G491" s="4" t="str">
        <f t="shared" si="20"/>
        <v>Kayden Whitfield</v>
      </c>
    </row>
    <row r="492" ht="15.75" customHeight="1">
      <c r="A492" s="4" t="s">
        <v>1095</v>
      </c>
      <c r="B492" s="51" t="s">
        <v>1096</v>
      </c>
      <c r="C492" s="51" t="s">
        <v>1097</v>
      </c>
      <c r="D492" s="52">
        <v>4.0</v>
      </c>
      <c r="E492" s="52" t="s">
        <v>23</v>
      </c>
      <c r="F492" s="52" t="s">
        <v>34</v>
      </c>
      <c r="G492" s="4" t="str">
        <f t="shared" si="20"/>
        <v>Jackson Hudak</v>
      </c>
    </row>
    <row r="493" ht="15.75" customHeight="1">
      <c r="A493" s="4" t="s">
        <v>1098</v>
      </c>
      <c r="B493" s="49" t="s">
        <v>1084</v>
      </c>
      <c r="C493" s="49" t="s">
        <v>1099</v>
      </c>
      <c r="D493" s="50">
        <v>5.0</v>
      </c>
      <c r="E493" s="50" t="s">
        <v>23</v>
      </c>
      <c r="F493" s="50" t="s">
        <v>34</v>
      </c>
      <c r="G493" s="4" t="str">
        <f t="shared" si="20"/>
        <v>Santiago Yanez</v>
      </c>
    </row>
    <row r="494" ht="15.75" customHeight="1">
      <c r="A494" s="4" t="s">
        <v>1100</v>
      </c>
      <c r="B494" s="51" t="s">
        <v>1101</v>
      </c>
      <c r="C494" s="51" t="s">
        <v>305</v>
      </c>
      <c r="D494" s="52">
        <v>5.0</v>
      </c>
      <c r="E494" s="52" t="s">
        <v>23</v>
      </c>
      <c r="F494" s="52" t="s">
        <v>34</v>
      </c>
      <c r="G494" s="4" t="str">
        <f t="shared" si="20"/>
        <v>Matthew Skovran</v>
      </c>
    </row>
    <row r="495" ht="15.75" customHeight="1">
      <c r="A495" s="4" t="s">
        <v>1102</v>
      </c>
      <c r="B495" s="49" t="s">
        <v>1103</v>
      </c>
      <c r="C495" s="49" t="s">
        <v>991</v>
      </c>
      <c r="D495" s="50">
        <v>5.0</v>
      </c>
      <c r="E495" s="50" t="s">
        <v>23</v>
      </c>
      <c r="F495" s="50" t="s">
        <v>34</v>
      </c>
      <c r="G495" s="4" t="str">
        <f t="shared" si="20"/>
        <v>Miguel Callejas</v>
      </c>
    </row>
    <row r="496" ht="15.75" customHeight="1">
      <c r="A496" s="4" t="s">
        <v>1104</v>
      </c>
      <c r="B496" s="51" t="s">
        <v>1087</v>
      </c>
      <c r="C496" s="51" t="s">
        <v>469</v>
      </c>
      <c r="D496" s="52">
        <v>5.0</v>
      </c>
      <c r="E496" s="52" t="s">
        <v>86</v>
      </c>
      <c r="F496" s="52" t="s">
        <v>34</v>
      </c>
      <c r="G496" s="4" t="str">
        <f t="shared" si="20"/>
        <v>Natalia Rokicki</v>
      </c>
    </row>
    <row r="497" ht="15.75" customHeight="1">
      <c r="A497" s="4" t="s">
        <v>1105</v>
      </c>
      <c r="B497" s="49" t="s">
        <v>1106</v>
      </c>
      <c r="C497" s="49" t="s">
        <v>931</v>
      </c>
      <c r="D497" s="50">
        <v>5.0</v>
      </c>
      <c r="E497" s="50" t="s">
        <v>23</v>
      </c>
      <c r="F497" s="50" t="s">
        <v>34</v>
      </c>
      <c r="G497" s="4" t="str">
        <f t="shared" si="20"/>
        <v>Andrew Goris</v>
      </c>
    </row>
    <row r="498" ht="15.75" customHeight="1">
      <c r="A498" s="4" t="s">
        <v>1107</v>
      </c>
      <c r="B498" s="51" t="s">
        <v>1108</v>
      </c>
      <c r="C498" s="51" t="s">
        <v>394</v>
      </c>
      <c r="D498" s="52">
        <v>5.0</v>
      </c>
      <c r="E498" s="52" t="s">
        <v>23</v>
      </c>
      <c r="F498" s="52" t="s">
        <v>34</v>
      </c>
      <c r="G498" s="4" t="str">
        <f t="shared" si="20"/>
        <v>Gabriel Bonilla</v>
      </c>
    </row>
    <row r="499" ht="15.75" customHeight="1">
      <c r="A499" s="4" t="s">
        <v>1109</v>
      </c>
      <c r="B499" s="49" t="s">
        <v>1110</v>
      </c>
      <c r="C499" s="49" t="s">
        <v>1111</v>
      </c>
      <c r="D499" s="50">
        <v>6.0</v>
      </c>
      <c r="E499" s="50" t="s">
        <v>86</v>
      </c>
      <c r="F499" s="50" t="s">
        <v>34</v>
      </c>
      <c r="G499" s="4" t="str">
        <f t="shared" si="20"/>
        <v>Chardine Jnlouis</v>
      </c>
    </row>
    <row r="500" ht="15.75" customHeight="1">
      <c r="A500" s="4" t="s">
        <v>1112</v>
      </c>
      <c r="B500" s="51" t="s">
        <v>1113</v>
      </c>
      <c r="C500" s="51" t="s">
        <v>1114</v>
      </c>
      <c r="D500" s="52">
        <v>7.0</v>
      </c>
      <c r="E500" s="52" t="s">
        <v>23</v>
      </c>
      <c r="F500" s="52" t="s">
        <v>34</v>
      </c>
      <c r="G500" s="4" t="str">
        <f t="shared" si="20"/>
        <v>Alan Szetela</v>
      </c>
    </row>
    <row r="501" ht="15.75" customHeight="1">
      <c r="A501" s="4" t="s">
        <v>1115</v>
      </c>
      <c r="B501" s="49" t="s">
        <v>1116</v>
      </c>
      <c r="C501" s="49" t="s">
        <v>1117</v>
      </c>
      <c r="D501" s="50">
        <v>7.0</v>
      </c>
      <c r="E501" s="50" t="s">
        <v>23</v>
      </c>
      <c r="F501" s="50" t="s">
        <v>34</v>
      </c>
      <c r="G501" s="4" t="str">
        <f t="shared" si="20"/>
        <v>Maxwell Fryczynski</v>
      </c>
    </row>
    <row r="502" ht="15.75" customHeight="1">
      <c r="A502" s="4" t="s">
        <v>1118</v>
      </c>
      <c r="B502" s="51" t="s">
        <v>1087</v>
      </c>
      <c r="C502" s="51" t="s">
        <v>558</v>
      </c>
      <c r="D502" s="52">
        <v>7.0</v>
      </c>
      <c r="E502" s="52" t="s">
        <v>23</v>
      </c>
      <c r="F502" s="52" t="s">
        <v>34</v>
      </c>
      <c r="G502" s="4" t="str">
        <f t="shared" si="20"/>
        <v>David Rokicki</v>
      </c>
    </row>
    <row r="503" ht="15.75" customHeight="1">
      <c r="A503" s="4" t="s">
        <v>1119</v>
      </c>
      <c r="B503" s="49" t="s">
        <v>1120</v>
      </c>
      <c r="C503" s="49" t="s">
        <v>429</v>
      </c>
      <c r="D503" s="50">
        <v>7.0</v>
      </c>
      <c r="E503" s="50" t="s">
        <v>86</v>
      </c>
      <c r="F503" s="50" t="s">
        <v>34</v>
      </c>
      <c r="G503" s="4" t="str">
        <f t="shared" si="20"/>
        <v>Olivia Serioux</v>
      </c>
    </row>
    <row r="504" ht="15.75" customHeight="1">
      <c r="A504" s="4" t="s">
        <v>1121</v>
      </c>
      <c r="B504" s="51" t="s">
        <v>1106</v>
      </c>
      <c r="C504" s="51" t="s">
        <v>1122</v>
      </c>
      <c r="D504" s="52">
        <v>7.0</v>
      </c>
      <c r="E504" s="52" t="s">
        <v>23</v>
      </c>
      <c r="F504" s="52" t="s">
        <v>34</v>
      </c>
      <c r="G504" s="4" t="str">
        <f t="shared" si="20"/>
        <v>Alijah Goris</v>
      </c>
    </row>
    <row r="505" ht="15.75" customHeight="1">
      <c r="A505" s="4" t="s">
        <v>1123</v>
      </c>
      <c r="B505" s="49" t="s">
        <v>1124</v>
      </c>
      <c r="C505" s="49" t="s">
        <v>1125</v>
      </c>
      <c r="D505" s="50">
        <v>8.0</v>
      </c>
      <c r="E505" s="50" t="s">
        <v>23</v>
      </c>
      <c r="F505" s="50" t="s">
        <v>34</v>
      </c>
      <c r="G505" s="4" t="str">
        <f t="shared" si="20"/>
        <v>Nicolas Secatello</v>
      </c>
    </row>
    <row r="506" ht="15.75" customHeight="1">
      <c r="A506" s="4" t="s">
        <v>1126</v>
      </c>
      <c r="B506" s="51" t="s">
        <v>1127</v>
      </c>
      <c r="C506" s="51" t="s">
        <v>331</v>
      </c>
      <c r="D506" s="52">
        <v>8.0</v>
      </c>
      <c r="E506" s="52" t="s">
        <v>23</v>
      </c>
      <c r="F506" s="52" t="s">
        <v>34</v>
      </c>
      <c r="G506" s="4" t="str">
        <f t="shared" si="20"/>
        <v>Carlos Osorio</v>
      </c>
    </row>
    <row r="507" ht="15.75" customHeight="1">
      <c r="A507" s="4" t="s">
        <v>1128</v>
      </c>
      <c r="B507" s="49" t="s">
        <v>1129</v>
      </c>
      <c r="C507" s="49" t="s">
        <v>1130</v>
      </c>
      <c r="D507" s="50">
        <v>8.0</v>
      </c>
      <c r="E507" s="50" t="s">
        <v>23</v>
      </c>
      <c r="F507" s="50" t="s">
        <v>34</v>
      </c>
      <c r="G507" s="4" t="str">
        <f t="shared" si="20"/>
        <v>Francesco Lancellotti</v>
      </c>
    </row>
    <row r="508" ht="15.75" customHeight="1">
      <c r="A508" s="4" t="s">
        <v>1131</v>
      </c>
      <c r="B508" s="51" t="s">
        <v>1132</v>
      </c>
      <c r="C508" s="51" t="s">
        <v>1133</v>
      </c>
      <c r="D508" s="52">
        <v>8.0</v>
      </c>
      <c r="E508" s="52" t="s">
        <v>86</v>
      </c>
      <c r="F508" s="52" t="s">
        <v>34</v>
      </c>
      <c r="G508" s="4" t="str">
        <f t="shared" si="20"/>
        <v>Justine Drake</v>
      </c>
    </row>
    <row r="509" ht="15.75" customHeight="1">
      <c r="A509" s="4" t="s">
        <v>1134</v>
      </c>
      <c r="B509" s="49" t="s">
        <v>1135</v>
      </c>
      <c r="C509" s="49" t="s">
        <v>694</v>
      </c>
      <c r="D509" s="50">
        <v>8.0</v>
      </c>
      <c r="E509" s="50" t="s">
        <v>23</v>
      </c>
      <c r="F509" s="50" t="s">
        <v>34</v>
      </c>
      <c r="G509" s="4" t="str">
        <f t="shared" si="20"/>
        <v>Daniel Sabates</v>
      </c>
    </row>
    <row r="510" ht="15.75" customHeight="1">
      <c r="A510" s="4" t="s">
        <v>1136</v>
      </c>
      <c r="B510" s="51" t="s">
        <v>1137</v>
      </c>
      <c r="C510" s="51" t="s">
        <v>1138</v>
      </c>
      <c r="D510" s="52">
        <v>8.0</v>
      </c>
      <c r="E510" s="52" t="s">
        <v>23</v>
      </c>
      <c r="F510" s="52" t="s">
        <v>34</v>
      </c>
      <c r="G510" s="4" t="str">
        <f t="shared" si="20"/>
        <v>Maximiliano Canessa</v>
      </c>
    </row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>
      <c r="G519" s="4" t="str">
        <f t="shared" ref="G519:G536" si="21">C519&amp;" "&amp;B519</f>
        <v> </v>
      </c>
    </row>
    <row r="520" ht="15.75" customHeight="1">
      <c r="A520" s="4" t="str">
        <f t="shared" ref="A520:A536" si="22">"R-"&amp;TEXT(J520,"00")</f>
        <v>R-01</v>
      </c>
      <c r="B520" s="4" t="s">
        <v>1139</v>
      </c>
      <c r="C520" s="4" t="s">
        <v>121</v>
      </c>
      <c r="D520" s="4">
        <v>2.0</v>
      </c>
      <c r="E520" s="4" t="s">
        <v>23</v>
      </c>
      <c r="F520" s="4" t="s">
        <v>43</v>
      </c>
      <c r="G520" s="4" t="str">
        <f t="shared" si="21"/>
        <v>Alexander Intal</v>
      </c>
      <c r="J520" s="4">
        <f t="shared" ref="J520:J536" si="23">J519+1</f>
        <v>1</v>
      </c>
    </row>
    <row r="521" ht="15.75" customHeight="1">
      <c r="A521" s="4" t="str">
        <f t="shared" si="22"/>
        <v>R-02</v>
      </c>
      <c r="B521" s="4" t="s">
        <v>1140</v>
      </c>
      <c r="C521" s="4" t="s">
        <v>1141</v>
      </c>
      <c r="D521" s="4">
        <v>7.0</v>
      </c>
      <c r="E521" s="4" t="s">
        <v>86</v>
      </c>
      <c r="F521" s="4" t="s">
        <v>43</v>
      </c>
      <c r="G521" s="4" t="str">
        <f t="shared" si="21"/>
        <v>Amelie Greenfeld</v>
      </c>
      <c r="J521" s="4">
        <f t="shared" si="23"/>
        <v>2</v>
      </c>
    </row>
    <row r="522" ht="15.75" customHeight="1">
      <c r="A522" s="4" t="str">
        <f t="shared" si="22"/>
        <v>R-03</v>
      </c>
      <c r="B522" s="4" t="s">
        <v>1142</v>
      </c>
      <c r="C522" s="4" t="s">
        <v>931</v>
      </c>
      <c r="D522" s="4">
        <v>2.0</v>
      </c>
      <c r="E522" s="4" t="s">
        <v>23</v>
      </c>
      <c r="F522" s="4" t="s">
        <v>43</v>
      </c>
      <c r="G522" s="4" t="str">
        <f t="shared" si="21"/>
        <v>Andrew Keller</v>
      </c>
      <c r="J522" s="4">
        <f t="shared" si="23"/>
        <v>3</v>
      </c>
    </row>
    <row r="523" ht="15.75" customHeight="1">
      <c r="A523" s="4" t="str">
        <f t="shared" si="22"/>
        <v>R-04</v>
      </c>
      <c r="B523" s="4" t="s">
        <v>1143</v>
      </c>
      <c r="C523" s="4" t="s">
        <v>1144</v>
      </c>
      <c r="D523" s="4" t="s">
        <v>1077</v>
      </c>
      <c r="E523" s="4" t="s">
        <v>23</v>
      </c>
      <c r="F523" s="4" t="s">
        <v>43</v>
      </c>
      <c r="G523" s="4" t="str">
        <f t="shared" si="21"/>
        <v>Burke  Movahed</v>
      </c>
      <c r="J523" s="4">
        <f t="shared" si="23"/>
        <v>4</v>
      </c>
    </row>
    <row r="524" ht="15.75" customHeight="1">
      <c r="A524" s="4" t="str">
        <f t="shared" si="22"/>
        <v>R-05</v>
      </c>
      <c r="B524" s="4" t="s">
        <v>1145</v>
      </c>
      <c r="C524" s="4" t="s">
        <v>1146</v>
      </c>
      <c r="D524" s="4">
        <v>7.0</v>
      </c>
      <c r="E524" s="4" t="s">
        <v>86</v>
      </c>
      <c r="F524" s="4" t="s">
        <v>43</v>
      </c>
      <c r="G524" s="4" t="str">
        <f t="shared" si="21"/>
        <v>Glea Lago</v>
      </c>
      <c r="J524" s="4">
        <f t="shared" si="23"/>
        <v>5</v>
      </c>
    </row>
    <row r="525" ht="15.75" customHeight="1">
      <c r="A525" s="4" t="str">
        <f t="shared" si="22"/>
        <v>R-06</v>
      </c>
      <c r="B525" s="4" t="s">
        <v>1147</v>
      </c>
      <c r="C525" s="4" t="s">
        <v>1148</v>
      </c>
      <c r="D525" s="4" t="s">
        <v>1077</v>
      </c>
      <c r="E525" s="4" t="s">
        <v>23</v>
      </c>
      <c r="F525" s="4" t="s">
        <v>43</v>
      </c>
      <c r="G525" s="4" t="str">
        <f t="shared" si="21"/>
        <v>Gregory Frankoski</v>
      </c>
      <c r="J525" s="4">
        <f t="shared" si="23"/>
        <v>6</v>
      </c>
    </row>
    <row r="526" ht="15.75" customHeight="1">
      <c r="A526" s="4" t="str">
        <f t="shared" si="22"/>
        <v>R-07</v>
      </c>
      <c r="B526" s="4" t="s">
        <v>1149</v>
      </c>
      <c r="C526" s="4" t="s">
        <v>1150</v>
      </c>
      <c r="D526" s="4">
        <v>3.0</v>
      </c>
      <c r="E526" s="4" t="s">
        <v>86</v>
      </c>
      <c r="F526" s="4" t="s">
        <v>43</v>
      </c>
      <c r="G526" s="4" t="str">
        <f t="shared" si="21"/>
        <v>Jade  Giannetti</v>
      </c>
      <c r="J526" s="4">
        <f t="shared" si="23"/>
        <v>7</v>
      </c>
    </row>
    <row r="527" ht="15.75" customHeight="1">
      <c r="A527" s="4" t="str">
        <f t="shared" si="22"/>
        <v>R-08</v>
      </c>
      <c r="B527" s="4" t="s">
        <v>1149</v>
      </c>
      <c r="C527" s="4" t="s">
        <v>1151</v>
      </c>
      <c r="D527" s="4">
        <v>5.0</v>
      </c>
      <c r="E527" s="4" t="s">
        <v>23</v>
      </c>
      <c r="F527" s="4" t="s">
        <v>43</v>
      </c>
      <c r="G527" s="4" t="str">
        <f t="shared" si="21"/>
        <v>Joey Giannetti</v>
      </c>
      <c r="J527" s="4">
        <f t="shared" si="23"/>
        <v>8</v>
      </c>
    </row>
    <row r="528" ht="15.75" customHeight="1">
      <c r="A528" s="4" t="str">
        <f t="shared" si="22"/>
        <v>R-09</v>
      </c>
      <c r="B528" s="4" t="s">
        <v>1152</v>
      </c>
      <c r="C528" s="4" t="s">
        <v>1153</v>
      </c>
      <c r="D528" s="4">
        <v>6.0</v>
      </c>
      <c r="E528" s="4" t="s">
        <v>23</v>
      </c>
      <c r="F528" s="4" t="s">
        <v>43</v>
      </c>
      <c r="G528" s="4" t="str">
        <f t="shared" si="21"/>
        <v>JJ  Gonyo</v>
      </c>
      <c r="J528" s="4">
        <f t="shared" si="23"/>
        <v>9</v>
      </c>
    </row>
    <row r="529" ht="15.75" customHeight="1">
      <c r="A529" s="4" t="str">
        <f t="shared" si="22"/>
        <v>R-10</v>
      </c>
      <c r="B529" s="4" t="s">
        <v>1154</v>
      </c>
      <c r="C529" s="4" t="s">
        <v>1155</v>
      </c>
      <c r="D529" s="4">
        <v>7.0</v>
      </c>
      <c r="E529" s="4" t="s">
        <v>23</v>
      </c>
      <c r="F529" s="4" t="s">
        <v>43</v>
      </c>
      <c r="G529" s="4" t="str">
        <f t="shared" si="21"/>
        <v>Joseph  Bahomda</v>
      </c>
      <c r="J529" s="4">
        <f t="shared" si="23"/>
        <v>10</v>
      </c>
    </row>
    <row r="530" ht="15.75" customHeight="1">
      <c r="A530" s="4" t="str">
        <f t="shared" si="22"/>
        <v>R-11</v>
      </c>
      <c r="B530" s="4" t="s">
        <v>1154</v>
      </c>
      <c r="C530" s="4" t="s">
        <v>230</v>
      </c>
      <c r="D530" s="4">
        <v>7.0</v>
      </c>
      <c r="E530" s="4" t="s">
        <v>23</v>
      </c>
      <c r="F530" s="4" t="s">
        <v>43</v>
      </c>
      <c r="G530" s="4" t="str">
        <f t="shared" si="21"/>
        <v>Joshua Bahomda</v>
      </c>
      <c r="J530" s="4">
        <f t="shared" si="23"/>
        <v>11</v>
      </c>
    </row>
    <row r="531" ht="15.75" customHeight="1">
      <c r="A531" s="4" t="str">
        <f t="shared" si="22"/>
        <v>R-12</v>
      </c>
      <c r="B531" s="4" t="s">
        <v>1156</v>
      </c>
      <c r="C531" s="4" t="s">
        <v>1157</v>
      </c>
      <c r="D531" s="4">
        <v>5.0</v>
      </c>
      <c r="E531" s="4" t="s">
        <v>86</v>
      </c>
      <c r="F531" s="4" t="s">
        <v>43</v>
      </c>
      <c r="G531" s="4" t="str">
        <f t="shared" si="21"/>
        <v>Jolie Lafortune</v>
      </c>
      <c r="J531" s="4">
        <f t="shared" si="23"/>
        <v>12</v>
      </c>
    </row>
    <row r="532" ht="15.75" customHeight="1">
      <c r="A532" s="4" t="str">
        <f t="shared" si="22"/>
        <v>R-13</v>
      </c>
      <c r="B532" s="4" t="s">
        <v>464</v>
      </c>
      <c r="C532" s="4" t="s">
        <v>1158</v>
      </c>
      <c r="D532" s="4">
        <v>6.0</v>
      </c>
      <c r="E532" s="4" t="s">
        <v>23</v>
      </c>
      <c r="F532" s="4" t="s">
        <v>43</v>
      </c>
      <c r="G532" s="4" t="str">
        <f t="shared" si="21"/>
        <v>Kohlman Johnson</v>
      </c>
      <c r="J532" s="4">
        <f t="shared" si="23"/>
        <v>13</v>
      </c>
    </row>
    <row r="533" ht="15.75" customHeight="1">
      <c r="A533" s="4" t="str">
        <f t="shared" si="22"/>
        <v>R-14</v>
      </c>
      <c r="B533" s="4" t="s">
        <v>388</v>
      </c>
      <c r="C533" s="4" t="s">
        <v>414</v>
      </c>
      <c r="D533" s="4">
        <v>1.0</v>
      </c>
      <c r="E533" s="4" t="s">
        <v>23</v>
      </c>
      <c r="F533" s="4" t="s">
        <v>43</v>
      </c>
      <c r="G533" s="4" t="str">
        <f t="shared" si="21"/>
        <v>Lucas Perez</v>
      </c>
      <c r="J533" s="4">
        <f t="shared" si="23"/>
        <v>14</v>
      </c>
    </row>
    <row r="534" ht="15.75" customHeight="1">
      <c r="A534" s="4" t="str">
        <f t="shared" si="22"/>
        <v>R-15</v>
      </c>
      <c r="B534" s="4" t="s">
        <v>1159</v>
      </c>
      <c r="C534" s="4" t="s">
        <v>61</v>
      </c>
      <c r="D534" s="4">
        <v>4.0</v>
      </c>
      <c r="E534" s="4" t="s">
        <v>23</v>
      </c>
      <c r="F534" s="4" t="s">
        <v>43</v>
      </c>
      <c r="G534" s="4" t="str">
        <f t="shared" si="21"/>
        <v>PJ Mansfield</v>
      </c>
      <c r="J534" s="4">
        <f t="shared" si="23"/>
        <v>15</v>
      </c>
    </row>
    <row r="535" ht="15.75" customHeight="1">
      <c r="A535" s="4" t="str">
        <f t="shared" si="22"/>
        <v>R-16</v>
      </c>
      <c r="B535" s="4" t="s">
        <v>1160</v>
      </c>
      <c r="C535" s="4" t="s">
        <v>1161</v>
      </c>
      <c r="D535" s="4">
        <v>5.0</v>
      </c>
      <c r="E535" s="4" t="s">
        <v>23</v>
      </c>
      <c r="F535" s="4" t="s">
        <v>43</v>
      </c>
      <c r="G535" s="4" t="str">
        <f t="shared" si="21"/>
        <v>River Chambers</v>
      </c>
      <c r="J535" s="4">
        <f t="shared" si="23"/>
        <v>16</v>
      </c>
    </row>
    <row r="536" ht="15.75" customHeight="1">
      <c r="A536" s="4" t="str">
        <f t="shared" si="22"/>
        <v>R-17</v>
      </c>
      <c r="B536" s="4" t="s">
        <v>458</v>
      </c>
      <c r="C536" s="4" t="s">
        <v>1162</v>
      </c>
      <c r="D536" s="4">
        <v>8.0</v>
      </c>
      <c r="E536" s="4" t="s">
        <v>86</v>
      </c>
      <c r="F536" s="4" t="s">
        <v>43</v>
      </c>
      <c r="G536" s="4" t="str">
        <f t="shared" si="21"/>
        <v>Samantha London</v>
      </c>
      <c r="J536" s="4">
        <f t="shared" si="23"/>
        <v>17</v>
      </c>
    </row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>
      <c r="G550" s="4" t="str">
        <f t="shared" ref="G550:G554" si="24">C550&amp;" "&amp;B550</f>
        <v> </v>
      </c>
    </row>
    <row r="551" ht="15.75" customHeight="1">
      <c r="G551" s="4" t="str">
        <f t="shared" si="24"/>
        <v> </v>
      </c>
    </row>
    <row r="552" ht="15.75" customHeight="1">
      <c r="G552" s="4" t="str">
        <f t="shared" si="24"/>
        <v> </v>
      </c>
    </row>
    <row r="553" ht="15.75" customHeight="1">
      <c r="G553" s="4" t="str">
        <f t="shared" si="24"/>
        <v> </v>
      </c>
    </row>
    <row r="554" ht="15.75" customHeight="1">
      <c r="A554" s="4" t="s">
        <v>1163</v>
      </c>
      <c r="B554" s="4" t="s">
        <v>1164</v>
      </c>
      <c r="C554" s="4" t="s">
        <v>1088</v>
      </c>
      <c r="D554" s="4" t="s">
        <v>1077</v>
      </c>
      <c r="E554" s="4" t="s">
        <v>23</v>
      </c>
      <c r="F554" s="4" t="s">
        <v>44</v>
      </c>
      <c r="G554" s="4" t="str">
        <f t="shared" si="24"/>
        <v>Oscar Lisowski</v>
      </c>
    </row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>
      <c r="A570" s="4" t="str">
        <f t="shared" ref="A570:A581" si="25">"T-"&amp;TEXT(J570,"00")</f>
        <v>T-01</v>
      </c>
      <c r="B570" s="4" t="s">
        <v>1165</v>
      </c>
      <c r="C570" s="4" t="s">
        <v>311</v>
      </c>
      <c r="D570" s="4">
        <v>3.0</v>
      </c>
      <c r="E570" s="4" t="s">
        <v>86</v>
      </c>
      <c r="F570" s="4" t="s">
        <v>60</v>
      </c>
      <c r="G570" s="4" t="str">
        <f t="shared" ref="G570:G583" si="26">C570&amp;" "&amp;B570</f>
        <v>Addison Sabol</v>
      </c>
      <c r="J570" s="4">
        <f t="shared" ref="J570:J581" si="27">J569+1</f>
        <v>1</v>
      </c>
    </row>
    <row r="571" ht="15.75" customHeight="1">
      <c r="A571" s="4" t="str">
        <f t="shared" si="25"/>
        <v>T-02</v>
      </c>
      <c r="B571" s="4" t="s">
        <v>1166</v>
      </c>
      <c r="C571" s="4" t="s">
        <v>1167</v>
      </c>
      <c r="D571" s="4">
        <v>3.0</v>
      </c>
      <c r="E571" s="4" t="s">
        <v>86</v>
      </c>
      <c r="F571" s="4" t="s">
        <v>60</v>
      </c>
      <c r="G571" s="4" t="str">
        <f t="shared" si="26"/>
        <v>Ivy Karamanol</v>
      </c>
      <c r="J571" s="4">
        <f t="shared" si="27"/>
        <v>2</v>
      </c>
    </row>
    <row r="572" ht="15.75" customHeight="1">
      <c r="A572" s="4" t="str">
        <f t="shared" si="25"/>
        <v>T-03</v>
      </c>
      <c r="B572" s="4" t="s">
        <v>1168</v>
      </c>
      <c r="C572" s="4" t="s">
        <v>1169</v>
      </c>
      <c r="D572" s="4">
        <v>3.0</v>
      </c>
      <c r="E572" s="4" t="s">
        <v>86</v>
      </c>
      <c r="F572" s="4" t="s">
        <v>60</v>
      </c>
      <c r="G572" s="4" t="str">
        <f t="shared" si="26"/>
        <v>Quincy Selser</v>
      </c>
      <c r="J572" s="4">
        <f t="shared" si="27"/>
        <v>3</v>
      </c>
    </row>
    <row r="573" ht="15.75" customHeight="1">
      <c r="A573" s="4" t="str">
        <f t="shared" si="25"/>
        <v>T-04</v>
      </c>
      <c r="B573" s="4" t="s">
        <v>1170</v>
      </c>
      <c r="C573" s="4" t="s">
        <v>1171</v>
      </c>
      <c r="D573" s="4">
        <v>3.0</v>
      </c>
      <c r="E573" s="4" t="s">
        <v>23</v>
      </c>
      <c r="F573" s="4" t="s">
        <v>60</v>
      </c>
      <c r="G573" s="4" t="str">
        <f t="shared" si="26"/>
        <v>Maximillian Rozanski</v>
      </c>
      <c r="J573" s="4">
        <f t="shared" si="27"/>
        <v>4</v>
      </c>
    </row>
    <row r="574" ht="15.75" customHeight="1">
      <c r="A574" s="4" t="str">
        <f t="shared" si="25"/>
        <v>T-05</v>
      </c>
      <c r="B574" s="4" t="s">
        <v>1172</v>
      </c>
      <c r="C574" s="4" t="s">
        <v>1173</v>
      </c>
      <c r="D574" s="4">
        <v>3.0</v>
      </c>
      <c r="E574" s="4" t="s">
        <v>23</v>
      </c>
      <c r="F574" s="4" t="s">
        <v>60</v>
      </c>
      <c r="G574" s="4" t="str">
        <f t="shared" si="26"/>
        <v>Oliver Higgins</v>
      </c>
      <c r="J574" s="4">
        <f t="shared" si="27"/>
        <v>5</v>
      </c>
    </row>
    <row r="575" ht="15.75" customHeight="1">
      <c r="A575" s="4" t="str">
        <f t="shared" si="25"/>
        <v>T-06</v>
      </c>
      <c r="B575" s="4" t="s">
        <v>1174</v>
      </c>
      <c r="C575" s="4" t="s">
        <v>1175</v>
      </c>
      <c r="D575" s="4">
        <v>4.0</v>
      </c>
      <c r="E575" s="4" t="s">
        <v>23</v>
      </c>
      <c r="F575" s="4" t="s">
        <v>60</v>
      </c>
      <c r="G575" s="4" t="str">
        <f t="shared" si="26"/>
        <v>Connor Mulvihill</v>
      </c>
      <c r="J575" s="4">
        <f t="shared" si="27"/>
        <v>6</v>
      </c>
    </row>
    <row r="576" ht="15.75" customHeight="1">
      <c r="A576" s="4" t="str">
        <f t="shared" si="25"/>
        <v>T-07</v>
      </c>
      <c r="B576" s="4" t="s">
        <v>1176</v>
      </c>
      <c r="C576" s="4" t="s">
        <v>261</v>
      </c>
      <c r="D576" s="4">
        <v>4.0</v>
      </c>
      <c r="E576" s="4" t="s">
        <v>23</v>
      </c>
      <c r="F576" s="4" t="s">
        <v>60</v>
      </c>
      <c r="G576" s="4" t="str">
        <f t="shared" si="26"/>
        <v>Jeremy Gordon</v>
      </c>
      <c r="J576" s="4">
        <f t="shared" si="27"/>
        <v>7</v>
      </c>
    </row>
    <row r="577" ht="15.75" customHeight="1">
      <c r="A577" s="4" t="str">
        <f t="shared" si="25"/>
        <v>T-08</v>
      </c>
      <c r="B577" s="4" t="s">
        <v>1177</v>
      </c>
      <c r="C577" s="4" t="s">
        <v>1178</v>
      </c>
      <c r="D577" s="4">
        <v>4.0</v>
      </c>
      <c r="E577" s="4" t="s">
        <v>23</v>
      </c>
      <c r="F577" s="4" t="s">
        <v>60</v>
      </c>
      <c r="G577" s="4" t="str">
        <f t="shared" si="26"/>
        <v>Walter Brummer</v>
      </c>
      <c r="J577" s="4">
        <f t="shared" si="27"/>
        <v>8</v>
      </c>
    </row>
    <row r="578" ht="15.75" customHeight="1">
      <c r="A578" s="4" t="str">
        <f t="shared" si="25"/>
        <v>T-09</v>
      </c>
      <c r="B578" s="4" t="s">
        <v>1172</v>
      </c>
      <c r="C578" s="4" t="s">
        <v>1179</v>
      </c>
      <c r="D578" s="4">
        <v>6.0</v>
      </c>
      <c r="E578" s="4" t="s">
        <v>23</v>
      </c>
      <c r="F578" s="4" t="s">
        <v>60</v>
      </c>
      <c r="G578" s="4" t="str">
        <f t="shared" si="26"/>
        <v>Emmett Higgins</v>
      </c>
      <c r="J578" s="4">
        <f t="shared" si="27"/>
        <v>9</v>
      </c>
    </row>
    <row r="579" ht="15.75" customHeight="1">
      <c r="A579" s="4" t="str">
        <f t="shared" si="25"/>
        <v>T-10</v>
      </c>
      <c r="B579" s="4" t="s">
        <v>1180</v>
      </c>
      <c r="C579" s="4" t="s">
        <v>522</v>
      </c>
      <c r="D579" s="4">
        <v>6.0</v>
      </c>
      <c r="E579" s="4" t="s">
        <v>23</v>
      </c>
      <c r="F579" s="4" t="s">
        <v>60</v>
      </c>
      <c r="G579" s="4" t="str">
        <f t="shared" si="26"/>
        <v>Liam Kelly</v>
      </c>
      <c r="J579" s="4">
        <f t="shared" si="27"/>
        <v>10</v>
      </c>
    </row>
    <row r="580" ht="15.75" customHeight="1">
      <c r="A580" s="4" t="str">
        <f t="shared" si="25"/>
        <v>T-11</v>
      </c>
      <c r="B580" s="4" t="s">
        <v>1170</v>
      </c>
      <c r="C580" s="4" t="s">
        <v>571</v>
      </c>
      <c r="D580" s="4">
        <v>6.0</v>
      </c>
      <c r="E580" s="4" t="s">
        <v>23</v>
      </c>
      <c r="F580" s="4" t="s">
        <v>60</v>
      </c>
      <c r="G580" s="4" t="str">
        <f t="shared" si="26"/>
        <v>Zachary Rozanski</v>
      </c>
      <c r="J580" s="4">
        <f t="shared" si="27"/>
        <v>11</v>
      </c>
    </row>
    <row r="581" ht="15.75" customHeight="1">
      <c r="A581" s="4" t="str">
        <f t="shared" si="25"/>
        <v>T-12</v>
      </c>
      <c r="B581" s="4" t="s">
        <v>1174</v>
      </c>
      <c r="C581" s="4" t="s">
        <v>227</v>
      </c>
      <c r="D581" s="4">
        <v>8.0</v>
      </c>
      <c r="E581" s="4" t="s">
        <v>86</v>
      </c>
      <c r="F581" s="4" t="s">
        <v>60</v>
      </c>
      <c r="G581" s="4" t="str">
        <f t="shared" si="26"/>
        <v>Madelyn Mulvihill</v>
      </c>
      <c r="J581" s="4">
        <f t="shared" si="27"/>
        <v>12</v>
      </c>
    </row>
    <row r="582" ht="15.75" customHeight="1">
      <c r="A582" s="18" t="s">
        <v>1181</v>
      </c>
      <c r="B582" s="18" t="s">
        <v>1182</v>
      </c>
      <c r="C582" s="18" t="s">
        <v>1183</v>
      </c>
      <c r="D582" s="18">
        <v>4.0</v>
      </c>
      <c r="E582" s="18" t="s">
        <v>23</v>
      </c>
      <c r="F582" s="4" t="s">
        <v>60</v>
      </c>
      <c r="G582" s="4" t="str">
        <f t="shared" si="26"/>
        <v>Brody Arlen</v>
      </c>
    </row>
    <row r="583" ht="15.75" customHeight="1">
      <c r="A583" s="18" t="s">
        <v>1184</v>
      </c>
      <c r="B583" s="18" t="s">
        <v>1174</v>
      </c>
      <c r="C583" s="18" t="s">
        <v>1185</v>
      </c>
      <c r="D583" s="18">
        <v>2.0</v>
      </c>
      <c r="E583" s="18" t="s">
        <v>23</v>
      </c>
      <c r="F583" s="18" t="s">
        <v>60</v>
      </c>
      <c r="G583" s="4" t="str">
        <f t="shared" si="26"/>
        <v>Dylan Mulvihill</v>
      </c>
      <c r="J583" s="53"/>
    </row>
    <row r="584" ht="15.75" customHeight="1">
      <c r="J584" s="54"/>
    </row>
    <row r="585" ht="15.75" customHeight="1">
      <c r="J585" s="54"/>
    </row>
    <row r="586" ht="15.75" customHeight="1">
      <c r="J586" s="55"/>
    </row>
    <row r="587" ht="15.75" customHeight="1">
      <c r="J587" s="53"/>
    </row>
    <row r="588" ht="15.75" customHeight="1">
      <c r="J588" s="53"/>
    </row>
    <row r="589" ht="15.75" customHeight="1">
      <c r="J589" s="53"/>
    </row>
    <row r="590" ht="15.75" customHeight="1">
      <c r="A590" s="4" t="str">
        <f t="shared" ref="A590:A622" si="28">"PJ-"&amp;TEXT(J590,"00")</f>
        <v>PJ-01</v>
      </c>
      <c r="B590" s="4" t="s">
        <v>1186</v>
      </c>
      <c r="C590" s="4" t="s">
        <v>1187</v>
      </c>
      <c r="D590" s="4">
        <v>4.0</v>
      </c>
      <c r="E590" s="4" t="s">
        <v>23</v>
      </c>
      <c r="F590" s="4" t="s">
        <v>57</v>
      </c>
      <c r="G590" s="4" t="str">
        <f t="shared" ref="G590:G623" si="29">C590&amp;" "&amp;B590</f>
        <v>Theo Kirkland</v>
      </c>
      <c r="J590" s="4">
        <f t="shared" ref="J590:J623" si="30">J589+1</f>
        <v>1</v>
      </c>
    </row>
    <row r="591" ht="15.75" customHeight="1">
      <c r="A591" s="4" t="str">
        <f t="shared" si="28"/>
        <v>PJ-02</v>
      </c>
      <c r="B591" s="4" t="s">
        <v>1188</v>
      </c>
      <c r="C591" s="4" t="s">
        <v>657</v>
      </c>
      <c r="D591" s="4">
        <v>5.0</v>
      </c>
      <c r="E591" s="4" t="s">
        <v>86</v>
      </c>
      <c r="F591" s="4" t="s">
        <v>57</v>
      </c>
      <c r="G591" s="4" t="str">
        <f t="shared" si="29"/>
        <v>Grace Anderson</v>
      </c>
      <c r="J591" s="4">
        <f t="shared" si="30"/>
        <v>2</v>
      </c>
    </row>
    <row r="592" ht="15.75" customHeight="1">
      <c r="A592" s="4" t="str">
        <f t="shared" si="28"/>
        <v>PJ-03</v>
      </c>
      <c r="B592" s="4" t="s">
        <v>1189</v>
      </c>
      <c r="C592" s="4" t="s">
        <v>1190</v>
      </c>
      <c r="D592" s="4">
        <v>5.0</v>
      </c>
      <c r="E592" s="4" t="s">
        <v>86</v>
      </c>
      <c r="F592" s="4" t="s">
        <v>57</v>
      </c>
      <c r="G592" s="4" t="str">
        <f t="shared" si="29"/>
        <v>Faith DiGidio</v>
      </c>
      <c r="J592" s="4">
        <f t="shared" si="30"/>
        <v>3</v>
      </c>
    </row>
    <row r="593" ht="15.75" customHeight="1">
      <c r="A593" s="4" t="str">
        <f t="shared" si="28"/>
        <v>PJ-04</v>
      </c>
      <c r="B593" s="4" t="s">
        <v>1191</v>
      </c>
      <c r="C593" s="4" t="s">
        <v>1192</v>
      </c>
      <c r="D593" s="4">
        <v>5.0</v>
      </c>
      <c r="E593" s="4" t="s">
        <v>23</v>
      </c>
      <c r="F593" s="4" t="s">
        <v>57</v>
      </c>
      <c r="G593" s="4" t="str">
        <f t="shared" si="29"/>
        <v>Roman Morville</v>
      </c>
      <c r="J593" s="4">
        <f t="shared" si="30"/>
        <v>4</v>
      </c>
    </row>
    <row r="594" ht="15.75" customHeight="1">
      <c r="A594" s="4" t="str">
        <f t="shared" si="28"/>
        <v>PJ-05</v>
      </c>
      <c r="B594" s="4" t="s">
        <v>1193</v>
      </c>
      <c r="C594" s="4" t="s">
        <v>1194</v>
      </c>
      <c r="D594" s="4">
        <v>5.0</v>
      </c>
      <c r="E594" s="4" t="s">
        <v>86</v>
      </c>
      <c r="F594" s="4" t="s">
        <v>57</v>
      </c>
      <c r="G594" s="4" t="str">
        <f t="shared" si="29"/>
        <v>Camila Rivera</v>
      </c>
      <c r="J594" s="4">
        <f t="shared" si="30"/>
        <v>5</v>
      </c>
    </row>
    <row r="595" ht="15.75" customHeight="1">
      <c r="A595" s="4" t="str">
        <f t="shared" si="28"/>
        <v>PJ-06</v>
      </c>
      <c r="B595" s="4" t="s">
        <v>1195</v>
      </c>
      <c r="C595" s="4" t="s">
        <v>1196</v>
      </c>
      <c r="D595" s="4">
        <v>5.0</v>
      </c>
      <c r="E595" s="4" t="s">
        <v>86</v>
      </c>
      <c r="F595" s="4" t="s">
        <v>57</v>
      </c>
      <c r="G595" s="4" t="str">
        <f t="shared" si="29"/>
        <v>Nika Fido</v>
      </c>
      <c r="J595" s="4">
        <f t="shared" si="30"/>
        <v>6</v>
      </c>
    </row>
    <row r="596" ht="15.75" customHeight="1">
      <c r="A596" s="4" t="str">
        <f t="shared" si="28"/>
        <v>PJ-07</v>
      </c>
      <c r="B596" s="4" t="s">
        <v>1197</v>
      </c>
      <c r="C596" s="4" t="s">
        <v>1198</v>
      </c>
      <c r="D596" s="4">
        <v>5.0</v>
      </c>
      <c r="E596" s="4" t="s">
        <v>86</v>
      </c>
      <c r="F596" s="4" t="s">
        <v>57</v>
      </c>
      <c r="G596" s="4" t="str">
        <f t="shared" si="29"/>
        <v>Alyssa Sino</v>
      </c>
      <c r="J596" s="4">
        <f t="shared" si="30"/>
        <v>7</v>
      </c>
    </row>
    <row r="597" ht="15.75" customHeight="1">
      <c r="A597" s="4" t="str">
        <f t="shared" si="28"/>
        <v>PJ-08</v>
      </c>
      <c r="B597" s="4" t="s">
        <v>1199</v>
      </c>
      <c r="C597" s="4" t="s">
        <v>1200</v>
      </c>
      <c r="D597" s="4">
        <v>6.0</v>
      </c>
      <c r="E597" s="4" t="s">
        <v>86</v>
      </c>
      <c r="F597" s="4" t="s">
        <v>57</v>
      </c>
      <c r="G597" s="4" t="str">
        <f t="shared" si="29"/>
        <v>Angie Braccioforte</v>
      </c>
      <c r="J597" s="4">
        <f t="shared" si="30"/>
        <v>8</v>
      </c>
    </row>
    <row r="598" ht="15.75" customHeight="1">
      <c r="A598" s="4" t="str">
        <f t="shared" si="28"/>
        <v>PJ-09</v>
      </c>
      <c r="B598" s="4" t="s">
        <v>1201</v>
      </c>
      <c r="C598" s="4" t="s">
        <v>1202</v>
      </c>
      <c r="D598" s="4">
        <v>6.0</v>
      </c>
      <c r="E598" s="4" t="s">
        <v>23</v>
      </c>
      <c r="F598" s="4" t="s">
        <v>57</v>
      </c>
      <c r="G598" s="4" t="str">
        <f t="shared" si="29"/>
        <v>Kristian Masterbone</v>
      </c>
      <c r="J598" s="4">
        <f t="shared" si="30"/>
        <v>9</v>
      </c>
    </row>
    <row r="599" ht="15.75" customHeight="1">
      <c r="A599" s="4" t="str">
        <f t="shared" si="28"/>
        <v>PJ-10</v>
      </c>
      <c r="B599" s="4" t="s">
        <v>1203</v>
      </c>
      <c r="C599" s="4" t="s">
        <v>1204</v>
      </c>
      <c r="D599" s="4">
        <v>6.0</v>
      </c>
      <c r="E599" s="4" t="s">
        <v>86</v>
      </c>
      <c r="F599" s="4" t="s">
        <v>57</v>
      </c>
      <c r="G599" s="4" t="str">
        <f t="shared" si="29"/>
        <v>Adriana Pier</v>
      </c>
      <c r="J599" s="4">
        <f t="shared" si="30"/>
        <v>10</v>
      </c>
    </row>
    <row r="600" ht="15.75" customHeight="1">
      <c r="A600" s="4" t="str">
        <f t="shared" si="28"/>
        <v>PJ-11</v>
      </c>
      <c r="B600" s="4" t="s">
        <v>1205</v>
      </c>
      <c r="C600" s="4" t="s">
        <v>1206</v>
      </c>
      <c r="D600" s="4">
        <v>6.0</v>
      </c>
      <c r="E600" s="4" t="s">
        <v>86</v>
      </c>
      <c r="F600" s="4" t="s">
        <v>57</v>
      </c>
      <c r="G600" s="4" t="str">
        <f t="shared" si="29"/>
        <v>Iyla Romano</v>
      </c>
      <c r="J600" s="4">
        <f t="shared" si="30"/>
        <v>11</v>
      </c>
    </row>
    <row r="601" ht="15.75" customHeight="1">
      <c r="A601" s="4" t="str">
        <f t="shared" si="28"/>
        <v>PJ-12</v>
      </c>
      <c r="B601" s="4" t="s">
        <v>1207</v>
      </c>
      <c r="C601" s="4" t="s">
        <v>1208</v>
      </c>
      <c r="D601" s="4">
        <v>6.0</v>
      </c>
      <c r="E601" s="4" t="s">
        <v>86</v>
      </c>
      <c r="F601" s="4" t="s">
        <v>57</v>
      </c>
      <c r="G601" s="4" t="str">
        <f t="shared" si="29"/>
        <v>Gisella Sarmiento</v>
      </c>
      <c r="J601" s="4">
        <f t="shared" si="30"/>
        <v>12</v>
      </c>
    </row>
    <row r="602" ht="15.75" customHeight="1">
      <c r="A602" s="4" t="str">
        <f t="shared" si="28"/>
        <v>PJ-13</v>
      </c>
      <c r="B602" s="4" t="s">
        <v>1209</v>
      </c>
      <c r="C602" s="4" t="s">
        <v>1210</v>
      </c>
      <c r="D602" s="4">
        <v>6.0</v>
      </c>
      <c r="E602" s="4" t="s">
        <v>86</v>
      </c>
      <c r="F602" s="4" t="s">
        <v>57</v>
      </c>
      <c r="G602" s="4" t="str">
        <f t="shared" si="29"/>
        <v>Caydee Scheper</v>
      </c>
      <c r="J602" s="4">
        <f t="shared" si="30"/>
        <v>13</v>
      </c>
    </row>
    <row r="603" ht="15.75" customHeight="1">
      <c r="A603" s="4" t="str">
        <f t="shared" si="28"/>
        <v>PJ-14</v>
      </c>
      <c r="B603" s="4" t="s">
        <v>1211</v>
      </c>
      <c r="C603" s="4" t="s">
        <v>716</v>
      </c>
      <c r="D603" s="4">
        <v>6.0</v>
      </c>
      <c r="E603" s="4" t="s">
        <v>86</v>
      </c>
      <c r="F603" s="4" t="s">
        <v>57</v>
      </c>
      <c r="G603" s="4" t="str">
        <f t="shared" si="29"/>
        <v>Emma Dicker</v>
      </c>
      <c r="J603" s="4">
        <f t="shared" si="30"/>
        <v>14</v>
      </c>
    </row>
    <row r="604" ht="15.75" customHeight="1">
      <c r="A604" s="4" t="str">
        <f t="shared" si="28"/>
        <v>PJ-15</v>
      </c>
      <c r="B604" s="4" t="s">
        <v>1212</v>
      </c>
      <c r="C604" s="4" t="s">
        <v>414</v>
      </c>
      <c r="D604" s="4">
        <v>6.0</v>
      </c>
      <c r="E604" s="4" t="s">
        <v>23</v>
      </c>
      <c r="F604" s="4" t="s">
        <v>57</v>
      </c>
      <c r="G604" s="4" t="str">
        <f t="shared" si="29"/>
        <v>Lucas Castro</v>
      </c>
      <c r="J604" s="4">
        <f t="shared" si="30"/>
        <v>15</v>
      </c>
    </row>
    <row r="605" ht="15.75" customHeight="1">
      <c r="A605" s="4" t="str">
        <f t="shared" si="28"/>
        <v>PJ-16</v>
      </c>
      <c r="B605" s="4" t="s">
        <v>1213</v>
      </c>
      <c r="C605" s="4" t="s">
        <v>1214</v>
      </c>
      <c r="D605" s="4">
        <v>6.0</v>
      </c>
      <c r="E605" s="4" t="s">
        <v>86</v>
      </c>
      <c r="F605" s="4" t="s">
        <v>57</v>
      </c>
      <c r="G605" s="4" t="str">
        <f t="shared" si="29"/>
        <v>Viviana Poles</v>
      </c>
      <c r="J605" s="4">
        <f t="shared" si="30"/>
        <v>16</v>
      </c>
    </row>
    <row r="606" ht="15.75" customHeight="1">
      <c r="A606" s="4" t="str">
        <f t="shared" si="28"/>
        <v>PJ-17</v>
      </c>
      <c r="B606" s="4" t="s">
        <v>1215</v>
      </c>
      <c r="C606" s="4" t="s">
        <v>1216</v>
      </c>
      <c r="D606" s="4">
        <v>6.0</v>
      </c>
      <c r="E606" s="4" t="s">
        <v>86</v>
      </c>
      <c r="F606" s="4" t="s">
        <v>57</v>
      </c>
      <c r="G606" s="4" t="str">
        <f t="shared" si="29"/>
        <v>Elizabeth Ruggerio</v>
      </c>
      <c r="J606" s="4">
        <f t="shared" si="30"/>
        <v>17</v>
      </c>
    </row>
    <row r="607" ht="15.75" customHeight="1">
      <c r="A607" s="4" t="str">
        <f t="shared" si="28"/>
        <v>PJ-18</v>
      </c>
      <c r="B607" s="4" t="s">
        <v>1217</v>
      </c>
      <c r="C607" s="4" t="s">
        <v>1218</v>
      </c>
      <c r="D607" s="4">
        <v>6.0</v>
      </c>
      <c r="E607" s="4" t="s">
        <v>86</v>
      </c>
      <c r="F607" s="4" t="s">
        <v>57</v>
      </c>
      <c r="G607" s="4" t="str">
        <f t="shared" si="29"/>
        <v>McKenna Murtagh</v>
      </c>
      <c r="J607" s="4">
        <f t="shared" si="30"/>
        <v>18</v>
      </c>
    </row>
    <row r="608" ht="15.75" customHeight="1">
      <c r="A608" s="4" t="str">
        <f t="shared" si="28"/>
        <v>PJ-19</v>
      </c>
      <c r="B608" s="4" t="s">
        <v>1219</v>
      </c>
      <c r="C608" s="4" t="s">
        <v>1220</v>
      </c>
      <c r="D608" s="4">
        <v>7.0</v>
      </c>
      <c r="E608" s="4" t="s">
        <v>86</v>
      </c>
      <c r="F608" s="4" t="s">
        <v>57</v>
      </c>
      <c r="G608" s="4" t="str">
        <f t="shared" si="29"/>
        <v>Rachel Bachmann</v>
      </c>
      <c r="J608" s="4">
        <f t="shared" si="30"/>
        <v>19</v>
      </c>
    </row>
    <row r="609" ht="15.75" customHeight="1">
      <c r="A609" s="4" t="str">
        <f t="shared" si="28"/>
        <v>PJ-20</v>
      </c>
      <c r="B609" s="4" t="s">
        <v>1221</v>
      </c>
      <c r="C609" s="4" t="s">
        <v>1222</v>
      </c>
      <c r="D609" s="4">
        <v>7.0</v>
      </c>
      <c r="E609" s="4" t="s">
        <v>86</v>
      </c>
      <c r="F609" s="4" t="s">
        <v>57</v>
      </c>
      <c r="G609" s="4" t="str">
        <f t="shared" si="29"/>
        <v>Liana Sutton</v>
      </c>
      <c r="J609" s="4">
        <f t="shared" si="30"/>
        <v>20</v>
      </c>
    </row>
    <row r="610" ht="15.75" customHeight="1">
      <c r="A610" s="4" t="str">
        <f t="shared" si="28"/>
        <v>PJ-21</v>
      </c>
      <c r="B610" s="4" t="s">
        <v>1223</v>
      </c>
      <c r="C610" s="4" t="s">
        <v>808</v>
      </c>
      <c r="D610" s="4">
        <v>7.0</v>
      </c>
      <c r="E610" s="4" t="s">
        <v>86</v>
      </c>
      <c r="F610" s="4" t="s">
        <v>57</v>
      </c>
      <c r="G610" s="4" t="str">
        <f t="shared" si="29"/>
        <v>Ava Trainor</v>
      </c>
      <c r="J610" s="4">
        <f t="shared" si="30"/>
        <v>21</v>
      </c>
    </row>
    <row r="611" ht="15.75" customHeight="1">
      <c r="A611" s="4" t="str">
        <f t="shared" si="28"/>
        <v>PJ-22</v>
      </c>
      <c r="B611" s="4" t="s">
        <v>1224</v>
      </c>
      <c r="C611" s="4" t="s">
        <v>1225</v>
      </c>
      <c r="D611" s="4">
        <v>7.0</v>
      </c>
      <c r="E611" s="4" t="s">
        <v>23</v>
      </c>
      <c r="F611" s="4" t="s">
        <v>57</v>
      </c>
      <c r="G611" s="4" t="str">
        <f t="shared" si="29"/>
        <v>Chace Whaley</v>
      </c>
      <c r="J611" s="4">
        <f t="shared" si="30"/>
        <v>22</v>
      </c>
    </row>
    <row r="612" ht="15.75" customHeight="1">
      <c r="A612" s="4" t="str">
        <f t="shared" si="28"/>
        <v>PJ-23</v>
      </c>
      <c r="B612" s="4" t="s">
        <v>1224</v>
      </c>
      <c r="C612" s="4" t="s">
        <v>1226</v>
      </c>
      <c r="D612" s="4">
        <v>7.0</v>
      </c>
      <c r="E612" s="4" t="s">
        <v>86</v>
      </c>
      <c r="F612" s="4" t="s">
        <v>57</v>
      </c>
      <c r="G612" s="4" t="str">
        <f t="shared" si="29"/>
        <v>Farrah Whaley</v>
      </c>
      <c r="J612" s="4">
        <f t="shared" si="30"/>
        <v>23</v>
      </c>
    </row>
    <row r="613" ht="15.75" customHeight="1">
      <c r="A613" s="4" t="str">
        <f t="shared" si="28"/>
        <v>PJ-24</v>
      </c>
      <c r="B613" s="4" t="s">
        <v>1227</v>
      </c>
      <c r="C613" s="4" t="s">
        <v>1228</v>
      </c>
      <c r="D613" s="4">
        <v>7.0</v>
      </c>
      <c r="E613" s="4" t="s">
        <v>86</v>
      </c>
      <c r="F613" s="4" t="s">
        <v>57</v>
      </c>
      <c r="G613" s="4" t="str">
        <f t="shared" si="29"/>
        <v>Mckayla Vicera</v>
      </c>
      <c r="J613" s="4">
        <f t="shared" si="30"/>
        <v>24</v>
      </c>
    </row>
    <row r="614" ht="15.75" customHeight="1">
      <c r="A614" s="4" t="str">
        <f t="shared" si="28"/>
        <v>PJ-25</v>
      </c>
      <c r="B614" s="4" t="s">
        <v>1229</v>
      </c>
      <c r="C614" s="4" t="s">
        <v>1230</v>
      </c>
      <c r="D614" s="4">
        <v>8.0</v>
      </c>
      <c r="E614" s="4" t="s">
        <v>86</v>
      </c>
      <c r="F614" s="4" t="s">
        <v>57</v>
      </c>
      <c r="G614" s="4" t="str">
        <f t="shared" si="29"/>
        <v>Layne Cilli</v>
      </c>
      <c r="J614" s="4">
        <f t="shared" si="30"/>
        <v>25</v>
      </c>
    </row>
    <row r="615" ht="15.75" customHeight="1">
      <c r="A615" s="4" t="str">
        <f t="shared" si="28"/>
        <v>PJ-26</v>
      </c>
      <c r="B615" s="4" t="s">
        <v>1231</v>
      </c>
      <c r="C615" s="4" t="s">
        <v>1232</v>
      </c>
      <c r="D615" s="4">
        <v>8.0</v>
      </c>
      <c r="E615" s="4" t="s">
        <v>86</v>
      </c>
      <c r="F615" s="4" t="s">
        <v>57</v>
      </c>
      <c r="G615" s="4" t="str">
        <f t="shared" si="29"/>
        <v>Madison Guardia</v>
      </c>
      <c r="J615" s="4">
        <f t="shared" si="30"/>
        <v>26</v>
      </c>
    </row>
    <row r="616" ht="15.75" customHeight="1">
      <c r="A616" s="4" t="str">
        <f t="shared" si="28"/>
        <v>PJ-27</v>
      </c>
      <c r="B616" s="4" t="s">
        <v>1233</v>
      </c>
      <c r="C616" s="4" t="s">
        <v>1234</v>
      </c>
      <c r="D616" s="4">
        <v>8.0</v>
      </c>
      <c r="E616" s="4" t="s">
        <v>23</v>
      </c>
      <c r="F616" s="4" t="s">
        <v>57</v>
      </c>
      <c r="G616" s="4" t="str">
        <f t="shared" si="29"/>
        <v>Justin Honig</v>
      </c>
      <c r="J616" s="4">
        <f t="shared" si="30"/>
        <v>27</v>
      </c>
    </row>
    <row r="617" ht="15.75" customHeight="1">
      <c r="A617" s="4" t="str">
        <f t="shared" si="28"/>
        <v>PJ-28</v>
      </c>
      <c r="B617" s="4" t="s">
        <v>1235</v>
      </c>
      <c r="C617" s="4" t="s">
        <v>1236</v>
      </c>
      <c r="D617" s="4">
        <v>8.0</v>
      </c>
      <c r="E617" s="4" t="s">
        <v>23</v>
      </c>
      <c r="F617" s="4" t="s">
        <v>57</v>
      </c>
      <c r="G617" s="4" t="str">
        <f t="shared" si="29"/>
        <v>Nick Katsigiannis</v>
      </c>
      <c r="J617" s="4">
        <f t="shared" si="30"/>
        <v>28</v>
      </c>
    </row>
    <row r="618" ht="15.75" customHeight="1">
      <c r="A618" s="4" t="str">
        <f t="shared" si="28"/>
        <v>PJ-29</v>
      </c>
      <c r="B618" s="4" t="s">
        <v>1186</v>
      </c>
      <c r="C618" s="4" t="s">
        <v>507</v>
      </c>
      <c r="D618" s="4">
        <v>8.0</v>
      </c>
      <c r="E618" s="4" t="s">
        <v>23</v>
      </c>
      <c r="F618" s="4" t="s">
        <v>57</v>
      </c>
      <c r="G618" s="4" t="str">
        <f t="shared" si="29"/>
        <v>Alex Kirkland</v>
      </c>
      <c r="J618" s="4">
        <f t="shared" si="30"/>
        <v>29</v>
      </c>
    </row>
    <row r="619" ht="15.75" customHeight="1">
      <c r="A619" s="4" t="str">
        <f t="shared" si="28"/>
        <v>PJ-30</v>
      </c>
      <c r="B619" s="4" t="s">
        <v>1237</v>
      </c>
      <c r="C619" s="4" t="s">
        <v>139</v>
      </c>
      <c r="D619" s="4">
        <v>8.0</v>
      </c>
      <c r="E619" s="4" t="s">
        <v>23</v>
      </c>
      <c r="F619" s="4" t="s">
        <v>57</v>
      </c>
      <c r="G619" s="4" t="str">
        <f t="shared" si="29"/>
        <v>Max LaBanca</v>
      </c>
      <c r="J619" s="4">
        <f t="shared" si="30"/>
        <v>30</v>
      </c>
    </row>
    <row r="620" ht="15.75" customHeight="1">
      <c r="A620" s="4" t="str">
        <f t="shared" si="28"/>
        <v>PJ-31</v>
      </c>
      <c r="B620" s="4" t="s">
        <v>1238</v>
      </c>
      <c r="C620" s="4" t="s">
        <v>1239</v>
      </c>
      <c r="D620" s="4">
        <v>8.0</v>
      </c>
      <c r="E620" s="4" t="s">
        <v>23</v>
      </c>
      <c r="F620" s="4" t="s">
        <v>57</v>
      </c>
      <c r="G620" s="4" t="str">
        <f t="shared" si="29"/>
        <v>Louis Masone</v>
      </c>
      <c r="J620" s="4">
        <f t="shared" si="30"/>
        <v>31</v>
      </c>
    </row>
    <row r="621" ht="15.75" customHeight="1">
      <c r="A621" s="4" t="str">
        <f t="shared" si="28"/>
        <v>PJ-32</v>
      </c>
      <c r="B621" s="4" t="s">
        <v>1240</v>
      </c>
      <c r="C621" s="4" t="s">
        <v>701</v>
      </c>
      <c r="D621" s="4">
        <v>8.0</v>
      </c>
      <c r="E621" s="4" t="s">
        <v>23</v>
      </c>
      <c r="F621" s="4" t="s">
        <v>57</v>
      </c>
      <c r="G621" s="4" t="str">
        <f t="shared" si="29"/>
        <v>Noah Albert</v>
      </c>
      <c r="J621" s="4">
        <f t="shared" si="30"/>
        <v>32</v>
      </c>
    </row>
    <row r="622" ht="15.75" customHeight="1">
      <c r="A622" s="4" t="str">
        <f t="shared" si="28"/>
        <v>PJ-33</v>
      </c>
      <c r="B622" s="4" t="s">
        <v>1241</v>
      </c>
      <c r="C622" s="4" t="s">
        <v>1063</v>
      </c>
      <c r="D622" s="4">
        <v>8.0</v>
      </c>
      <c r="E622" s="4" t="s">
        <v>23</v>
      </c>
      <c r="F622" s="4" t="s">
        <v>57</v>
      </c>
      <c r="G622" s="4" t="str">
        <f t="shared" si="29"/>
        <v>Harrison Sieradzki</v>
      </c>
      <c r="J622" s="4">
        <f t="shared" si="30"/>
        <v>33</v>
      </c>
    </row>
    <row r="623" ht="15.75" customHeight="1">
      <c r="A623" s="18" t="s">
        <v>1242</v>
      </c>
      <c r="B623" s="18" t="s">
        <v>1189</v>
      </c>
      <c r="C623" s="18" t="s">
        <v>1243</v>
      </c>
      <c r="D623" s="18">
        <v>3.0</v>
      </c>
      <c r="E623" s="18" t="s">
        <v>86</v>
      </c>
      <c r="F623" s="18" t="s">
        <v>57</v>
      </c>
      <c r="G623" s="4" t="str">
        <f t="shared" si="29"/>
        <v>Brigit DiGidio</v>
      </c>
      <c r="J623" s="4">
        <f t="shared" si="30"/>
        <v>34</v>
      </c>
    </row>
    <row r="624" ht="15.75" customHeight="1"/>
    <row r="625" ht="15.75" customHeight="1"/>
    <row r="626" ht="15.75" customHeight="1"/>
    <row r="627" ht="15.75" customHeight="1"/>
    <row r="628" ht="15.75" customHeight="1">
      <c r="A628" s="4" t="str">
        <f t="shared" ref="A628:A656" si="31">"OL-"&amp;TEXT(J628,"00")</f>
        <v>OL-01</v>
      </c>
      <c r="B628" s="4" t="s">
        <v>988</v>
      </c>
      <c r="C628" s="4" t="s">
        <v>374</v>
      </c>
      <c r="D628" s="4">
        <v>3.0</v>
      </c>
      <c r="E628" s="4" t="s">
        <v>23</v>
      </c>
      <c r="F628" s="4" t="s">
        <v>46</v>
      </c>
      <c r="G628" s="4" t="str">
        <f t="shared" ref="G628:G656" si="32">C628&amp;" "&amp;B628</f>
        <v>Henry Walsh</v>
      </c>
      <c r="J628" s="4">
        <f t="shared" ref="J628:J656" si="33">J627+1</f>
        <v>1</v>
      </c>
    </row>
    <row r="629" ht="15.75" customHeight="1">
      <c r="A629" s="4" t="str">
        <f t="shared" si="31"/>
        <v>OL-02</v>
      </c>
      <c r="B629" s="4" t="s">
        <v>1244</v>
      </c>
      <c r="C629" s="4" t="s">
        <v>1245</v>
      </c>
      <c r="D629" s="4">
        <v>3.0</v>
      </c>
      <c r="E629" s="4" t="s">
        <v>23</v>
      </c>
      <c r="F629" s="4" t="s">
        <v>46</v>
      </c>
      <c r="G629" s="4" t="str">
        <f t="shared" si="32"/>
        <v>Ricky Ferhatovic</v>
      </c>
      <c r="J629" s="4">
        <f t="shared" si="33"/>
        <v>2</v>
      </c>
    </row>
    <row r="630" ht="15.75" customHeight="1">
      <c r="A630" s="4" t="str">
        <f t="shared" si="31"/>
        <v>OL-03</v>
      </c>
      <c r="B630" s="4" t="s">
        <v>1246</v>
      </c>
      <c r="C630" s="4" t="s">
        <v>785</v>
      </c>
      <c r="D630" s="4">
        <v>3.0</v>
      </c>
      <c r="E630" s="4" t="s">
        <v>86</v>
      </c>
      <c r="F630" s="4" t="s">
        <v>46</v>
      </c>
      <c r="G630" s="4" t="str">
        <f t="shared" si="32"/>
        <v>Catherine Donofrio</v>
      </c>
      <c r="J630" s="4">
        <f t="shared" si="33"/>
        <v>3</v>
      </c>
    </row>
    <row r="631" ht="15.75" customHeight="1">
      <c r="A631" s="4" t="str">
        <f t="shared" si="31"/>
        <v>OL-04</v>
      </c>
      <c r="B631" s="4" t="s">
        <v>1247</v>
      </c>
      <c r="C631" s="4" t="s">
        <v>1248</v>
      </c>
      <c r="D631" s="4">
        <v>3.0</v>
      </c>
      <c r="E631" s="4" t="s">
        <v>86</v>
      </c>
      <c r="F631" s="4" t="s">
        <v>46</v>
      </c>
      <c r="G631" s="4" t="str">
        <f t="shared" si="32"/>
        <v>Jane O'Halloran</v>
      </c>
      <c r="J631" s="4">
        <f t="shared" si="33"/>
        <v>4</v>
      </c>
    </row>
    <row r="632" ht="15.75" customHeight="1">
      <c r="A632" s="4" t="str">
        <f t="shared" si="31"/>
        <v>OL-05</v>
      </c>
      <c r="B632" s="4" t="s">
        <v>1246</v>
      </c>
      <c r="C632" s="4" t="s">
        <v>1249</v>
      </c>
      <c r="D632" s="4">
        <v>4.0</v>
      </c>
      <c r="E632" s="4" t="s">
        <v>23</v>
      </c>
      <c r="F632" s="4" t="s">
        <v>46</v>
      </c>
      <c r="G632" s="4" t="str">
        <f t="shared" si="32"/>
        <v>Brian Donofrio</v>
      </c>
      <c r="J632" s="4">
        <f t="shared" si="33"/>
        <v>5</v>
      </c>
    </row>
    <row r="633" ht="15.75" customHeight="1">
      <c r="A633" s="4" t="str">
        <f t="shared" si="31"/>
        <v>OL-06</v>
      </c>
      <c r="B633" s="4" t="s">
        <v>502</v>
      </c>
      <c r="C633" s="4" t="s">
        <v>891</v>
      </c>
      <c r="D633" s="4">
        <v>4.0</v>
      </c>
      <c r="E633" s="4" t="s">
        <v>23</v>
      </c>
      <c r="F633" s="4" t="s">
        <v>46</v>
      </c>
      <c r="G633" s="4" t="str">
        <f t="shared" si="32"/>
        <v>Cole Falcone</v>
      </c>
      <c r="J633" s="4">
        <f t="shared" si="33"/>
        <v>6</v>
      </c>
    </row>
    <row r="634" ht="15.75" customHeight="1">
      <c r="A634" s="4" t="str">
        <f t="shared" si="31"/>
        <v>OL-07</v>
      </c>
      <c r="B634" s="4" t="s">
        <v>1250</v>
      </c>
      <c r="C634" s="4" t="s">
        <v>1072</v>
      </c>
      <c r="D634" s="4">
        <v>4.0</v>
      </c>
      <c r="E634" s="4" t="s">
        <v>23</v>
      </c>
      <c r="F634" s="4" t="s">
        <v>46</v>
      </c>
      <c r="G634" s="4" t="str">
        <f t="shared" si="32"/>
        <v>Kieran Mulcahey</v>
      </c>
      <c r="J634" s="4">
        <f t="shared" si="33"/>
        <v>7</v>
      </c>
    </row>
    <row r="635" ht="15.75" customHeight="1">
      <c r="A635" s="4" t="str">
        <f t="shared" si="31"/>
        <v>OL-08</v>
      </c>
      <c r="B635" s="4" t="s">
        <v>1251</v>
      </c>
      <c r="C635" s="4" t="s">
        <v>429</v>
      </c>
      <c r="D635" s="4">
        <v>4.0</v>
      </c>
      <c r="E635" s="4" t="s">
        <v>86</v>
      </c>
      <c r="F635" s="4" t="s">
        <v>46</v>
      </c>
      <c r="G635" s="4" t="str">
        <f t="shared" si="32"/>
        <v>Olivia Castelli</v>
      </c>
      <c r="J635" s="4">
        <f t="shared" si="33"/>
        <v>8</v>
      </c>
    </row>
    <row r="636" ht="15.75" customHeight="1">
      <c r="A636" s="4" t="str">
        <f t="shared" si="31"/>
        <v>OL-09</v>
      </c>
      <c r="B636" s="4" t="s">
        <v>1252</v>
      </c>
      <c r="C636" s="4" t="s">
        <v>144</v>
      </c>
      <c r="D636" s="4">
        <v>4.0</v>
      </c>
      <c r="E636" s="4" t="s">
        <v>86</v>
      </c>
      <c r="F636" s="4" t="s">
        <v>46</v>
      </c>
      <c r="G636" s="4" t="str">
        <f t="shared" si="32"/>
        <v>Charlotte Manning</v>
      </c>
      <c r="J636" s="4">
        <f t="shared" si="33"/>
        <v>9</v>
      </c>
    </row>
    <row r="637" ht="15.75" customHeight="1">
      <c r="A637" s="4" t="str">
        <f t="shared" si="31"/>
        <v>OL-10</v>
      </c>
      <c r="B637" s="4" t="s">
        <v>1253</v>
      </c>
      <c r="C637" s="4" t="s">
        <v>1254</v>
      </c>
      <c r="D637" s="4">
        <v>4.0</v>
      </c>
      <c r="E637" s="4" t="s">
        <v>86</v>
      </c>
      <c r="F637" s="4" t="s">
        <v>46</v>
      </c>
      <c r="G637" s="4" t="str">
        <f t="shared" si="32"/>
        <v>Melania Pruiksma</v>
      </c>
      <c r="J637" s="4">
        <f t="shared" si="33"/>
        <v>10</v>
      </c>
    </row>
    <row r="638" ht="15.75" customHeight="1">
      <c r="A638" s="4" t="str">
        <f t="shared" si="31"/>
        <v>OL-11</v>
      </c>
      <c r="B638" s="4" t="s">
        <v>1255</v>
      </c>
      <c r="C638" s="4" t="s">
        <v>1256</v>
      </c>
      <c r="D638" s="4">
        <v>4.0</v>
      </c>
      <c r="E638" s="4" t="s">
        <v>86</v>
      </c>
      <c r="F638" s="4" t="s">
        <v>46</v>
      </c>
      <c r="G638" s="4" t="str">
        <f t="shared" si="32"/>
        <v>Ayla Sayin</v>
      </c>
      <c r="J638" s="4">
        <f t="shared" si="33"/>
        <v>11</v>
      </c>
    </row>
    <row r="639" ht="15.75" customHeight="1">
      <c r="A639" s="4" t="str">
        <f t="shared" si="31"/>
        <v>OL-12</v>
      </c>
      <c r="B639" s="4" t="s">
        <v>1257</v>
      </c>
      <c r="C639" s="4" t="s">
        <v>313</v>
      </c>
      <c r="D639" s="4">
        <v>4.0</v>
      </c>
      <c r="E639" s="4" t="s">
        <v>86</v>
      </c>
      <c r="F639" s="4" t="s">
        <v>46</v>
      </c>
      <c r="G639" s="4" t="str">
        <f t="shared" si="32"/>
        <v>Abigail Yeates</v>
      </c>
      <c r="J639" s="4">
        <f t="shared" si="33"/>
        <v>12</v>
      </c>
    </row>
    <row r="640" ht="15.75" customHeight="1">
      <c r="A640" s="4" t="str">
        <f t="shared" si="31"/>
        <v>OL-13</v>
      </c>
      <c r="B640" s="4" t="s">
        <v>1258</v>
      </c>
      <c r="C640" s="4" t="s">
        <v>174</v>
      </c>
      <c r="D640" s="4">
        <v>5.0</v>
      </c>
      <c r="E640" s="4" t="s">
        <v>23</v>
      </c>
      <c r="F640" s="4" t="s">
        <v>46</v>
      </c>
      <c r="G640" s="4" t="str">
        <f t="shared" si="32"/>
        <v>Nicholas Trynosky</v>
      </c>
      <c r="J640" s="4">
        <f t="shared" si="33"/>
        <v>13</v>
      </c>
    </row>
    <row r="641" ht="15.75" customHeight="1">
      <c r="A641" s="4" t="str">
        <f t="shared" si="31"/>
        <v>OL-14</v>
      </c>
      <c r="B641" s="4" t="s">
        <v>1259</v>
      </c>
      <c r="C641" s="4" t="s">
        <v>1260</v>
      </c>
      <c r="D641" s="4">
        <v>6.0</v>
      </c>
      <c r="E641" s="4" t="s">
        <v>23</v>
      </c>
      <c r="F641" s="4" t="s">
        <v>46</v>
      </c>
      <c r="G641" s="4" t="str">
        <f t="shared" si="32"/>
        <v>Blake Dallas</v>
      </c>
      <c r="J641" s="4">
        <f t="shared" si="33"/>
        <v>14</v>
      </c>
    </row>
    <row r="642" ht="15.75" customHeight="1">
      <c r="A642" s="4" t="str">
        <f t="shared" si="31"/>
        <v>OL-15</v>
      </c>
      <c r="B642" s="4" t="s">
        <v>1247</v>
      </c>
      <c r="C642" s="4" t="s">
        <v>1261</v>
      </c>
      <c r="D642" s="4">
        <v>6.0</v>
      </c>
      <c r="E642" s="4" t="s">
        <v>23</v>
      </c>
      <c r="F642" s="4" t="s">
        <v>46</v>
      </c>
      <c r="G642" s="4" t="str">
        <f t="shared" si="32"/>
        <v>Peter O'Halloran</v>
      </c>
      <c r="J642" s="4">
        <f t="shared" si="33"/>
        <v>15</v>
      </c>
    </row>
    <row r="643" ht="15.75" customHeight="1">
      <c r="A643" s="4" t="str">
        <f t="shared" si="31"/>
        <v>OL-16</v>
      </c>
      <c r="B643" s="4" t="s">
        <v>1262</v>
      </c>
      <c r="C643" s="4" t="s">
        <v>377</v>
      </c>
      <c r="D643" s="4">
        <v>6.0</v>
      </c>
      <c r="E643" s="4" t="s">
        <v>86</v>
      </c>
      <c r="F643" s="4" t="s">
        <v>46</v>
      </c>
      <c r="G643" s="4" t="str">
        <f t="shared" si="32"/>
        <v>Valentina Castillo</v>
      </c>
      <c r="J643" s="4">
        <f t="shared" si="33"/>
        <v>16</v>
      </c>
    </row>
    <row r="644" ht="15.75" customHeight="1">
      <c r="A644" s="4" t="str">
        <f t="shared" si="31"/>
        <v>OL-17</v>
      </c>
      <c r="B644" s="4" t="s">
        <v>1263</v>
      </c>
      <c r="C644" s="4" t="s">
        <v>429</v>
      </c>
      <c r="D644" s="4">
        <v>6.0</v>
      </c>
      <c r="E644" s="4" t="s">
        <v>86</v>
      </c>
      <c r="F644" s="4" t="s">
        <v>46</v>
      </c>
      <c r="G644" s="4" t="str">
        <f t="shared" si="32"/>
        <v>Olivia Jamiolkowski</v>
      </c>
      <c r="J644" s="4">
        <f t="shared" si="33"/>
        <v>17</v>
      </c>
    </row>
    <row r="645" ht="15.75" customHeight="1">
      <c r="A645" s="4" t="str">
        <f t="shared" si="31"/>
        <v>OL-18</v>
      </c>
      <c r="B645" s="4" t="s">
        <v>1264</v>
      </c>
      <c r="C645" s="4" t="s">
        <v>1248</v>
      </c>
      <c r="D645" s="4">
        <v>6.0</v>
      </c>
      <c r="E645" s="4" t="s">
        <v>86</v>
      </c>
      <c r="F645" s="4" t="s">
        <v>46</v>
      </c>
      <c r="G645" s="4" t="str">
        <f t="shared" si="32"/>
        <v>Jane Quinn</v>
      </c>
      <c r="J645" s="4">
        <f t="shared" si="33"/>
        <v>18</v>
      </c>
    </row>
    <row r="646" ht="15.75" customHeight="1">
      <c r="A646" s="4" t="str">
        <f t="shared" si="31"/>
        <v>OL-19</v>
      </c>
      <c r="B646" s="4" t="s">
        <v>1265</v>
      </c>
      <c r="C646" s="4" t="s">
        <v>952</v>
      </c>
      <c r="D646" s="4">
        <v>7.0</v>
      </c>
      <c r="E646" s="4" t="s">
        <v>23</v>
      </c>
      <c r="F646" s="4" t="s">
        <v>46</v>
      </c>
      <c r="G646" s="4" t="str">
        <f t="shared" si="32"/>
        <v>Aaron Mathew</v>
      </c>
      <c r="J646" s="4">
        <f t="shared" si="33"/>
        <v>19</v>
      </c>
    </row>
    <row r="647" ht="15.75" customHeight="1">
      <c r="A647" s="4" t="str">
        <f t="shared" si="31"/>
        <v>OL-20</v>
      </c>
      <c r="B647" s="4" t="s">
        <v>1266</v>
      </c>
      <c r="C647" s="4" t="s">
        <v>1267</v>
      </c>
      <c r="D647" s="4">
        <v>7.0</v>
      </c>
      <c r="E647" s="4" t="s">
        <v>86</v>
      </c>
      <c r="F647" s="4" t="s">
        <v>46</v>
      </c>
      <c r="G647" s="4" t="str">
        <f t="shared" si="32"/>
        <v>Katelyn Barsa</v>
      </c>
      <c r="J647" s="4">
        <f t="shared" si="33"/>
        <v>20</v>
      </c>
    </row>
    <row r="648" ht="15.75" customHeight="1">
      <c r="A648" s="4" t="str">
        <f t="shared" si="31"/>
        <v>OL-21</v>
      </c>
      <c r="B648" s="4" t="s">
        <v>1268</v>
      </c>
      <c r="C648" s="4" t="s">
        <v>1232</v>
      </c>
      <c r="D648" s="4">
        <v>7.0</v>
      </c>
      <c r="E648" s="4" t="s">
        <v>86</v>
      </c>
      <c r="F648" s="4" t="s">
        <v>46</v>
      </c>
      <c r="G648" s="4" t="str">
        <f t="shared" si="32"/>
        <v>Madison McGivney</v>
      </c>
      <c r="J648" s="4">
        <f t="shared" si="33"/>
        <v>21</v>
      </c>
    </row>
    <row r="649" ht="15.75" customHeight="1">
      <c r="A649" s="4" t="str">
        <f t="shared" si="31"/>
        <v>OL-22</v>
      </c>
      <c r="B649" s="4" t="s">
        <v>1269</v>
      </c>
      <c r="C649" s="4" t="s">
        <v>1270</v>
      </c>
      <c r="D649" s="4">
        <v>7.0</v>
      </c>
      <c r="E649" s="4" t="s">
        <v>86</v>
      </c>
      <c r="F649" s="4" t="s">
        <v>46</v>
      </c>
      <c r="G649" s="4" t="str">
        <f t="shared" si="32"/>
        <v>Ariela Rodriguez</v>
      </c>
      <c r="J649" s="4">
        <f t="shared" si="33"/>
        <v>22</v>
      </c>
    </row>
    <row r="650" ht="15.75" customHeight="1">
      <c r="A650" s="4" t="str">
        <f t="shared" si="31"/>
        <v>OL-23</v>
      </c>
      <c r="B650" s="4" t="s">
        <v>1271</v>
      </c>
      <c r="C650" s="4" t="s">
        <v>1272</v>
      </c>
      <c r="D650" s="4">
        <v>8.0</v>
      </c>
      <c r="E650" s="4" t="s">
        <v>23</v>
      </c>
      <c r="F650" s="4" t="s">
        <v>46</v>
      </c>
      <c r="G650" s="4" t="str">
        <f t="shared" si="32"/>
        <v>Phillip Adamo</v>
      </c>
      <c r="J650" s="4">
        <f t="shared" si="33"/>
        <v>23</v>
      </c>
    </row>
    <row r="651" ht="15.75" customHeight="1">
      <c r="A651" s="4" t="str">
        <f t="shared" si="31"/>
        <v>OL-24</v>
      </c>
      <c r="B651" s="4" t="s">
        <v>1273</v>
      </c>
      <c r="C651" s="4" t="s">
        <v>188</v>
      </c>
      <c r="D651" s="4">
        <v>8.0</v>
      </c>
      <c r="E651" s="4" t="s">
        <v>23</v>
      </c>
      <c r="F651" s="4" t="s">
        <v>46</v>
      </c>
      <c r="G651" s="4" t="str">
        <f t="shared" si="32"/>
        <v>John Paul Allison</v>
      </c>
      <c r="J651" s="4">
        <f t="shared" si="33"/>
        <v>24</v>
      </c>
    </row>
    <row r="652" ht="15.75" customHeight="1">
      <c r="A652" s="4" t="str">
        <f t="shared" si="31"/>
        <v>OL-25</v>
      </c>
      <c r="B652" s="4" t="s">
        <v>502</v>
      </c>
      <c r="C652" s="4" t="s">
        <v>575</v>
      </c>
      <c r="D652" s="4">
        <v>8.0</v>
      </c>
      <c r="E652" s="4" t="s">
        <v>23</v>
      </c>
      <c r="F652" s="4" t="s">
        <v>46</v>
      </c>
      <c r="G652" s="4" t="str">
        <f t="shared" si="32"/>
        <v>Luke Falcone</v>
      </c>
      <c r="J652" s="4">
        <f t="shared" si="33"/>
        <v>25</v>
      </c>
    </row>
    <row r="653" ht="15.75" customHeight="1">
      <c r="A653" s="4" t="str">
        <f t="shared" si="31"/>
        <v>OL-26</v>
      </c>
      <c r="B653" s="4" t="s">
        <v>1274</v>
      </c>
      <c r="C653" s="4" t="s">
        <v>694</v>
      </c>
      <c r="D653" s="4">
        <v>8.0</v>
      </c>
      <c r="E653" s="4" t="s">
        <v>23</v>
      </c>
      <c r="F653" s="4" t="s">
        <v>46</v>
      </c>
      <c r="G653" s="4" t="str">
        <f t="shared" si="32"/>
        <v>Daniel Moszuti</v>
      </c>
      <c r="J653" s="4">
        <f t="shared" si="33"/>
        <v>26</v>
      </c>
    </row>
    <row r="654" ht="15.75" customHeight="1">
      <c r="A654" s="4" t="str">
        <f t="shared" si="31"/>
        <v>OL-27</v>
      </c>
      <c r="B654" s="4" t="s">
        <v>1275</v>
      </c>
      <c r="C654" s="4" t="s">
        <v>1276</v>
      </c>
      <c r="D654" s="4">
        <v>8.0</v>
      </c>
      <c r="E654" s="4" t="s">
        <v>86</v>
      </c>
      <c r="F654" s="4" t="s">
        <v>46</v>
      </c>
      <c r="G654" s="4" t="str">
        <f t="shared" si="32"/>
        <v>Monica Hart</v>
      </c>
      <c r="J654" s="4">
        <f t="shared" si="33"/>
        <v>27</v>
      </c>
    </row>
    <row r="655" ht="15.75" customHeight="1">
      <c r="A655" s="4" t="str">
        <f t="shared" si="31"/>
        <v>OL-28</v>
      </c>
      <c r="B655" s="4" t="s">
        <v>1277</v>
      </c>
      <c r="C655" s="4" t="s">
        <v>870</v>
      </c>
      <c r="D655" s="4">
        <v>8.0</v>
      </c>
      <c r="E655" s="4" t="s">
        <v>86</v>
      </c>
      <c r="F655" s="4" t="s">
        <v>46</v>
      </c>
      <c r="G655" s="4" t="str">
        <f t="shared" si="32"/>
        <v>Reagan Mortko</v>
      </c>
      <c r="J655" s="4">
        <f t="shared" si="33"/>
        <v>28</v>
      </c>
    </row>
    <row r="656" ht="15.75" customHeight="1">
      <c r="A656" s="4" t="str">
        <f t="shared" si="31"/>
        <v>OL-29</v>
      </c>
      <c r="B656" s="4" t="s">
        <v>1247</v>
      </c>
      <c r="C656" s="4" t="s">
        <v>162</v>
      </c>
      <c r="D656" s="4">
        <v>8.0</v>
      </c>
      <c r="E656" s="4" t="s">
        <v>86</v>
      </c>
      <c r="F656" s="4" t="s">
        <v>46</v>
      </c>
      <c r="G656" s="4" t="str">
        <f t="shared" si="32"/>
        <v>Katie O'Halloran</v>
      </c>
      <c r="J656" s="4">
        <f t="shared" si="33"/>
        <v>29</v>
      </c>
    </row>
    <row r="657" ht="15.75" customHeight="1"/>
    <row r="658" ht="15.75" customHeight="1"/>
    <row r="659" ht="15.75" customHeight="1"/>
    <row r="660" ht="15.75" customHeight="1">
      <c r="A660" s="39" t="s">
        <v>1278</v>
      </c>
      <c r="B660" s="56" t="s">
        <v>1279</v>
      </c>
      <c r="C660" s="56" t="s">
        <v>1280</v>
      </c>
      <c r="D660" s="56">
        <v>8.0</v>
      </c>
      <c r="E660" s="56" t="s">
        <v>86</v>
      </c>
      <c r="F660" s="39" t="s">
        <v>41</v>
      </c>
      <c r="G660" s="4" t="str">
        <f t="shared" ref="G660:G671" si="34">C660&amp;" "&amp;B660</f>
        <v>Jarrett Addy</v>
      </c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 t="s">
        <v>1281</v>
      </c>
      <c r="B661" s="56" t="s">
        <v>1282</v>
      </c>
      <c r="C661" s="56" t="s">
        <v>1283</v>
      </c>
      <c r="D661" s="56">
        <v>1.0</v>
      </c>
      <c r="E661" s="56" t="s">
        <v>23</v>
      </c>
      <c r="F661" s="39" t="s">
        <v>41</v>
      </c>
      <c r="G661" s="4" t="str">
        <f t="shared" si="34"/>
        <v>Rosario Johann</v>
      </c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 t="s">
        <v>1284</v>
      </c>
      <c r="B662" s="56" t="s">
        <v>1285</v>
      </c>
      <c r="C662" s="56" t="s">
        <v>1286</v>
      </c>
      <c r="D662" s="56" t="s">
        <v>1287</v>
      </c>
      <c r="E662" s="56" t="s">
        <v>86</v>
      </c>
      <c r="F662" s="39" t="s">
        <v>41</v>
      </c>
      <c r="G662" s="4" t="str">
        <f t="shared" si="34"/>
        <v>Motsch Meelah</v>
      </c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 t="s">
        <v>1288</v>
      </c>
      <c r="B663" s="56" t="s">
        <v>750</v>
      </c>
      <c r="C663" s="56" t="s">
        <v>1289</v>
      </c>
      <c r="D663" s="56" t="s">
        <v>1077</v>
      </c>
      <c r="E663" s="56" t="s">
        <v>86</v>
      </c>
      <c r="F663" s="39" t="s">
        <v>41</v>
      </c>
      <c r="G663" s="4" t="str">
        <f t="shared" si="34"/>
        <v>Hickes Lily</v>
      </c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 t="s">
        <v>1290</v>
      </c>
      <c r="B664" s="56" t="s">
        <v>457</v>
      </c>
      <c r="C664" s="56" t="s">
        <v>879</v>
      </c>
      <c r="D664" s="56" t="s">
        <v>1291</v>
      </c>
      <c r="E664" s="56" t="s">
        <v>23</v>
      </c>
      <c r="F664" s="39" t="s">
        <v>41</v>
      </c>
      <c r="G664" s="4" t="str">
        <f t="shared" si="34"/>
        <v>Nunez Milan</v>
      </c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 t="s">
        <v>1292</v>
      </c>
      <c r="B665" s="56" t="s">
        <v>296</v>
      </c>
      <c r="C665" s="56" t="s">
        <v>1293</v>
      </c>
      <c r="D665" s="56">
        <v>1.0</v>
      </c>
      <c r="E665" s="56" t="s">
        <v>86</v>
      </c>
      <c r="F665" s="39" t="s">
        <v>41</v>
      </c>
      <c r="G665" s="4" t="str">
        <f t="shared" si="34"/>
        <v>Walker Madeline</v>
      </c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 t="s">
        <v>1294</v>
      </c>
      <c r="B666" s="56" t="s">
        <v>1295</v>
      </c>
      <c r="C666" s="56" t="s">
        <v>879</v>
      </c>
      <c r="D666" s="56" t="s">
        <v>1077</v>
      </c>
      <c r="E666" s="56" t="s">
        <v>23</v>
      </c>
      <c r="F666" s="39" t="s">
        <v>41</v>
      </c>
      <c r="G666" s="4" t="str">
        <f t="shared" si="34"/>
        <v>Nunez Imani</v>
      </c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 t="s">
        <v>1296</v>
      </c>
      <c r="B667" s="56" t="s">
        <v>1297</v>
      </c>
      <c r="C667" s="56" t="s">
        <v>1298</v>
      </c>
      <c r="D667" s="56">
        <v>1.0</v>
      </c>
      <c r="E667" s="56" t="s">
        <v>23</v>
      </c>
      <c r="F667" s="39" t="s">
        <v>41</v>
      </c>
      <c r="G667" s="4" t="str">
        <f t="shared" si="34"/>
        <v>Lyle Winter</v>
      </c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 t="s">
        <v>1299</v>
      </c>
      <c r="B668" s="56" t="s">
        <v>1300</v>
      </c>
      <c r="C668" s="56" t="s">
        <v>1301</v>
      </c>
      <c r="D668" s="56">
        <v>1.0</v>
      </c>
      <c r="E668" s="56" t="s">
        <v>86</v>
      </c>
      <c r="F668" s="39" t="s">
        <v>41</v>
      </c>
      <c r="G668" s="4" t="str">
        <f t="shared" si="34"/>
        <v>Rodrigues Josephine</v>
      </c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 t="s">
        <v>1302</v>
      </c>
      <c r="B669" s="56" t="s">
        <v>1303</v>
      </c>
      <c r="C669" s="56" t="s">
        <v>1304</v>
      </c>
      <c r="D669" s="56">
        <v>2.0</v>
      </c>
      <c r="E669" s="56" t="s">
        <v>86</v>
      </c>
      <c r="F669" s="39" t="s">
        <v>41</v>
      </c>
      <c r="G669" s="4" t="str">
        <f t="shared" si="34"/>
        <v>Tortora Vivia</v>
      </c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 t="s">
        <v>1305</v>
      </c>
      <c r="B670" s="56" t="s">
        <v>336</v>
      </c>
      <c r="C670" s="56" t="s">
        <v>1306</v>
      </c>
      <c r="D670" s="56" t="s">
        <v>1291</v>
      </c>
      <c r="E670" s="56" t="s">
        <v>86</v>
      </c>
      <c r="F670" s="39" t="s">
        <v>41</v>
      </c>
      <c r="G670" s="4" t="str">
        <f t="shared" si="34"/>
        <v>Colluci Sophia</v>
      </c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 t="s">
        <v>1307</v>
      </c>
      <c r="B671" s="56" t="s">
        <v>785</v>
      </c>
      <c r="C671" s="56" t="s">
        <v>1293</v>
      </c>
      <c r="D671" s="56" t="s">
        <v>1291</v>
      </c>
      <c r="E671" s="56" t="s">
        <v>86</v>
      </c>
      <c r="F671" s="39" t="s">
        <v>41</v>
      </c>
      <c r="G671" s="4" t="str">
        <f t="shared" si="34"/>
        <v>Walker Catherine</v>
      </c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2011-11-05T03:14:26Z</dcterms:created>
  <dc:creator>Mike</dc:creator>
</cp:coreProperties>
</file>