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ott\Documents\YCOBL FIles\2020 Files to Update\UPDATED for 2020\"/>
    </mc:Choice>
  </mc:AlternateContent>
  <bookViews>
    <workbookView xWindow="0" yWindow="0" windowWidth="24000" windowHeight="9735"/>
  </bookViews>
  <sheets>
    <sheet name="Angels" sheetId="1" r:id="rId1"/>
    <sheet name="Astros" sheetId="3" r:id="rId2"/>
    <sheet name="Athletics" sheetId="4" r:id="rId3"/>
    <sheet name="Blue Jays" sheetId="25" r:id="rId4"/>
    <sheet name="Orioles" sheetId="5" r:id="rId5"/>
    <sheet name="Red Sox" sheetId="7" r:id="rId6"/>
    <sheet name="Tigers" sheetId="6" r:id="rId7"/>
    <sheet name="Yankees" sheetId="8" r:id="rId8"/>
    <sheet name="Braves" sheetId="15" r:id="rId9"/>
    <sheet name="Brewers" sheetId="10" r:id="rId10"/>
    <sheet name="Cubs" sheetId="9" r:id="rId11"/>
    <sheet name="Dodgers" sheetId="12" r:id="rId12"/>
    <sheet name="Padres" sheetId="13" r:id="rId13"/>
    <sheet name="Phillies" sheetId="11" r:id="rId14"/>
    <sheet name="Pirates" sheetId="26" r:id="rId15"/>
    <sheet name="Rockies" sheetId="14" r:id="rId16"/>
    <sheet name="Draft 2015" sheetId="16" state="hidden" r:id="rId17"/>
    <sheet name="AL Offense" sheetId="17" r:id="rId18"/>
    <sheet name="NL Offense" sheetId="19" r:id="rId19"/>
    <sheet name="AL Pitching" sheetId="18" r:id="rId20"/>
    <sheet name="NL Pitching" sheetId="20" r:id="rId21"/>
    <sheet name="Combined Offense" sheetId="21" r:id="rId22"/>
    <sheet name="Combined Pitching" sheetId="22" r:id="rId23"/>
    <sheet name="Rookies" sheetId="23" r:id="rId24"/>
    <sheet name="Team Stats" sheetId="24" r:id="rId25"/>
  </sheets>
  <definedNames>
    <definedName name="_xlnm._FilterDatabase" localSheetId="17" hidden="1">'AL Offense'!$B$1:$Q$17</definedName>
    <definedName name="_xlnm._FilterDatabase" localSheetId="21" hidden="1">'Combined Offense'!$A$1:$R$215</definedName>
    <definedName name="_xlnm._FilterDatabase" localSheetId="22" hidden="1">'Combined Pitching'!$A$1:$Q$91</definedName>
    <definedName name="_xlnm._FilterDatabase" localSheetId="16" hidden="1">'Draft 2015'!$A$2:$AN$275</definedName>
    <definedName name="_xlnm.Print_Area" localSheetId="0">Angels!$A$1:$O$43</definedName>
    <definedName name="_xlnm.Print_Area" localSheetId="1">Astros!$A$1:$O$43</definedName>
    <definedName name="_xlnm.Print_Area" localSheetId="2">Athletics!$A$1:$O$43</definedName>
    <definedName name="_xlnm.Print_Area" localSheetId="3">'Blue Jays'!$A$1:$O$43</definedName>
    <definedName name="_xlnm.Print_Area" localSheetId="8">Braves!$A$1:$O$43</definedName>
    <definedName name="_xlnm.Print_Area" localSheetId="9">Brewers!$A$1:$O$43</definedName>
    <definedName name="_xlnm.Print_Area" localSheetId="10">Cubs!$A$1:$O$43</definedName>
    <definedName name="_xlnm.Print_Area" localSheetId="11">Dodgers!$A$1:$O$43</definedName>
    <definedName name="_xlnm.Print_Area" localSheetId="4">Orioles!$A$1:$O$43</definedName>
    <definedName name="_xlnm.Print_Area" localSheetId="12">Padres!$A$1:$O$43</definedName>
    <definedName name="_xlnm.Print_Area" localSheetId="13">Phillies!$A$1:$O$43</definedName>
    <definedName name="_xlnm.Print_Area" localSheetId="14">Pirates!$A$1:$O$43</definedName>
    <definedName name="_xlnm.Print_Area" localSheetId="5">'Red Sox'!$A$1:$O$43</definedName>
    <definedName name="_xlnm.Print_Area" localSheetId="15">Rockies!$A$1:$O$43</definedName>
    <definedName name="_xlnm.Print_Area" localSheetId="6">Tigers!$A$1:$O$43</definedName>
    <definedName name="_xlnm.Print_Area" localSheetId="7">Yankees!$A$1:$O$43</definedName>
    <definedName name="_xlnm.Print_Titles" localSheetId="16">'Draft 2015'!$1:$2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9" l="1"/>
  <c r="C25" i="9"/>
  <c r="D25" i="9"/>
  <c r="E25" i="9"/>
  <c r="F25" i="9"/>
  <c r="G25" i="9"/>
  <c r="N25" i="9" s="1"/>
  <c r="O25" i="9" s="1"/>
  <c r="H25" i="9"/>
  <c r="I25" i="9"/>
  <c r="J25" i="9"/>
  <c r="K25" i="9"/>
  <c r="L25" i="9"/>
  <c r="M25" i="9"/>
  <c r="C27" i="9"/>
  <c r="D27" i="9"/>
  <c r="E27" i="9"/>
  <c r="F27" i="9"/>
  <c r="G27" i="9"/>
  <c r="N27" i="9" s="1"/>
  <c r="O27" i="9" s="1"/>
  <c r="H27" i="9"/>
  <c r="I27" i="9"/>
  <c r="J27" i="9"/>
  <c r="K27" i="9"/>
  <c r="L27" i="9"/>
  <c r="M27" i="9"/>
  <c r="AI27" i="9"/>
  <c r="AJ27" i="9"/>
  <c r="AK27" i="9" s="1"/>
  <c r="AL27" i="9" s="1"/>
  <c r="AN27" i="9" s="1"/>
  <c r="AM27" i="9"/>
  <c r="B27" i="15"/>
  <c r="C27" i="15"/>
  <c r="D27" i="15"/>
  <c r="E27" i="15"/>
  <c r="F27" i="15"/>
  <c r="G27" i="15"/>
  <c r="N27" i="15" s="1"/>
  <c r="O27" i="15" s="1"/>
  <c r="H27" i="15"/>
  <c r="I27" i="15"/>
  <c r="J27" i="15"/>
  <c r="K27" i="15"/>
  <c r="L27" i="15"/>
  <c r="M27" i="15"/>
  <c r="B25" i="8" l="1"/>
  <c r="C25" i="8"/>
  <c r="D25" i="8"/>
  <c r="E25" i="8"/>
  <c r="F25" i="8"/>
  <c r="G25" i="8"/>
  <c r="N25" i="8" s="1"/>
  <c r="O25" i="8" s="1"/>
  <c r="H25" i="8"/>
  <c r="I25" i="8"/>
  <c r="J25" i="8"/>
  <c r="K25" i="8"/>
  <c r="L25" i="8"/>
  <c r="M25" i="8"/>
  <c r="D27" i="5"/>
  <c r="E27" i="5"/>
  <c r="F27" i="5"/>
  <c r="G27" i="5"/>
  <c r="N27" i="5" s="1"/>
  <c r="O27" i="5" s="1"/>
  <c r="H27" i="5"/>
  <c r="I27" i="5"/>
  <c r="J27" i="5"/>
  <c r="K27" i="5"/>
  <c r="L27" i="5"/>
  <c r="M27" i="5"/>
  <c r="AI27" i="5"/>
  <c r="AJ27" i="5"/>
  <c r="AM27" i="5"/>
  <c r="B25" i="5"/>
  <c r="D25" i="5"/>
  <c r="E25" i="5"/>
  <c r="F25" i="5"/>
  <c r="G25" i="5"/>
  <c r="H25" i="5"/>
  <c r="I25" i="5"/>
  <c r="J25" i="5"/>
  <c r="K25" i="5"/>
  <c r="L25" i="5"/>
  <c r="M25" i="5"/>
  <c r="B25" i="25"/>
  <c r="C25" i="25"/>
  <c r="D25" i="25"/>
  <c r="E25" i="25"/>
  <c r="F25" i="25"/>
  <c r="G25" i="25"/>
  <c r="N25" i="25" s="1"/>
  <c r="O25" i="25" s="1"/>
  <c r="H25" i="25"/>
  <c r="I25" i="25"/>
  <c r="J25" i="25"/>
  <c r="K25" i="25"/>
  <c r="L25" i="25"/>
  <c r="M25" i="25"/>
  <c r="D27" i="4"/>
  <c r="E27" i="4"/>
  <c r="F27" i="4"/>
  <c r="G27" i="4"/>
  <c r="N27" i="4" s="1"/>
  <c r="O27" i="4" s="1"/>
  <c r="H27" i="4"/>
  <c r="I27" i="4"/>
  <c r="J27" i="4"/>
  <c r="K27" i="4"/>
  <c r="L27" i="4"/>
  <c r="M27" i="4"/>
  <c r="AE41" i="14"/>
  <c r="AE40" i="14"/>
  <c r="AE39" i="14"/>
  <c r="AE38" i="14"/>
  <c r="AE37" i="14"/>
  <c r="AE36" i="14"/>
  <c r="AE35" i="14"/>
  <c r="AE34" i="14"/>
  <c r="AE33" i="14"/>
  <c r="AE41" i="26"/>
  <c r="AE40" i="26"/>
  <c r="AE39" i="26"/>
  <c r="AE38" i="26"/>
  <c r="AE37" i="26"/>
  <c r="AE36" i="26"/>
  <c r="AE35" i="26"/>
  <c r="AE34" i="26"/>
  <c r="AE33" i="26"/>
  <c r="AE41" i="11"/>
  <c r="AE40" i="11"/>
  <c r="AE39" i="11"/>
  <c r="AE38" i="11"/>
  <c r="AE37" i="11"/>
  <c r="AE36" i="11"/>
  <c r="AE35" i="11"/>
  <c r="AE34" i="11"/>
  <c r="AE33" i="11"/>
  <c r="AE41" i="13"/>
  <c r="AE40" i="13"/>
  <c r="AE39" i="13"/>
  <c r="AE38" i="13"/>
  <c r="AE37" i="13"/>
  <c r="AE36" i="13"/>
  <c r="AE35" i="13"/>
  <c r="AE34" i="13"/>
  <c r="AE33" i="13"/>
  <c r="AE41" i="12"/>
  <c r="AE40" i="12"/>
  <c r="AE39" i="12"/>
  <c r="AE38" i="12"/>
  <c r="AE37" i="12"/>
  <c r="AE36" i="12"/>
  <c r="AE35" i="12"/>
  <c r="AE34" i="12"/>
  <c r="AE33" i="12"/>
  <c r="AE41" i="9"/>
  <c r="AE40" i="9"/>
  <c r="AE39" i="9"/>
  <c r="AE38" i="9"/>
  <c r="AE37" i="9"/>
  <c r="AE36" i="9"/>
  <c r="AE35" i="9"/>
  <c r="AE34" i="9"/>
  <c r="AE33" i="9"/>
  <c r="AE41" i="10"/>
  <c r="AE40" i="10"/>
  <c r="AE39" i="10"/>
  <c r="AE38" i="10"/>
  <c r="AE37" i="10"/>
  <c r="AE36" i="10"/>
  <c r="AE35" i="10"/>
  <c r="AE34" i="10"/>
  <c r="AE33" i="10"/>
  <c r="AE41" i="15"/>
  <c r="AE40" i="15"/>
  <c r="AE39" i="15"/>
  <c r="AE38" i="15"/>
  <c r="AE37" i="15"/>
  <c r="AE36" i="15"/>
  <c r="AE35" i="15"/>
  <c r="AE34" i="15"/>
  <c r="AE33" i="15"/>
  <c r="AE41" i="8"/>
  <c r="AE40" i="8"/>
  <c r="AE39" i="8"/>
  <c r="AE38" i="8"/>
  <c r="AE37" i="8"/>
  <c r="AE36" i="8"/>
  <c r="AE35" i="8"/>
  <c r="AE34" i="8"/>
  <c r="AE33" i="8"/>
  <c r="AE41" i="6"/>
  <c r="AE40" i="6"/>
  <c r="AE39" i="6"/>
  <c r="AE38" i="6"/>
  <c r="AE37" i="6"/>
  <c r="AE36" i="6"/>
  <c r="AE35" i="6"/>
  <c r="AE34" i="6"/>
  <c r="AE33" i="6"/>
  <c r="AE41" i="7"/>
  <c r="AE40" i="7"/>
  <c r="AE39" i="7"/>
  <c r="AE38" i="7"/>
  <c r="AE37" i="7"/>
  <c r="AE36" i="7"/>
  <c r="AE35" i="7"/>
  <c r="AE34" i="7"/>
  <c r="AE33" i="7"/>
  <c r="AE41" i="5"/>
  <c r="AE40" i="5"/>
  <c r="AE39" i="5"/>
  <c r="AE38" i="5"/>
  <c r="AE37" i="5"/>
  <c r="AE36" i="5"/>
  <c r="AE35" i="5"/>
  <c r="AE34" i="5"/>
  <c r="AE33" i="5"/>
  <c r="AE41" i="25"/>
  <c r="AE40" i="25"/>
  <c r="AE39" i="25"/>
  <c r="AE38" i="25"/>
  <c r="AE37" i="25"/>
  <c r="AE36" i="25"/>
  <c r="AE35" i="25"/>
  <c r="AE34" i="25"/>
  <c r="AE33" i="25"/>
  <c r="AE41" i="4"/>
  <c r="AE40" i="4"/>
  <c r="AE39" i="4"/>
  <c r="AE38" i="4"/>
  <c r="AE37" i="4"/>
  <c r="AE36" i="4"/>
  <c r="AE35" i="4"/>
  <c r="AE34" i="4"/>
  <c r="AE33" i="4"/>
  <c r="AE41" i="3"/>
  <c r="AE40" i="3"/>
  <c r="AE39" i="3"/>
  <c r="AE38" i="3"/>
  <c r="AE37" i="3"/>
  <c r="AE36" i="3"/>
  <c r="AE35" i="3"/>
  <c r="AE34" i="3"/>
  <c r="AE33" i="3"/>
  <c r="AE34" i="1"/>
  <c r="AE35" i="1"/>
  <c r="AE36" i="1"/>
  <c r="AE37" i="1"/>
  <c r="AE38" i="1"/>
  <c r="AE39" i="1"/>
  <c r="AE40" i="1"/>
  <c r="AE41" i="1"/>
  <c r="AE33" i="1"/>
  <c r="AK27" i="5" l="1"/>
  <c r="AL27" i="5" s="1"/>
  <c r="AN27" i="5" s="1"/>
  <c r="N25" i="5"/>
  <c r="O25" i="5" s="1"/>
  <c r="A29" i="1" l="1"/>
  <c r="A30" i="1" s="1"/>
  <c r="N27" i="1"/>
  <c r="O27" i="1" s="1"/>
  <c r="M27" i="1"/>
  <c r="L24" i="1"/>
  <c r="K24" i="1"/>
  <c r="J24" i="1"/>
  <c r="I24" i="1"/>
  <c r="H24" i="1"/>
  <c r="G24" i="1"/>
  <c r="F24" i="1"/>
  <c r="M24" i="1" s="1"/>
  <c r="E24" i="1"/>
  <c r="D24" i="1"/>
  <c r="B24" i="1"/>
  <c r="M23" i="1"/>
  <c r="L23" i="1"/>
  <c r="K23" i="1"/>
  <c r="J23" i="1"/>
  <c r="I23" i="1"/>
  <c r="H23" i="1"/>
  <c r="G23" i="1"/>
  <c r="F23" i="1"/>
  <c r="E23" i="1"/>
  <c r="D23" i="1"/>
  <c r="B23" i="1"/>
  <c r="L22" i="1"/>
  <c r="K22" i="1"/>
  <c r="J22" i="1"/>
  <c r="I22" i="1"/>
  <c r="H22" i="1"/>
  <c r="G22" i="1"/>
  <c r="F22" i="1"/>
  <c r="M22" i="1" s="1"/>
  <c r="E22" i="1"/>
  <c r="D22" i="1"/>
  <c r="B22" i="1"/>
  <c r="M21" i="1"/>
  <c r="L21" i="1"/>
  <c r="K21" i="1"/>
  <c r="J21" i="1"/>
  <c r="I21" i="1"/>
  <c r="H21" i="1"/>
  <c r="G21" i="1"/>
  <c r="F21" i="1"/>
  <c r="E21" i="1"/>
  <c r="D21" i="1"/>
  <c r="B21" i="1"/>
  <c r="L20" i="1"/>
  <c r="K20" i="1"/>
  <c r="J20" i="1"/>
  <c r="I20" i="1"/>
  <c r="H20" i="1"/>
  <c r="G20" i="1"/>
  <c r="F20" i="1"/>
  <c r="M20" i="1" s="1"/>
  <c r="E20" i="1"/>
  <c r="D20" i="1"/>
  <c r="B20" i="1"/>
  <c r="M19" i="1"/>
  <c r="L19" i="1"/>
  <c r="K19" i="1"/>
  <c r="J19" i="1"/>
  <c r="I19" i="1"/>
  <c r="H19" i="1"/>
  <c r="G19" i="1"/>
  <c r="F19" i="1"/>
  <c r="E19" i="1"/>
  <c r="D19" i="1"/>
  <c r="B19" i="1"/>
  <c r="L18" i="1"/>
  <c r="K18" i="1"/>
  <c r="J18" i="1"/>
  <c r="I18" i="1"/>
  <c r="H18" i="1"/>
  <c r="G18" i="1"/>
  <c r="F18" i="1"/>
  <c r="M18" i="1" s="1"/>
  <c r="E18" i="1"/>
  <c r="D18" i="1"/>
  <c r="B18" i="1"/>
  <c r="L17" i="1"/>
  <c r="K17" i="1"/>
  <c r="J17" i="1"/>
  <c r="I17" i="1"/>
  <c r="H17" i="1"/>
  <c r="G17" i="1"/>
  <c r="F17" i="1"/>
  <c r="N17" i="1" s="1"/>
  <c r="E17" i="1"/>
  <c r="D17" i="1"/>
  <c r="B17" i="1"/>
  <c r="L16" i="1"/>
  <c r="K16" i="1"/>
  <c r="J16" i="1"/>
  <c r="I16" i="1"/>
  <c r="H16" i="1"/>
  <c r="G16" i="1"/>
  <c r="F16" i="1"/>
  <c r="E16" i="1"/>
  <c r="D16" i="1"/>
  <c r="B16" i="1"/>
  <c r="L15" i="1"/>
  <c r="K15" i="1"/>
  <c r="J15" i="1"/>
  <c r="I15" i="1"/>
  <c r="H15" i="1"/>
  <c r="G15" i="1"/>
  <c r="F15" i="1"/>
  <c r="E15" i="1"/>
  <c r="D15" i="1"/>
  <c r="B15" i="1"/>
  <c r="L14" i="1"/>
  <c r="K14" i="1"/>
  <c r="J14" i="1"/>
  <c r="I14" i="1"/>
  <c r="H14" i="1"/>
  <c r="G14" i="1"/>
  <c r="F14" i="1"/>
  <c r="E14" i="1"/>
  <c r="D14" i="1"/>
  <c r="B14" i="1"/>
  <c r="L13" i="1"/>
  <c r="K13" i="1"/>
  <c r="J13" i="1"/>
  <c r="I13" i="1"/>
  <c r="H13" i="1"/>
  <c r="G13" i="1"/>
  <c r="F13" i="1"/>
  <c r="E13" i="1"/>
  <c r="D13" i="1"/>
  <c r="B13" i="1"/>
  <c r="L12" i="1"/>
  <c r="K12" i="1"/>
  <c r="J12" i="1"/>
  <c r="J29" i="1" s="1"/>
  <c r="I12" i="1"/>
  <c r="H12" i="1"/>
  <c r="H29" i="1" s="1"/>
  <c r="G12" i="1"/>
  <c r="F12" i="1"/>
  <c r="F29" i="1" s="1"/>
  <c r="E12" i="1"/>
  <c r="D12" i="1"/>
  <c r="D29" i="1" s="1"/>
  <c r="B12" i="1"/>
  <c r="C9" i="1"/>
  <c r="C8" i="1"/>
  <c r="C7" i="1"/>
  <c r="A29" i="3"/>
  <c r="A30" i="3" s="1"/>
  <c r="N27" i="3"/>
  <c r="O27" i="3" s="1"/>
  <c r="M27" i="3"/>
  <c r="L24" i="3"/>
  <c r="K24" i="3"/>
  <c r="J24" i="3"/>
  <c r="I24" i="3"/>
  <c r="H24" i="3"/>
  <c r="G24" i="3"/>
  <c r="F24" i="3"/>
  <c r="M24" i="3" s="1"/>
  <c r="E24" i="3"/>
  <c r="D24" i="3"/>
  <c r="B24" i="3"/>
  <c r="L23" i="3"/>
  <c r="K23" i="3"/>
  <c r="J23" i="3"/>
  <c r="I23" i="3"/>
  <c r="H23" i="3"/>
  <c r="G23" i="3"/>
  <c r="F23" i="3"/>
  <c r="M23" i="3" s="1"/>
  <c r="E23" i="3"/>
  <c r="D23" i="3"/>
  <c r="B23" i="3"/>
  <c r="L22" i="3"/>
  <c r="K22" i="3"/>
  <c r="J22" i="3"/>
  <c r="I22" i="3"/>
  <c r="H22" i="3"/>
  <c r="G22" i="3"/>
  <c r="F22" i="3"/>
  <c r="M22" i="3" s="1"/>
  <c r="E22" i="3"/>
  <c r="D22" i="3"/>
  <c r="B22" i="3"/>
  <c r="L21" i="3"/>
  <c r="K21" i="3"/>
  <c r="J21" i="3"/>
  <c r="I21" i="3"/>
  <c r="H21" i="3"/>
  <c r="G21" i="3"/>
  <c r="F21" i="3"/>
  <c r="M21" i="3" s="1"/>
  <c r="E21" i="3"/>
  <c r="D21" i="3"/>
  <c r="B21" i="3"/>
  <c r="L20" i="3"/>
  <c r="K20" i="3"/>
  <c r="J20" i="3"/>
  <c r="I20" i="3"/>
  <c r="H20" i="3"/>
  <c r="G20" i="3"/>
  <c r="F20" i="3"/>
  <c r="M20" i="3" s="1"/>
  <c r="E20" i="3"/>
  <c r="D20" i="3"/>
  <c r="B20" i="3"/>
  <c r="L19" i="3"/>
  <c r="K19" i="3"/>
  <c r="J19" i="3"/>
  <c r="I19" i="3"/>
  <c r="H19" i="3"/>
  <c r="G19" i="3"/>
  <c r="F19" i="3"/>
  <c r="M19" i="3" s="1"/>
  <c r="E19" i="3"/>
  <c r="D19" i="3"/>
  <c r="B19" i="3"/>
  <c r="L18" i="3"/>
  <c r="K18" i="3"/>
  <c r="J18" i="3"/>
  <c r="I18" i="3"/>
  <c r="H18" i="3"/>
  <c r="G18" i="3"/>
  <c r="F18" i="3"/>
  <c r="M18" i="3" s="1"/>
  <c r="E18" i="3"/>
  <c r="D18" i="3"/>
  <c r="B18" i="3"/>
  <c r="L17" i="3"/>
  <c r="K17" i="3"/>
  <c r="J17" i="3"/>
  <c r="I17" i="3"/>
  <c r="H17" i="3"/>
  <c r="G17" i="3"/>
  <c r="F17" i="3"/>
  <c r="E17" i="3"/>
  <c r="D17" i="3"/>
  <c r="B17" i="3"/>
  <c r="L16" i="3"/>
  <c r="K16" i="3"/>
  <c r="J16" i="3"/>
  <c r="I16" i="3"/>
  <c r="H16" i="3"/>
  <c r="G16" i="3"/>
  <c r="F16" i="3"/>
  <c r="E16" i="3"/>
  <c r="D16" i="3"/>
  <c r="B16" i="3"/>
  <c r="L15" i="3"/>
  <c r="K15" i="3"/>
  <c r="J15" i="3"/>
  <c r="I15" i="3"/>
  <c r="H15" i="3"/>
  <c r="G15" i="3"/>
  <c r="F15" i="3"/>
  <c r="E15" i="3"/>
  <c r="D15" i="3"/>
  <c r="B15" i="3"/>
  <c r="L14" i="3"/>
  <c r="K14" i="3"/>
  <c r="J14" i="3"/>
  <c r="I14" i="3"/>
  <c r="H14" i="3"/>
  <c r="G14" i="3"/>
  <c r="F14" i="3"/>
  <c r="E14" i="3"/>
  <c r="D14" i="3"/>
  <c r="B14" i="3"/>
  <c r="L13" i="3"/>
  <c r="K13" i="3"/>
  <c r="J13" i="3"/>
  <c r="I13" i="3"/>
  <c r="H13" i="3"/>
  <c r="G13" i="3"/>
  <c r="F13" i="3"/>
  <c r="E13" i="3"/>
  <c r="D13" i="3"/>
  <c r="B13" i="3"/>
  <c r="L12" i="3"/>
  <c r="L29" i="3" s="1"/>
  <c r="K12" i="3"/>
  <c r="J12" i="3"/>
  <c r="J29" i="3" s="1"/>
  <c r="I12" i="3"/>
  <c r="I29" i="3" s="1"/>
  <c r="H12" i="3"/>
  <c r="H29" i="3" s="1"/>
  <c r="G12" i="3"/>
  <c r="F12" i="3"/>
  <c r="F29" i="3" s="1"/>
  <c r="E12" i="3"/>
  <c r="E29" i="3" s="1"/>
  <c r="D12" i="3"/>
  <c r="D29" i="3" s="1"/>
  <c r="B12" i="3"/>
  <c r="C9" i="3"/>
  <c r="C8" i="3"/>
  <c r="C7" i="3"/>
  <c r="A29" i="4"/>
  <c r="A30" i="4" s="1"/>
  <c r="L24" i="4"/>
  <c r="K24" i="4"/>
  <c r="J24" i="4"/>
  <c r="I24" i="4"/>
  <c r="H24" i="4"/>
  <c r="G24" i="4"/>
  <c r="F24" i="4"/>
  <c r="M24" i="4" s="1"/>
  <c r="E24" i="4"/>
  <c r="D24" i="4"/>
  <c r="B24" i="4"/>
  <c r="M23" i="4"/>
  <c r="L23" i="4"/>
  <c r="K23" i="4"/>
  <c r="J23" i="4"/>
  <c r="I23" i="4"/>
  <c r="H23" i="4"/>
  <c r="G23" i="4"/>
  <c r="F23" i="4"/>
  <c r="E23" i="4"/>
  <c r="D23" i="4"/>
  <c r="B23" i="4"/>
  <c r="L22" i="4"/>
  <c r="K22" i="4"/>
  <c r="J22" i="4"/>
  <c r="I22" i="4"/>
  <c r="H22" i="4"/>
  <c r="G22" i="4"/>
  <c r="F22" i="4"/>
  <c r="M22" i="4" s="1"/>
  <c r="E22" i="4"/>
  <c r="D22" i="4"/>
  <c r="B22" i="4"/>
  <c r="M21" i="4"/>
  <c r="L21" i="4"/>
  <c r="K21" i="4"/>
  <c r="J21" i="4"/>
  <c r="I21" i="4"/>
  <c r="H21" i="4"/>
  <c r="G21" i="4"/>
  <c r="F21" i="4"/>
  <c r="E21" i="4"/>
  <c r="D21" i="4"/>
  <c r="B21" i="4"/>
  <c r="L20" i="4"/>
  <c r="K20" i="4"/>
  <c r="J20" i="4"/>
  <c r="I20" i="4"/>
  <c r="H20" i="4"/>
  <c r="G20" i="4"/>
  <c r="F20" i="4"/>
  <c r="M20" i="4" s="1"/>
  <c r="E20" i="4"/>
  <c r="D20" i="4"/>
  <c r="B20" i="4"/>
  <c r="M19" i="4"/>
  <c r="L19" i="4"/>
  <c r="K19" i="4"/>
  <c r="J19" i="4"/>
  <c r="I19" i="4"/>
  <c r="H19" i="4"/>
  <c r="G19" i="4"/>
  <c r="F19" i="4"/>
  <c r="E19" i="4"/>
  <c r="D19" i="4"/>
  <c r="B19" i="4"/>
  <c r="L18" i="4"/>
  <c r="K18" i="4"/>
  <c r="J18" i="4"/>
  <c r="I18" i="4"/>
  <c r="H18" i="4"/>
  <c r="G18" i="4"/>
  <c r="F18" i="4"/>
  <c r="M18" i="4" s="1"/>
  <c r="E18" i="4"/>
  <c r="D18" i="4"/>
  <c r="B18" i="4"/>
  <c r="L17" i="4"/>
  <c r="K17" i="4"/>
  <c r="J17" i="4"/>
  <c r="I17" i="4"/>
  <c r="H17" i="4"/>
  <c r="G17" i="4"/>
  <c r="F17" i="4"/>
  <c r="N17" i="4" s="1"/>
  <c r="E17" i="4"/>
  <c r="D17" i="4"/>
  <c r="B17" i="4"/>
  <c r="L16" i="4"/>
  <c r="K16" i="4"/>
  <c r="J16" i="4"/>
  <c r="I16" i="4"/>
  <c r="H16" i="4"/>
  <c r="G16" i="4"/>
  <c r="F16" i="4"/>
  <c r="E16" i="4"/>
  <c r="D16" i="4"/>
  <c r="B16" i="4"/>
  <c r="L15" i="4"/>
  <c r="K15" i="4"/>
  <c r="J15" i="4"/>
  <c r="I15" i="4"/>
  <c r="H15" i="4"/>
  <c r="G15" i="4"/>
  <c r="F15" i="4"/>
  <c r="E15" i="4"/>
  <c r="D15" i="4"/>
  <c r="B15" i="4"/>
  <c r="L14" i="4"/>
  <c r="K14" i="4"/>
  <c r="J14" i="4"/>
  <c r="I14" i="4"/>
  <c r="H14" i="4"/>
  <c r="G14" i="4"/>
  <c r="F14" i="4"/>
  <c r="E14" i="4"/>
  <c r="D14" i="4"/>
  <c r="B14" i="4"/>
  <c r="L13" i="4"/>
  <c r="K13" i="4"/>
  <c r="J13" i="4"/>
  <c r="I13" i="4"/>
  <c r="H13" i="4"/>
  <c r="G13" i="4"/>
  <c r="F13" i="4"/>
  <c r="E13" i="4"/>
  <c r="D13" i="4"/>
  <c r="B13" i="4"/>
  <c r="L12" i="4"/>
  <c r="L29" i="4" s="1"/>
  <c r="K12" i="4"/>
  <c r="J12" i="4"/>
  <c r="J29" i="4" s="1"/>
  <c r="I12" i="4"/>
  <c r="H12" i="4"/>
  <c r="H29" i="4" s="1"/>
  <c r="G12" i="4"/>
  <c r="F12" i="4"/>
  <c r="F29" i="4" s="1"/>
  <c r="E12" i="4"/>
  <c r="D12" i="4"/>
  <c r="D29" i="4" s="1"/>
  <c r="B12" i="4"/>
  <c r="C9" i="4"/>
  <c r="C8" i="4"/>
  <c r="C7" i="4"/>
  <c r="A29" i="25"/>
  <c r="A30" i="25" s="1"/>
  <c r="N27" i="25"/>
  <c r="O27" i="25" s="1"/>
  <c r="M27" i="25"/>
  <c r="M24" i="25"/>
  <c r="L24" i="25"/>
  <c r="K24" i="25"/>
  <c r="J24" i="25"/>
  <c r="I24" i="25"/>
  <c r="H24" i="25"/>
  <c r="G24" i="25"/>
  <c r="F24" i="25"/>
  <c r="E24" i="25"/>
  <c r="D24" i="25"/>
  <c r="B24" i="25"/>
  <c r="L23" i="25"/>
  <c r="K23" i="25"/>
  <c r="J23" i="25"/>
  <c r="I23" i="25"/>
  <c r="H23" i="25"/>
  <c r="G23" i="25"/>
  <c r="F23" i="25"/>
  <c r="N23" i="25" s="1"/>
  <c r="E23" i="25"/>
  <c r="D23" i="25"/>
  <c r="B23" i="25"/>
  <c r="M22" i="25"/>
  <c r="L22" i="25"/>
  <c r="K22" i="25"/>
  <c r="J22" i="25"/>
  <c r="I22" i="25"/>
  <c r="H22" i="25"/>
  <c r="G22" i="25"/>
  <c r="F22" i="25"/>
  <c r="E22" i="25"/>
  <c r="D22" i="25"/>
  <c r="B22" i="25"/>
  <c r="L21" i="25"/>
  <c r="K21" i="25"/>
  <c r="J21" i="25"/>
  <c r="I21" i="25"/>
  <c r="H21" i="25"/>
  <c r="G21" i="25"/>
  <c r="F21" i="25"/>
  <c r="N21" i="25" s="1"/>
  <c r="E21" i="25"/>
  <c r="D21" i="25"/>
  <c r="B21" i="25"/>
  <c r="M20" i="25"/>
  <c r="L20" i="25"/>
  <c r="K20" i="25"/>
  <c r="J20" i="25"/>
  <c r="I20" i="25"/>
  <c r="H20" i="25"/>
  <c r="G20" i="25"/>
  <c r="F20" i="25"/>
  <c r="E20" i="25"/>
  <c r="D20" i="25"/>
  <c r="B20" i="25"/>
  <c r="L19" i="25"/>
  <c r="K19" i="25"/>
  <c r="J19" i="25"/>
  <c r="I19" i="25"/>
  <c r="H19" i="25"/>
  <c r="G19" i="25"/>
  <c r="F19" i="25"/>
  <c r="N19" i="25" s="1"/>
  <c r="E19" i="25"/>
  <c r="D19" i="25"/>
  <c r="B19" i="25"/>
  <c r="M18" i="25"/>
  <c r="L18" i="25"/>
  <c r="K18" i="25"/>
  <c r="J18" i="25"/>
  <c r="I18" i="25"/>
  <c r="H18" i="25"/>
  <c r="G18" i="25"/>
  <c r="F18" i="25"/>
  <c r="E18" i="25"/>
  <c r="D18" i="25"/>
  <c r="B18" i="25"/>
  <c r="L17" i="25"/>
  <c r="K17" i="25"/>
  <c r="J17" i="25"/>
  <c r="I17" i="25"/>
  <c r="H17" i="25"/>
  <c r="G17" i="25"/>
  <c r="F17" i="25"/>
  <c r="E17" i="25"/>
  <c r="D17" i="25"/>
  <c r="B17" i="25"/>
  <c r="L16" i="25"/>
  <c r="K16" i="25"/>
  <c r="J16" i="25"/>
  <c r="I16" i="25"/>
  <c r="H16" i="25"/>
  <c r="G16" i="25"/>
  <c r="F16" i="25"/>
  <c r="E16" i="25"/>
  <c r="D16" i="25"/>
  <c r="B16" i="25"/>
  <c r="L15" i="25"/>
  <c r="K15" i="25"/>
  <c r="J15" i="25"/>
  <c r="I15" i="25"/>
  <c r="H15" i="25"/>
  <c r="G15" i="25"/>
  <c r="F15" i="25"/>
  <c r="E15" i="25"/>
  <c r="D15" i="25"/>
  <c r="B15" i="25"/>
  <c r="L14" i="25"/>
  <c r="K14" i="25"/>
  <c r="J14" i="25"/>
  <c r="I14" i="25"/>
  <c r="H14" i="25"/>
  <c r="G14" i="25"/>
  <c r="F14" i="25"/>
  <c r="E14" i="25"/>
  <c r="D14" i="25"/>
  <c r="B14" i="25"/>
  <c r="L13" i="25"/>
  <c r="K13" i="25"/>
  <c r="J13" i="25"/>
  <c r="I13" i="25"/>
  <c r="H13" i="25"/>
  <c r="G13" i="25"/>
  <c r="F13" i="25"/>
  <c r="E13" i="25"/>
  <c r="D13" i="25"/>
  <c r="B13" i="25"/>
  <c r="L12" i="25"/>
  <c r="K12" i="25"/>
  <c r="J12" i="25"/>
  <c r="I12" i="25"/>
  <c r="I29" i="25" s="1"/>
  <c r="H12" i="25"/>
  <c r="G12" i="25"/>
  <c r="F12" i="25"/>
  <c r="E12" i="25"/>
  <c r="E29" i="25" s="1"/>
  <c r="D12" i="25"/>
  <c r="B12" i="25"/>
  <c r="C9" i="25"/>
  <c r="C8" i="25"/>
  <c r="C7" i="25"/>
  <c r="A29" i="5"/>
  <c r="A30" i="5" s="1"/>
  <c r="M24" i="5"/>
  <c r="L24" i="5"/>
  <c r="K24" i="5"/>
  <c r="J24" i="5"/>
  <c r="I24" i="5"/>
  <c r="H24" i="5"/>
  <c r="G24" i="5"/>
  <c r="F24" i="5"/>
  <c r="E24" i="5"/>
  <c r="D24" i="5"/>
  <c r="B24" i="5"/>
  <c r="L23" i="5"/>
  <c r="K23" i="5"/>
  <c r="J23" i="5"/>
  <c r="I23" i="5"/>
  <c r="H23" i="5"/>
  <c r="G23" i="5"/>
  <c r="F23" i="5"/>
  <c r="E23" i="5"/>
  <c r="D23" i="5"/>
  <c r="B23" i="5"/>
  <c r="L22" i="5"/>
  <c r="K22" i="5"/>
  <c r="J22" i="5"/>
  <c r="I22" i="5"/>
  <c r="H22" i="5"/>
  <c r="G22" i="5"/>
  <c r="F22" i="5"/>
  <c r="E22" i="5"/>
  <c r="D22" i="5"/>
  <c r="B22" i="5"/>
  <c r="L21" i="5"/>
  <c r="K21" i="5"/>
  <c r="J21" i="5"/>
  <c r="I21" i="5"/>
  <c r="H21" i="5"/>
  <c r="G21" i="5"/>
  <c r="F21" i="5"/>
  <c r="E21" i="5"/>
  <c r="D21" i="5"/>
  <c r="B21" i="5"/>
  <c r="L20" i="5"/>
  <c r="K20" i="5"/>
  <c r="J20" i="5"/>
  <c r="I20" i="5"/>
  <c r="H20" i="5"/>
  <c r="G20" i="5"/>
  <c r="F20" i="5"/>
  <c r="M20" i="5" s="1"/>
  <c r="E20" i="5"/>
  <c r="D20" i="5"/>
  <c r="B20" i="5"/>
  <c r="L19" i="5"/>
  <c r="K19" i="5"/>
  <c r="J19" i="5"/>
  <c r="I19" i="5"/>
  <c r="H19" i="5"/>
  <c r="G19" i="5"/>
  <c r="F19" i="5"/>
  <c r="E19" i="5"/>
  <c r="D19" i="5"/>
  <c r="B19" i="5"/>
  <c r="L18" i="5"/>
  <c r="K18" i="5"/>
  <c r="J18" i="5"/>
  <c r="I18" i="5"/>
  <c r="H18" i="5"/>
  <c r="G18" i="5"/>
  <c r="F18" i="5"/>
  <c r="E18" i="5"/>
  <c r="D18" i="5"/>
  <c r="B18" i="5"/>
  <c r="L17" i="5"/>
  <c r="K17" i="5"/>
  <c r="J17" i="5"/>
  <c r="I17" i="5"/>
  <c r="H17" i="5"/>
  <c r="G17" i="5"/>
  <c r="F17" i="5"/>
  <c r="E17" i="5"/>
  <c r="D17" i="5"/>
  <c r="B17" i="5"/>
  <c r="L16" i="5"/>
  <c r="K16" i="5"/>
  <c r="J16" i="5"/>
  <c r="I16" i="5"/>
  <c r="H16" i="5"/>
  <c r="G16" i="5"/>
  <c r="F16" i="5"/>
  <c r="E16" i="5"/>
  <c r="D16" i="5"/>
  <c r="B16" i="5"/>
  <c r="L15" i="5"/>
  <c r="K15" i="5"/>
  <c r="J15" i="5"/>
  <c r="I15" i="5"/>
  <c r="H15" i="5"/>
  <c r="G15" i="5"/>
  <c r="F15" i="5"/>
  <c r="E15" i="5"/>
  <c r="D15" i="5"/>
  <c r="B15" i="5"/>
  <c r="L14" i="5"/>
  <c r="K14" i="5"/>
  <c r="J14" i="5"/>
  <c r="I14" i="5"/>
  <c r="H14" i="5"/>
  <c r="G14" i="5"/>
  <c r="F14" i="5"/>
  <c r="E14" i="5"/>
  <c r="D14" i="5"/>
  <c r="B14" i="5"/>
  <c r="L13" i="5"/>
  <c r="K13" i="5"/>
  <c r="J13" i="5"/>
  <c r="I13" i="5"/>
  <c r="H13" i="5"/>
  <c r="G13" i="5"/>
  <c r="F13" i="5"/>
  <c r="E13" i="5"/>
  <c r="D13" i="5"/>
  <c r="B13" i="5"/>
  <c r="L12" i="5"/>
  <c r="K12" i="5"/>
  <c r="J12" i="5"/>
  <c r="I12" i="5"/>
  <c r="H12" i="5"/>
  <c r="G12" i="5"/>
  <c r="F12" i="5"/>
  <c r="E12" i="5"/>
  <c r="D12" i="5"/>
  <c r="B12" i="5"/>
  <c r="C9" i="5"/>
  <c r="C8" i="5"/>
  <c r="C7" i="5"/>
  <c r="A29" i="7"/>
  <c r="A30" i="7" s="1"/>
  <c r="N27" i="7"/>
  <c r="O27" i="7" s="1"/>
  <c r="M27" i="7"/>
  <c r="L24" i="7"/>
  <c r="K24" i="7"/>
  <c r="J24" i="7"/>
  <c r="I24" i="7"/>
  <c r="H24" i="7"/>
  <c r="G24" i="7"/>
  <c r="F24" i="7"/>
  <c r="M24" i="7" s="1"/>
  <c r="E24" i="7"/>
  <c r="D24" i="7"/>
  <c r="B24" i="7"/>
  <c r="M23" i="7"/>
  <c r="L23" i="7"/>
  <c r="K23" i="7"/>
  <c r="J23" i="7"/>
  <c r="I23" i="7"/>
  <c r="H23" i="7"/>
  <c r="G23" i="7"/>
  <c r="F23" i="7"/>
  <c r="E23" i="7"/>
  <c r="D23" i="7"/>
  <c r="B23" i="7"/>
  <c r="L22" i="7"/>
  <c r="K22" i="7"/>
  <c r="J22" i="7"/>
  <c r="I22" i="7"/>
  <c r="H22" i="7"/>
  <c r="G22" i="7"/>
  <c r="F22" i="7"/>
  <c r="M22" i="7" s="1"/>
  <c r="E22" i="7"/>
  <c r="D22" i="7"/>
  <c r="B22" i="7"/>
  <c r="M21" i="7"/>
  <c r="L21" i="7"/>
  <c r="K21" i="7"/>
  <c r="J21" i="7"/>
  <c r="I21" i="7"/>
  <c r="H21" i="7"/>
  <c r="G21" i="7"/>
  <c r="F21" i="7"/>
  <c r="E21" i="7"/>
  <c r="D21" i="7"/>
  <c r="B21" i="7"/>
  <c r="L20" i="7"/>
  <c r="K20" i="7"/>
  <c r="J20" i="7"/>
  <c r="I20" i="7"/>
  <c r="H20" i="7"/>
  <c r="G20" i="7"/>
  <c r="F20" i="7"/>
  <c r="M20" i="7" s="1"/>
  <c r="E20" i="7"/>
  <c r="D20" i="7"/>
  <c r="B20" i="7"/>
  <c r="M19" i="7"/>
  <c r="L19" i="7"/>
  <c r="K19" i="7"/>
  <c r="J19" i="7"/>
  <c r="I19" i="7"/>
  <c r="H19" i="7"/>
  <c r="G19" i="7"/>
  <c r="F19" i="7"/>
  <c r="E19" i="7"/>
  <c r="D19" i="7"/>
  <c r="B19" i="7"/>
  <c r="L18" i="7"/>
  <c r="K18" i="7"/>
  <c r="J18" i="7"/>
  <c r="I18" i="7"/>
  <c r="H18" i="7"/>
  <c r="G18" i="7"/>
  <c r="F18" i="7"/>
  <c r="M18" i="7" s="1"/>
  <c r="E18" i="7"/>
  <c r="D18" i="7"/>
  <c r="B18" i="7"/>
  <c r="L17" i="7"/>
  <c r="K17" i="7"/>
  <c r="J17" i="7"/>
  <c r="I17" i="7"/>
  <c r="H17" i="7"/>
  <c r="G17" i="7"/>
  <c r="F17" i="7"/>
  <c r="N17" i="7" s="1"/>
  <c r="E17" i="7"/>
  <c r="D17" i="7"/>
  <c r="B17" i="7"/>
  <c r="L16" i="7"/>
  <c r="K16" i="7"/>
  <c r="J16" i="7"/>
  <c r="I16" i="7"/>
  <c r="H16" i="7"/>
  <c r="G16" i="7"/>
  <c r="F16" i="7"/>
  <c r="E16" i="7"/>
  <c r="D16" i="7"/>
  <c r="B16" i="7"/>
  <c r="L15" i="7"/>
  <c r="K15" i="7"/>
  <c r="J15" i="7"/>
  <c r="I15" i="7"/>
  <c r="H15" i="7"/>
  <c r="G15" i="7"/>
  <c r="F15" i="7"/>
  <c r="E15" i="7"/>
  <c r="D15" i="7"/>
  <c r="B15" i="7"/>
  <c r="L14" i="7"/>
  <c r="K14" i="7"/>
  <c r="J14" i="7"/>
  <c r="I14" i="7"/>
  <c r="H14" i="7"/>
  <c r="G14" i="7"/>
  <c r="F14" i="7"/>
  <c r="E14" i="7"/>
  <c r="D14" i="7"/>
  <c r="B14" i="7"/>
  <c r="L13" i="7"/>
  <c r="K13" i="7"/>
  <c r="J13" i="7"/>
  <c r="I13" i="7"/>
  <c r="H13" i="7"/>
  <c r="G13" i="7"/>
  <c r="F13" i="7"/>
  <c r="E13" i="7"/>
  <c r="D13" i="7"/>
  <c r="B13" i="7"/>
  <c r="L12" i="7"/>
  <c r="L29" i="7" s="1"/>
  <c r="K12" i="7"/>
  <c r="J12" i="7"/>
  <c r="J29" i="7" s="1"/>
  <c r="I12" i="7"/>
  <c r="H12" i="7"/>
  <c r="H29" i="7" s="1"/>
  <c r="G12" i="7"/>
  <c r="F12" i="7"/>
  <c r="F29" i="7" s="1"/>
  <c r="E12" i="7"/>
  <c r="D12" i="7"/>
  <c r="D29" i="7" s="1"/>
  <c r="B12" i="7"/>
  <c r="C9" i="7"/>
  <c r="C8" i="7"/>
  <c r="C7" i="7"/>
  <c r="A29" i="6"/>
  <c r="A30" i="6" s="1"/>
  <c r="O27" i="6"/>
  <c r="N27" i="6"/>
  <c r="M27" i="6"/>
  <c r="L24" i="6"/>
  <c r="K24" i="6"/>
  <c r="J24" i="6"/>
  <c r="I24" i="6"/>
  <c r="H24" i="6"/>
  <c r="G24" i="6"/>
  <c r="F24" i="6"/>
  <c r="E24" i="6"/>
  <c r="D24" i="6"/>
  <c r="B24" i="6"/>
  <c r="L23" i="6"/>
  <c r="K23" i="6"/>
  <c r="J23" i="6"/>
  <c r="I23" i="6"/>
  <c r="H23" i="6"/>
  <c r="G23" i="6"/>
  <c r="N23" i="6" s="1"/>
  <c r="O23" i="6" s="1"/>
  <c r="F23" i="6"/>
  <c r="E23" i="6"/>
  <c r="D23" i="6"/>
  <c r="B23" i="6"/>
  <c r="L22" i="6"/>
  <c r="K22" i="6"/>
  <c r="J22" i="6"/>
  <c r="I22" i="6"/>
  <c r="H22" i="6"/>
  <c r="G22" i="6"/>
  <c r="F22" i="6"/>
  <c r="E22" i="6"/>
  <c r="D22" i="6"/>
  <c r="B22" i="6"/>
  <c r="L21" i="6"/>
  <c r="K21" i="6"/>
  <c r="J21" i="6"/>
  <c r="I21" i="6"/>
  <c r="H21" i="6"/>
  <c r="G21" i="6"/>
  <c r="F21" i="6"/>
  <c r="E21" i="6"/>
  <c r="D21" i="6"/>
  <c r="B21" i="6"/>
  <c r="L20" i="6"/>
  <c r="K20" i="6"/>
  <c r="J20" i="6"/>
  <c r="I20" i="6"/>
  <c r="H20" i="6"/>
  <c r="G20" i="6"/>
  <c r="F20" i="6"/>
  <c r="N20" i="6" s="1"/>
  <c r="O20" i="6" s="1"/>
  <c r="E20" i="6"/>
  <c r="D20" i="6"/>
  <c r="B20" i="6"/>
  <c r="L19" i="6"/>
  <c r="K19" i="6"/>
  <c r="J19" i="6"/>
  <c r="I19" i="6"/>
  <c r="H19" i="6"/>
  <c r="G19" i="6"/>
  <c r="F19" i="6"/>
  <c r="E19" i="6"/>
  <c r="D19" i="6"/>
  <c r="B19" i="6"/>
  <c r="L18" i="6"/>
  <c r="K18" i="6"/>
  <c r="J18" i="6"/>
  <c r="I18" i="6"/>
  <c r="H18" i="6"/>
  <c r="G18" i="6"/>
  <c r="N18" i="6" s="1"/>
  <c r="O18" i="6" s="1"/>
  <c r="F18" i="6"/>
  <c r="E18" i="6"/>
  <c r="D18" i="6"/>
  <c r="B18" i="6"/>
  <c r="L17" i="6"/>
  <c r="K17" i="6"/>
  <c r="J17" i="6"/>
  <c r="I17" i="6"/>
  <c r="H17" i="6"/>
  <c r="G17" i="6"/>
  <c r="F17" i="6"/>
  <c r="E17" i="6"/>
  <c r="D17" i="6"/>
  <c r="B17" i="6"/>
  <c r="L16" i="6"/>
  <c r="K16" i="6"/>
  <c r="J16" i="6"/>
  <c r="I16" i="6"/>
  <c r="H16" i="6"/>
  <c r="G16" i="6"/>
  <c r="F16" i="6"/>
  <c r="N16" i="6" s="1"/>
  <c r="O16" i="6" s="1"/>
  <c r="E16" i="6"/>
  <c r="D16" i="6"/>
  <c r="B16" i="6"/>
  <c r="L15" i="6"/>
  <c r="K15" i="6"/>
  <c r="J15" i="6"/>
  <c r="I15" i="6"/>
  <c r="H15" i="6"/>
  <c r="G15" i="6"/>
  <c r="F15" i="6"/>
  <c r="E15" i="6"/>
  <c r="D15" i="6"/>
  <c r="B15" i="6"/>
  <c r="L14" i="6"/>
  <c r="K14" i="6"/>
  <c r="J14" i="6"/>
  <c r="I14" i="6"/>
  <c r="H14" i="6"/>
  <c r="G14" i="6"/>
  <c r="N14" i="6" s="1"/>
  <c r="O14" i="6" s="1"/>
  <c r="F14" i="6"/>
  <c r="E14" i="6"/>
  <c r="D14" i="6"/>
  <c r="B14" i="6"/>
  <c r="L13" i="6"/>
  <c r="K13" i="6"/>
  <c r="J13" i="6"/>
  <c r="I13" i="6"/>
  <c r="H13" i="6"/>
  <c r="G13" i="6"/>
  <c r="F13" i="6"/>
  <c r="E13" i="6"/>
  <c r="D13" i="6"/>
  <c r="B13" i="6"/>
  <c r="L12" i="6"/>
  <c r="L29" i="6" s="1"/>
  <c r="K12" i="6"/>
  <c r="J12" i="6"/>
  <c r="I12" i="6"/>
  <c r="H12" i="6"/>
  <c r="G12" i="6"/>
  <c r="F12" i="6"/>
  <c r="N12" i="6" s="1"/>
  <c r="E12" i="6"/>
  <c r="D12" i="6"/>
  <c r="D29" i="6" s="1"/>
  <c r="B12" i="6"/>
  <c r="C9" i="6"/>
  <c r="C8" i="6"/>
  <c r="C7" i="6"/>
  <c r="A29" i="8"/>
  <c r="A30" i="8" s="1"/>
  <c r="N27" i="8"/>
  <c r="O27" i="8" s="1"/>
  <c r="M27" i="8"/>
  <c r="M24" i="8"/>
  <c r="L24" i="8"/>
  <c r="K24" i="8"/>
  <c r="J24" i="8"/>
  <c r="I24" i="8"/>
  <c r="H24" i="8"/>
  <c r="G24" i="8"/>
  <c r="F24" i="8"/>
  <c r="E24" i="8"/>
  <c r="D24" i="8"/>
  <c r="B24" i="8"/>
  <c r="L23" i="8"/>
  <c r="K23" i="8"/>
  <c r="J23" i="8"/>
  <c r="I23" i="8"/>
  <c r="H23" i="8"/>
  <c r="G23" i="8"/>
  <c r="F23" i="8"/>
  <c r="N23" i="8" s="1"/>
  <c r="E23" i="8"/>
  <c r="D23" i="8"/>
  <c r="B23" i="8"/>
  <c r="M22" i="8"/>
  <c r="L22" i="8"/>
  <c r="K22" i="8"/>
  <c r="J22" i="8"/>
  <c r="I22" i="8"/>
  <c r="H22" i="8"/>
  <c r="G22" i="8"/>
  <c r="F22" i="8"/>
  <c r="E22" i="8"/>
  <c r="D22" i="8"/>
  <c r="B22" i="8"/>
  <c r="L21" i="8"/>
  <c r="K21" i="8"/>
  <c r="J21" i="8"/>
  <c r="I21" i="8"/>
  <c r="H21" i="8"/>
  <c r="G21" i="8"/>
  <c r="F21" i="8"/>
  <c r="N21" i="8" s="1"/>
  <c r="E21" i="8"/>
  <c r="D21" i="8"/>
  <c r="B21" i="8"/>
  <c r="M20" i="8"/>
  <c r="L20" i="8"/>
  <c r="K20" i="8"/>
  <c r="J20" i="8"/>
  <c r="I20" i="8"/>
  <c r="H20" i="8"/>
  <c r="G20" i="8"/>
  <c r="F20" i="8"/>
  <c r="E20" i="8"/>
  <c r="D20" i="8"/>
  <c r="B20" i="8"/>
  <c r="L19" i="8"/>
  <c r="K19" i="8"/>
  <c r="J19" i="8"/>
  <c r="I19" i="8"/>
  <c r="H19" i="8"/>
  <c r="G19" i="8"/>
  <c r="F19" i="8"/>
  <c r="N19" i="8" s="1"/>
  <c r="E19" i="8"/>
  <c r="D19" i="8"/>
  <c r="B19" i="8"/>
  <c r="M18" i="8"/>
  <c r="L18" i="8"/>
  <c r="K18" i="8"/>
  <c r="J18" i="8"/>
  <c r="I18" i="8"/>
  <c r="H18" i="8"/>
  <c r="G18" i="8"/>
  <c r="F18" i="8"/>
  <c r="E18" i="8"/>
  <c r="D18" i="8"/>
  <c r="B18" i="8"/>
  <c r="L17" i="8"/>
  <c r="K17" i="8"/>
  <c r="J17" i="8"/>
  <c r="I17" i="8"/>
  <c r="H17" i="8"/>
  <c r="G17" i="8"/>
  <c r="F17" i="8"/>
  <c r="E17" i="8"/>
  <c r="D17" i="8"/>
  <c r="B17" i="8"/>
  <c r="L16" i="8"/>
  <c r="K16" i="8"/>
  <c r="J16" i="8"/>
  <c r="I16" i="8"/>
  <c r="H16" i="8"/>
  <c r="G16" i="8"/>
  <c r="F16" i="8"/>
  <c r="E16" i="8"/>
  <c r="D16" i="8"/>
  <c r="B16" i="8"/>
  <c r="L15" i="8"/>
  <c r="K15" i="8"/>
  <c r="J15" i="8"/>
  <c r="I15" i="8"/>
  <c r="H15" i="8"/>
  <c r="G15" i="8"/>
  <c r="F15" i="8"/>
  <c r="E15" i="8"/>
  <c r="D15" i="8"/>
  <c r="B15" i="8"/>
  <c r="L14" i="8"/>
  <c r="K14" i="8"/>
  <c r="J14" i="8"/>
  <c r="I14" i="8"/>
  <c r="H14" i="8"/>
  <c r="G14" i="8"/>
  <c r="F14" i="8"/>
  <c r="E14" i="8"/>
  <c r="D14" i="8"/>
  <c r="B14" i="8"/>
  <c r="L13" i="8"/>
  <c r="K13" i="8"/>
  <c r="J13" i="8"/>
  <c r="I13" i="8"/>
  <c r="H13" i="8"/>
  <c r="G13" i="8"/>
  <c r="F13" i="8"/>
  <c r="E13" i="8"/>
  <c r="D13" i="8"/>
  <c r="B13" i="8"/>
  <c r="L12" i="8"/>
  <c r="K12" i="8"/>
  <c r="J12" i="8"/>
  <c r="I12" i="8"/>
  <c r="I29" i="8" s="1"/>
  <c r="H12" i="8"/>
  <c r="G12" i="8"/>
  <c r="F12" i="8"/>
  <c r="E12" i="8"/>
  <c r="E29" i="8" s="1"/>
  <c r="D12" i="8"/>
  <c r="B12" i="8"/>
  <c r="C9" i="8"/>
  <c r="C8" i="8"/>
  <c r="C7" i="8"/>
  <c r="A29" i="15"/>
  <c r="A30" i="15" s="1"/>
  <c r="L24" i="15"/>
  <c r="K24" i="15"/>
  <c r="J24" i="15"/>
  <c r="I24" i="15"/>
  <c r="H24" i="15"/>
  <c r="G24" i="15"/>
  <c r="F24" i="15"/>
  <c r="M24" i="15" s="1"/>
  <c r="E24" i="15"/>
  <c r="D24" i="15"/>
  <c r="B24" i="15"/>
  <c r="M23" i="15"/>
  <c r="L23" i="15"/>
  <c r="K23" i="15"/>
  <c r="J23" i="15"/>
  <c r="I23" i="15"/>
  <c r="H23" i="15"/>
  <c r="G23" i="15"/>
  <c r="F23" i="15"/>
  <c r="E23" i="15"/>
  <c r="D23" i="15"/>
  <c r="B23" i="15"/>
  <c r="L22" i="15"/>
  <c r="K22" i="15"/>
  <c r="J22" i="15"/>
  <c r="I22" i="15"/>
  <c r="H22" i="15"/>
  <c r="G22" i="15"/>
  <c r="F22" i="15"/>
  <c r="M22" i="15" s="1"/>
  <c r="E22" i="15"/>
  <c r="D22" i="15"/>
  <c r="B22" i="15"/>
  <c r="M21" i="15"/>
  <c r="L21" i="15"/>
  <c r="K21" i="15"/>
  <c r="J21" i="15"/>
  <c r="I21" i="15"/>
  <c r="H21" i="15"/>
  <c r="G21" i="15"/>
  <c r="F21" i="15"/>
  <c r="E21" i="15"/>
  <c r="D21" i="15"/>
  <c r="B21" i="15"/>
  <c r="L20" i="15"/>
  <c r="K20" i="15"/>
  <c r="J20" i="15"/>
  <c r="I20" i="15"/>
  <c r="H20" i="15"/>
  <c r="G20" i="15"/>
  <c r="F20" i="15"/>
  <c r="M20" i="15" s="1"/>
  <c r="E20" i="15"/>
  <c r="D20" i="15"/>
  <c r="B20" i="15"/>
  <c r="M19" i="15"/>
  <c r="L19" i="15"/>
  <c r="K19" i="15"/>
  <c r="J19" i="15"/>
  <c r="I19" i="15"/>
  <c r="H19" i="15"/>
  <c r="G19" i="15"/>
  <c r="F19" i="15"/>
  <c r="E19" i="15"/>
  <c r="D19" i="15"/>
  <c r="B19" i="15"/>
  <c r="L18" i="15"/>
  <c r="K18" i="15"/>
  <c r="J18" i="15"/>
  <c r="I18" i="15"/>
  <c r="H18" i="15"/>
  <c r="G18" i="15"/>
  <c r="F18" i="15"/>
  <c r="M18" i="15" s="1"/>
  <c r="E18" i="15"/>
  <c r="D18" i="15"/>
  <c r="B18" i="15"/>
  <c r="L17" i="15"/>
  <c r="K17" i="15"/>
  <c r="J17" i="15"/>
  <c r="I17" i="15"/>
  <c r="H17" i="15"/>
  <c r="G17" i="15"/>
  <c r="F17" i="15"/>
  <c r="N17" i="15" s="1"/>
  <c r="E17" i="15"/>
  <c r="D17" i="15"/>
  <c r="B17" i="15"/>
  <c r="L16" i="15"/>
  <c r="K16" i="15"/>
  <c r="J16" i="15"/>
  <c r="I16" i="15"/>
  <c r="H16" i="15"/>
  <c r="G16" i="15"/>
  <c r="F16" i="15"/>
  <c r="E16" i="15"/>
  <c r="D16" i="15"/>
  <c r="B16" i="15"/>
  <c r="L15" i="15"/>
  <c r="K15" i="15"/>
  <c r="J15" i="15"/>
  <c r="I15" i="15"/>
  <c r="H15" i="15"/>
  <c r="G15" i="15"/>
  <c r="F15" i="15"/>
  <c r="E15" i="15"/>
  <c r="D15" i="15"/>
  <c r="B15" i="15"/>
  <c r="L14" i="15"/>
  <c r="K14" i="15"/>
  <c r="J14" i="15"/>
  <c r="I14" i="15"/>
  <c r="H14" i="15"/>
  <c r="G14" i="15"/>
  <c r="F14" i="15"/>
  <c r="E14" i="15"/>
  <c r="D14" i="15"/>
  <c r="B14" i="15"/>
  <c r="L13" i="15"/>
  <c r="K13" i="15"/>
  <c r="J13" i="15"/>
  <c r="I13" i="15"/>
  <c r="H13" i="15"/>
  <c r="G13" i="15"/>
  <c r="F13" i="15"/>
  <c r="E13" i="15"/>
  <c r="D13" i="15"/>
  <c r="B13" i="15"/>
  <c r="L12" i="15"/>
  <c r="K12" i="15"/>
  <c r="J12" i="15"/>
  <c r="J29" i="15" s="1"/>
  <c r="I12" i="15"/>
  <c r="H12" i="15"/>
  <c r="H29" i="15" s="1"/>
  <c r="G12" i="15"/>
  <c r="F12" i="15"/>
  <c r="F29" i="15" s="1"/>
  <c r="E12" i="15"/>
  <c r="D12" i="15"/>
  <c r="D29" i="15" s="1"/>
  <c r="B12" i="15"/>
  <c r="C9" i="15"/>
  <c r="C8" i="15"/>
  <c r="C7" i="15"/>
  <c r="A29" i="10"/>
  <c r="A30" i="10" s="1"/>
  <c r="N27" i="10"/>
  <c r="O27" i="10" s="1"/>
  <c r="M27" i="10"/>
  <c r="L24" i="10"/>
  <c r="K24" i="10"/>
  <c r="J24" i="10"/>
  <c r="I24" i="10"/>
  <c r="H24" i="10"/>
  <c r="G24" i="10"/>
  <c r="F24" i="10"/>
  <c r="M24" i="10" s="1"/>
  <c r="E24" i="10"/>
  <c r="D24" i="10"/>
  <c r="B24" i="10"/>
  <c r="M23" i="10"/>
  <c r="L23" i="10"/>
  <c r="K23" i="10"/>
  <c r="J23" i="10"/>
  <c r="I23" i="10"/>
  <c r="H23" i="10"/>
  <c r="G23" i="10"/>
  <c r="F23" i="10"/>
  <c r="E23" i="10"/>
  <c r="D23" i="10"/>
  <c r="B23" i="10"/>
  <c r="L22" i="10"/>
  <c r="K22" i="10"/>
  <c r="J22" i="10"/>
  <c r="I22" i="10"/>
  <c r="H22" i="10"/>
  <c r="G22" i="10"/>
  <c r="F22" i="10"/>
  <c r="M22" i="10" s="1"/>
  <c r="E22" i="10"/>
  <c r="D22" i="10"/>
  <c r="B22" i="10"/>
  <c r="M21" i="10"/>
  <c r="L21" i="10"/>
  <c r="K21" i="10"/>
  <c r="J21" i="10"/>
  <c r="I21" i="10"/>
  <c r="H21" i="10"/>
  <c r="G21" i="10"/>
  <c r="F21" i="10"/>
  <c r="E21" i="10"/>
  <c r="D21" i="10"/>
  <c r="B21" i="10"/>
  <c r="L20" i="10"/>
  <c r="K20" i="10"/>
  <c r="J20" i="10"/>
  <c r="I20" i="10"/>
  <c r="H20" i="10"/>
  <c r="G20" i="10"/>
  <c r="F20" i="10"/>
  <c r="M20" i="10" s="1"/>
  <c r="E20" i="10"/>
  <c r="D20" i="10"/>
  <c r="B20" i="10"/>
  <c r="M19" i="10"/>
  <c r="L19" i="10"/>
  <c r="K19" i="10"/>
  <c r="J19" i="10"/>
  <c r="I19" i="10"/>
  <c r="H19" i="10"/>
  <c r="G19" i="10"/>
  <c r="F19" i="10"/>
  <c r="E19" i="10"/>
  <c r="D19" i="10"/>
  <c r="B19" i="10"/>
  <c r="L18" i="10"/>
  <c r="K18" i="10"/>
  <c r="J18" i="10"/>
  <c r="I18" i="10"/>
  <c r="H18" i="10"/>
  <c r="G18" i="10"/>
  <c r="F18" i="10"/>
  <c r="M18" i="10" s="1"/>
  <c r="E18" i="10"/>
  <c r="D18" i="10"/>
  <c r="B18" i="10"/>
  <c r="L17" i="10"/>
  <c r="K17" i="10"/>
  <c r="J17" i="10"/>
  <c r="I17" i="10"/>
  <c r="H17" i="10"/>
  <c r="G17" i="10"/>
  <c r="F17" i="10"/>
  <c r="N17" i="10" s="1"/>
  <c r="E17" i="10"/>
  <c r="D17" i="10"/>
  <c r="B17" i="10"/>
  <c r="L16" i="10"/>
  <c r="K16" i="10"/>
  <c r="J16" i="10"/>
  <c r="I16" i="10"/>
  <c r="H16" i="10"/>
  <c r="G16" i="10"/>
  <c r="F16" i="10"/>
  <c r="E16" i="10"/>
  <c r="D16" i="10"/>
  <c r="B16" i="10"/>
  <c r="L15" i="10"/>
  <c r="K15" i="10"/>
  <c r="J15" i="10"/>
  <c r="I15" i="10"/>
  <c r="H15" i="10"/>
  <c r="G15" i="10"/>
  <c r="F15" i="10"/>
  <c r="E15" i="10"/>
  <c r="D15" i="10"/>
  <c r="B15" i="10"/>
  <c r="L14" i="10"/>
  <c r="K14" i="10"/>
  <c r="J14" i="10"/>
  <c r="I14" i="10"/>
  <c r="H14" i="10"/>
  <c r="G14" i="10"/>
  <c r="F14" i="10"/>
  <c r="E14" i="10"/>
  <c r="D14" i="10"/>
  <c r="B14" i="10"/>
  <c r="L13" i="10"/>
  <c r="K13" i="10"/>
  <c r="J13" i="10"/>
  <c r="I13" i="10"/>
  <c r="H13" i="10"/>
  <c r="G13" i="10"/>
  <c r="F13" i="10"/>
  <c r="E13" i="10"/>
  <c r="D13" i="10"/>
  <c r="B13" i="10"/>
  <c r="L12" i="10"/>
  <c r="L29" i="10" s="1"/>
  <c r="K12" i="10"/>
  <c r="J12" i="10"/>
  <c r="J29" i="10" s="1"/>
  <c r="I12" i="10"/>
  <c r="H12" i="10"/>
  <c r="H29" i="10" s="1"/>
  <c r="G12" i="10"/>
  <c r="F12" i="10"/>
  <c r="F29" i="10" s="1"/>
  <c r="E12" i="10"/>
  <c r="D12" i="10"/>
  <c r="D29" i="10" s="1"/>
  <c r="B12" i="10"/>
  <c r="C9" i="10"/>
  <c r="C8" i="10"/>
  <c r="C7" i="10"/>
  <c r="A29" i="9"/>
  <c r="A30" i="9" s="1"/>
  <c r="M24" i="9"/>
  <c r="L24" i="9"/>
  <c r="K24" i="9"/>
  <c r="J24" i="9"/>
  <c r="I24" i="9"/>
  <c r="H24" i="9"/>
  <c r="G24" i="9"/>
  <c r="F24" i="9"/>
  <c r="E24" i="9"/>
  <c r="D24" i="9"/>
  <c r="B24" i="9"/>
  <c r="L23" i="9"/>
  <c r="K23" i="9"/>
  <c r="J23" i="9"/>
  <c r="I23" i="9"/>
  <c r="H23" i="9"/>
  <c r="G23" i="9"/>
  <c r="F23" i="9"/>
  <c r="N23" i="9" s="1"/>
  <c r="E23" i="9"/>
  <c r="D23" i="9"/>
  <c r="B23" i="9"/>
  <c r="M22" i="9"/>
  <c r="L22" i="9"/>
  <c r="K22" i="9"/>
  <c r="J22" i="9"/>
  <c r="I22" i="9"/>
  <c r="H22" i="9"/>
  <c r="G22" i="9"/>
  <c r="F22" i="9"/>
  <c r="E22" i="9"/>
  <c r="D22" i="9"/>
  <c r="B22" i="9"/>
  <c r="L21" i="9"/>
  <c r="K21" i="9"/>
  <c r="J21" i="9"/>
  <c r="I21" i="9"/>
  <c r="H21" i="9"/>
  <c r="G21" i="9"/>
  <c r="F21" i="9"/>
  <c r="N21" i="9" s="1"/>
  <c r="E21" i="9"/>
  <c r="D21" i="9"/>
  <c r="B21" i="9"/>
  <c r="M20" i="9"/>
  <c r="L20" i="9"/>
  <c r="K20" i="9"/>
  <c r="J20" i="9"/>
  <c r="I20" i="9"/>
  <c r="H20" i="9"/>
  <c r="G20" i="9"/>
  <c r="F20" i="9"/>
  <c r="E20" i="9"/>
  <c r="D20" i="9"/>
  <c r="B20" i="9"/>
  <c r="L19" i="9"/>
  <c r="K19" i="9"/>
  <c r="J19" i="9"/>
  <c r="I19" i="9"/>
  <c r="H19" i="9"/>
  <c r="G19" i="9"/>
  <c r="F19" i="9"/>
  <c r="N19" i="9" s="1"/>
  <c r="E19" i="9"/>
  <c r="D19" i="9"/>
  <c r="B19" i="9"/>
  <c r="M18" i="9"/>
  <c r="L18" i="9"/>
  <c r="K18" i="9"/>
  <c r="J18" i="9"/>
  <c r="I18" i="9"/>
  <c r="H18" i="9"/>
  <c r="G18" i="9"/>
  <c r="F18" i="9"/>
  <c r="E18" i="9"/>
  <c r="D18" i="9"/>
  <c r="B18" i="9"/>
  <c r="L17" i="9"/>
  <c r="K17" i="9"/>
  <c r="J17" i="9"/>
  <c r="I17" i="9"/>
  <c r="H17" i="9"/>
  <c r="G17" i="9"/>
  <c r="F17" i="9"/>
  <c r="E17" i="9"/>
  <c r="D17" i="9"/>
  <c r="B17" i="9"/>
  <c r="L16" i="9"/>
  <c r="K16" i="9"/>
  <c r="J16" i="9"/>
  <c r="I16" i="9"/>
  <c r="H16" i="9"/>
  <c r="G16" i="9"/>
  <c r="F16" i="9"/>
  <c r="E16" i="9"/>
  <c r="D16" i="9"/>
  <c r="B16" i="9"/>
  <c r="L15" i="9"/>
  <c r="K15" i="9"/>
  <c r="J15" i="9"/>
  <c r="I15" i="9"/>
  <c r="H15" i="9"/>
  <c r="G15" i="9"/>
  <c r="F15" i="9"/>
  <c r="E15" i="9"/>
  <c r="D15" i="9"/>
  <c r="B15" i="9"/>
  <c r="L14" i="9"/>
  <c r="K14" i="9"/>
  <c r="J14" i="9"/>
  <c r="I14" i="9"/>
  <c r="H14" i="9"/>
  <c r="G14" i="9"/>
  <c r="F14" i="9"/>
  <c r="E14" i="9"/>
  <c r="D14" i="9"/>
  <c r="B14" i="9"/>
  <c r="L13" i="9"/>
  <c r="K13" i="9"/>
  <c r="J13" i="9"/>
  <c r="I13" i="9"/>
  <c r="H13" i="9"/>
  <c r="G13" i="9"/>
  <c r="F13" i="9"/>
  <c r="E13" i="9"/>
  <c r="D13" i="9"/>
  <c r="B13" i="9"/>
  <c r="L12" i="9"/>
  <c r="K12" i="9"/>
  <c r="J12" i="9"/>
  <c r="I12" i="9"/>
  <c r="I29" i="9" s="1"/>
  <c r="H12" i="9"/>
  <c r="G12" i="9"/>
  <c r="F12" i="9"/>
  <c r="E12" i="9"/>
  <c r="E29" i="9" s="1"/>
  <c r="D12" i="9"/>
  <c r="B12" i="9"/>
  <c r="C9" i="9"/>
  <c r="C8" i="9"/>
  <c r="C7" i="9"/>
  <c r="A29" i="12"/>
  <c r="A30" i="12" s="1"/>
  <c r="N27" i="12"/>
  <c r="O27" i="12" s="1"/>
  <c r="M27" i="12"/>
  <c r="M24" i="12"/>
  <c r="L24" i="12"/>
  <c r="K24" i="12"/>
  <c r="J24" i="12"/>
  <c r="I24" i="12"/>
  <c r="H24" i="12"/>
  <c r="G24" i="12"/>
  <c r="F24" i="12"/>
  <c r="E24" i="12"/>
  <c r="D24" i="12"/>
  <c r="B24" i="12"/>
  <c r="L23" i="12"/>
  <c r="K23" i="12"/>
  <c r="J23" i="12"/>
  <c r="I23" i="12"/>
  <c r="H23" i="12"/>
  <c r="G23" i="12"/>
  <c r="F23" i="12"/>
  <c r="N23" i="12" s="1"/>
  <c r="E23" i="12"/>
  <c r="D23" i="12"/>
  <c r="B23" i="12"/>
  <c r="M22" i="12"/>
  <c r="L22" i="12"/>
  <c r="K22" i="12"/>
  <c r="J22" i="12"/>
  <c r="I22" i="12"/>
  <c r="H22" i="12"/>
  <c r="G22" i="12"/>
  <c r="F22" i="12"/>
  <c r="E22" i="12"/>
  <c r="D22" i="12"/>
  <c r="B22" i="12"/>
  <c r="L21" i="12"/>
  <c r="K21" i="12"/>
  <c r="J21" i="12"/>
  <c r="I21" i="12"/>
  <c r="H21" i="12"/>
  <c r="G21" i="12"/>
  <c r="F21" i="12"/>
  <c r="N21" i="12" s="1"/>
  <c r="E21" i="12"/>
  <c r="D21" i="12"/>
  <c r="B21" i="12"/>
  <c r="M20" i="12"/>
  <c r="L20" i="12"/>
  <c r="K20" i="12"/>
  <c r="J20" i="12"/>
  <c r="I20" i="12"/>
  <c r="H20" i="12"/>
  <c r="G20" i="12"/>
  <c r="F20" i="12"/>
  <c r="E20" i="12"/>
  <c r="D20" i="12"/>
  <c r="B20" i="12"/>
  <c r="L19" i="12"/>
  <c r="K19" i="12"/>
  <c r="J19" i="12"/>
  <c r="I19" i="12"/>
  <c r="H19" i="12"/>
  <c r="G19" i="12"/>
  <c r="F19" i="12"/>
  <c r="N19" i="12" s="1"/>
  <c r="E19" i="12"/>
  <c r="D19" i="12"/>
  <c r="B19" i="12"/>
  <c r="M18" i="12"/>
  <c r="L18" i="12"/>
  <c r="K18" i="12"/>
  <c r="J18" i="12"/>
  <c r="I18" i="12"/>
  <c r="H18" i="12"/>
  <c r="G18" i="12"/>
  <c r="F18" i="12"/>
  <c r="E18" i="12"/>
  <c r="D18" i="12"/>
  <c r="B18" i="12"/>
  <c r="L17" i="12"/>
  <c r="K17" i="12"/>
  <c r="J17" i="12"/>
  <c r="I17" i="12"/>
  <c r="H17" i="12"/>
  <c r="G17" i="12"/>
  <c r="F17" i="12"/>
  <c r="E17" i="12"/>
  <c r="D17" i="12"/>
  <c r="B17" i="12"/>
  <c r="L16" i="12"/>
  <c r="K16" i="12"/>
  <c r="J16" i="12"/>
  <c r="I16" i="12"/>
  <c r="H16" i="12"/>
  <c r="G16" i="12"/>
  <c r="F16" i="12"/>
  <c r="E16" i="12"/>
  <c r="D16" i="12"/>
  <c r="B16" i="12"/>
  <c r="L15" i="12"/>
  <c r="K15" i="12"/>
  <c r="J15" i="12"/>
  <c r="I15" i="12"/>
  <c r="H15" i="12"/>
  <c r="G15" i="12"/>
  <c r="F15" i="12"/>
  <c r="E15" i="12"/>
  <c r="D15" i="12"/>
  <c r="B15" i="12"/>
  <c r="L14" i="12"/>
  <c r="K14" i="12"/>
  <c r="J14" i="12"/>
  <c r="I14" i="12"/>
  <c r="H14" i="12"/>
  <c r="G14" i="12"/>
  <c r="F14" i="12"/>
  <c r="E14" i="12"/>
  <c r="D14" i="12"/>
  <c r="B14" i="12"/>
  <c r="L13" i="12"/>
  <c r="K13" i="12"/>
  <c r="J13" i="12"/>
  <c r="I13" i="12"/>
  <c r="H13" i="12"/>
  <c r="G13" i="12"/>
  <c r="F13" i="12"/>
  <c r="E13" i="12"/>
  <c r="D13" i="12"/>
  <c r="B13" i="12"/>
  <c r="L12" i="12"/>
  <c r="K12" i="12"/>
  <c r="J12" i="12"/>
  <c r="I12" i="12"/>
  <c r="I29" i="12" s="1"/>
  <c r="H12" i="12"/>
  <c r="G12" i="12"/>
  <c r="F12" i="12"/>
  <c r="E12" i="12"/>
  <c r="E29" i="12" s="1"/>
  <c r="D12" i="12"/>
  <c r="B12" i="12"/>
  <c r="C9" i="12"/>
  <c r="C8" i="12"/>
  <c r="C7" i="12"/>
  <c r="A29" i="13"/>
  <c r="A30" i="13" s="1"/>
  <c r="N27" i="13"/>
  <c r="O27" i="13" s="1"/>
  <c r="M27" i="13"/>
  <c r="M24" i="13"/>
  <c r="L24" i="13"/>
  <c r="K24" i="13"/>
  <c r="J24" i="13"/>
  <c r="I24" i="13"/>
  <c r="H24" i="13"/>
  <c r="G24" i="13"/>
  <c r="F24" i="13"/>
  <c r="E24" i="13"/>
  <c r="D24" i="13"/>
  <c r="B24" i="13"/>
  <c r="L23" i="13"/>
  <c r="K23" i="13"/>
  <c r="J23" i="13"/>
  <c r="I23" i="13"/>
  <c r="H23" i="13"/>
  <c r="G23" i="13"/>
  <c r="F23" i="13"/>
  <c r="N23" i="13" s="1"/>
  <c r="E23" i="13"/>
  <c r="D23" i="13"/>
  <c r="B23" i="13"/>
  <c r="M22" i="13"/>
  <c r="L22" i="13"/>
  <c r="K22" i="13"/>
  <c r="J22" i="13"/>
  <c r="I22" i="13"/>
  <c r="H22" i="13"/>
  <c r="G22" i="13"/>
  <c r="F22" i="13"/>
  <c r="E22" i="13"/>
  <c r="D22" i="13"/>
  <c r="B22" i="13"/>
  <c r="L21" i="13"/>
  <c r="K21" i="13"/>
  <c r="J21" i="13"/>
  <c r="I21" i="13"/>
  <c r="H21" i="13"/>
  <c r="G21" i="13"/>
  <c r="F21" i="13"/>
  <c r="N21" i="13" s="1"/>
  <c r="E21" i="13"/>
  <c r="D21" i="13"/>
  <c r="B21" i="13"/>
  <c r="M20" i="13"/>
  <c r="L20" i="13"/>
  <c r="K20" i="13"/>
  <c r="J20" i="13"/>
  <c r="I20" i="13"/>
  <c r="H20" i="13"/>
  <c r="G20" i="13"/>
  <c r="F20" i="13"/>
  <c r="E20" i="13"/>
  <c r="D20" i="13"/>
  <c r="B20" i="13"/>
  <c r="L19" i="13"/>
  <c r="K19" i="13"/>
  <c r="J19" i="13"/>
  <c r="I19" i="13"/>
  <c r="H19" i="13"/>
  <c r="G19" i="13"/>
  <c r="F19" i="13"/>
  <c r="N19" i="13" s="1"/>
  <c r="E19" i="13"/>
  <c r="D19" i="13"/>
  <c r="B19" i="13"/>
  <c r="M18" i="13"/>
  <c r="L18" i="13"/>
  <c r="K18" i="13"/>
  <c r="J18" i="13"/>
  <c r="I18" i="13"/>
  <c r="H18" i="13"/>
  <c r="G18" i="13"/>
  <c r="F18" i="13"/>
  <c r="E18" i="13"/>
  <c r="D18" i="13"/>
  <c r="B18" i="13"/>
  <c r="L17" i="13"/>
  <c r="K17" i="13"/>
  <c r="J17" i="13"/>
  <c r="I17" i="13"/>
  <c r="H17" i="13"/>
  <c r="G17" i="13"/>
  <c r="F17" i="13"/>
  <c r="E17" i="13"/>
  <c r="D17" i="13"/>
  <c r="B17" i="13"/>
  <c r="L16" i="13"/>
  <c r="K16" i="13"/>
  <c r="J16" i="13"/>
  <c r="I16" i="13"/>
  <c r="H16" i="13"/>
  <c r="G16" i="13"/>
  <c r="F16" i="13"/>
  <c r="E16" i="13"/>
  <c r="D16" i="13"/>
  <c r="B16" i="13"/>
  <c r="L15" i="13"/>
  <c r="K15" i="13"/>
  <c r="J15" i="13"/>
  <c r="I15" i="13"/>
  <c r="H15" i="13"/>
  <c r="G15" i="13"/>
  <c r="F15" i="13"/>
  <c r="E15" i="13"/>
  <c r="D15" i="13"/>
  <c r="B15" i="13"/>
  <c r="L14" i="13"/>
  <c r="K14" i="13"/>
  <c r="J14" i="13"/>
  <c r="I14" i="13"/>
  <c r="H14" i="13"/>
  <c r="G14" i="13"/>
  <c r="F14" i="13"/>
  <c r="E14" i="13"/>
  <c r="D14" i="13"/>
  <c r="B14" i="13"/>
  <c r="L13" i="13"/>
  <c r="K13" i="13"/>
  <c r="J13" i="13"/>
  <c r="I13" i="13"/>
  <c r="H13" i="13"/>
  <c r="G13" i="13"/>
  <c r="F13" i="13"/>
  <c r="E13" i="13"/>
  <c r="D13" i="13"/>
  <c r="B13" i="13"/>
  <c r="L12" i="13"/>
  <c r="K12" i="13"/>
  <c r="J12" i="13"/>
  <c r="I12" i="13"/>
  <c r="I29" i="13" s="1"/>
  <c r="H12" i="13"/>
  <c r="G12" i="13"/>
  <c r="F12" i="13"/>
  <c r="E12" i="13"/>
  <c r="E29" i="13" s="1"/>
  <c r="D12" i="13"/>
  <c r="B12" i="13"/>
  <c r="C9" i="13"/>
  <c r="C8" i="13"/>
  <c r="C7" i="13"/>
  <c r="A29" i="11"/>
  <c r="A30" i="11" s="1"/>
  <c r="N27" i="11"/>
  <c r="O27" i="11" s="1"/>
  <c r="M27" i="11"/>
  <c r="M24" i="11"/>
  <c r="L24" i="11"/>
  <c r="K24" i="11"/>
  <c r="J24" i="11"/>
  <c r="I24" i="11"/>
  <c r="H24" i="11"/>
  <c r="G24" i="11"/>
  <c r="F24" i="11"/>
  <c r="E24" i="11"/>
  <c r="D24" i="11"/>
  <c r="B24" i="11"/>
  <c r="L23" i="11"/>
  <c r="K23" i="11"/>
  <c r="J23" i="11"/>
  <c r="I23" i="11"/>
  <c r="H23" i="11"/>
  <c r="G23" i="11"/>
  <c r="F23" i="11"/>
  <c r="N23" i="11" s="1"/>
  <c r="E23" i="11"/>
  <c r="D23" i="11"/>
  <c r="B23" i="11"/>
  <c r="M22" i="11"/>
  <c r="L22" i="11"/>
  <c r="K22" i="11"/>
  <c r="J22" i="11"/>
  <c r="I22" i="11"/>
  <c r="H22" i="11"/>
  <c r="G22" i="11"/>
  <c r="F22" i="11"/>
  <c r="E22" i="11"/>
  <c r="D22" i="11"/>
  <c r="B22" i="11"/>
  <c r="L21" i="11"/>
  <c r="K21" i="11"/>
  <c r="J21" i="11"/>
  <c r="I21" i="11"/>
  <c r="H21" i="11"/>
  <c r="G21" i="11"/>
  <c r="F21" i="11"/>
  <c r="N21" i="11" s="1"/>
  <c r="E21" i="11"/>
  <c r="D21" i="11"/>
  <c r="B21" i="11"/>
  <c r="M20" i="11"/>
  <c r="L20" i="11"/>
  <c r="K20" i="11"/>
  <c r="J20" i="11"/>
  <c r="I20" i="11"/>
  <c r="H20" i="11"/>
  <c r="G20" i="11"/>
  <c r="F20" i="11"/>
  <c r="E20" i="11"/>
  <c r="D20" i="11"/>
  <c r="B20" i="11"/>
  <c r="L19" i="11"/>
  <c r="K19" i="11"/>
  <c r="J19" i="11"/>
  <c r="I19" i="11"/>
  <c r="H19" i="11"/>
  <c r="G19" i="11"/>
  <c r="F19" i="11"/>
  <c r="N19" i="11" s="1"/>
  <c r="E19" i="11"/>
  <c r="D19" i="11"/>
  <c r="B19" i="11"/>
  <c r="M18" i="11"/>
  <c r="L18" i="11"/>
  <c r="K18" i="11"/>
  <c r="J18" i="11"/>
  <c r="I18" i="11"/>
  <c r="H18" i="11"/>
  <c r="G18" i="11"/>
  <c r="F18" i="11"/>
  <c r="E18" i="11"/>
  <c r="D18" i="11"/>
  <c r="B18" i="11"/>
  <c r="L17" i="11"/>
  <c r="K17" i="11"/>
  <c r="J17" i="11"/>
  <c r="I17" i="11"/>
  <c r="H17" i="11"/>
  <c r="G17" i="11"/>
  <c r="F17" i="11"/>
  <c r="E17" i="11"/>
  <c r="D17" i="11"/>
  <c r="B17" i="11"/>
  <c r="L16" i="11"/>
  <c r="K16" i="11"/>
  <c r="J16" i="11"/>
  <c r="I16" i="11"/>
  <c r="H16" i="11"/>
  <c r="G16" i="11"/>
  <c r="F16" i="11"/>
  <c r="E16" i="11"/>
  <c r="D16" i="11"/>
  <c r="B16" i="11"/>
  <c r="L15" i="11"/>
  <c r="K15" i="11"/>
  <c r="J15" i="11"/>
  <c r="I15" i="11"/>
  <c r="H15" i="11"/>
  <c r="G15" i="11"/>
  <c r="F15" i="11"/>
  <c r="E15" i="11"/>
  <c r="D15" i="11"/>
  <c r="B15" i="11"/>
  <c r="L14" i="11"/>
  <c r="K14" i="11"/>
  <c r="J14" i="11"/>
  <c r="I14" i="11"/>
  <c r="H14" i="11"/>
  <c r="G14" i="11"/>
  <c r="F14" i="11"/>
  <c r="E14" i="11"/>
  <c r="D14" i="11"/>
  <c r="B14" i="11"/>
  <c r="L13" i="11"/>
  <c r="K13" i="11"/>
  <c r="J13" i="11"/>
  <c r="I13" i="11"/>
  <c r="H13" i="11"/>
  <c r="G13" i="11"/>
  <c r="F13" i="11"/>
  <c r="E13" i="11"/>
  <c r="D13" i="11"/>
  <c r="B13" i="11"/>
  <c r="L12" i="11"/>
  <c r="K12" i="11"/>
  <c r="J12" i="11"/>
  <c r="I12" i="11"/>
  <c r="I29" i="11" s="1"/>
  <c r="H12" i="11"/>
  <c r="G12" i="11"/>
  <c r="F12" i="11"/>
  <c r="E12" i="11"/>
  <c r="E29" i="11" s="1"/>
  <c r="D12" i="11"/>
  <c r="B12" i="11"/>
  <c r="C9" i="11"/>
  <c r="C8" i="11"/>
  <c r="C7" i="11"/>
  <c r="A29" i="26"/>
  <c r="A30" i="26" s="1"/>
  <c r="O27" i="26"/>
  <c r="N27" i="26"/>
  <c r="M27" i="26"/>
  <c r="L24" i="26"/>
  <c r="K24" i="26"/>
  <c r="J24" i="26"/>
  <c r="I24" i="26"/>
  <c r="H24" i="26"/>
  <c r="G24" i="26"/>
  <c r="F24" i="26"/>
  <c r="N24" i="26" s="1"/>
  <c r="E24" i="26"/>
  <c r="D24" i="26"/>
  <c r="B24" i="26"/>
  <c r="L23" i="26"/>
  <c r="K23" i="26"/>
  <c r="J23" i="26"/>
  <c r="I23" i="26"/>
  <c r="H23" i="26"/>
  <c r="G23" i="26"/>
  <c r="N23" i="26" s="1"/>
  <c r="O23" i="26" s="1"/>
  <c r="F23" i="26"/>
  <c r="E23" i="26"/>
  <c r="D23" i="26"/>
  <c r="B23" i="26"/>
  <c r="L22" i="26"/>
  <c r="K22" i="26"/>
  <c r="J22" i="26"/>
  <c r="I22" i="26"/>
  <c r="H22" i="26"/>
  <c r="G22" i="26"/>
  <c r="F22" i="26"/>
  <c r="E22" i="26"/>
  <c r="D22" i="26"/>
  <c r="B22" i="26"/>
  <c r="L21" i="26"/>
  <c r="K21" i="26"/>
  <c r="J21" i="26"/>
  <c r="I21" i="26"/>
  <c r="H21" i="26"/>
  <c r="G21" i="26"/>
  <c r="F21" i="26"/>
  <c r="E21" i="26"/>
  <c r="D21" i="26"/>
  <c r="B21" i="26"/>
  <c r="L20" i="26"/>
  <c r="K20" i="26"/>
  <c r="J20" i="26"/>
  <c r="I20" i="26"/>
  <c r="H20" i="26"/>
  <c r="G20" i="26"/>
  <c r="F20" i="26"/>
  <c r="E20" i="26"/>
  <c r="D20" i="26"/>
  <c r="B20" i="26"/>
  <c r="L19" i="26"/>
  <c r="K19" i="26"/>
  <c r="J19" i="26"/>
  <c r="I19" i="26"/>
  <c r="H19" i="26"/>
  <c r="G19" i="26"/>
  <c r="F19" i="26"/>
  <c r="E19" i="26"/>
  <c r="D19" i="26"/>
  <c r="B19" i="26"/>
  <c r="L18" i="26"/>
  <c r="K18" i="26"/>
  <c r="J18" i="26"/>
  <c r="I18" i="26"/>
  <c r="H18" i="26"/>
  <c r="G18" i="26"/>
  <c r="F18" i="26"/>
  <c r="E18" i="26"/>
  <c r="D18" i="26"/>
  <c r="B18" i="26"/>
  <c r="L17" i="26"/>
  <c r="K17" i="26"/>
  <c r="J17" i="26"/>
  <c r="I17" i="26"/>
  <c r="H17" i="26"/>
  <c r="G17" i="26"/>
  <c r="F17" i="26"/>
  <c r="E17" i="26"/>
  <c r="D17" i="26"/>
  <c r="B17" i="26"/>
  <c r="L16" i="26"/>
  <c r="K16" i="26"/>
  <c r="J16" i="26"/>
  <c r="I16" i="26"/>
  <c r="H16" i="26"/>
  <c r="G16" i="26"/>
  <c r="F16" i="26"/>
  <c r="E16" i="26"/>
  <c r="D16" i="26"/>
  <c r="B16" i="26"/>
  <c r="L15" i="26"/>
  <c r="K15" i="26"/>
  <c r="J15" i="26"/>
  <c r="I15" i="26"/>
  <c r="H15" i="26"/>
  <c r="G15" i="26"/>
  <c r="F15" i="26"/>
  <c r="E15" i="26"/>
  <c r="D15" i="26"/>
  <c r="B15" i="26"/>
  <c r="L14" i="26"/>
  <c r="K14" i="26"/>
  <c r="J14" i="26"/>
  <c r="I14" i="26"/>
  <c r="H14" i="26"/>
  <c r="G14" i="26"/>
  <c r="F14" i="26"/>
  <c r="E14" i="26"/>
  <c r="D14" i="26"/>
  <c r="B14" i="26"/>
  <c r="L13" i="26"/>
  <c r="K13" i="26"/>
  <c r="J13" i="26"/>
  <c r="I13" i="26"/>
  <c r="H13" i="26"/>
  <c r="G13" i="26"/>
  <c r="F13" i="26"/>
  <c r="E13" i="26"/>
  <c r="D13" i="26"/>
  <c r="B13" i="26"/>
  <c r="L12" i="26"/>
  <c r="K12" i="26"/>
  <c r="K29" i="26" s="1"/>
  <c r="J12" i="26"/>
  <c r="I12" i="26"/>
  <c r="I29" i="26" s="1"/>
  <c r="H12" i="26"/>
  <c r="G12" i="26"/>
  <c r="G29" i="26" s="1"/>
  <c r="F12" i="26"/>
  <c r="E12" i="26"/>
  <c r="E29" i="26" s="1"/>
  <c r="D12" i="26"/>
  <c r="B12" i="26"/>
  <c r="C9" i="26"/>
  <c r="C8" i="26"/>
  <c r="C7" i="26"/>
  <c r="O24" i="26" l="1"/>
  <c r="D29" i="26"/>
  <c r="N12" i="26"/>
  <c r="H29" i="26"/>
  <c r="J29" i="26"/>
  <c r="L29" i="26"/>
  <c r="N13" i="26"/>
  <c r="O13" i="26" s="1"/>
  <c r="N14" i="26"/>
  <c r="O14" i="26" s="1"/>
  <c r="N15" i="26"/>
  <c r="O15" i="26" s="1"/>
  <c r="N16" i="26"/>
  <c r="O16" i="26" s="1"/>
  <c r="N17" i="26"/>
  <c r="O17" i="26" s="1"/>
  <c r="N18" i="26"/>
  <c r="O18" i="26" s="1"/>
  <c r="N19" i="26"/>
  <c r="O19" i="26" s="1"/>
  <c r="N20" i="26"/>
  <c r="O20" i="26" s="1"/>
  <c r="N21" i="26"/>
  <c r="O21" i="26" s="1"/>
  <c r="N22" i="26"/>
  <c r="O22" i="26" s="1"/>
  <c r="G29" i="11"/>
  <c r="K29" i="11"/>
  <c r="O19" i="11"/>
  <c r="O21" i="11"/>
  <c r="O23" i="11"/>
  <c r="D29" i="11"/>
  <c r="F29" i="11"/>
  <c r="H29" i="11"/>
  <c r="J29" i="11"/>
  <c r="L29" i="11"/>
  <c r="M13" i="11"/>
  <c r="M14" i="11"/>
  <c r="M15" i="11"/>
  <c r="M16" i="11"/>
  <c r="N17" i="11"/>
  <c r="O17" i="11" s="1"/>
  <c r="M19" i="11"/>
  <c r="M21" i="11"/>
  <c r="M23" i="11"/>
  <c r="G29" i="13"/>
  <c r="K29" i="13"/>
  <c r="O19" i="13"/>
  <c r="O21" i="13"/>
  <c r="O23" i="13"/>
  <c r="D29" i="13"/>
  <c r="F29" i="13"/>
  <c r="H29" i="13"/>
  <c r="J29" i="13"/>
  <c r="L29" i="13"/>
  <c r="M13" i="13"/>
  <c r="M14" i="13"/>
  <c r="M15" i="13"/>
  <c r="M16" i="13"/>
  <c r="N17" i="13"/>
  <c r="O17" i="13" s="1"/>
  <c r="M19" i="13"/>
  <c r="M21" i="13"/>
  <c r="M23" i="13"/>
  <c r="G29" i="12"/>
  <c r="K29" i="12"/>
  <c r="O19" i="12"/>
  <c r="O21" i="12"/>
  <c r="O23" i="12"/>
  <c r="D29" i="12"/>
  <c r="F29" i="12"/>
  <c r="H29" i="12"/>
  <c r="J29" i="12"/>
  <c r="L29" i="12"/>
  <c r="M13" i="12"/>
  <c r="M14" i="12"/>
  <c r="M15" i="12"/>
  <c r="M16" i="12"/>
  <c r="N17" i="12"/>
  <c r="O17" i="12" s="1"/>
  <c r="M19" i="12"/>
  <c r="M21" i="12"/>
  <c r="M23" i="12"/>
  <c r="G29" i="9"/>
  <c r="K29" i="9"/>
  <c r="O19" i="9"/>
  <c r="O21" i="9"/>
  <c r="O23" i="9"/>
  <c r="D29" i="9"/>
  <c r="F29" i="9"/>
  <c r="H29" i="9"/>
  <c r="J29" i="9"/>
  <c r="L29" i="9"/>
  <c r="M13" i="9"/>
  <c r="M14" i="9"/>
  <c r="M15" i="9"/>
  <c r="M16" i="9"/>
  <c r="N17" i="9"/>
  <c r="O17" i="9" s="1"/>
  <c r="M19" i="9"/>
  <c r="M21" i="9"/>
  <c r="M23" i="9"/>
  <c r="M29" i="10"/>
  <c r="M13" i="10"/>
  <c r="M14" i="10"/>
  <c r="M15" i="10"/>
  <c r="M16" i="10"/>
  <c r="O17" i="10"/>
  <c r="E29" i="10"/>
  <c r="I29" i="10"/>
  <c r="G29" i="10"/>
  <c r="K29" i="10"/>
  <c r="N19" i="10"/>
  <c r="O19" i="10" s="1"/>
  <c r="N21" i="10"/>
  <c r="O21" i="10" s="1"/>
  <c r="N23" i="10"/>
  <c r="O23" i="10" s="1"/>
  <c r="M29" i="15"/>
  <c r="L29" i="15"/>
  <c r="M13" i="15"/>
  <c r="M14" i="15"/>
  <c r="M15" i="15"/>
  <c r="M16" i="15"/>
  <c r="O17" i="15"/>
  <c r="E29" i="15"/>
  <c r="I29" i="15"/>
  <c r="G29" i="15"/>
  <c r="K29" i="15"/>
  <c r="N19" i="15"/>
  <c r="O19" i="15" s="1"/>
  <c r="N21" i="15"/>
  <c r="O21" i="15" s="1"/>
  <c r="N23" i="15"/>
  <c r="O23" i="15" s="1"/>
  <c r="G29" i="8"/>
  <c r="K29" i="8"/>
  <c r="O19" i="8"/>
  <c r="O21" i="8"/>
  <c r="O23" i="8"/>
  <c r="D29" i="8"/>
  <c r="F29" i="8"/>
  <c r="H29" i="8"/>
  <c r="J29" i="8"/>
  <c r="L29" i="8"/>
  <c r="M13" i="8"/>
  <c r="M14" i="8"/>
  <c r="M15" i="8"/>
  <c r="M16" i="8"/>
  <c r="N17" i="8"/>
  <c r="O17" i="8" s="1"/>
  <c r="M19" i="8"/>
  <c r="M21" i="8"/>
  <c r="M23" i="8"/>
  <c r="E29" i="6"/>
  <c r="G29" i="6"/>
  <c r="I29" i="6"/>
  <c r="K29" i="6"/>
  <c r="H29" i="6"/>
  <c r="M29" i="7"/>
  <c r="M13" i="7"/>
  <c r="M14" i="7"/>
  <c r="M15" i="7"/>
  <c r="M16" i="7"/>
  <c r="O17" i="7"/>
  <c r="E29" i="7"/>
  <c r="I29" i="7"/>
  <c r="G29" i="7"/>
  <c r="K29" i="7"/>
  <c r="N19" i="7"/>
  <c r="O19" i="7" s="1"/>
  <c r="N21" i="7"/>
  <c r="O21" i="7" s="1"/>
  <c r="N23" i="7"/>
  <c r="O23" i="7" s="1"/>
  <c r="M18" i="5"/>
  <c r="N21" i="5"/>
  <c r="O21" i="5" s="1"/>
  <c r="M22" i="5"/>
  <c r="E29" i="5"/>
  <c r="I29" i="5"/>
  <c r="N19" i="5"/>
  <c r="N23" i="5"/>
  <c r="O23" i="5" s="1"/>
  <c r="G29" i="5"/>
  <c r="K29" i="5"/>
  <c r="O19" i="5"/>
  <c r="D29" i="5"/>
  <c r="F29" i="5"/>
  <c r="H29" i="5"/>
  <c r="J29" i="5"/>
  <c r="L29" i="5"/>
  <c r="M13" i="5"/>
  <c r="M14" i="5"/>
  <c r="M15" i="5"/>
  <c r="M16" i="5"/>
  <c r="N17" i="5"/>
  <c r="O17" i="5" s="1"/>
  <c r="M19" i="5"/>
  <c r="M21" i="5"/>
  <c r="M23" i="5"/>
  <c r="G29" i="25"/>
  <c r="K29" i="25"/>
  <c r="O19" i="25"/>
  <c r="O21" i="25"/>
  <c r="O23" i="25"/>
  <c r="D29" i="25"/>
  <c r="F29" i="25"/>
  <c r="H29" i="25"/>
  <c r="J29" i="25"/>
  <c r="L29" i="25"/>
  <c r="M13" i="25"/>
  <c r="M14" i="25"/>
  <c r="M15" i="25"/>
  <c r="M16" i="25"/>
  <c r="N17" i="25"/>
  <c r="O17" i="25" s="1"/>
  <c r="M19" i="25"/>
  <c r="M21" i="25"/>
  <c r="M23" i="25"/>
  <c r="M29" i="4"/>
  <c r="M13" i="4"/>
  <c r="M14" i="4"/>
  <c r="M15" i="4"/>
  <c r="M16" i="4"/>
  <c r="O17" i="4"/>
  <c r="E29" i="4"/>
  <c r="I29" i="4"/>
  <c r="G29" i="4"/>
  <c r="K29" i="4"/>
  <c r="N19" i="4"/>
  <c r="O19" i="4" s="1"/>
  <c r="N21" i="4"/>
  <c r="O21" i="4" s="1"/>
  <c r="N23" i="4"/>
  <c r="O23" i="4" s="1"/>
  <c r="M29" i="3"/>
  <c r="M13" i="3"/>
  <c r="M14" i="3"/>
  <c r="M15" i="3"/>
  <c r="M16" i="3"/>
  <c r="N17" i="3"/>
  <c r="O17" i="3" s="1"/>
  <c r="G29" i="3"/>
  <c r="K29" i="3"/>
  <c r="N19" i="3"/>
  <c r="O19" i="3" s="1"/>
  <c r="N21" i="3"/>
  <c r="O21" i="3" s="1"/>
  <c r="N23" i="3"/>
  <c r="O23" i="3" s="1"/>
  <c r="M29" i="1"/>
  <c r="L29" i="1"/>
  <c r="M13" i="1"/>
  <c r="M14" i="1"/>
  <c r="M15" i="1"/>
  <c r="M16" i="1"/>
  <c r="O17" i="1"/>
  <c r="E29" i="1"/>
  <c r="I29" i="1"/>
  <c r="G29" i="1"/>
  <c r="K29" i="1"/>
  <c r="N19" i="1"/>
  <c r="O19" i="1" s="1"/>
  <c r="N21" i="1"/>
  <c r="O21" i="1" s="1"/>
  <c r="N23" i="1"/>
  <c r="O23" i="1" s="1"/>
  <c r="N12" i="1"/>
  <c r="N13" i="1"/>
  <c r="O13" i="1" s="1"/>
  <c r="N14" i="1"/>
  <c r="O14" i="1" s="1"/>
  <c r="N15" i="1"/>
  <c r="O15" i="1" s="1"/>
  <c r="N16" i="1"/>
  <c r="O16" i="1" s="1"/>
  <c r="M12" i="1"/>
  <c r="M17" i="1"/>
  <c r="N18" i="1"/>
  <c r="O18" i="1" s="1"/>
  <c r="N20" i="1"/>
  <c r="O20" i="1" s="1"/>
  <c r="N22" i="1"/>
  <c r="O22" i="1" s="1"/>
  <c r="N24" i="1"/>
  <c r="O24" i="1" s="1"/>
  <c r="N12" i="3"/>
  <c r="N13" i="3"/>
  <c r="O13" i="3" s="1"/>
  <c r="N14" i="3"/>
  <c r="O14" i="3" s="1"/>
  <c r="N15" i="3"/>
  <c r="O15" i="3" s="1"/>
  <c r="N16" i="3"/>
  <c r="O16" i="3" s="1"/>
  <c r="M12" i="3"/>
  <c r="M17" i="3"/>
  <c r="N18" i="3"/>
  <c r="O18" i="3" s="1"/>
  <c r="N20" i="3"/>
  <c r="O20" i="3" s="1"/>
  <c r="N22" i="3"/>
  <c r="O22" i="3" s="1"/>
  <c r="N24" i="3"/>
  <c r="O24" i="3" s="1"/>
  <c r="N12" i="4"/>
  <c r="N13" i="4"/>
  <c r="O13" i="4" s="1"/>
  <c r="N14" i="4"/>
  <c r="O14" i="4" s="1"/>
  <c r="N15" i="4"/>
  <c r="O15" i="4" s="1"/>
  <c r="N16" i="4"/>
  <c r="O16" i="4" s="1"/>
  <c r="M12" i="4"/>
  <c r="M17" i="4"/>
  <c r="N18" i="4"/>
  <c r="O18" i="4" s="1"/>
  <c r="N20" i="4"/>
  <c r="O20" i="4" s="1"/>
  <c r="N22" i="4"/>
  <c r="O22" i="4" s="1"/>
  <c r="N24" i="4"/>
  <c r="O24" i="4" s="1"/>
  <c r="N12" i="25"/>
  <c r="N13" i="25"/>
  <c r="O13" i="25" s="1"/>
  <c r="N14" i="25"/>
  <c r="O14" i="25" s="1"/>
  <c r="N15" i="25"/>
  <c r="O15" i="25" s="1"/>
  <c r="N16" i="25"/>
  <c r="O16" i="25" s="1"/>
  <c r="M12" i="25"/>
  <c r="M17" i="25"/>
  <c r="N18" i="25"/>
  <c r="O18" i="25" s="1"/>
  <c r="N20" i="25"/>
  <c r="O20" i="25" s="1"/>
  <c r="N22" i="25"/>
  <c r="O22" i="25" s="1"/>
  <c r="N24" i="25"/>
  <c r="O24" i="25" s="1"/>
  <c r="N12" i="5"/>
  <c r="N13" i="5"/>
  <c r="O13" i="5" s="1"/>
  <c r="N14" i="5"/>
  <c r="O14" i="5" s="1"/>
  <c r="N15" i="5"/>
  <c r="O15" i="5" s="1"/>
  <c r="N16" i="5"/>
  <c r="O16" i="5" s="1"/>
  <c r="M12" i="5"/>
  <c r="M17" i="5"/>
  <c r="N18" i="5"/>
  <c r="O18" i="5" s="1"/>
  <c r="N20" i="5"/>
  <c r="O20" i="5" s="1"/>
  <c r="N22" i="5"/>
  <c r="O22" i="5" s="1"/>
  <c r="N24" i="5"/>
  <c r="O24" i="5" s="1"/>
  <c r="N12" i="7"/>
  <c r="N13" i="7"/>
  <c r="O13" i="7" s="1"/>
  <c r="N14" i="7"/>
  <c r="O14" i="7" s="1"/>
  <c r="N15" i="7"/>
  <c r="O15" i="7" s="1"/>
  <c r="N16" i="7"/>
  <c r="O16" i="7" s="1"/>
  <c r="M12" i="7"/>
  <c r="M17" i="7"/>
  <c r="N18" i="7"/>
  <c r="O18" i="7" s="1"/>
  <c r="N20" i="7"/>
  <c r="O20" i="7" s="1"/>
  <c r="N22" i="7"/>
  <c r="O22" i="7" s="1"/>
  <c r="N24" i="7"/>
  <c r="O24" i="7" s="1"/>
  <c r="O12" i="6"/>
  <c r="M13" i="6"/>
  <c r="M15" i="6"/>
  <c r="M17" i="6"/>
  <c r="M19" i="6"/>
  <c r="M21" i="6"/>
  <c r="M24" i="6"/>
  <c r="N24" i="6"/>
  <c r="O24" i="6" s="1"/>
  <c r="F29" i="6"/>
  <c r="M29" i="6" s="1"/>
  <c r="M12" i="6"/>
  <c r="J29" i="6"/>
  <c r="N13" i="6"/>
  <c r="O13" i="6" s="1"/>
  <c r="M14" i="6"/>
  <c r="N15" i="6"/>
  <c r="O15" i="6" s="1"/>
  <c r="M16" i="6"/>
  <c r="N17" i="6"/>
  <c r="O17" i="6" s="1"/>
  <c r="M18" i="6"/>
  <c r="N19" i="6"/>
  <c r="O19" i="6" s="1"/>
  <c r="M20" i="6"/>
  <c r="N21" i="6"/>
  <c r="O21" i="6" s="1"/>
  <c r="M22" i="6"/>
  <c r="N22" i="6"/>
  <c r="O22" i="6" s="1"/>
  <c r="M23" i="6"/>
  <c r="N12" i="8"/>
  <c r="N13" i="8"/>
  <c r="O13" i="8" s="1"/>
  <c r="N14" i="8"/>
  <c r="O14" i="8" s="1"/>
  <c r="N15" i="8"/>
  <c r="O15" i="8" s="1"/>
  <c r="N16" i="8"/>
  <c r="O16" i="8" s="1"/>
  <c r="M12" i="8"/>
  <c r="M17" i="8"/>
  <c r="N18" i="8"/>
  <c r="O18" i="8" s="1"/>
  <c r="N20" i="8"/>
  <c r="O20" i="8" s="1"/>
  <c r="N22" i="8"/>
  <c r="O22" i="8" s="1"/>
  <c r="N24" i="8"/>
  <c r="O24" i="8" s="1"/>
  <c r="N12" i="15"/>
  <c r="N13" i="15"/>
  <c r="O13" i="15" s="1"/>
  <c r="N14" i="15"/>
  <c r="O14" i="15" s="1"/>
  <c r="N15" i="15"/>
  <c r="O15" i="15" s="1"/>
  <c r="N16" i="15"/>
  <c r="O16" i="15" s="1"/>
  <c r="M12" i="15"/>
  <c r="M17" i="15"/>
  <c r="N18" i="15"/>
  <c r="O18" i="15" s="1"/>
  <c r="N20" i="15"/>
  <c r="O20" i="15" s="1"/>
  <c r="N22" i="15"/>
  <c r="O22" i="15" s="1"/>
  <c r="N24" i="15"/>
  <c r="O24" i="15" s="1"/>
  <c r="N12" i="10"/>
  <c r="N13" i="10"/>
  <c r="O13" i="10" s="1"/>
  <c r="N14" i="10"/>
  <c r="O14" i="10" s="1"/>
  <c r="N15" i="10"/>
  <c r="O15" i="10" s="1"/>
  <c r="N16" i="10"/>
  <c r="O16" i="10" s="1"/>
  <c r="M12" i="10"/>
  <c r="M17" i="10"/>
  <c r="N18" i="10"/>
  <c r="O18" i="10" s="1"/>
  <c r="N20" i="10"/>
  <c r="O20" i="10" s="1"/>
  <c r="N22" i="10"/>
  <c r="O22" i="10" s="1"/>
  <c r="N24" i="10"/>
  <c r="O24" i="10" s="1"/>
  <c r="N12" i="9"/>
  <c r="N13" i="9"/>
  <c r="O13" i="9" s="1"/>
  <c r="N14" i="9"/>
  <c r="O14" i="9" s="1"/>
  <c r="N15" i="9"/>
  <c r="O15" i="9" s="1"/>
  <c r="N16" i="9"/>
  <c r="O16" i="9" s="1"/>
  <c r="M12" i="9"/>
  <c r="M17" i="9"/>
  <c r="N18" i="9"/>
  <c r="O18" i="9" s="1"/>
  <c r="N20" i="9"/>
  <c r="O20" i="9" s="1"/>
  <c r="N22" i="9"/>
  <c r="O22" i="9" s="1"/>
  <c r="N24" i="9"/>
  <c r="O24" i="9" s="1"/>
  <c r="N12" i="12"/>
  <c r="N13" i="12"/>
  <c r="O13" i="12" s="1"/>
  <c r="N14" i="12"/>
  <c r="O14" i="12" s="1"/>
  <c r="N15" i="12"/>
  <c r="O15" i="12" s="1"/>
  <c r="N16" i="12"/>
  <c r="O16" i="12" s="1"/>
  <c r="M12" i="12"/>
  <c r="M17" i="12"/>
  <c r="N18" i="12"/>
  <c r="O18" i="12" s="1"/>
  <c r="N20" i="12"/>
  <c r="O20" i="12" s="1"/>
  <c r="N22" i="12"/>
  <c r="O22" i="12" s="1"/>
  <c r="N24" i="12"/>
  <c r="O24" i="12" s="1"/>
  <c r="N12" i="13"/>
  <c r="N13" i="13"/>
  <c r="O13" i="13" s="1"/>
  <c r="N14" i="13"/>
  <c r="O14" i="13" s="1"/>
  <c r="N15" i="13"/>
  <c r="O15" i="13" s="1"/>
  <c r="N16" i="13"/>
  <c r="O16" i="13" s="1"/>
  <c r="M12" i="13"/>
  <c r="M17" i="13"/>
  <c r="N18" i="13"/>
  <c r="O18" i="13" s="1"/>
  <c r="N20" i="13"/>
  <c r="O20" i="13" s="1"/>
  <c r="N22" i="13"/>
  <c r="O22" i="13" s="1"/>
  <c r="N24" i="13"/>
  <c r="O24" i="13" s="1"/>
  <c r="N12" i="11"/>
  <c r="N13" i="11"/>
  <c r="O13" i="11" s="1"/>
  <c r="N14" i="11"/>
  <c r="O14" i="11" s="1"/>
  <c r="N15" i="11"/>
  <c r="O15" i="11" s="1"/>
  <c r="N16" i="11"/>
  <c r="O16" i="11" s="1"/>
  <c r="M12" i="11"/>
  <c r="M17" i="11"/>
  <c r="N18" i="11"/>
  <c r="O18" i="11" s="1"/>
  <c r="N20" i="11"/>
  <c r="O20" i="11" s="1"/>
  <c r="N22" i="11"/>
  <c r="O22" i="11" s="1"/>
  <c r="N24" i="11"/>
  <c r="O24" i="11" s="1"/>
  <c r="O12" i="26"/>
  <c r="M12" i="26"/>
  <c r="M13" i="26"/>
  <c r="M14" i="26"/>
  <c r="M15" i="26"/>
  <c r="M16" i="26"/>
  <c r="M17" i="26"/>
  <c r="M18" i="26"/>
  <c r="M19" i="26"/>
  <c r="M20" i="26"/>
  <c r="M21" i="26"/>
  <c r="M23" i="26"/>
  <c r="F29" i="26"/>
  <c r="M29" i="26" s="1"/>
  <c r="M22" i="26"/>
  <c r="M24" i="26"/>
  <c r="N29" i="26" l="1"/>
  <c r="O29" i="26" s="1"/>
  <c r="M29" i="11"/>
  <c r="M29" i="13"/>
  <c r="M29" i="12"/>
  <c r="M29" i="9"/>
  <c r="M29" i="8"/>
  <c r="M29" i="5"/>
  <c r="M29" i="25"/>
  <c r="N29" i="1"/>
  <c r="O29" i="1" s="1"/>
  <c r="O12" i="1"/>
  <c r="N29" i="3"/>
  <c r="O29" i="3" s="1"/>
  <c r="O12" i="3"/>
  <c r="N29" i="4"/>
  <c r="O29" i="4" s="1"/>
  <c r="O12" i="4"/>
  <c r="N29" i="25"/>
  <c r="O29" i="25" s="1"/>
  <c r="O12" i="25"/>
  <c r="N29" i="5"/>
  <c r="O29" i="5" s="1"/>
  <c r="O12" i="5"/>
  <c r="N29" i="7"/>
  <c r="O29" i="7" s="1"/>
  <c r="O12" i="7"/>
  <c r="N29" i="6"/>
  <c r="O29" i="6" s="1"/>
  <c r="N29" i="8"/>
  <c r="O29" i="8" s="1"/>
  <c r="O12" i="8"/>
  <c r="N29" i="15"/>
  <c r="O29" i="15" s="1"/>
  <c r="O12" i="15"/>
  <c r="N29" i="10"/>
  <c r="O29" i="10" s="1"/>
  <c r="O12" i="10"/>
  <c r="N29" i="9"/>
  <c r="O29" i="9" s="1"/>
  <c r="O12" i="9"/>
  <c r="N29" i="12"/>
  <c r="O29" i="12" s="1"/>
  <c r="O12" i="12"/>
  <c r="N29" i="13"/>
  <c r="O29" i="13" s="1"/>
  <c r="O12" i="13"/>
  <c r="N29" i="11"/>
  <c r="O29" i="11" s="1"/>
  <c r="O12" i="11"/>
  <c r="N27" i="14"/>
  <c r="O27" i="14" s="1"/>
  <c r="M27" i="14"/>
  <c r="AJ41" i="14"/>
  <c r="AI41" i="14"/>
  <c r="AM41" i="14" s="1"/>
  <c r="AJ40" i="14"/>
  <c r="AI40" i="14"/>
  <c r="AM40" i="14" s="1"/>
  <c r="AJ39" i="14"/>
  <c r="AI39" i="14"/>
  <c r="AM39" i="14" s="1"/>
  <c r="AJ38" i="14"/>
  <c r="AI38" i="14"/>
  <c r="AJ37" i="14"/>
  <c r="AI37" i="14"/>
  <c r="AM37" i="14" s="1"/>
  <c r="AJ36" i="14"/>
  <c r="AI36" i="14"/>
  <c r="AM36" i="14" s="1"/>
  <c r="AJ35" i="14"/>
  <c r="AI35" i="14"/>
  <c r="AM35" i="14" s="1"/>
  <c r="AJ34" i="14"/>
  <c r="AI34" i="14"/>
  <c r="AM34" i="14" s="1"/>
  <c r="AJ33" i="14"/>
  <c r="AI33" i="14"/>
  <c r="AM33" i="14" s="1"/>
  <c r="AJ25" i="14"/>
  <c r="AI25" i="14"/>
  <c r="AM25" i="14" s="1"/>
  <c r="AJ24" i="14"/>
  <c r="AI24" i="14"/>
  <c r="AJ23" i="14"/>
  <c r="AK23" i="14" s="1"/>
  <c r="AL23" i="14" s="1"/>
  <c r="AI23" i="14"/>
  <c r="AM23" i="14" s="1"/>
  <c r="AJ22" i="14"/>
  <c r="AI22" i="14"/>
  <c r="AM22" i="14" s="1"/>
  <c r="AJ21" i="14"/>
  <c r="AI21" i="14"/>
  <c r="AM21" i="14" s="1"/>
  <c r="AJ20" i="14"/>
  <c r="AI20" i="14"/>
  <c r="AJ19" i="14"/>
  <c r="AI19" i="14"/>
  <c r="AM19" i="14" s="1"/>
  <c r="AJ18" i="14"/>
  <c r="AI18" i="14"/>
  <c r="AM18" i="14" s="1"/>
  <c r="AJ17" i="14"/>
  <c r="AI17" i="14"/>
  <c r="AM17" i="14" s="1"/>
  <c r="AJ16" i="14"/>
  <c r="AI16" i="14"/>
  <c r="AJ15" i="14"/>
  <c r="AI15" i="14"/>
  <c r="AM15" i="14" s="1"/>
  <c r="AJ14" i="14"/>
  <c r="AI14" i="14"/>
  <c r="AM14" i="14" s="1"/>
  <c r="AJ13" i="14"/>
  <c r="AI13" i="14"/>
  <c r="AM13" i="14" s="1"/>
  <c r="AJ12" i="14"/>
  <c r="AI12" i="14"/>
  <c r="AJ41" i="26"/>
  <c r="AI41" i="26"/>
  <c r="AM41" i="26" s="1"/>
  <c r="AJ40" i="26"/>
  <c r="C40" i="26" s="1"/>
  <c r="AI40" i="26"/>
  <c r="AM40" i="26" s="1"/>
  <c r="AJ39" i="26"/>
  <c r="AI39" i="26"/>
  <c r="AM39" i="26" s="1"/>
  <c r="AJ38" i="26"/>
  <c r="C38" i="26" s="1"/>
  <c r="AI38" i="26"/>
  <c r="AJ37" i="26"/>
  <c r="AI37" i="26"/>
  <c r="AM37" i="26" s="1"/>
  <c r="AJ36" i="26"/>
  <c r="AI36" i="26"/>
  <c r="AM36" i="26" s="1"/>
  <c r="AJ35" i="26"/>
  <c r="AI35" i="26"/>
  <c r="AM35" i="26" s="1"/>
  <c r="AJ34" i="26"/>
  <c r="AI34" i="26"/>
  <c r="AM34" i="26" s="1"/>
  <c r="AJ33" i="26"/>
  <c r="AI33" i="26"/>
  <c r="AM33" i="26" s="1"/>
  <c r="AJ25" i="26"/>
  <c r="AI25" i="26"/>
  <c r="AM25" i="26" s="1"/>
  <c r="AJ24" i="26"/>
  <c r="AI24" i="26"/>
  <c r="AM24" i="26" s="1"/>
  <c r="AJ23" i="26"/>
  <c r="AK23" i="26" s="1"/>
  <c r="AL23" i="26" s="1"/>
  <c r="AI23" i="26"/>
  <c r="AM23" i="26" s="1"/>
  <c r="AJ22" i="26"/>
  <c r="AK22" i="26" s="1"/>
  <c r="AL22" i="26" s="1"/>
  <c r="AI22" i="26"/>
  <c r="AM22" i="26" s="1"/>
  <c r="AJ21" i="26"/>
  <c r="AI21" i="26"/>
  <c r="AM21" i="26" s="1"/>
  <c r="AJ20" i="26"/>
  <c r="AI20" i="26"/>
  <c r="AM20" i="26" s="1"/>
  <c r="AJ19" i="26"/>
  <c r="AI19" i="26"/>
  <c r="AJ18" i="26"/>
  <c r="AI18" i="26"/>
  <c r="AM18" i="26" s="1"/>
  <c r="AJ17" i="26"/>
  <c r="AI17" i="26"/>
  <c r="AM17" i="26" s="1"/>
  <c r="AJ16" i="26"/>
  <c r="AI16" i="26"/>
  <c r="AM16" i="26" s="1"/>
  <c r="AJ15" i="26"/>
  <c r="AI15" i="26"/>
  <c r="AM15" i="26" s="1"/>
  <c r="AJ14" i="26"/>
  <c r="AI14" i="26"/>
  <c r="AM14" i="26" s="1"/>
  <c r="AJ13" i="26"/>
  <c r="AI13" i="26"/>
  <c r="AM13" i="26" s="1"/>
  <c r="AJ12" i="26"/>
  <c r="AI12" i="26"/>
  <c r="AM12" i="26" s="1"/>
  <c r="AJ41" i="11"/>
  <c r="C41" i="11" s="1"/>
  <c r="AI41" i="11"/>
  <c r="AM41" i="11" s="1"/>
  <c r="AJ40" i="11"/>
  <c r="AI40" i="11"/>
  <c r="AM40" i="11" s="1"/>
  <c r="AJ39" i="11"/>
  <c r="AI39" i="11"/>
  <c r="AM39" i="11" s="1"/>
  <c r="AJ38" i="11"/>
  <c r="AI38" i="11"/>
  <c r="AM38" i="11" s="1"/>
  <c r="AJ37" i="11"/>
  <c r="AI37" i="11"/>
  <c r="AM37" i="11" s="1"/>
  <c r="AJ36" i="11"/>
  <c r="AI36" i="11"/>
  <c r="AM36" i="11" s="1"/>
  <c r="AJ35" i="11"/>
  <c r="AI35" i="11"/>
  <c r="AM35" i="11" s="1"/>
  <c r="AJ34" i="11"/>
  <c r="AI34" i="11"/>
  <c r="AM34" i="11" s="1"/>
  <c r="AJ33" i="11"/>
  <c r="AI33" i="11"/>
  <c r="AM33" i="11" s="1"/>
  <c r="AJ25" i="11"/>
  <c r="AI25" i="11"/>
  <c r="AM25" i="11" s="1"/>
  <c r="AJ24" i="11"/>
  <c r="AI24" i="11"/>
  <c r="AM24" i="11" s="1"/>
  <c r="AJ23" i="11"/>
  <c r="AI23" i="11"/>
  <c r="AM23" i="11" s="1"/>
  <c r="AJ22" i="11"/>
  <c r="AI22" i="11"/>
  <c r="AM22" i="11" s="1"/>
  <c r="AJ21" i="11"/>
  <c r="AI21" i="11"/>
  <c r="AM21" i="11" s="1"/>
  <c r="AJ20" i="11"/>
  <c r="AI20" i="11"/>
  <c r="AM20" i="11" s="1"/>
  <c r="AJ19" i="11"/>
  <c r="AK19" i="11" s="1"/>
  <c r="AL19" i="11" s="1"/>
  <c r="AI19" i="11"/>
  <c r="AM19" i="11" s="1"/>
  <c r="AJ18" i="11"/>
  <c r="AI18" i="11"/>
  <c r="AM18" i="11" s="1"/>
  <c r="AJ17" i="11"/>
  <c r="AI17" i="11"/>
  <c r="AM17" i="11" s="1"/>
  <c r="AJ16" i="11"/>
  <c r="AK16" i="11" s="1"/>
  <c r="AL16" i="11" s="1"/>
  <c r="AI16" i="11"/>
  <c r="AM16" i="11" s="1"/>
  <c r="AJ15" i="11"/>
  <c r="AI15" i="11"/>
  <c r="AM15" i="11" s="1"/>
  <c r="AJ14" i="11"/>
  <c r="AI14" i="11"/>
  <c r="AM14" i="11" s="1"/>
  <c r="AJ13" i="11"/>
  <c r="AI13" i="11"/>
  <c r="AM13" i="11" s="1"/>
  <c r="AJ12" i="11"/>
  <c r="AI12" i="11"/>
  <c r="AM12" i="11" s="1"/>
  <c r="AJ41" i="13"/>
  <c r="AI41" i="13"/>
  <c r="AM41" i="13" s="1"/>
  <c r="AJ40" i="13"/>
  <c r="C40" i="13" s="1"/>
  <c r="AI40" i="13"/>
  <c r="AM40" i="13" s="1"/>
  <c r="AJ39" i="13"/>
  <c r="C39" i="13" s="1"/>
  <c r="AI39" i="13"/>
  <c r="AM39" i="13" s="1"/>
  <c r="AJ38" i="13"/>
  <c r="C38" i="13" s="1"/>
  <c r="AI38" i="13"/>
  <c r="AM38" i="13" s="1"/>
  <c r="AJ37" i="13"/>
  <c r="C37" i="13" s="1"/>
  <c r="AI37" i="13"/>
  <c r="AM37" i="13" s="1"/>
  <c r="AJ36" i="13"/>
  <c r="AI36" i="13"/>
  <c r="AM36" i="13" s="1"/>
  <c r="AJ35" i="13"/>
  <c r="AI35" i="13"/>
  <c r="AM35" i="13" s="1"/>
  <c r="AJ34" i="13"/>
  <c r="AI34" i="13"/>
  <c r="AM34" i="13" s="1"/>
  <c r="AJ33" i="13"/>
  <c r="AI33" i="13"/>
  <c r="AM33" i="13" s="1"/>
  <c r="AJ25" i="13"/>
  <c r="AI25" i="13"/>
  <c r="AM25" i="13" s="1"/>
  <c r="AJ24" i="13"/>
  <c r="AI24" i="13"/>
  <c r="AM24" i="13" s="1"/>
  <c r="AJ23" i="13"/>
  <c r="AI23" i="13"/>
  <c r="AM23" i="13" s="1"/>
  <c r="AJ22" i="13"/>
  <c r="AI22" i="13"/>
  <c r="AM22" i="13" s="1"/>
  <c r="AJ21" i="13"/>
  <c r="AI21" i="13"/>
  <c r="AM21" i="13" s="1"/>
  <c r="AJ20" i="13"/>
  <c r="AI20" i="13"/>
  <c r="AM20" i="13" s="1"/>
  <c r="AJ19" i="13"/>
  <c r="AI19" i="13"/>
  <c r="AM19" i="13" s="1"/>
  <c r="AJ18" i="13"/>
  <c r="AI18" i="13"/>
  <c r="AM18" i="13" s="1"/>
  <c r="AJ17" i="13"/>
  <c r="AI17" i="13"/>
  <c r="AM17" i="13" s="1"/>
  <c r="AJ16" i="13"/>
  <c r="AI16" i="13"/>
  <c r="AM16" i="13" s="1"/>
  <c r="AJ15" i="13"/>
  <c r="AI15" i="13"/>
  <c r="AM15" i="13" s="1"/>
  <c r="AJ14" i="13"/>
  <c r="AI14" i="13"/>
  <c r="AM14" i="13" s="1"/>
  <c r="AJ13" i="13"/>
  <c r="AI13" i="13"/>
  <c r="AM13" i="13" s="1"/>
  <c r="AJ12" i="13"/>
  <c r="AI12" i="13"/>
  <c r="AM12" i="13" s="1"/>
  <c r="AJ41" i="12"/>
  <c r="C41" i="12" s="1"/>
  <c r="AI41" i="12"/>
  <c r="AM41" i="12" s="1"/>
  <c r="AJ40" i="12"/>
  <c r="C40" i="12" s="1"/>
  <c r="AI40" i="12"/>
  <c r="AM40" i="12" s="1"/>
  <c r="AJ39" i="12"/>
  <c r="C39" i="12" s="1"/>
  <c r="AI39" i="12"/>
  <c r="AM39" i="12" s="1"/>
  <c r="AJ38" i="12"/>
  <c r="C38" i="12" s="1"/>
  <c r="AI38" i="12"/>
  <c r="AJ37" i="12"/>
  <c r="C37" i="12" s="1"/>
  <c r="AI37" i="12"/>
  <c r="AM37" i="12" s="1"/>
  <c r="AJ36" i="12"/>
  <c r="AI36" i="12"/>
  <c r="AM36" i="12" s="1"/>
  <c r="AJ35" i="12"/>
  <c r="AI35" i="12"/>
  <c r="AM35" i="12" s="1"/>
  <c r="AJ34" i="12"/>
  <c r="AI34" i="12"/>
  <c r="AM34" i="12" s="1"/>
  <c r="AJ33" i="12"/>
  <c r="AI33" i="12"/>
  <c r="AM33" i="12" s="1"/>
  <c r="AJ25" i="12"/>
  <c r="AI25" i="12"/>
  <c r="AM25" i="12" s="1"/>
  <c r="AJ24" i="12"/>
  <c r="AI24" i="12"/>
  <c r="AM24" i="12" s="1"/>
  <c r="AJ23" i="12"/>
  <c r="AI23" i="12"/>
  <c r="AM23" i="12" s="1"/>
  <c r="AJ22" i="12"/>
  <c r="AI22" i="12"/>
  <c r="AM22" i="12" s="1"/>
  <c r="AJ21" i="12"/>
  <c r="AI21" i="12"/>
  <c r="AM21" i="12" s="1"/>
  <c r="AJ20" i="12"/>
  <c r="AI20" i="12"/>
  <c r="AM20" i="12" s="1"/>
  <c r="AJ19" i="12"/>
  <c r="AI19" i="12"/>
  <c r="AM19" i="12" s="1"/>
  <c r="AJ18" i="12"/>
  <c r="AI18" i="12"/>
  <c r="AM18" i="12" s="1"/>
  <c r="AJ17" i="12"/>
  <c r="AI17" i="12"/>
  <c r="AM17" i="12" s="1"/>
  <c r="AJ16" i="12"/>
  <c r="AI16" i="12"/>
  <c r="AM16" i="12" s="1"/>
  <c r="AJ15" i="12"/>
  <c r="AI15" i="12"/>
  <c r="AM15" i="12" s="1"/>
  <c r="AJ14" i="12"/>
  <c r="AI14" i="12"/>
  <c r="AM14" i="12" s="1"/>
  <c r="AJ13" i="12"/>
  <c r="AI13" i="12"/>
  <c r="AM13" i="12" s="1"/>
  <c r="AJ12" i="12"/>
  <c r="AI12" i="12"/>
  <c r="AM12" i="12" s="1"/>
  <c r="AJ41" i="9"/>
  <c r="AI41" i="9"/>
  <c r="AM41" i="9" s="1"/>
  <c r="AJ40" i="9"/>
  <c r="AI40" i="9"/>
  <c r="AM40" i="9" s="1"/>
  <c r="AJ39" i="9"/>
  <c r="AI39" i="9"/>
  <c r="AM39" i="9" s="1"/>
  <c r="AJ38" i="9"/>
  <c r="AI38" i="9"/>
  <c r="AM38" i="9" s="1"/>
  <c r="AJ37" i="9"/>
  <c r="AI37" i="9"/>
  <c r="AJ36" i="9"/>
  <c r="AI36" i="9"/>
  <c r="AM36" i="9" s="1"/>
  <c r="AJ35" i="9"/>
  <c r="AI35" i="9"/>
  <c r="AM35" i="9" s="1"/>
  <c r="AJ34" i="9"/>
  <c r="AI34" i="9"/>
  <c r="AM34" i="9" s="1"/>
  <c r="AJ33" i="9"/>
  <c r="AI33" i="9"/>
  <c r="AM33" i="9" s="1"/>
  <c r="AJ25" i="9"/>
  <c r="AI25" i="9"/>
  <c r="AM25" i="9" s="1"/>
  <c r="AJ24" i="9"/>
  <c r="AI24" i="9"/>
  <c r="AM24" i="9" s="1"/>
  <c r="AJ23" i="9"/>
  <c r="AI23" i="9"/>
  <c r="AM23" i="9" s="1"/>
  <c r="AJ22" i="9"/>
  <c r="AI22" i="9"/>
  <c r="AM22" i="9" s="1"/>
  <c r="AJ21" i="9"/>
  <c r="AI21" i="9"/>
  <c r="AM21" i="9" s="1"/>
  <c r="AJ20" i="9"/>
  <c r="AI20" i="9"/>
  <c r="AM20" i="9" s="1"/>
  <c r="AJ19" i="9"/>
  <c r="AI19" i="9"/>
  <c r="AM19" i="9" s="1"/>
  <c r="AJ18" i="9"/>
  <c r="AI18" i="9"/>
  <c r="AM18" i="9" s="1"/>
  <c r="AJ17" i="9"/>
  <c r="AI17" i="9"/>
  <c r="AM17" i="9" s="1"/>
  <c r="AJ16" i="9"/>
  <c r="AI16" i="9"/>
  <c r="AM16" i="9" s="1"/>
  <c r="AJ15" i="9"/>
  <c r="AI15" i="9"/>
  <c r="AM15" i="9" s="1"/>
  <c r="AJ14" i="9"/>
  <c r="AI14" i="9"/>
  <c r="AM14" i="9" s="1"/>
  <c r="AJ13" i="9"/>
  <c r="AI13" i="9"/>
  <c r="AM13" i="9" s="1"/>
  <c r="AJ12" i="9"/>
  <c r="AI12" i="9"/>
  <c r="AM12" i="9" s="1"/>
  <c r="AJ41" i="10"/>
  <c r="C41" i="10" s="1"/>
  <c r="AI41" i="10"/>
  <c r="AM41" i="10" s="1"/>
  <c r="AJ40" i="10"/>
  <c r="AI40" i="10"/>
  <c r="AM40" i="10" s="1"/>
  <c r="AJ39" i="10"/>
  <c r="AI39" i="10"/>
  <c r="AM39" i="10" s="1"/>
  <c r="AJ38" i="10"/>
  <c r="C38" i="10" s="1"/>
  <c r="AI38" i="10"/>
  <c r="AJ37" i="10"/>
  <c r="AI37" i="10"/>
  <c r="AM37" i="10" s="1"/>
  <c r="AJ36" i="10"/>
  <c r="AI36" i="10"/>
  <c r="AM36" i="10" s="1"/>
  <c r="AJ35" i="10"/>
  <c r="AI35" i="10"/>
  <c r="AM35" i="10" s="1"/>
  <c r="AJ34" i="10"/>
  <c r="AI34" i="10"/>
  <c r="AM34" i="10" s="1"/>
  <c r="AJ33" i="10"/>
  <c r="AI33" i="10"/>
  <c r="AM33" i="10" s="1"/>
  <c r="AJ25" i="10"/>
  <c r="AK25" i="10" s="1"/>
  <c r="AL25" i="10" s="1"/>
  <c r="AI25" i="10"/>
  <c r="AM25" i="10" s="1"/>
  <c r="AJ24" i="10"/>
  <c r="AI24" i="10"/>
  <c r="AM24" i="10" s="1"/>
  <c r="AJ23" i="10"/>
  <c r="AK23" i="10" s="1"/>
  <c r="AL23" i="10" s="1"/>
  <c r="AI23" i="10"/>
  <c r="AM23" i="10" s="1"/>
  <c r="AJ22" i="10"/>
  <c r="AI22" i="10"/>
  <c r="AM22" i="10" s="1"/>
  <c r="AJ21" i="10"/>
  <c r="AI21" i="10"/>
  <c r="AM21" i="10" s="1"/>
  <c r="AJ20" i="10"/>
  <c r="AI20" i="10"/>
  <c r="AJ19" i="10"/>
  <c r="AI19" i="10"/>
  <c r="AM19" i="10" s="1"/>
  <c r="AJ18" i="10"/>
  <c r="AI18" i="10"/>
  <c r="AM18" i="10" s="1"/>
  <c r="AJ17" i="10"/>
  <c r="AI17" i="10"/>
  <c r="AM17" i="10" s="1"/>
  <c r="AJ16" i="10"/>
  <c r="AK16" i="10" s="1"/>
  <c r="AL16" i="10" s="1"/>
  <c r="AI16" i="10"/>
  <c r="AM16" i="10" s="1"/>
  <c r="AJ15" i="10"/>
  <c r="AI15" i="10"/>
  <c r="AM15" i="10" s="1"/>
  <c r="AJ14" i="10"/>
  <c r="AK14" i="10" s="1"/>
  <c r="AL14" i="10" s="1"/>
  <c r="AN14" i="10" s="1"/>
  <c r="C14" i="10" s="1"/>
  <c r="AI14" i="10"/>
  <c r="AM14" i="10" s="1"/>
  <c r="AJ13" i="10"/>
  <c r="AK13" i="10" s="1"/>
  <c r="AL13" i="10" s="1"/>
  <c r="AI13" i="10"/>
  <c r="AM13" i="10" s="1"/>
  <c r="AJ12" i="10"/>
  <c r="AK12" i="10" s="1"/>
  <c r="AL12" i="10" s="1"/>
  <c r="AN12" i="10" s="1"/>
  <c r="C12" i="10" s="1"/>
  <c r="AI12" i="10"/>
  <c r="AM12" i="10" s="1"/>
  <c r="AJ41" i="15"/>
  <c r="C41" i="15" s="1"/>
  <c r="AI41" i="15"/>
  <c r="AM41" i="15" s="1"/>
  <c r="AJ40" i="15"/>
  <c r="AI40" i="15"/>
  <c r="AM40" i="15" s="1"/>
  <c r="AJ39" i="15"/>
  <c r="AI39" i="15"/>
  <c r="AM39" i="15" s="1"/>
  <c r="AJ38" i="15"/>
  <c r="AI38" i="15"/>
  <c r="AM38" i="15" s="1"/>
  <c r="AJ37" i="15"/>
  <c r="AI37" i="15"/>
  <c r="AM37" i="15" s="1"/>
  <c r="AJ36" i="15"/>
  <c r="AI36" i="15"/>
  <c r="AM36" i="15" s="1"/>
  <c r="AJ35" i="15"/>
  <c r="AI35" i="15"/>
  <c r="AM35" i="15" s="1"/>
  <c r="AJ34" i="15"/>
  <c r="AI34" i="15"/>
  <c r="AM34" i="15" s="1"/>
  <c r="AJ33" i="15"/>
  <c r="AI33" i="15"/>
  <c r="AM33" i="15" s="1"/>
  <c r="AJ27" i="15"/>
  <c r="AI27" i="15"/>
  <c r="AM27" i="15" s="1"/>
  <c r="AJ24" i="15"/>
  <c r="AI24" i="15"/>
  <c r="AM24" i="15" s="1"/>
  <c r="AJ23" i="15"/>
  <c r="AI23" i="15"/>
  <c r="AM23" i="15" s="1"/>
  <c r="AJ22" i="15"/>
  <c r="AI22" i="15"/>
  <c r="AM22" i="15" s="1"/>
  <c r="AJ21" i="15"/>
  <c r="AI21" i="15"/>
  <c r="AM21" i="15" s="1"/>
  <c r="AJ20" i="15"/>
  <c r="AI20" i="15"/>
  <c r="AM20" i="15" s="1"/>
  <c r="AJ19" i="15"/>
  <c r="AI19" i="15"/>
  <c r="AM19" i="15" s="1"/>
  <c r="AJ18" i="15"/>
  <c r="AI18" i="15"/>
  <c r="AM18" i="15" s="1"/>
  <c r="AJ17" i="15"/>
  <c r="AI17" i="15"/>
  <c r="AM17" i="15" s="1"/>
  <c r="AJ16" i="15"/>
  <c r="AI16" i="15"/>
  <c r="AM16" i="15" s="1"/>
  <c r="AJ15" i="15"/>
  <c r="AK15" i="15" s="1"/>
  <c r="AL15" i="15" s="1"/>
  <c r="AI15" i="15"/>
  <c r="AM15" i="15" s="1"/>
  <c r="AJ14" i="15"/>
  <c r="AI14" i="15"/>
  <c r="AM14" i="15" s="1"/>
  <c r="AJ13" i="15"/>
  <c r="AI13" i="15"/>
  <c r="AM13" i="15" s="1"/>
  <c r="AJ12" i="15"/>
  <c r="AI12" i="15"/>
  <c r="AM12" i="15" s="1"/>
  <c r="AJ41" i="8"/>
  <c r="AI41" i="8"/>
  <c r="AM41" i="8" s="1"/>
  <c r="AJ40" i="8"/>
  <c r="AI40" i="8"/>
  <c r="AM40" i="8" s="1"/>
  <c r="AJ39" i="8"/>
  <c r="AI39" i="8"/>
  <c r="AM39" i="8" s="1"/>
  <c r="AJ38" i="8"/>
  <c r="AI38" i="8"/>
  <c r="AM38" i="8" s="1"/>
  <c r="AJ37" i="8"/>
  <c r="AI37" i="8"/>
  <c r="AJ36" i="8"/>
  <c r="AI36" i="8"/>
  <c r="AM36" i="8" s="1"/>
  <c r="AJ35" i="8"/>
  <c r="AI35" i="8"/>
  <c r="AM35" i="8" s="1"/>
  <c r="AJ34" i="8"/>
  <c r="AI34" i="8"/>
  <c r="AM34" i="8" s="1"/>
  <c r="AJ33" i="8"/>
  <c r="AI33" i="8"/>
  <c r="AM33" i="8" s="1"/>
  <c r="AJ25" i="8"/>
  <c r="AI25" i="8"/>
  <c r="AM25" i="8" s="1"/>
  <c r="AJ24" i="8"/>
  <c r="AI24" i="8"/>
  <c r="AM24" i="8" s="1"/>
  <c r="AJ23" i="8"/>
  <c r="AI23" i="8"/>
  <c r="AM23" i="8" s="1"/>
  <c r="AJ22" i="8"/>
  <c r="AI22" i="8"/>
  <c r="AM22" i="8" s="1"/>
  <c r="AJ21" i="8"/>
  <c r="AI21" i="8"/>
  <c r="AM21" i="8" s="1"/>
  <c r="AJ20" i="8"/>
  <c r="AI20" i="8"/>
  <c r="AM20" i="8" s="1"/>
  <c r="AJ19" i="8"/>
  <c r="AI19" i="8"/>
  <c r="AM19" i="8" s="1"/>
  <c r="AJ18" i="8"/>
  <c r="AI18" i="8"/>
  <c r="AM18" i="8" s="1"/>
  <c r="AJ17" i="8"/>
  <c r="AI17" i="8"/>
  <c r="AM17" i="8" s="1"/>
  <c r="AJ16" i="8"/>
  <c r="AI16" i="8"/>
  <c r="AM16" i="8" s="1"/>
  <c r="AJ15" i="8"/>
  <c r="AI15" i="8"/>
  <c r="AM15" i="8" s="1"/>
  <c r="AJ14" i="8"/>
  <c r="AI14" i="8"/>
  <c r="AM14" i="8" s="1"/>
  <c r="AJ13" i="8"/>
  <c r="AI13" i="8"/>
  <c r="AM13" i="8" s="1"/>
  <c r="AJ12" i="8"/>
  <c r="AI12" i="8"/>
  <c r="AM12" i="8" s="1"/>
  <c r="AJ41" i="6"/>
  <c r="AI41" i="6"/>
  <c r="AM41" i="6" s="1"/>
  <c r="AJ40" i="6"/>
  <c r="AI40" i="6"/>
  <c r="AM40" i="6" s="1"/>
  <c r="AJ39" i="6"/>
  <c r="AI39" i="6"/>
  <c r="AM39" i="6" s="1"/>
  <c r="AJ38" i="6"/>
  <c r="AI38" i="6"/>
  <c r="AM38" i="6" s="1"/>
  <c r="AJ37" i="6"/>
  <c r="AI37" i="6"/>
  <c r="AJ36" i="6"/>
  <c r="AI36" i="6"/>
  <c r="AM36" i="6" s="1"/>
  <c r="AJ35" i="6"/>
  <c r="AI35" i="6"/>
  <c r="AM35" i="6" s="1"/>
  <c r="AJ34" i="6"/>
  <c r="AI34" i="6"/>
  <c r="AM34" i="6" s="1"/>
  <c r="AJ33" i="6"/>
  <c r="AI33" i="6"/>
  <c r="AM33" i="6" s="1"/>
  <c r="AJ25" i="6"/>
  <c r="AI25" i="6"/>
  <c r="AM25" i="6" s="1"/>
  <c r="AJ24" i="6"/>
  <c r="AK24" i="6" s="1"/>
  <c r="AL24" i="6" s="1"/>
  <c r="AI24" i="6"/>
  <c r="AM24" i="6" s="1"/>
  <c r="AJ23" i="6"/>
  <c r="AI23" i="6"/>
  <c r="AM23" i="6" s="1"/>
  <c r="AJ22" i="6"/>
  <c r="AI22" i="6"/>
  <c r="AM22" i="6" s="1"/>
  <c r="AJ21" i="6"/>
  <c r="AI21" i="6"/>
  <c r="AM21" i="6" s="1"/>
  <c r="AJ20" i="6"/>
  <c r="AI20" i="6"/>
  <c r="AM20" i="6" s="1"/>
  <c r="AJ19" i="6"/>
  <c r="AI19" i="6"/>
  <c r="AM19" i="6" s="1"/>
  <c r="AJ18" i="6"/>
  <c r="AI18" i="6"/>
  <c r="AM18" i="6" s="1"/>
  <c r="AJ17" i="6"/>
  <c r="AI17" i="6"/>
  <c r="AM17" i="6" s="1"/>
  <c r="AJ16" i="6"/>
  <c r="AI16" i="6"/>
  <c r="AM16" i="6" s="1"/>
  <c r="AJ15" i="6"/>
  <c r="AK15" i="6" s="1"/>
  <c r="AL15" i="6" s="1"/>
  <c r="AI15" i="6"/>
  <c r="AM15" i="6" s="1"/>
  <c r="AJ14" i="6"/>
  <c r="AI14" i="6"/>
  <c r="AM14" i="6" s="1"/>
  <c r="AJ13" i="6"/>
  <c r="AI13" i="6"/>
  <c r="AM13" i="6" s="1"/>
  <c r="AJ12" i="6"/>
  <c r="AI12" i="6"/>
  <c r="AJ41" i="7"/>
  <c r="AI41" i="7"/>
  <c r="AM41" i="7" s="1"/>
  <c r="AJ40" i="7"/>
  <c r="AI40" i="7"/>
  <c r="AM40" i="7" s="1"/>
  <c r="AJ39" i="7"/>
  <c r="AI39" i="7"/>
  <c r="AM39" i="7" s="1"/>
  <c r="AJ38" i="7"/>
  <c r="AI38" i="7"/>
  <c r="AM38" i="7" s="1"/>
  <c r="AJ37" i="7"/>
  <c r="C37" i="7" s="1"/>
  <c r="AI37" i="7"/>
  <c r="AM37" i="7" s="1"/>
  <c r="AJ36" i="7"/>
  <c r="AI36" i="7"/>
  <c r="AM36" i="7" s="1"/>
  <c r="AJ35" i="7"/>
  <c r="AI35" i="7"/>
  <c r="AM35" i="7" s="1"/>
  <c r="AJ34" i="7"/>
  <c r="AI34" i="7"/>
  <c r="AM34" i="7" s="1"/>
  <c r="AJ33" i="7"/>
  <c r="AI33" i="7"/>
  <c r="AM33" i="7" s="1"/>
  <c r="AJ25" i="7"/>
  <c r="AI25" i="7"/>
  <c r="AM25" i="7" s="1"/>
  <c r="AJ24" i="7"/>
  <c r="AI24" i="7"/>
  <c r="AM24" i="7" s="1"/>
  <c r="AJ23" i="7"/>
  <c r="AI23" i="7"/>
  <c r="AM23" i="7" s="1"/>
  <c r="AJ22" i="7"/>
  <c r="AI22" i="7"/>
  <c r="AM22" i="7" s="1"/>
  <c r="AJ21" i="7"/>
  <c r="AI21" i="7"/>
  <c r="AM21" i="7" s="1"/>
  <c r="AJ20" i="7"/>
  <c r="AI20" i="7"/>
  <c r="AM20" i="7" s="1"/>
  <c r="AJ19" i="7"/>
  <c r="AI19" i="7"/>
  <c r="AM19" i="7" s="1"/>
  <c r="AJ18" i="7"/>
  <c r="AI18" i="7"/>
  <c r="AM18" i="7" s="1"/>
  <c r="AJ17" i="7"/>
  <c r="AI17" i="7"/>
  <c r="AM17" i="7" s="1"/>
  <c r="AJ16" i="7"/>
  <c r="AI16" i="7"/>
  <c r="AM16" i="7" s="1"/>
  <c r="AJ15" i="7"/>
  <c r="AI15" i="7"/>
  <c r="AM15" i="7" s="1"/>
  <c r="AJ14" i="7"/>
  <c r="AI14" i="7"/>
  <c r="AM14" i="7" s="1"/>
  <c r="AJ13" i="7"/>
  <c r="AI13" i="7"/>
  <c r="AM13" i="7" s="1"/>
  <c r="AJ12" i="7"/>
  <c r="AI12" i="7"/>
  <c r="AM12" i="7" s="1"/>
  <c r="AJ41" i="5"/>
  <c r="C41" i="5" s="1"/>
  <c r="AI41" i="5"/>
  <c r="AM41" i="5" s="1"/>
  <c r="AJ40" i="5"/>
  <c r="AI40" i="5"/>
  <c r="AM40" i="5" s="1"/>
  <c r="AJ39" i="5"/>
  <c r="AI39" i="5"/>
  <c r="AM39" i="5" s="1"/>
  <c r="AJ38" i="5"/>
  <c r="AI38" i="5"/>
  <c r="AK38" i="5" s="1"/>
  <c r="AL38" i="5" s="1"/>
  <c r="AJ37" i="5"/>
  <c r="AI37" i="5"/>
  <c r="AM37" i="5" s="1"/>
  <c r="AJ36" i="5"/>
  <c r="AI36" i="5"/>
  <c r="AM36" i="5" s="1"/>
  <c r="AJ35" i="5"/>
  <c r="AI35" i="5"/>
  <c r="AM35" i="5" s="1"/>
  <c r="AJ34" i="5"/>
  <c r="AI34" i="5"/>
  <c r="AM34" i="5" s="1"/>
  <c r="AJ33" i="5"/>
  <c r="AI33" i="5"/>
  <c r="AM33" i="5" s="1"/>
  <c r="AJ25" i="5"/>
  <c r="AI25" i="5"/>
  <c r="AM25" i="5" s="1"/>
  <c r="AJ24" i="5"/>
  <c r="AI24" i="5"/>
  <c r="AJ23" i="5"/>
  <c r="AI23" i="5"/>
  <c r="AM23" i="5" s="1"/>
  <c r="AJ22" i="5"/>
  <c r="AI22" i="5"/>
  <c r="AM22" i="5" s="1"/>
  <c r="AJ21" i="5"/>
  <c r="AI21" i="5"/>
  <c r="AM21" i="5" s="1"/>
  <c r="AJ20" i="5"/>
  <c r="AI20" i="5"/>
  <c r="AM20" i="5" s="1"/>
  <c r="AJ19" i="5"/>
  <c r="AI19" i="5"/>
  <c r="AM19" i="5" s="1"/>
  <c r="AJ18" i="5"/>
  <c r="AI18" i="5"/>
  <c r="AM18" i="5" s="1"/>
  <c r="AJ17" i="5"/>
  <c r="AI17" i="5"/>
  <c r="AM17" i="5" s="1"/>
  <c r="AJ16" i="5"/>
  <c r="AI16" i="5"/>
  <c r="AJ15" i="5"/>
  <c r="AI15" i="5"/>
  <c r="AJ14" i="5"/>
  <c r="AI14" i="5"/>
  <c r="AM14" i="5" s="1"/>
  <c r="AJ13" i="5"/>
  <c r="AI13" i="5"/>
  <c r="AJ12" i="5"/>
  <c r="AI12" i="5"/>
  <c r="AM12" i="5" s="1"/>
  <c r="AJ41" i="25"/>
  <c r="AI41" i="25"/>
  <c r="AM41" i="25" s="1"/>
  <c r="AJ40" i="25"/>
  <c r="AI40" i="25"/>
  <c r="AM40" i="25" s="1"/>
  <c r="AJ39" i="25"/>
  <c r="AI39" i="25"/>
  <c r="AM39" i="25" s="1"/>
  <c r="AJ38" i="25"/>
  <c r="AI38" i="25"/>
  <c r="AK38" i="25" s="1"/>
  <c r="AL38" i="25" s="1"/>
  <c r="AJ37" i="25"/>
  <c r="AI37" i="25"/>
  <c r="AM37" i="25" s="1"/>
  <c r="AJ36" i="25"/>
  <c r="AI36" i="25"/>
  <c r="AM36" i="25" s="1"/>
  <c r="AJ35" i="25"/>
  <c r="AI35" i="25"/>
  <c r="AM35" i="25" s="1"/>
  <c r="AJ34" i="25"/>
  <c r="AI34" i="25"/>
  <c r="AM34" i="25" s="1"/>
  <c r="AJ33" i="25"/>
  <c r="AI33" i="25"/>
  <c r="AM33" i="25" s="1"/>
  <c r="AJ25" i="25"/>
  <c r="AK25" i="25" s="1"/>
  <c r="AL25" i="25" s="1"/>
  <c r="AI25" i="25"/>
  <c r="AM25" i="25" s="1"/>
  <c r="AJ24" i="25"/>
  <c r="AI24" i="25"/>
  <c r="AM24" i="25" s="1"/>
  <c r="AJ23" i="25"/>
  <c r="AI23" i="25"/>
  <c r="AM23" i="25" s="1"/>
  <c r="AJ22" i="25"/>
  <c r="AI22" i="25"/>
  <c r="AM22" i="25" s="1"/>
  <c r="AJ21" i="25"/>
  <c r="AI21" i="25"/>
  <c r="AM21" i="25" s="1"/>
  <c r="AJ20" i="25"/>
  <c r="AI20" i="25"/>
  <c r="AM20" i="25" s="1"/>
  <c r="AJ19" i="25"/>
  <c r="AI19" i="25"/>
  <c r="AM19" i="25" s="1"/>
  <c r="AJ18" i="25"/>
  <c r="AI18" i="25"/>
  <c r="AJ17" i="25"/>
  <c r="AI17" i="25"/>
  <c r="AM17" i="25" s="1"/>
  <c r="AJ16" i="25"/>
  <c r="AI16" i="25"/>
  <c r="AM16" i="25" s="1"/>
  <c r="AJ15" i="25"/>
  <c r="AI15" i="25"/>
  <c r="AM15" i="25" s="1"/>
  <c r="AJ14" i="25"/>
  <c r="AI14" i="25"/>
  <c r="AJ13" i="25"/>
  <c r="AI13" i="25"/>
  <c r="AM13" i="25" s="1"/>
  <c r="AJ12" i="25"/>
  <c r="AI12" i="25"/>
  <c r="AM12" i="25" s="1"/>
  <c r="AJ41" i="4"/>
  <c r="AI41" i="4"/>
  <c r="AM41" i="4" s="1"/>
  <c r="AJ40" i="4"/>
  <c r="C40" i="4" s="1"/>
  <c r="AI40" i="4"/>
  <c r="AM40" i="4" s="1"/>
  <c r="AJ39" i="4"/>
  <c r="AI39" i="4"/>
  <c r="AM39" i="4" s="1"/>
  <c r="AJ38" i="4"/>
  <c r="C38" i="4" s="1"/>
  <c r="AI38" i="4"/>
  <c r="AK38" i="4" s="1"/>
  <c r="AL38" i="4" s="1"/>
  <c r="AJ37" i="4"/>
  <c r="AI37" i="4"/>
  <c r="AM37" i="4" s="1"/>
  <c r="AJ36" i="4"/>
  <c r="AI36" i="4"/>
  <c r="AM36" i="4" s="1"/>
  <c r="AJ35" i="4"/>
  <c r="AI35" i="4"/>
  <c r="AM35" i="4" s="1"/>
  <c r="AJ34" i="4"/>
  <c r="AI34" i="4"/>
  <c r="AM34" i="4" s="1"/>
  <c r="AJ33" i="4"/>
  <c r="AI33" i="4"/>
  <c r="AM33" i="4" s="1"/>
  <c r="AJ27" i="4"/>
  <c r="AK27" i="4" s="1"/>
  <c r="AL27" i="4" s="1"/>
  <c r="AN27" i="4" s="1"/>
  <c r="AI27" i="4"/>
  <c r="AM27" i="4" s="1"/>
  <c r="AJ24" i="4"/>
  <c r="AI24" i="4"/>
  <c r="AM24" i="4" s="1"/>
  <c r="AJ23" i="4"/>
  <c r="AI23" i="4"/>
  <c r="AM23" i="4" s="1"/>
  <c r="AJ22" i="4"/>
  <c r="AI22" i="4"/>
  <c r="AJ21" i="4"/>
  <c r="AI21" i="4"/>
  <c r="AM21" i="4" s="1"/>
  <c r="AJ20" i="4"/>
  <c r="AI20" i="4"/>
  <c r="AM20" i="4" s="1"/>
  <c r="AJ19" i="4"/>
  <c r="AI19" i="4"/>
  <c r="AM19" i="4" s="1"/>
  <c r="AJ18" i="4"/>
  <c r="AI18" i="4"/>
  <c r="AM18" i="4" s="1"/>
  <c r="AJ17" i="4"/>
  <c r="AI17" i="4"/>
  <c r="AM17" i="4" s="1"/>
  <c r="AJ16" i="4"/>
  <c r="AI16" i="4"/>
  <c r="AM16" i="4" s="1"/>
  <c r="AJ15" i="4"/>
  <c r="AI15" i="4"/>
  <c r="AJ14" i="4"/>
  <c r="AI14" i="4"/>
  <c r="AM14" i="4" s="1"/>
  <c r="AJ13" i="4"/>
  <c r="AI13" i="4"/>
  <c r="AM13" i="4" s="1"/>
  <c r="AJ12" i="4"/>
  <c r="AI12" i="4"/>
  <c r="AM12" i="4" s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K16" i="14" l="1"/>
  <c r="AL16" i="14" s="1"/>
  <c r="AK38" i="14"/>
  <c r="AL38" i="14" s="1"/>
  <c r="AK19" i="26"/>
  <c r="AL19" i="26" s="1"/>
  <c r="AN19" i="11"/>
  <c r="C19" i="11" s="1"/>
  <c r="C36" i="11"/>
  <c r="O36" i="11" s="1"/>
  <c r="C35" i="13"/>
  <c r="O35" i="13" s="1"/>
  <c r="AK13" i="13"/>
  <c r="AL13" i="13" s="1"/>
  <c r="AK15" i="13"/>
  <c r="AL15" i="13" s="1"/>
  <c r="AN15" i="13" s="1"/>
  <c r="C15" i="13" s="1"/>
  <c r="AK16" i="13"/>
  <c r="AL16" i="13" s="1"/>
  <c r="AK21" i="13"/>
  <c r="AL21" i="13" s="1"/>
  <c r="AN21" i="13" s="1"/>
  <c r="C21" i="13" s="1"/>
  <c r="AK22" i="13"/>
  <c r="AL22" i="13" s="1"/>
  <c r="AK23" i="13"/>
  <c r="AL23" i="13" s="1"/>
  <c r="AN23" i="13" s="1"/>
  <c r="C23" i="13" s="1"/>
  <c r="C35" i="10"/>
  <c r="M35" i="10" s="1"/>
  <c r="AK38" i="10"/>
  <c r="AL38" i="10" s="1"/>
  <c r="C40" i="15"/>
  <c r="O40" i="15" s="1"/>
  <c r="AK18" i="15"/>
  <c r="AL18" i="15" s="1"/>
  <c r="AN18" i="15" s="1"/>
  <c r="C18" i="15" s="1"/>
  <c r="AK19" i="15"/>
  <c r="AL19" i="15" s="1"/>
  <c r="AN19" i="15" s="1"/>
  <c r="C19" i="15" s="1"/>
  <c r="AK23" i="15"/>
  <c r="AL23" i="15" s="1"/>
  <c r="AN23" i="15" s="1"/>
  <c r="C23" i="15" s="1"/>
  <c r="AK24" i="15"/>
  <c r="AL24" i="15" s="1"/>
  <c r="AK27" i="15"/>
  <c r="AL27" i="15" s="1"/>
  <c r="AN27" i="15" s="1"/>
  <c r="AN15" i="15"/>
  <c r="C15" i="15" s="1"/>
  <c r="AK16" i="8"/>
  <c r="AL16" i="8" s="1"/>
  <c r="AK18" i="8"/>
  <c r="AL18" i="8" s="1"/>
  <c r="AN18" i="8" s="1"/>
  <c r="C18" i="8" s="1"/>
  <c r="AK23" i="8"/>
  <c r="AL23" i="8" s="1"/>
  <c r="C35" i="8"/>
  <c r="O35" i="8" s="1"/>
  <c r="C34" i="6"/>
  <c r="AK37" i="6"/>
  <c r="AL37" i="6" s="1"/>
  <c r="AK23" i="7"/>
  <c r="AL23" i="7" s="1"/>
  <c r="C36" i="7"/>
  <c r="M36" i="7" s="1"/>
  <c r="C38" i="5"/>
  <c r="O38" i="5" s="1"/>
  <c r="AK18" i="5"/>
  <c r="AL18" i="5" s="1"/>
  <c r="AK24" i="25"/>
  <c r="AL24" i="25" s="1"/>
  <c r="AN24" i="25" s="1"/>
  <c r="C24" i="25" s="1"/>
  <c r="C34" i="25"/>
  <c r="M34" i="25" s="1"/>
  <c r="AK15" i="4"/>
  <c r="AL15" i="4" s="1"/>
  <c r="AK23" i="4"/>
  <c r="AL23" i="4" s="1"/>
  <c r="AN23" i="4" s="1"/>
  <c r="C23" i="4" s="1"/>
  <c r="AK36" i="4"/>
  <c r="AL36" i="4" s="1"/>
  <c r="AN36" i="4" s="1"/>
  <c r="C36" i="4"/>
  <c r="AK37" i="4"/>
  <c r="AL37" i="4" s="1"/>
  <c r="AN37" i="4" s="1"/>
  <c r="C37" i="4"/>
  <c r="AN38" i="4"/>
  <c r="AM38" i="4"/>
  <c r="AK39" i="4"/>
  <c r="AL39" i="4" s="1"/>
  <c r="AN39" i="4" s="1"/>
  <c r="C39" i="4"/>
  <c r="O40" i="4"/>
  <c r="M40" i="4"/>
  <c r="K40" i="4"/>
  <c r="I40" i="4"/>
  <c r="G40" i="4"/>
  <c r="E40" i="4"/>
  <c r="L40" i="4"/>
  <c r="H40" i="4"/>
  <c r="D40" i="4"/>
  <c r="N40" i="4"/>
  <c r="J40" i="4"/>
  <c r="F40" i="4"/>
  <c r="B40" i="4"/>
  <c r="AK41" i="4"/>
  <c r="AL41" i="4" s="1"/>
  <c r="AN41" i="4" s="1"/>
  <c r="C41" i="4"/>
  <c r="AK12" i="4"/>
  <c r="AL12" i="4" s="1"/>
  <c r="AN12" i="4" s="1"/>
  <c r="C12" i="4" s="1"/>
  <c r="AK14" i="4"/>
  <c r="AL14" i="4" s="1"/>
  <c r="AN14" i="4" s="1"/>
  <c r="C14" i="4" s="1"/>
  <c r="AK17" i="4"/>
  <c r="AL17" i="4" s="1"/>
  <c r="AN17" i="4" s="1"/>
  <c r="C17" i="4" s="1"/>
  <c r="AK18" i="4"/>
  <c r="AL18" i="4" s="1"/>
  <c r="AK19" i="4"/>
  <c r="AL19" i="4" s="1"/>
  <c r="AN19" i="4" s="1"/>
  <c r="C19" i="4" s="1"/>
  <c r="AK20" i="4"/>
  <c r="AL20" i="4" s="1"/>
  <c r="AN20" i="4" s="1"/>
  <c r="C20" i="4" s="1"/>
  <c r="AK22" i="4"/>
  <c r="AL22" i="4" s="1"/>
  <c r="O38" i="4"/>
  <c r="M38" i="4"/>
  <c r="K38" i="4"/>
  <c r="I38" i="4"/>
  <c r="G38" i="4"/>
  <c r="E38" i="4"/>
  <c r="L38" i="4"/>
  <c r="H38" i="4"/>
  <c r="D38" i="4"/>
  <c r="N38" i="4"/>
  <c r="J38" i="4"/>
  <c r="F38" i="4"/>
  <c r="B38" i="4"/>
  <c r="AK19" i="25"/>
  <c r="AL19" i="25" s="1"/>
  <c r="AN19" i="25" s="1"/>
  <c r="C19" i="25" s="1"/>
  <c r="AK23" i="25"/>
  <c r="AL23" i="25" s="1"/>
  <c r="O34" i="25"/>
  <c r="G34" i="25"/>
  <c r="K34" i="25" s="1"/>
  <c r="D34" i="25"/>
  <c r="B34" i="25"/>
  <c r="AM38" i="25"/>
  <c r="AN38" i="25" s="1"/>
  <c r="C38" i="25" s="1"/>
  <c r="AK39" i="25"/>
  <c r="AL39" i="25" s="1"/>
  <c r="AN39" i="25" s="1"/>
  <c r="C39" i="25"/>
  <c r="AK12" i="25"/>
  <c r="AL12" i="25" s="1"/>
  <c r="AK17" i="25"/>
  <c r="AL17" i="25" s="1"/>
  <c r="AN17" i="25" s="1"/>
  <c r="C17" i="25" s="1"/>
  <c r="AK20" i="25"/>
  <c r="AL20" i="25" s="1"/>
  <c r="AN20" i="25" s="1"/>
  <c r="C20" i="25" s="1"/>
  <c r="AK21" i="25"/>
  <c r="AL21" i="25" s="1"/>
  <c r="AN21" i="25" s="1"/>
  <c r="C21" i="25" s="1"/>
  <c r="AK36" i="25"/>
  <c r="AL36" i="25" s="1"/>
  <c r="AK37" i="25"/>
  <c r="AL37" i="25" s="1"/>
  <c r="AN37" i="25" s="1"/>
  <c r="C37" i="25"/>
  <c r="AK40" i="25"/>
  <c r="AL40" i="25" s="1"/>
  <c r="AN40" i="25" s="1"/>
  <c r="C40" i="25"/>
  <c r="AK41" i="25"/>
  <c r="AL41" i="25" s="1"/>
  <c r="AN41" i="25" s="1"/>
  <c r="C41" i="25"/>
  <c r="AN18" i="5"/>
  <c r="C18" i="5" s="1"/>
  <c r="AK25" i="5"/>
  <c r="AL25" i="5" s="1"/>
  <c r="AN25" i="5" s="1"/>
  <c r="C25" i="5" s="1"/>
  <c r="AK40" i="5"/>
  <c r="AL40" i="5" s="1"/>
  <c r="AN40" i="5" s="1"/>
  <c r="C40" i="5" s="1"/>
  <c r="AK41" i="5"/>
  <c r="AL41" i="5" s="1"/>
  <c r="AN41" i="5" s="1"/>
  <c r="AK13" i="5"/>
  <c r="AL13" i="5" s="1"/>
  <c r="AK17" i="5"/>
  <c r="AL17" i="5" s="1"/>
  <c r="AN17" i="5" s="1"/>
  <c r="C17" i="5" s="1"/>
  <c r="M38" i="5"/>
  <c r="E38" i="5"/>
  <c r="H38" i="5"/>
  <c r="N38" i="5"/>
  <c r="F38" i="5"/>
  <c r="AK39" i="5"/>
  <c r="AL39" i="5" s="1"/>
  <c r="AN39" i="5" s="1"/>
  <c r="C39" i="5" s="1"/>
  <c r="O41" i="5"/>
  <c r="M41" i="5"/>
  <c r="K41" i="5"/>
  <c r="I41" i="5"/>
  <c r="G41" i="5"/>
  <c r="E41" i="5"/>
  <c r="N41" i="5"/>
  <c r="J41" i="5"/>
  <c r="F41" i="5"/>
  <c r="B41" i="5"/>
  <c r="L41" i="5"/>
  <c r="H41" i="5"/>
  <c r="D41" i="5"/>
  <c r="AK37" i="7"/>
  <c r="AL37" i="7" s="1"/>
  <c r="AN37" i="7" s="1"/>
  <c r="AK38" i="7"/>
  <c r="AL38" i="7" s="1"/>
  <c r="AN38" i="7" s="1"/>
  <c r="C38" i="7"/>
  <c r="AK40" i="7"/>
  <c r="AL40" i="7" s="1"/>
  <c r="C40" i="7"/>
  <c r="AK41" i="7"/>
  <c r="AL41" i="7" s="1"/>
  <c r="AN41" i="7" s="1"/>
  <c r="C41" i="7"/>
  <c r="AK15" i="7"/>
  <c r="AL15" i="7" s="1"/>
  <c r="AN15" i="7" s="1"/>
  <c r="C15" i="7" s="1"/>
  <c r="AK17" i="7"/>
  <c r="AL17" i="7" s="1"/>
  <c r="AK19" i="7"/>
  <c r="AL19" i="7" s="1"/>
  <c r="AN19" i="7" s="1"/>
  <c r="C19" i="7" s="1"/>
  <c r="AK20" i="7"/>
  <c r="AL20" i="7" s="1"/>
  <c r="AK25" i="7"/>
  <c r="AL25" i="7" s="1"/>
  <c r="AN25" i="7" s="1"/>
  <c r="AK33" i="7"/>
  <c r="AL33" i="7" s="1"/>
  <c r="AN33" i="7" s="1"/>
  <c r="C33" i="7"/>
  <c r="AK35" i="7"/>
  <c r="AL35" i="7" s="1"/>
  <c r="AN35" i="7" s="1"/>
  <c r="C35" i="7" s="1"/>
  <c r="O36" i="7"/>
  <c r="G36" i="7"/>
  <c r="K36" i="7" s="1"/>
  <c r="D36" i="7"/>
  <c r="B36" i="7"/>
  <c r="O37" i="7"/>
  <c r="M37" i="7"/>
  <c r="K37" i="7"/>
  <c r="I37" i="7"/>
  <c r="G37" i="7"/>
  <c r="E37" i="7"/>
  <c r="N37" i="7"/>
  <c r="J37" i="7"/>
  <c r="F37" i="7"/>
  <c r="B37" i="7"/>
  <c r="L37" i="7"/>
  <c r="H37" i="7"/>
  <c r="D37" i="7"/>
  <c r="AK39" i="7"/>
  <c r="AL39" i="7" s="1"/>
  <c r="AN39" i="7" s="1"/>
  <c r="C39" i="7"/>
  <c r="AN15" i="6"/>
  <c r="C15" i="6" s="1"/>
  <c r="AK19" i="6"/>
  <c r="AL19" i="6" s="1"/>
  <c r="AN19" i="6" s="1"/>
  <c r="C19" i="6" s="1"/>
  <c r="AN24" i="6"/>
  <c r="C24" i="6" s="1"/>
  <c r="AK36" i="6"/>
  <c r="AL36" i="6" s="1"/>
  <c r="AN36" i="6" s="1"/>
  <c r="C36" i="6" s="1"/>
  <c r="AM37" i="6"/>
  <c r="AK38" i="6"/>
  <c r="AL38" i="6" s="1"/>
  <c r="AN38" i="6" s="1"/>
  <c r="C38" i="6"/>
  <c r="AK12" i="6"/>
  <c r="AL12" i="6" s="1"/>
  <c r="AK16" i="6"/>
  <c r="AL16" i="6" s="1"/>
  <c r="AN16" i="6" s="1"/>
  <c r="C16" i="6" s="1"/>
  <c r="AK23" i="6"/>
  <c r="AL23" i="6" s="1"/>
  <c r="AN23" i="6" s="1"/>
  <c r="C23" i="6" s="1"/>
  <c r="N34" i="6"/>
  <c r="F34" i="6"/>
  <c r="B34" i="6"/>
  <c r="O34" i="6"/>
  <c r="AK39" i="6"/>
  <c r="AL39" i="6" s="1"/>
  <c r="AN39" i="6" s="1"/>
  <c r="C39" i="6"/>
  <c r="AK40" i="6"/>
  <c r="AL40" i="6" s="1"/>
  <c r="C40" i="6"/>
  <c r="AK41" i="6"/>
  <c r="AL41" i="6" s="1"/>
  <c r="AN41" i="6" s="1"/>
  <c r="C41" i="6"/>
  <c r="AN23" i="8"/>
  <c r="C23" i="8" s="1"/>
  <c r="AK34" i="8"/>
  <c r="AL34" i="8" s="1"/>
  <c r="AN34" i="8" s="1"/>
  <c r="C34" i="8" s="1"/>
  <c r="M35" i="8"/>
  <c r="E35" i="8"/>
  <c r="B35" i="8"/>
  <c r="H35" i="8"/>
  <c r="AK12" i="8"/>
  <c r="AL12" i="8" s="1"/>
  <c r="AK15" i="8"/>
  <c r="AL15" i="8" s="1"/>
  <c r="AN15" i="8" s="1"/>
  <c r="C15" i="8" s="1"/>
  <c r="AK19" i="8"/>
  <c r="AL19" i="8" s="1"/>
  <c r="AN19" i="8" s="1"/>
  <c r="C19" i="8" s="1"/>
  <c r="AK24" i="8"/>
  <c r="AL24" i="8" s="1"/>
  <c r="AN24" i="8" s="1"/>
  <c r="C24" i="8" s="1"/>
  <c r="AK25" i="8"/>
  <c r="AL25" i="8" s="1"/>
  <c r="AK33" i="8"/>
  <c r="AL33" i="8" s="1"/>
  <c r="AN33" i="8" s="1"/>
  <c r="C33" i="8" s="1"/>
  <c r="AK36" i="8"/>
  <c r="AL36" i="8" s="1"/>
  <c r="AK38" i="8"/>
  <c r="AL38" i="8" s="1"/>
  <c r="C38" i="8"/>
  <c r="AK39" i="8"/>
  <c r="AL39" i="8" s="1"/>
  <c r="C39" i="8"/>
  <c r="AK40" i="8"/>
  <c r="AL40" i="8" s="1"/>
  <c r="AN40" i="8" s="1"/>
  <c r="C40" i="8"/>
  <c r="AK41" i="8"/>
  <c r="AL41" i="8" s="1"/>
  <c r="AN41" i="8" s="1"/>
  <c r="C41" i="8"/>
  <c r="AK33" i="15"/>
  <c r="AL33" i="15" s="1"/>
  <c r="AK36" i="15"/>
  <c r="AL36" i="15" s="1"/>
  <c r="AN36" i="15" s="1"/>
  <c r="C36" i="15" s="1"/>
  <c r="AK38" i="15"/>
  <c r="AL38" i="15" s="1"/>
  <c r="M40" i="15"/>
  <c r="E40" i="15"/>
  <c r="H40" i="15"/>
  <c r="N40" i="15"/>
  <c r="F40" i="15"/>
  <c r="O41" i="15"/>
  <c r="M41" i="15"/>
  <c r="K41" i="15"/>
  <c r="I41" i="15"/>
  <c r="G41" i="15"/>
  <c r="E41" i="15"/>
  <c r="N41" i="15"/>
  <c r="J41" i="15"/>
  <c r="F41" i="15"/>
  <c r="B41" i="15"/>
  <c r="L41" i="15"/>
  <c r="H41" i="15"/>
  <c r="D41" i="15"/>
  <c r="AK12" i="15"/>
  <c r="AL12" i="15" s="1"/>
  <c r="AN12" i="15" s="1"/>
  <c r="C12" i="15" s="1"/>
  <c r="AK41" i="15"/>
  <c r="AL41" i="15" s="1"/>
  <c r="AN41" i="15" s="1"/>
  <c r="AN16" i="10"/>
  <c r="C16" i="10" s="1"/>
  <c r="AK19" i="10"/>
  <c r="AL19" i="10" s="1"/>
  <c r="AN19" i="10" s="1"/>
  <c r="C19" i="10" s="1"/>
  <c r="AK24" i="10"/>
  <c r="AL24" i="10" s="1"/>
  <c r="AN25" i="10"/>
  <c r="O41" i="10"/>
  <c r="M41" i="10"/>
  <c r="K41" i="10"/>
  <c r="I41" i="10"/>
  <c r="G41" i="10"/>
  <c r="E41" i="10"/>
  <c r="N41" i="10"/>
  <c r="J41" i="10"/>
  <c r="F41" i="10"/>
  <c r="B41" i="10"/>
  <c r="L41" i="10"/>
  <c r="H41" i="10"/>
  <c r="D41" i="10"/>
  <c r="AK18" i="10"/>
  <c r="AL18" i="10" s="1"/>
  <c r="AN18" i="10" s="1"/>
  <c r="C18" i="10" s="1"/>
  <c r="AK20" i="10"/>
  <c r="AL20" i="10" s="1"/>
  <c r="AM20" i="10"/>
  <c r="AK33" i="10"/>
  <c r="AL33" i="10" s="1"/>
  <c r="C33" i="10"/>
  <c r="O35" i="10"/>
  <c r="G35" i="10"/>
  <c r="K35" i="10" s="1"/>
  <c r="N35" i="10"/>
  <c r="F35" i="10"/>
  <c r="D35" i="10"/>
  <c r="O38" i="10"/>
  <c r="M38" i="10"/>
  <c r="K38" i="10"/>
  <c r="I38" i="10"/>
  <c r="G38" i="10"/>
  <c r="E38" i="10"/>
  <c r="L38" i="10"/>
  <c r="H38" i="10"/>
  <c r="D38" i="10"/>
  <c r="N38" i="10"/>
  <c r="J38" i="10"/>
  <c r="F38" i="10"/>
  <c r="B38" i="10"/>
  <c r="AK39" i="10"/>
  <c r="AL39" i="10" s="1"/>
  <c r="AN39" i="10" s="1"/>
  <c r="C39" i="10"/>
  <c r="AK40" i="10"/>
  <c r="AL40" i="10" s="1"/>
  <c r="AN40" i="10" s="1"/>
  <c r="C40" i="10"/>
  <c r="AK41" i="10"/>
  <c r="AL41" i="10" s="1"/>
  <c r="AN41" i="10" s="1"/>
  <c r="AK15" i="9"/>
  <c r="AL15" i="9" s="1"/>
  <c r="AN15" i="9" s="1"/>
  <c r="C15" i="9" s="1"/>
  <c r="AK19" i="9"/>
  <c r="AL19" i="9" s="1"/>
  <c r="AN19" i="9" s="1"/>
  <c r="C19" i="9" s="1"/>
  <c r="AK36" i="9"/>
  <c r="AL36" i="9" s="1"/>
  <c r="AK39" i="9"/>
  <c r="AL39" i="9" s="1"/>
  <c r="AN39" i="9" s="1"/>
  <c r="C39" i="9" s="1"/>
  <c r="AK40" i="9"/>
  <c r="AL40" i="9" s="1"/>
  <c r="AN40" i="9" s="1"/>
  <c r="C40" i="9" s="1"/>
  <c r="AK41" i="9"/>
  <c r="AL41" i="9" s="1"/>
  <c r="AN41" i="9" s="1"/>
  <c r="C41" i="9" s="1"/>
  <c r="AK12" i="9"/>
  <c r="AL12" i="9" s="1"/>
  <c r="AN12" i="9" s="1"/>
  <c r="C12" i="9" s="1"/>
  <c r="AK13" i="9"/>
  <c r="AL13" i="9" s="1"/>
  <c r="AK16" i="9"/>
  <c r="AL16" i="9" s="1"/>
  <c r="AN16" i="9" s="1"/>
  <c r="C16" i="9" s="1"/>
  <c r="AK18" i="9"/>
  <c r="AL18" i="9" s="1"/>
  <c r="AN18" i="9" s="1"/>
  <c r="C18" i="9" s="1"/>
  <c r="AK22" i="9"/>
  <c r="AL22" i="9" s="1"/>
  <c r="AK23" i="9"/>
  <c r="AL23" i="9" s="1"/>
  <c r="AK25" i="9"/>
  <c r="AL25" i="9" s="1"/>
  <c r="AN25" i="9" s="1"/>
  <c r="AK37" i="9"/>
  <c r="AL37" i="9" s="1"/>
  <c r="AN37" i="9" s="1"/>
  <c r="C37" i="9" s="1"/>
  <c r="AM37" i="9"/>
  <c r="AK38" i="9"/>
  <c r="AL38" i="9" s="1"/>
  <c r="AN38" i="9" s="1"/>
  <c r="C38" i="9" s="1"/>
  <c r="AK36" i="12"/>
  <c r="AL36" i="12" s="1"/>
  <c r="AN36" i="12" s="1"/>
  <c r="C36" i="12"/>
  <c r="O37" i="12"/>
  <c r="M37" i="12"/>
  <c r="K37" i="12"/>
  <c r="I37" i="12"/>
  <c r="G37" i="12"/>
  <c r="E37" i="12"/>
  <c r="N37" i="12"/>
  <c r="J37" i="12"/>
  <c r="F37" i="12"/>
  <c r="B37" i="12"/>
  <c r="L37" i="12"/>
  <c r="H37" i="12"/>
  <c r="D37" i="12"/>
  <c r="O38" i="12"/>
  <c r="M38" i="12"/>
  <c r="K38" i="12"/>
  <c r="I38" i="12"/>
  <c r="G38" i="12"/>
  <c r="E38" i="12"/>
  <c r="L38" i="12"/>
  <c r="H38" i="12"/>
  <c r="D38" i="12"/>
  <c r="N38" i="12"/>
  <c r="J38" i="12"/>
  <c r="F38" i="12"/>
  <c r="B38" i="12"/>
  <c r="O39" i="12"/>
  <c r="M39" i="12"/>
  <c r="K39" i="12"/>
  <c r="I39" i="12"/>
  <c r="G39" i="12"/>
  <c r="E39" i="12"/>
  <c r="N39" i="12"/>
  <c r="J39" i="12"/>
  <c r="F39" i="12"/>
  <c r="B39" i="12"/>
  <c r="L39" i="12"/>
  <c r="H39" i="12"/>
  <c r="D39" i="12"/>
  <c r="O40" i="12"/>
  <c r="M40" i="12"/>
  <c r="K40" i="12"/>
  <c r="I40" i="12"/>
  <c r="G40" i="12"/>
  <c r="E40" i="12"/>
  <c r="L40" i="12"/>
  <c r="H40" i="12"/>
  <c r="D40" i="12"/>
  <c r="N40" i="12"/>
  <c r="J40" i="12"/>
  <c r="F40" i="12"/>
  <c r="B40" i="12"/>
  <c r="O41" i="12"/>
  <c r="M41" i="12"/>
  <c r="K41" i="12"/>
  <c r="I41" i="12"/>
  <c r="G41" i="12"/>
  <c r="E41" i="12"/>
  <c r="N41" i="12"/>
  <c r="J41" i="12"/>
  <c r="F41" i="12"/>
  <c r="B41" i="12"/>
  <c r="L41" i="12"/>
  <c r="H41" i="12"/>
  <c r="D41" i="12"/>
  <c r="AK12" i="13"/>
  <c r="AL12" i="13" s="1"/>
  <c r="AN16" i="13"/>
  <c r="C16" i="13" s="1"/>
  <c r="AK19" i="13"/>
  <c r="AL19" i="13" s="1"/>
  <c r="AK33" i="13"/>
  <c r="AL33" i="13" s="1"/>
  <c r="AN33" i="13" s="1"/>
  <c r="C33" i="13" s="1"/>
  <c r="M35" i="13"/>
  <c r="E35" i="13"/>
  <c r="B35" i="13"/>
  <c r="H35" i="13"/>
  <c r="O37" i="13"/>
  <c r="M37" i="13"/>
  <c r="K37" i="13"/>
  <c r="I37" i="13"/>
  <c r="G37" i="13"/>
  <c r="E37" i="13"/>
  <c r="N37" i="13"/>
  <c r="J37" i="13"/>
  <c r="F37" i="13"/>
  <c r="B37" i="13"/>
  <c r="L37" i="13"/>
  <c r="H37" i="13"/>
  <c r="D37" i="13"/>
  <c r="O38" i="13"/>
  <c r="M38" i="13"/>
  <c r="K38" i="13"/>
  <c r="I38" i="13"/>
  <c r="G38" i="13"/>
  <c r="E38" i="13"/>
  <c r="L38" i="13"/>
  <c r="H38" i="13"/>
  <c r="D38" i="13"/>
  <c r="N38" i="13"/>
  <c r="J38" i="13"/>
  <c r="F38" i="13"/>
  <c r="B38" i="13"/>
  <c r="O39" i="13"/>
  <c r="M39" i="13"/>
  <c r="K39" i="13"/>
  <c r="I39" i="13"/>
  <c r="G39" i="13"/>
  <c r="E39" i="13"/>
  <c r="N39" i="13"/>
  <c r="J39" i="13"/>
  <c r="F39" i="13"/>
  <c r="B39" i="13"/>
  <c r="L39" i="13"/>
  <c r="H39" i="13"/>
  <c r="D39" i="13"/>
  <c r="O40" i="13"/>
  <c r="M40" i="13"/>
  <c r="K40" i="13"/>
  <c r="I40" i="13"/>
  <c r="G40" i="13"/>
  <c r="E40" i="13"/>
  <c r="L40" i="13"/>
  <c r="H40" i="13"/>
  <c r="D40" i="13"/>
  <c r="N40" i="13"/>
  <c r="J40" i="13"/>
  <c r="F40" i="13"/>
  <c r="B40" i="13"/>
  <c r="AK41" i="13"/>
  <c r="AL41" i="13" s="1"/>
  <c r="AN41" i="13" s="1"/>
  <c r="C41" i="13"/>
  <c r="M36" i="11"/>
  <c r="E36" i="11"/>
  <c r="H36" i="11"/>
  <c r="N36" i="11"/>
  <c r="F36" i="11"/>
  <c r="AK39" i="11"/>
  <c r="AL39" i="11" s="1"/>
  <c r="AN39" i="11" s="1"/>
  <c r="C39" i="11"/>
  <c r="AK13" i="11"/>
  <c r="AL13" i="11" s="1"/>
  <c r="AN13" i="11" s="1"/>
  <c r="C13" i="11" s="1"/>
  <c r="AK15" i="11"/>
  <c r="AL15" i="11" s="1"/>
  <c r="AN15" i="11" s="1"/>
  <c r="C15" i="11" s="1"/>
  <c r="AK22" i="11"/>
  <c r="AL22" i="11" s="1"/>
  <c r="AN22" i="11" s="1"/>
  <c r="C22" i="11" s="1"/>
  <c r="AK23" i="11"/>
  <c r="AL23" i="11" s="1"/>
  <c r="AN23" i="11" s="1"/>
  <c r="C23" i="11" s="1"/>
  <c r="AK37" i="11"/>
  <c r="AL37" i="11" s="1"/>
  <c r="AN37" i="11" s="1"/>
  <c r="C37" i="11" s="1"/>
  <c r="AK38" i="11"/>
  <c r="AL38" i="11" s="1"/>
  <c r="AN38" i="11" s="1"/>
  <c r="C38" i="11"/>
  <c r="AK40" i="11"/>
  <c r="AL40" i="11" s="1"/>
  <c r="AN40" i="11" s="1"/>
  <c r="C40" i="11"/>
  <c r="O41" i="11"/>
  <c r="M41" i="11"/>
  <c r="K41" i="11"/>
  <c r="I41" i="11"/>
  <c r="G41" i="11"/>
  <c r="E41" i="11"/>
  <c r="N41" i="11"/>
  <c r="J41" i="11"/>
  <c r="F41" i="11"/>
  <c r="B41" i="11"/>
  <c r="L41" i="11"/>
  <c r="H41" i="11"/>
  <c r="D41" i="11"/>
  <c r="AK13" i="26"/>
  <c r="AL13" i="26" s="1"/>
  <c r="AK15" i="26"/>
  <c r="AL15" i="26" s="1"/>
  <c r="AK16" i="26"/>
  <c r="AL16" i="26" s="1"/>
  <c r="AM19" i="26"/>
  <c r="AN19" i="26" s="1"/>
  <c r="C19" i="26" s="1"/>
  <c r="AK37" i="26"/>
  <c r="AL37" i="26" s="1"/>
  <c r="AN37" i="26" s="1"/>
  <c r="C37" i="26" s="1"/>
  <c r="AK38" i="26"/>
  <c r="AL38" i="26" s="1"/>
  <c r="AM38" i="26"/>
  <c r="AK39" i="26"/>
  <c r="AL39" i="26" s="1"/>
  <c r="AN39" i="26" s="1"/>
  <c r="C39" i="26"/>
  <c r="O40" i="26"/>
  <c r="M40" i="26"/>
  <c r="K40" i="26"/>
  <c r="I40" i="26"/>
  <c r="G40" i="26"/>
  <c r="E40" i="26"/>
  <c r="N40" i="26"/>
  <c r="L40" i="26"/>
  <c r="J40" i="26"/>
  <c r="H40" i="26"/>
  <c r="F40" i="26"/>
  <c r="D40" i="26"/>
  <c r="B40" i="26"/>
  <c r="AK41" i="26"/>
  <c r="AL41" i="26" s="1"/>
  <c r="AN41" i="26" s="1"/>
  <c r="C41" i="26"/>
  <c r="AN23" i="26"/>
  <c r="C23" i="26" s="1"/>
  <c r="AK33" i="26"/>
  <c r="AL33" i="26" s="1"/>
  <c r="AN33" i="26" s="1"/>
  <c r="C33" i="26" s="1"/>
  <c r="AK35" i="26"/>
  <c r="AL35" i="26" s="1"/>
  <c r="C35" i="26"/>
  <c r="AK36" i="26"/>
  <c r="AL36" i="26" s="1"/>
  <c r="AN36" i="26" s="1"/>
  <c r="C36" i="26"/>
  <c r="O38" i="26"/>
  <c r="M38" i="26"/>
  <c r="K38" i="26"/>
  <c r="I38" i="26"/>
  <c r="G38" i="26"/>
  <c r="E38" i="26"/>
  <c r="N38" i="26"/>
  <c r="L38" i="26"/>
  <c r="J38" i="26"/>
  <c r="H38" i="26"/>
  <c r="F38" i="26"/>
  <c r="D38" i="26"/>
  <c r="B38" i="26"/>
  <c r="AK36" i="14"/>
  <c r="AL36" i="14" s="1"/>
  <c r="AM38" i="14"/>
  <c r="AK37" i="14"/>
  <c r="AL37" i="14" s="1"/>
  <c r="AN37" i="14" s="1"/>
  <c r="C37" i="14" s="1"/>
  <c r="AK15" i="14"/>
  <c r="AL15" i="14" s="1"/>
  <c r="AN15" i="14" s="1"/>
  <c r="C15" i="14" s="1"/>
  <c r="AK19" i="14"/>
  <c r="AL19" i="14" s="1"/>
  <c r="AN19" i="14" s="1"/>
  <c r="C19" i="14" s="1"/>
  <c r="AK20" i="14"/>
  <c r="AL20" i="14" s="1"/>
  <c r="AK24" i="14"/>
  <c r="AL24" i="14" s="1"/>
  <c r="AM24" i="14"/>
  <c r="AK18" i="12"/>
  <c r="AL18" i="12" s="1"/>
  <c r="AN18" i="12" s="1"/>
  <c r="C18" i="12" s="1"/>
  <c r="AK17" i="12"/>
  <c r="AL17" i="12" s="1"/>
  <c r="AN17" i="12" s="1"/>
  <c r="C17" i="12" s="1"/>
  <c r="AK33" i="12"/>
  <c r="AL33" i="12" s="1"/>
  <c r="AN33" i="12" s="1"/>
  <c r="C33" i="12" s="1"/>
  <c r="AK21" i="12"/>
  <c r="AL21" i="12" s="1"/>
  <c r="AK20" i="12"/>
  <c r="AL20" i="12" s="1"/>
  <c r="AN20" i="12" s="1"/>
  <c r="C20" i="12" s="1"/>
  <c r="AK38" i="12"/>
  <c r="AL38" i="12" s="1"/>
  <c r="AK19" i="12"/>
  <c r="AL19" i="12" s="1"/>
  <c r="AN19" i="12" s="1"/>
  <c r="C19" i="12" s="1"/>
  <c r="AK15" i="12"/>
  <c r="AL15" i="12" s="1"/>
  <c r="AN15" i="12" s="1"/>
  <c r="C15" i="12" s="1"/>
  <c r="AK25" i="12"/>
  <c r="AL25" i="12" s="1"/>
  <c r="AN25" i="12" s="1"/>
  <c r="AK16" i="12"/>
  <c r="AL16" i="12" s="1"/>
  <c r="AN16" i="12" s="1"/>
  <c r="C16" i="12" s="1"/>
  <c r="AK22" i="12"/>
  <c r="AL22" i="12" s="1"/>
  <c r="AN22" i="12" s="1"/>
  <c r="C22" i="12" s="1"/>
  <c r="AK41" i="12"/>
  <c r="AL41" i="12" s="1"/>
  <c r="AN41" i="12" s="1"/>
  <c r="AK23" i="12"/>
  <c r="AL23" i="12" s="1"/>
  <c r="AN23" i="12" s="1"/>
  <c r="C23" i="12" s="1"/>
  <c r="AN23" i="14"/>
  <c r="C23" i="14" s="1"/>
  <c r="AK12" i="14"/>
  <c r="AL12" i="14" s="1"/>
  <c r="AM20" i="14"/>
  <c r="AN20" i="14" s="1"/>
  <c r="C20" i="14" s="1"/>
  <c r="AN24" i="14"/>
  <c r="C24" i="14" s="1"/>
  <c r="AM12" i="14"/>
  <c r="AM16" i="14"/>
  <c r="AN16" i="14" s="1"/>
  <c r="C16" i="14" s="1"/>
  <c r="AN38" i="14"/>
  <c r="C38" i="14" s="1"/>
  <c r="AK35" i="14"/>
  <c r="AL35" i="14" s="1"/>
  <c r="AN35" i="14" s="1"/>
  <c r="C35" i="14" s="1"/>
  <c r="AK41" i="14"/>
  <c r="AL41" i="14" s="1"/>
  <c r="AN41" i="14" s="1"/>
  <c r="C41" i="14" s="1"/>
  <c r="AK33" i="14"/>
  <c r="AL33" i="14" s="1"/>
  <c r="AK39" i="14"/>
  <c r="AL39" i="14" s="1"/>
  <c r="AN39" i="14" s="1"/>
  <c r="C39" i="14" s="1"/>
  <c r="AN36" i="14"/>
  <c r="C36" i="14" s="1"/>
  <c r="AN35" i="26"/>
  <c r="AK34" i="26"/>
  <c r="AL34" i="26" s="1"/>
  <c r="AN15" i="26"/>
  <c r="C15" i="26" s="1"/>
  <c r="AK12" i="26"/>
  <c r="AL12" i="26" s="1"/>
  <c r="AN12" i="26" s="1"/>
  <c r="C12" i="26" s="1"/>
  <c r="AK21" i="26"/>
  <c r="AL21" i="26" s="1"/>
  <c r="AN21" i="26" s="1"/>
  <c r="C21" i="26" s="1"/>
  <c r="AK24" i="26"/>
  <c r="AL24" i="26" s="1"/>
  <c r="AN24" i="26" s="1"/>
  <c r="C24" i="26" s="1"/>
  <c r="AN16" i="26"/>
  <c r="C16" i="26" s="1"/>
  <c r="AK25" i="26"/>
  <c r="AL25" i="26" s="1"/>
  <c r="AN25" i="26" s="1"/>
  <c r="AK17" i="26"/>
  <c r="AL17" i="26" s="1"/>
  <c r="AN17" i="26" s="1"/>
  <c r="C17" i="26" s="1"/>
  <c r="AK20" i="26"/>
  <c r="AL20" i="26" s="1"/>
  <c r="AN20" i="26" s="1"/>
  <c r="C20" i="26" s="1"/>
  <c r="AK21" i="11"/>
  <c r="AL21" i="11" s="1"/>
  <c r="AK24" i="11"/>
  <c r="AL24" i="11" s="1"/>
  <c r="AN24" i="11" s="1"/>
  <c r="C24" i="11" s="1"/>
  <c r="AK12" i="11"/>
  <c r="AL12" i="11" s="1"/>
  <c r="AN12" i="11" s="1"/>
  <c r="C12" i="11" s="1"/>
  <c r="AN16" i="11"/>
  <c r="C16" i="11" s="1"/>
  <c r="AK25" i="11"/>
  <c r="AL25" i="11" s="1"/>
  <c r="AN25" i="11" s="1"/>
  <c r="AK17" i="11"/>
  <c r="AL17" i="11" s="1"/>
  <c r="AN17" i="11" s="1"/>
  <c r="C17" i="11" s="1"/>
  <c r="AK20" i="11"/>
  <c r="AL20" i="11" s="1"/>
  <c r="AN20" i="11" s="1"/>
  <c r="C20" i="11" s="1"/>
  <c r="AK35" i="11"/>
  <c r="AL35" i="11" s="1"/>
  <c r="AN35" i="11" s="1"/>
  <c r="C35" i="11" s="1"/>
  <c r="AK33" i="11"/>
  <c r="AL33" i="11" s="1"/>
  <c r="AK36" i="11"/>
  <c r="AL36" i="11" s="1"/>
  <c r="AN36" i="11" s="1"/>
  <c r="AK34" i="11"/>
  <c r="AL34" i="11" s="1"/>
  <c r="AN34" i="11" s="1"/>
  <c r="C34" i="11" s="1"/>
  <c r="AK37" i="13"/>
  <c r="AL37" i="13" s="1"/>
  <c r="AN37" i="13" s="1"/>
  <c r="AK39" i="13"/>
  <c r="AL39" i="13" s="1"/>
  <c r="AN39" i="13" s="1"/>
  <c r="AK36" i="13"/>
  <c r="AL36" i="13" s="1"/>
  <c r="AN36" i="13" s="1"/>
  <c r="C36" i="13" s="1"/>
  <c r="AK34" i="13"/>
  <c r="AL34" i="13" s="1"/>
  <c r="AN34" i="13" s="1"/>
  <c r="C34" i="13" s="1"/>
  <c r="AK38" i="13"/>
  <c r="AL38" i="13" s="1"/>
  <c r="AN38" i="13" s="1"/>
  <c r="AK35" i="13"/>
  <c r="AL35" i="13" s="1"/>
  <c r="AN35" i="13" s="1"/>
  <c r="AN12" i="13"/>
  <c r="C12" i="13" s="1"/>
  <c r="AK17" i="13"/>
  <c r="AL17" i="13" s="1"/>
  <c r="AK25" i="13"/>
  <c r="AL25" i="13" s="1"/>
  <c r="AN25" i="13" s="1"/>
  <c r="AK20" i="13"/>
  <c r="AL20" i="13" s="1"/>
  <c r="AN20" i="13" s="1"/>
  <c r="C20" i="13" s="1"/>
  <c r="AK18" i="13"/>
  <c r="AL18" i="13" s="1"/>
  <c r="AN18" i="13" s="1"/>
  <c r="C18" i="13" s="1"/>
  <c r="AN19" i="13"/>
  <c r="C19" i="13" s="1"/>
  <c r="AK24" i="13"/>
  <c r="AL24" i="13" s="1"/>
  <c r="AN24" i="13" s="1"/>
  <c r="C24" i="13" s="1"/>
  <c r="AK14" i="12"/>
  <c r="AL14" i="12" s="1"/>
  <c r="AN14" i="12" s="1"/>
  <c r="C14" i="12" s="1"/>
  <c r="AK12" i="12"/>
  <c r="AL12" i="12" s="1"/>
  <c r="AN12" i="12" s="1"/>
  <c r="C12" i="12" s="1"/>
  <c r="AK13" i="12"/>
  <c r="AL13" i="12" s="1"/>
  <c r="AN13" i="12" s="1"/>
  <c r="C13" i="12" s="1"/>
  <c r="AN21" i="12"/>
  <c r="C21" i="12" s="1"/>
  <c r="AK24" i="12"/>
  <c r="AL24" i="12" s="1"/>
  <c r="AN24" i="12" s="1"/>
  <c r="C24" i="12" s="1"/>
  <c r="AK35" i="12"/>
  <c r="AL35" i="12" s="1"/>
  <c r="AN35" i="12" s="1"/>
  <c r="C35" i="12" s="1"/>
  <c r="AK37" i="12"/>
  <c r="AL37" i="12" s="1"/>
  <c r="AN37" i="12" s="1"/>
  <c r="AK39" i="12"/>
  <c r="AL39" i="12" s="1"/>
  <c r="AN39" i="12" s="1"/>
  <c r="AK34" i="12"/>
  <c r="AL34" i="12" s="1"/>
  <c r="AN34" i="12" s="1"/>
  <c r="C34" i="12" s="1"/>
  <c r="AM38" i="12"/>
  <c r="AN36" i="9"/>
  <c r="C36" i="9" s="1"/>
  <c r="AK33" i="9"/>
  <c r="AL33" i="9" s="1"/>
  <c r="AK34" i="9"/>
  <c r="AL34" i="9" s="1"/>
  <c r="AN34" i="9" s="1"/>
  <c r="C34" i="9" s="1"/>
  <c r="AK35" i="9"/>
  <c r="AL35" i="9" s="1"/>
  <c r="AN35" i="9" s="1"/>
  <c r="C35" i="9" s="1"/>
  <c r="AN23" i="9"/>
  <c r="C23" i="9" s="1"/>
  <c r="AK17" i="9"/>
  <c r="AL17" i="9" s="1"/>
  <c r="AN17" i="9" s="1"/>
  <c r="C17" i="9" s="1"/>
  <c r="AK20" i="9"/>
  <c r="AL20" i="9" s="1"/>
  <c r="AN20" i="9" s="1"/>
  <c r="C20" i="9" s="1"/>
  <c r="AK21" i="9"/>
  <c r="AL21" i="9" s="1"/>
  <c r="AN21" i="9" s="1"/>
  <c r="C21" i="9" s="1"/>
  <c r="AK24" i="9"/>
  <c r="AL24" i="9" s="1"/>
  <c r="AN24" i="9" s="1"/>
  <c r="C24" i="9" s="1"/>
  <c r="AN24" i="10"/>
  <c r="C24" i="10" s="1"/>
  <c r="AK21" i="10"/>
  <c r="AL21" i="10" s="1"/>
  <c r="AN21" i="10" s="1"/>
  <c r="C21" i="10" s="1"/>
  <c r="AN13" i="10"/>
  <c r="C13" i="10" s="1"/>
  <c r="AK17" i="10"/>
  <c r="AL17" i="10" s="1"/>
  <c r="AN17" i="10" s="1"/>
  <c r="C17" i="10" s="1"/>
  <c r="AK22" i="10"/>
  <c r="AL22" i="10" s="1"/>
  <c r="AN22" i="10" s="1"/>
  <c r="C22" i="10" s="1"/>
  <c r="AK15" i="10"/>
  <c r="AL15" i="10" s="1"/>
  <c r="AN15" i="10" s="1"/>
  <c r="C15" i="10" s="1"/>
  <c r="AK36" i="10"/>
  <c r="AL36" i="10" s="1"/>
  <c r="AN36" i="10" s="1"/>
  <c r="C36" i="10" s="1"/>
  <c r="AK34" i="10"/>
  <c r="AL34" i="10" s="1"/>
  <c r="AN34" i="10" s="1"/>
  <c r="C34" i="10" s="1"/>
  <c r="AM38" i="10"/>
  <c r="AN38" i="10" s="1"/>
  <c r="AK35" i="10"/>
  <c r="AL35" i="10" s="1"/>
  <c r="AN35" i="10" s="1"/>
  <c r="AK37" i="10"/>
  <c r="AL37" i="10" s="1"/>
  <c r="AN37" i="10" s="1"/>
  <c r="C37" i="10" s="1"/>
  <c r="AN38" i="15"/>
  <c r="C38" i="15" s="1"/>
  <c r="AK35" i="15"/>
  <c r="AL35" i="15" s="1"/>
  <c r="AN35" i="15" s="1"/>
  <c r="C35" i="15" s="1"/>
  <c r="AK37" i="15"/>
  <c r="AL37" i="15" s="1"/>
  <c r="AN37" i="15" s="1"/>
  <c r="C37" i="15" s="1"/>
  <c r="AK39" i="15"/>
  <c r="AL39" i="15" s="1"/>
  <c r="AN39" i="15" s="1"/>
  <c r="C39" i="15" s="1"/>
  <c r="AK34" i="15"/>
  <c r="AL34" i="15" s="1"/>
  <c r="AN34" i="15" s="1"/>
  <c r="C34" i="15" s="1"/>
  <c r="AK40" i="15"/>
  <c r="AL40" i="15" s="1"/>
  <c r="AN40" i="15" s="1"/>
  <c r="AK13" i="15"/>
  <c r="AL13" i="15" s="1"/>
  <c r="AN13" i="15" s="1"/>
  <c r="C13" i="15" s="1"/>
  <c r="AK16" i="15"/>
  <c r="AL16" i="15" s="1"/>
  <c r="AN16" i="15" s="1"/>
  <c r="C16" i="15" s="1"/>
  <c r="AK22" i="15"/>
  <c r="AL22" i="15" s="1"/>
  <c r="AN22" i="15" s="1"/>
  <c r="C22" i="15" s="1"/>
  <c r="AK21" i="15"/>
  <c r="AL21" i="15" s="1"/>
  <c r="AN21" i="15" s="1"/>
  <c r="C21" i="15" s="1"/>
  <c r="AK17" i="15"/>
  <c r="AL17" i="15" s="1"/>
  <c r="AN17" i="15" s="1"/>
  <c r="C17" i="15" s="1"/>
  <c r="AK20" i="15"/>
  <c r="AL20" i="15" s="1"/>
  <c r="AN20" i="15" s="1"/>
  <c r="C20" i="15" s="1"/>
  <c r="AN24" i="15"/>
  <c r="C24" i="15" s="1"/>
  <c r="AN16" i="8"/>
  <c r="C16" i="8" s="1"/>
  <c r="AK17" i="8"/>
  <c r="AL17" i="8" s="1"/>
  <c r="AN17" i="8" s="1"/>
  <c r="C17" i="8" s="1"/>
  <c r="AK14" i="8"/>
  <c r="AL14" i="8" s="1"/>
  <c r="AN14" i="8" s="1"/>
  <c r="C14" i="8" s="1"/>
  <c r="AK22" i="8"/>
  <c r="AL22" i="8" s="1"/>
  <c r="AN22" i="8" s="1"/>
  <c r="C22" i="8" s="1"/>
  <c r="AN12" i="8"/>
  <c r="C12" i="8" s="1"/>
  <c r="AK20" i="8"/>
  <c r="AL20" i="8" s="1"/>
  <c r="AN20" i="8" s="1"/>
  <c r="C20" i="8" s="1"/>
  <c r="AK13" i="8"/>
  <c r="AL13" i="8" s="1"/>
  <c r="AN13" i="8" s="1"/>
  <c r="C13" i="8" s="1"/>
  <c r="AK21" i="8"/>
  <c r="AL21" i="8" s="1"/>
  <c r="AN21" i="8" s="1"/>
  <c r="C21" i="8" s="1"/>
  <c r="AK35" i="8"/>
  <c r="AL35" i="8" s="1"/>
  <c r="AN35" i="8" s="1"/>
  <c r="AK37" i="8"/>
  <c r="AL37" i="8" s="1"/>
  <c r="AM37" i="8"/>
  <c r="AN38" i="8"/>
  <c r="AN36" i="8"/>
  <c r="C36" i="8" s="1"/>
  <c r="AK35" i="6"/>
  <c r="AL35" i="6" s="1"/>
  <c r="AN35" i="6" s="1"/>
  <c r="C35" i="6" s="1"/>
  <c r="AK33" i="6"/>
  <c r="AL33" i="6" s="1"/>
  <c r="AN33" i="6" s="1"/>
  <c r="C33" i="6" s="1"/>
  <c r="AK25" i="6"/>
  <c r="AL25" i="6" s="1"/>
  <c r="AN25" i="6" s="1"/>
  <c r="AK20" i="6"/>
  <c r="AL20" i="6" s="1"/>
  <c r="AN20" i="6" s="1"/>
  <c r="C20" i="6" s="1"/>
  <c r="AM12" i="6"/>
  <c r="AN12" i="6" s="1"/>
  <c r="C12" i="6" s="1"/>
  <c r="AK12" i="7"/>
  <c r="AL12" i="7" s="1"/>
  <c r="AN12" i="7" s="1"/>
  <c r="C12" i="7" s="1"/>
  <c r="AK21" i="7"/>
  <c r="AL21" i="7" s="1"/>
  <c r="AN21" i="7" s="1"/>
  <c r="C21" i="7" s="1"/>
  <c r="AK24" i="7"/>
  <c r="AL24" i="7" s="1"/>
  <c r="AN24" i="7" s="1"/>
  <c r="C24" i="7" s="1"/>
  <c r="AK13" i="7"/>
  <c r="AL13" i="7" s="1"/>
  <c r="AK16" i="7"/>
  <c r="AL16" i="7" s="1"/>
  <c r="AN16" i="7" s="1"/>
  <c r="C16" i="7" s="1"/>
  <c r="AN20" i="7"/>
  <c r="C20" i="7" s="1"/>
  <c r="AN23" i="7"/>
  <c r="C23" i="7" s="1"/>
  <c r="AK36" i="7"/>
  <c r="AL36" i="7" s="1"/>
  <c r="AN36" i="7" s="1"/>
  <c r="AK37" i="5"/>
  <c r="AL37" i="5" s="1"/>
  <c r="AN37" i="5" s="1"/>
  <c r="C37" i="5" s="1"/>
  <c r="AK33" i="5"/>
  <c r="AL33" i="5" s="1"/>
  <c r="AN33" i="5" s="1"/>
  <c r="C33" i="5" s="1"/>
  <c r="AK35" i="5"/>
  <c r="AL35" i="5" s="1"/>
  <c r="AN35" i="5" s="1"/>
  <c r="C35" i="5" s="1"/>
  <c r="AK34" i="5"/>
  <c r="AL34" i="5" s="1"/>
  <c r="AN34" i="5" s="1"/>
  <c r="C34" i="5" s="1"/>
  <c r="AM13" i="5"/>
  <c r="AN13" i="5" s="1"/>
  <c r="C13" i="5" s="1"/>
  <c r="AK22" i="5"/>
  <c r="AL22" i="5" s="1"/>
  <c r="AN22" i="5" s="1"/>
  <c r="C22" i="5" s="1"/>
  <c r="AK14" i="5"/>
  <c r="AL14" i="5" s="1"/>
  <c r="AN14" i="5" s="1"/>
  <c r="C14" i="5" s="1"/>
  <c r="AK15" i="5"/>
  <c r="AL15" i="5" s="1"/>
  <c r="AK24" i="5"/>
  <c r="AL24" i="5" s="1"/>
  <c r="AK21" i="5"/>
  <c r="AL21" i="5" s="1"/>
  <c r="AN21" i="5" s="1"/>
  <c r="C21" i="5" s="1"/>
  <c r="AK16" i="5"/>
  <c r="AL16" i="5" s="1"/>
  <c r="AN12" i="25"/>
  <c r="C12" i="25" s="1"/>
  <c r="AN23" i="25"/>
  <c r="C23" i="25" s="1"/>
  <c r="AK13" i="25"/>
  <c r="AL13" i="25" s="1"/>
  <c r="AN13" i="25" s="1"/>
  <c r="C13" i="25" s="1"/>
  <c r="AK14" i="25"/>
  <c r="AL14" i="25" s="1"/>
  <c r="AK16" i="25"/>
  <c r="AL16" i="25" s="1"/>
  <c r="AN16" i="25" s="1"/>
  <c r="C16" i="25" s="1"/>
  <c r="AK15" i="25"/>
  <c r="AL15" i="25" s="1"/>
  <c r="AN15" i="25" s="1"/>
  <c r="C15" i="25" s="1"/>
  <c r="AK18" i="25"/>
  <c r="AL18" i="25" s="1"/>
  <c r="AN36" i="25"/>
  <c r="C36" i="25" s="1"/>
  <c r="AK35" i="25"/>
  <c r="AL35" i="25" s="1"/>
  <c r="AN35" i="25" s="1"/>
  <c r="C35" i="25" s="1"/>
  <c r="AK33" i="25"/>
  <c r="AL33" i="25" s="1"/>
  <c r="AN33" i="25" s="1"/>
  <c r="C33" i="25" s="1"/>
  <c r="AK34" i="4"/>
  <c r="AL34" i="4" s="1"/>
  <c r="AK35" i="4"/>
  <c r="AL35" i="4" s="1"/>
  <c r="AN35" i="4" s="1"/>
  <c r="C35" i="4" s="1"/>
  <c r="AK33" i="4"/>
  <c r="AL33" i="4" s="1"/>
  <c r="AN33" i="4" s="1"/>
  <c r="C33" i="4" s="1"/>
  <c r="AM15" i="4"/>
  <c r="AN15" i="4" s="1"/>
  <c r="C15" i="4" s="1"/>
  <c r="AK21" i="4"/>
  <c r="AL21" i="4" s="1"/>
  <c r="AK24" i="4"/>
  <c r="AL24" i="4" s="1"/>
  <c r="AN24" i="4" s="1"/>
  <c r="C24" i="4" s="1"/>
  <c r="AK13" i="4"/>
  <c r="AL13" i="4" s="1"/>
  <c r="AK16" i="4"/>
  <c r="AL16" i="4" s="1"/>
  <c r="AN16" i="4" s="1"/>
  <c r="C16" i="4" s="1"/>
  <c r="AN33" i="14"/>
  <c r="C33" i="14" s="1"/>
  <c r="AK14" i="14"/>
  <c r="AL14" i="14" s="1"/>
  <c r="AN14" i="14" s="1"/>
  <c r="C14" i="14" s="1"/>
  <c r="AK18" i="14"/>
  <c r="AL18" i="14" s="1"/>
  <c r="AN18" i="14" s="1"/>
  <c r="C18" i="14" s="1"/>
  <c r="AK22" i="14"/>
  <c r="AL22" i="14" s="1"/>
  <c r="AN22" i="14" s="1"/>
  <c r="C22" i="14" s="1"/>
  <c r="AK34" i="14"/>
  <c r="AL34" i="14" s="1"/>
  <c r="AN34" i="14" s="1"/>
  <c r="C34" i="14" s="1"/>
  <c r="AK13" i="14"/>
  <c r="AL13" i="14" s="1"/>
  <c r="AN13" i="14" s="1"/>
  <c r="C13" i="14" s="1"/>
  <c r="AK17" i="14"/>
  <c r="AL17" i="14" s="1"/>
  <c r="AN17" i="14" s="1"/>
  <c r="C17" i="14" s="1"/>
  <c r="AK21" i="14"/>
  <c r="AL21" i="14" s="1"/>
  <c r="AN21" i="14" s="1"/>
  <c r="C21" i="14" s="1"/>
  <c r="AK25" i="14"/>
  <c r="AL25" i="14" s="1"/>
  <c r="AN25" i="14" s="1"/>
  <c r="AK40" i="14"/>
  <c r="AL40" i="14" s="1"/>
  <c r="AN40" i="14" s="1"/>
  <c r="C40" i="14" s="1"/>
  <c r="AN34" i="26"/>
  <c r="C34" i="26" s="1"/>
  <c r="AN13" i="26"/>
  <c r="C13" i="26" s="1"/>
  <c r="AN22" i="26"/>
  <c r="C22" i="26" s="1"/>
  <c r="AK14" i="26"/>
  <c r="AL14" i="26" s="1"/>
  <c r="AN14" i="26" s="1"/>
  <c r="C14" i="26" s="1"/>
  <c r="AK18" i="26"/>
  <c r="AL18" i="26" s="1"/>
  <c r="AN18" i="26" s="1"/>
  <c r="C18" i="26" s="1"/>
  <c r="AK40" i="26"/>
  <c r="AL40" i="26" s="1"/>
  <c r="AN40" i="26" s="1"/>
  <c r="AN21" i="11"/>
  <c r="C21" i="11" s="1"/>
  <c r="AN33" i="11"/>
  <c r="C33" i="11" s="1"/>
  <c r="AK14" i="11"/>
  <c r="AL14" i="11" s="1"/>
  <c r="AN14" i="11" s="1"/>
  <c r="C14" i="11" s="1"/>
  <c r="AK18" i="11"/>
  <c r="AL18" i="11" s="1"/>
  <c r="AN18" i="11" s="1"/>
  <c r="C18" i="11" s="1"/>
  <c r="AK41" i="11"/>
  <c r="AL41" i="11" s="1"/>
  <c r="AN41" i="11" s="1"/>
  <c r="AN17" i="13"/>
  <c r="C17" i="13" s="1"/>
  <c r="AN22" i="13"/>
  <c r="C22" i="13" s="1"/>
  <c r="AN13" i="13"/>
  <c r="C13" i="13" s="1"/>
  <c r="AK14" i="13"/>
  <c r="AL14" i="13" s="1"/>
  <c r="AN14" i="13" s="1"/>
  <c r="C14" i="13" s="1"/>
  <c r="AK40" i="13"/>
  <c r="AL40" i="13" s="1"/>
  <c r="AN40" i="13" s="1"/>
  <c r="AK40" i="12"/>
  <c r="AL40" i="12" s="1"/>
  <c r="AN40" i="12" s="1"/>
  <c r="AN33" i="9"/>
  <c r="C33" i="9" s="1"/>
  <c r="AN13" i="9"/>
  <c r="C13" i="9" s="1"/>
  <c r="AN22" i="9"/>
  <c r="C22" i="9" s="1"/>
  <c r="AK14" i="9"/>
  <c r="AL14" i="9" s="1"/>
  <c r="AN14" i="9" s="1"/>
  <c r="C14" i="9" s="1"/>
  <c r="AN23" i="10"/>
  <c r="C23" i="10" s="1"/>
  <c r="AN33" i="10"/>
  <c r="AN33" i="15"/>
  <c r="C33" i="15" s="1"/>
  <c r="AK14" i="15"/>
  <c r="AL14" i="15" s="1"/>
  <c r="AN14" i="15" s="1"/>
  <c r="C14" i="15" s="1"/>
  <c r="AN39" i="8"/>
  <c r="AN25" i="8"/>
  <c r="AN40" i="6"/>
  <c r="AK14" i="6"/>
  <c r="AL14" i="6" s="1"/>
  <c r="AN14" i="6" s="1"/>
  <c r="C14" i="6" s="1"/>
  <c r="AK18" i="6"/>
  <c r="AL18" i="6" s="1"/>
  <c r="AN18" i="6" s="1"/>
  <c r="C18" i="6" s="1"/>
  <c r="AK22" i="6"/>
  <c r="AL22" i="6" s="1"/>
  <c r="AN22" i="6" s="1"/>
  <c r="C22" i="6" s="1"/>
  <c r="AK34" i="6"/>
  <c r="AL34" i="6" s="1"/>
  <c r="AN34" i="6" s="1"/>
  <c r="AK13" i="6"/>
  <c r="AL13" i="6" s="1"/>
  <c r="AN13" i="6" s="1"/>
  <c r="C13" i="6" s="1"/>
  <c r="AK17" i="6"/>
  <c r="AL17" i="6" s="1"/>
  <c r="AN17" i="6" s="1"/>
  <c r="C17" i="6" s="1"/>
  <c r="AK21" i="6"/>
  <c r="AL21" i="6" s="1"/>
  <c r="AN21" i="6" s="1"/>
  <c r="C21" i="6" s="1"/>
  <c r="AN40" i="7"/>
  <c r="AN13" i="7"/>
  <c r="C13" i="7" s="1"/>
  <c r="AN17" i="7"/>
  <c r="C17" i="7" s="1"/>
  <c r="AK14" i="7"/>
  <c r="AL14" i="7" s="1"/>
  <c r="AN14" i="7" s="1"/>
  <c r="C14" i="7" s="1"/>
  <c r="AK18" i="7"/>
  <c r="AL18" i="7" s="1"/>
  <c r="AN18" i="7" s="1"/>
  <c r="C18" i="7" s="1"/>
  <c r="AK22" i="7"/>
  <c r="AL22" i="7" s="1"/>
  <c r="AN22" i="7" s="1"/>
  <c r="C22" i="7" s="1"/>
  <c r="AK34" i="7"/>
  <c r="AL34" i="7" s="1"/>
  <c r="AN34" i="7" s="1"/>
  <c r="C34" i="7" s="1"/>
  <c r="AK12" i="5"/>
  <c r="AL12" i="5" s="1"/>
  <c r="AN12" i="5" s="1"/>
  <c r="C12" i="5" s="1"/>
  <c r="AK20" i="5"/>
  <c r="AL20" i="5" s="1"/>
  <c r="AN20" i="5" s="1"/>
  <c r="C20" i="5" s="1"/>
  <c r="AK23" i="5"/>
  <c r="AL23" i="5" s="1"/>
  <c r="AN23" i="5" s="1"/>
  <c r="C23" i="5" s="1"/>
  <c r="AM24" i="5"/>
  <c r="AM16" i="5"/>
  <c r="AK19" i="5"/>
  <c r="AL19" i="5" s="1"/>
  <c r="AN19" i="5" s="1"/>
  <c r="C19" i="5" s="1"/>
  <c r="AK36" i="5"/>
  <c r="AL36" i="5" s="1"/>
  <c r="AN36" i="5" s="1"/>
  <c r="C36" i="5" s="1"/>
  <c r="AM38" i="5"/>
  <c r="AN38" i="5" s="1"/>
  <c r="AM15" i="5"/>
  <c r="AN25" i="25"/>
  <c r="AK22" i="25"/>
  <c r="AL22" i="25" s="1"/>
  <c r="AN22" i="25" s="1"/>
  <c r="C22" i="25" s="1"/>
  <c r="AK34" i="25"/>
  <c r="AL34" i="25" s="1"/>
  <c r="AN34" i="25" s="1"/>
  <c r="AM14" i="25"/>
  <c r="AM18" i="25"/>
  <c r="AN34" i="4"/>
  <c r="C34" i="4" s="1"/>
  <c r="AN18" i="4"/>
  <c r="C18" i="4" s="1"/>
  <c r="AN21" i="4"/>
  <c r="C21" i="4" s="1"/>
  <c r="AN13" i="4"/>
  <c r="C13" i="4" s="1"/>
  <c r="AM22" i="4"/>
  <c r="AK40" i="4"/>
  <c r="AL40" i="4" s="1"/>
  <c r="AN40" i="4" s="1"/>
  <c r="C9" i="14"/>
  <c r="C8" i="14"/>
  <c r="C7" i="14"/>
  <c r="H34" i="26" l="1"/>
  <c r="L34" i="26" s="1"/>
  <c r="D34" i="26"/>
  <c r="O34" i="26"/>
  <c r="G34" i="26"/>
  <c r="I34" i="26"/>
  <c r="N34" i="26"/>
  <c r="J34" i="26"/>
  <c r="F34" i="26"/>
  <c r="B34" i="26"/>
  <c r="K34" i="26"/>
  <c r="M34" i="26"/>
  <c r="E34" i="26"/>
  <c r="O34" i="11"/>
  <c r="K34" i="11"/>
  <c r="G34" i="11"/>
  <c r="L34" i="11"/>
  <c r="D34" i="11"/>
  <c r="J34" i="11"/>
  <c r="B34" i="11"/>
  <c r="M34" i="11"/>
  <c r="E34" i="11"/>
  <c r="I34" i="11" s="1"/>
  <c r="H34" i="11"/>
  <c r="N34" i="11"/>
  <c r="F34" i="11"/>
  <c r="M33" i="11"/>
  <c r="E33" i="11"/>
  <c r="I33" i="11" s="1"/>
  <c r="B33" i="11"/>
  <c r="H33" i="11"/>
  <c r="O33" i="11"/>
  <c r="G33" i="11"/>
  <c r="K33" i="11" s="1"/>
  <c r="N33" i="11"/>
  <c r="F33" i="11"/>
  <c r="J33" i="11" s="1"/>
  <c r="D33" i="11"/>
  <c r="L33" i="11" s="1"/>
  <c r="M35" i="11"/>
  <c r="I35" i="11"/>
  <c r="E35" i="11"/>
  <c r="J35" i="11"/>
  <c r="B35" i="11"/>
  <c r="H35" i="11"/>
  <c r="O35" i="11"/>
  <c r="K35" i="11"/>
  <c r="G35" i="11"/>
  <c r="N35" i="11"/>
  <c r="F35" i="11"/>
  <c r="L35" i="11"/>
  <c r="D35" i="11"/>
  <c r="M37" i="11"/>
  <c r="E37" i="11"/>
  <c r="I37" i="11" s="1"/>
  <c r="B37" i="11"/>
  <c r="H37" i="11"/>
  <c r="O37" i="11"/>
  <c r="G37" i="11"/>
  <c r="K37" i="11" s="1"/>
  <c r="N37" i="11"/>
  <c r="F37" i="11"/>
  <c r="J37" i="11" s="1"/>
  <c r="D37" i="11"/>
  <c r="L37" i="11" s="1"/>
  <c r="B36" i="11"/>
  <c r="D36" i="11"/>
  <c r="I36" i="11" s="1"/>
  <c r="G36" i="11"/>
  <c r="K36" i="11" s="1"/>
  <c r="M36" i="13"/>
  <c r="I36" i="13"/>
  <c r="E36" i="13"/>
  <c r="H36" i="13"/>
  <c r="N36" i="13"/>
  <c r="F36" i="13"/>
  <c r="O36" i="13"/>
  <c r="K36" i="13"/>
  <c r="G36" i="13"/>
  <c r="L36" i="13"/>
  <c r="D36" i="13"/>
  <c r="J36" i="13"/>
  <c r="B36" i="13"/>
  <c r="M34" i="13"/>
  <c r="I34" i="13"/>
  <c r="E34" i="13"/>
  <c r="H34" i="13"/>
  <c r="N34" i="13"/>
  <c r="F34" i="13"/>
  <c r="O34" i="13"/>
  <c r="K34" i="13"/>
  <c r="G34" i="13"/>
  <c r="L34" i="13"/>
  <c r="D34" i="13"/>
  <c r="J34" i="13"/>
  <c r="B34" i="13"/>
  <c r="D35" i="13"/>
  <c r="L35" i="13" s="1"/>
  <c r="F35" i="13"/>
  <c r="J35" i="13" s="1"/>
  <c r="N35" i="13"/>
  <c r="G35" i="13"/>
  <c r="K35" i="13" s="1"/>
  <c r="O34" i="12"/>
  <c r="K34" i="12"/>
  <c r="G34" i="12"/>
  <c r="L34" i="12"/>
  <c r="D34" i="12"/>
  <c r="J34" i="12"/>
  <c r="B34" i="12"/>
  <c r="M34" i="12"/>
  <c r="E34" i="12"/>
  <c r="I34" i="12" s="1"/>
  <c r="H34" i="12"/>
  <c r="N34" i="12"/>
  <c r="F34" i="12"/>
  <c r="M33" i="12"/>
  <c r="E33" i="12"/>
  <c r="I33" i="12" s="1"/>
  <c r="B33" i="12"/>
  <c r="H33" i="12"/>
  <c r="O33" i="12"/>
  <c r="G33" i="12"/>
  <c r="K33" i="12" s="1"/>
  <c r="N33" i="12"/>
  <c r="F33" i="12"/>
  <c r="J33" i="12" s="1"/>
  <c r="D33" i="12"/>
  <c r="L33" i="12" s="1"/>
  <c r="M35" i="12"/>
  <c r="I35" i="12"/>
  <c r="E35" i="12"/>
  <c r="J35" i="12"/>
  <c r="B35" i="12"/>
  <c r="H35" i="12"/>
  <c r="O35" i="12"/>
  <c r="K35" i="12"/>
  <c r="G35" i="12"/>
  <c r="N35" i="12"/>
  <c r="F35" i="12"/>
  <c r="L35" i="12"/>
  <c r="D35" i="12"/>
  <c r="O35" i="9"/>
  <c r="K35" i="9"/>
  <c r="G35" i="9"/>
  <c r="N35" i="9"/>
  <c r="F35" i="9"/>
  <c r="L35" i="9"/>
  <c r="D35" i="9"/>
  <c r="M35" i="9"/>
  <c r="E35" i="9"/>
  <c r="I35" i="9" s="1"/>
  <c r="J35" i="9"/>
  <c r="B35" i="9"/>
  <c r="H35" i="9"/>
  <c r="O37" i="9"/>
  <c r="G37" i="9"/>
  <c r="K37" i="9" s="1"/>
  <c r="N37" i="9"/>
  <c r="F37" i="9"/>
  <c r="D37" i="9"/>
  <c r="M37" i="9"/>
  <c r="I37" i="9"/>
  <c r="E37" i="9"/>
  <c r="J37" i="9"/>
  <c r="B37" i="9"/>
  <c r="H37" i="9"/>
  <c r="L37" i="9" s="1"/>
  <c r="O33" i="9"/>
  <c r="K33" i="9"/>
  <c r="G33" i="9"/>
  <c r="N33" i="9"/>
  <c r="F33" i="9"/>
  <c r="L33" i="9"/>
  <c r="D33" i="9"/>
  <c r="M33" i="9"/>
  <c r="E33" i="9"/>
  <c r="I33" i="9" s="1"/>
  <c r="J33" i="9"/>
  <c r="B33" i="9"/>
  <c r="H33" i="9"/>
  <c r="M34" i="9"/>
  <c r="E34" i="9"/>
  <c r="I34" i="9" s="1"/>
  <c r="H34" i="9"/>
  <c r="N34" i="9"/>
  <c r="F34" i="9"/>
  <c r="O34" i="9"/>
  <c r="G34" i="9"/>
  <c r="K34" i="9" s="1"/>
  <c r="D34" i="9"/>
  <c r="L34" i="9" s="1"/>
  <c r="B34" i="9"/>
  <c r="M37" i="10"/>
  <c r="I37" i="10"/>
  <c r="E37" i="10"/>
  <c r="J37" i="10"/>
  <c r="B37" i="10"/>
  <c r="H37" i="10"/>
  <c r="O37" i="10"/>
  <c r="K37" i="10"/>
  <c r="G37" i="10"/>
  <c r="N37" i="10"/>
  <c r="F37" i="10"/>
  <c r="L37" i="10"/>
  <c r="D37" i="10"/>
  <c r="O36" i="10"/>
  <c r="G36" i="10"/>
  <c r="K36" i="10" s="1"/>
  <c r="D36" i="10"/>
  <c r="B36" i="10"/>
  <c r="M36" i="10"/>
  <c r="I36" i="10"/>
  <c r="E36" i="10"/>
  <c r="H36" i="10"/>
  <c r="L36" i="10" s="1"/>
  <c r="N36" i="10"/>
  <c r="F36" i="10"/>
  <c r="J36" i="10" s="1"/>
  <c r="O34" i="10"/>
  <c r="K34" i="10"/>
  <c r="G34" i="10"/>
  <c r="L34" i="10"/>
  <c r="D34" i="10"/>
  <c r="J34" i="10"/>
  <c r="B34" i="10"/>
  <c r="M34" i="10"/>
  <c r="E34" i="10"/>
  <c r="I34" i="10" s="1"/>
  <c r="H34" i="10"/>
  <c r="N34" i="10"/>
  <c r="F34" i="10"/>
  <c r="H35" i="10"/>
  <c r="L35" i="10" s="1"/>
  <c r="B35" i="10"/>
  <c r="J35" i="10"/>
  <c r="E35" i="10"/>
  <c r="I35" i="10"/>
  <c r="M39" i="15"/>
  <c r="E39" i="15"/>
  <c r="I39" i="15" s="1"/>
  <c r="B39" i="15"/>
  <c r="H39" i="15"/>
  <c r="O39" i="15"/>
  <c r="G39" i="15"/>
  <c r="K39" i="15" s="1"/>
  <c r="N39" i="15"/>
  <c r="F39" i="15"/>
  <c r="J39" i="15" s="1"/>
  <c r="D39" i="15"/>
  <c r="L39" i="15" s="1"/>
  <c r="O35" i="15"/>
  <c r="K35" i="15"/>
  <c r="G35" i="15"/>
  <c r="N35" i="15"/>
  <c r="F35" i="15"/>
  <c r="L35" i="15"/>
  <c r="D35" i="15"/>
  <c r="M35" i="15"/>
  <c r="E35" i="15"/>
  <c r="I35" i="15" s="1"/>
  <c r="J35" i="15"/>
  <c r="B35" i="15"/>
  <c r="H35" i="15"/>
  <c r="I40" i="15"/>
  <c r="M34" i="15"/>
  <c r="I34" i="15"/>
  <c r="E34" i="15"/>
  <c r="H34" i="15"/>
  <c r="N34" i="15"/>
  <c r="F34" i="15"/>
  <c r="O34" i="15"/>
  <c r="K34" i="15"/>
  <c r="G34" i="15"/>
  <c r="L34" i="15"/>
  <c r="D34" i="15"/>
  <c r="J34" i="15"/>
  <c r="B34" i="15"/>
  <c r="M37" i="15"/>
  <c r="E37" i="15"/>
  <c r="I37" i="15" s="1"/>
  <c r="B37" i="15"/>
  <c r="H37" i="15"/>
  <c r="O37" i="15"/>
  <c r="G37" i="15"/>
  <c r="K37" i="15" s="1"/>
  <c r="N37" i="15"/>
  <c r="F37" i="15"/>
  <c r="J37" i="15" s="1"/>
  <c r="D37" i="15"/>
  <c r="L37" i="15" s="1"/>
  <c r="B40" i="15"/>
  <c r="J40" i="15"/>
  <c r="D40" i="15"/>
  <c r="L40" i="15"/>
  <c r="G40" i="15"/>
  <c r="K40" i="15"/>
  <c r="M36" i="8"/>
  <c r="I36" i="8"/>
  <c r="E36" i="8"/>
  <c r="H36" i="8"/>
  <c r="N36" i="8"/>
  <c r="F36" i="8"/>
  <c r="O36" i="8"/>
  <c r="K36" i="8"/>
  <c r="G36" i="8"/>
  <c r="L36" i="8"/>
  <c r="D36" i="8"/>
  <c r="J36" i="8"/>
  <c r="B36" i="8"/>
  <c r="M34" i="8"/>
  <c r="I34" i="8"/>
  <c r="E34" i="8"/>
  <c r="H34" i="8"/>
  <c r="N34" i="8"/>
  <c r="F34" i="8"/>
  <c r="O34" i="8"/>
  <c r="K34" i="8"/>
  <c r="G34" i="8"/>
  <c r="L34" i="8"/>
  <c r="D34" i="8"/>
  <c r="J34" i="8"/>
  <c r="B34" i="8"/>
  <c r="D35" i="8"/>
  <c r="L35" i="8" s="1"/>
  <c r="F35" i="8"/>
  <c r="J35" i="8" s="1"/>
  <c r="N35" i="8"/>
  <c r="G35" i="8"/>
  <c r="K35" i="8" s="1"/>
  <c r="N35" i="6"/>
  <c r="F35" i="6"/>
  <c r="B35" i="6"/>
  <c r="E35" i="6"/>
  <c r="H35" i="6"/>
  <c r="D35" i="6"/>
  <c r="J35" i="6" s="1"/>
  <c r="O35" i="6"/>
  <c r="G35" i="6"/>
  <c r="K35" i="6" s="1"/>
  <c r="M35" i="6"/>
  <c r="J34" i="6"/>
  <c r="H36" i="6"/>
  <c r="L36" i="6" s="1"/>
  <c r="D36" i="6"/>
  <c r="M36" i="6"/>
  <c r="E36" i="6"/>
  <c r="O36" i="6"/>
  <c r="N36" i="6"/>
  <c r="J36" i="6"/>
  <c r="F36" i="6"/>
  <c r="B36" i="6"/>
  <c r="I36" i="6"/>
  <c r="K36" i="6"/>
  <c r="G36" i="6"/>
  <c r="N33" i="6"/>
  <c r="F33" i="6"/>
  <c r="J33" i="6" s="1"/>
  <c r="B33" i="6"/>
  <c r="K33" i="6"/>
  <c r="M33" i="6"/>
  <c r="H33" i="6"/>
  <c r="L33" i="6" s="1"/>
  <c r="D33" i="6"/>
  <c r="O33" i="6"/>
  <c r="G33" i="6"/>
  <c r="E33" i="6"/>
  <c r="I33" i="6" s="1"/>
  <c r="G34" i="6"/>
  <c r="K34" i="6" s="1"/>
  <c r="E34" i="6"/>
  <c r="M34" i="6"/>
  <c r="D34" i="6"/>
  <c r="H34" i="6"/>
  <c r="L34" i="6" s="1"/>
  <c r="AN37" i="6"/>
  <c r="C37" i="6" s="1"/>
  <c r="O34" i="7"/>
  <c r="K34" i="7"/>
  <c r="G34" i="7"/>
  <c r="L34" i="7"/>
  <c r="D34" i="7"/>
  <c r="J34" i="7"/>
  <c r="B34" i="7"/>
  <c r="M34" i="7"/>
  <c r="E34" i="7"/>
  <c r="I34" i="7" s="1"/>
  <c r="H34" i="7"/>
  <c r="N34" i="7"/>
  <c r="F34" i="7"/>
  <c r="F36" i="7"/>
  <c r="J36" i="7" s="1"/>
  <c r="N36" i="7"/>
  <c r="H36" i="7"/>
  <c r="L36" i="7" s="1"/>
  <c r="E36" i="7"/>
  <c r="I36" i="7"/>
  <c r="M35" i="5"/>
  <c r="E35" i="5"/>
  <c r="I35" i="5" s="1"/>
  <c r="B35" i="5"/>
  <c r="H35" i="5"/>
  <c r="O35" i="5"/>
  <c r="G35" i="5"/>
  <c r="K35" i="5" s="1"/>
  <c r="N35" i="5"/>
  <c r="F35" i="5"/>
  <c r="J35" i="5" s="1"/>
  <c r="D35" i="5"/>
  <c r="L35" i="5" s="1"/>
  <c r="M37" i="5"/>
  <c r="I37" i="5"/>
  <c r="E37" i="5"/>
  <c r="J37" i="5"/>
  <c r="B37" i="5"/>
  <c r="H37" i="5"/>
  <c r="O37" i="5"/>
  <c r="K37" i="5"/>
  <c r="G37" i="5"/>
  <c r="N37" i="5"/>
  <c r="F37" i="5"/>
  <c r="L37" i="5"/>
  <c r="D37" i="5"/>
  <c r="M40" i="5"/>
  <c r="E40" i="5"/>
  <c r="I40" i="5" s="1"/>
  <c r="H40" i="5"/>
  <c r="N40" i="5"/>
  <c r="F40" i="5"/>
  <c r="O36" i="5"/>
  <c r="G36" i="5"/>
  <c r="K36" i="5" s="1"/>
  <c r="D36" i="5"/>
  <c r="B36" i="5"/>
  <c r="M36" i="5"/>
  <c r="I36" i="5"/>
  <c r="E36" i="5"/>
  <c r="H36" i="5"/>
  <c r="L36" i="5" s="1"/>
  <c r="N36" i="5"/>
  <c r="F36" i="5"/>
  <c r="J36" i="5" s="1"/>
  <c r="M34" i="5"/>
  <c r="I34" i="5"/>
  <c r="E34" i="5"/>
  <c r="H34" i="5"/>
  <c r="N34" i="5"/>
  <c r="F34" i="5"/>
  <c r="O34" i="5"/>
  <c r="K34" i="5"/>
  <c r="G34" i="5"/>
  <c r="L34" i="5"/>
  <c r="D34" i="5"/>
  <c r="J34" i="5"/>
  <c r="B34" i="5"/>
  <c r="O33" i="5"/>
  <c r="G33" i="5"/>
  <c r="K33" i="5" s="1"/>
  <c r="N33" i="5"/>
  <c r="F33" i="5"/>
  <c r="D33" i="5"/>
  <c r="M33" i="5"/>
  <c r="I33" i="5"/>
  <c r="E33" i="5"/>
  <c r="J33" i="5"/>
  <c r="B33" i="5"/>
  <c r="H33" i="5"/>
  <c r="L33" i="5" s="1"/>
  <c r="B40" i="5"/>
  <c r="D40" i="5"/>
  <c r="G40" i="5"/>
  <c r="O40" i="5"/>
  <c r="B38" i="5"/>
  <c r="J38" i="5"/>
  <c r="D38" i="5"/>
  <c r="I38" i="5" s="1"/>
  <c r="L38" i="5"/>
  <c r="G38" i="5"/>
  <c r="K38" i="5"/>
  <c r="AN15" i="5"/>
  <c r="C15" i="5" s="1"/>
  <c r="O35" i="25"/>
  <c r="K35" i="25"/>
  <c r="G35" i="25"/>
  <c r="N35" i="25"/>
  <c r="F35" i="25"/>
  <c r="L35" i="25"/>
  <c r="D35" i="25"/>
  <c r="M35" i="25"/>
  <c r="E35" i="25"/>
  <c r="I35" i="25" s="1"/>
  <c r="J35" i="25"/>
  <c r="B35" i="25"/>
  <c r="H35" i="25"/>
  <c r="O33" i="25"/>
  <c r="O42" i="25" s="1"/>
  <c r="G33" i="25"/>
  <c r="K33" i="25" s="1"/>
  <c r="N33" i="25"/>
  <c r="F33" i="25"/>
  <c r="F42" i="25" s="1"/>
  <c r="D33" i="25"/>
  <c r="M33" i="25"/>
  <c r="I33" i="25"/>
  <c r="E33" i="25"/>
  <c r="J33" i="25"/>
  <c r="B33" i="25"/>
  <c r="H33" i="25"/>
  <c r="L33" i="25" s="1"/>
  <c r="M36" i="25"/>
  <c r="I36" i="25"/>
  <c r="E36" i="25"/>
  <c r="H36" i="25"/>
  <c r="N36" i="25"/>
  <c r="F36" i="25"/>
  <c r="O36" i="25"/>
  <c r="K36" i="25"/>
  <c r="G36" i="25"/>
  <c r="L36" i="25"/>
  <c r="D36" i="25"/>
  <c r="J36" i="25"/>
  <c r="B36" i="25"/>
  <c r="O38" i="25"/>
  <c r="G38" i="25"/>
  <c r="K38" i="25" s="1"/>
  <c r="D38" i="25"/>
  <c r="B38" i="25"/>
  <c r="M38" i="25"/>
  <c r="I38" i="25"/>
  <c r="E38" i="25"/>
  <c r="H38" i="25"/>
  <c r="L38" i="25" s="1"/>
  <c r="N38" i="25"/>
  <c r="F38" i="25"/>
  <c r="J38" i="25" s="1"/>
  <c r="F34" i="25"/>
  <c r="J34" i="25" s="1"/>
  <c r="N34" i="25"/>
  <c r="H34" i="25"/>
  <c r="L34" i="25" s="1"/>
  <c r="E34" i="25"/>
  <c r="I34" i="25" s="1"/>
  <c r="M33" i="4"/>
  <c r="I33" i="4"/>
  <c r="E33" i="4"/>
  <c r="J33" i="4"/>
  <c r="B33" i="4"/>
  <c r="H33" i="4"/>
  <c r="O33" i="4"/>
  <c r="K33" i="4"/>
  <c r="G33" i="4"/>
  <c r="N33" i="4"/>
  <c r="N42" i="4" s="1"/>
  <c r="F33" i="4"/>
  <c r="L33" i="4"/>
  <c r="D33" i="4"/>
  <c r="O34" i="4"/>
  <c r="G34" i="4"/>
  <c r="K34" i="4" s="1"/>
  <c r="D34" i="4"/>
  <c r="B34" i="4"/>
  <c r="M34" i="4"/>
  <c r="I34" i="4"/>
  <c r="E34" i="4"/>
  <c r="H34" i="4"/>
  <c r="L34" i="4" s="1"/>
  <c r="N34" i="4"/>
  <c r="F34" i="4"/>
  <c r="J34" i="4" s="1"/>
  <c r="M35" i="4"/>
  <c r="I35" i="4"/>
  <c r="E35" i="4"/>
  <c r="J35" i="4"/>
  <c r="B35" i="4"/>
  <c r="H35" i="4"/>
  <c r="O35" i="4"/>
  <c r="K35" i="4"/>
  <c r="G35" i="4"/>
  <c r="N35" i="4"/>
  <c r="F35" i="4"/>
  <c r="L35" i="4"/>
  <c r="D35" i="4"/>
  <c r="AN22" i="4"/>
  <c r="C22" i="4" s="1"/>
  <c r="O41" i="4"/>
  <c r="M41" i="4"/>
  <c r="K41" i="4"/>
  <c r="I41" i="4"/>
  <c r="G41" i="4"/>
  <c r="E41" i="4"/>
  <c r="N41" i="4"/>
  <c r="J41" i="4"/>
  <c r="F41" i="4"/>
  <c r="B41" i="4"/>
  <c r="L41" i="4"/>
  <c r="H41" i="4"/>
  <c r="D41" i="4"/>
  <c r="O39" i="4"/>
  <c r="M39" i="4"/>
  <c r="K39" i="4"/>
  <c r="I39" i="4"/>
  <c r="G39" i="4"/>
  <c r="E39" i="4"/>
  <c r="N39" i="4"/>
  <c r="J39" i="4"/>
  <c r="F39" i="4"/>
  <c r="B39" i="4"/>
  <c r="L39" i="4"/>
  <c r="H39" i="4"/>
  <c r="D39" i="4"/>
  <c r="O37" i="4"/>
  <c r="M37" i="4"/>
  <c r="K37" i="4"/>
  <c r="I37" i="4"/>
  <c r="G37" i="4"/>
  <c r="E37" i="4"/>
  <c r="N37" i="4"/>
  <c r="J37" i="4"/>
  <c r="F37" i="4"/>
  <c r="B37" i="4"/>
  <c r="L37" i="4"/>
  <c r="H37" i="4"/>
  <c r="D37" i="4"/>
  <c r="O36" i="4"/>
  <c r="M36" i="4"/>
  <c r="M42" i="4" s="1"/>
  <c r="G36" i="4"/>
  <c r="K36" i="4" s="1"/>
  <c r="E36" i="4"/>
  <c r="E42" i="4" s="1"/>
  <c r="H36" i="4"/>
  <c r="D36" i="4"/>
  <c r="D42" i="4" s="1"/>
  <c r="N36" i="4"/>
  <c r="J36" i="4"/>
  <c r="F36" i="4"/>
  <c r="B36" i="4"/>
  <c r="O42" i="4"/>
  <c r="O41" i="25"/>
  <c r="M41" i="25"/>
  <c r="K41" i="25"/>
  <c r="I41" i="25"/>
  <c r="G41" i="25"/>
  <c r="E41" i="25"/>
  <c r="N41" i="25"/>
  <c r="J41" i="25"/>
  <c r="F41" i="25"/>
  <c r="B41" i="25"/>
  <c r="L41" i="25"/>
  <c r="H41" i="25"/>
  <c r="D41" i="25"/>
  <c r="O40" i="25"/>
  <c r="M40" i="25"/>
  <c r="K40" i="25"/>
  <c r="I40" i="25"/>
  <c r="G40" i="25"/>
  <c r="E40" i="25"/>
  <c r="L40" i="25"/>
  <c r="H40" i="25"/>
  <c r="D40" i="25"/>
  <c r="N40" i="25"/>
  <c r="J40" i="25"/>
  <c r="F40" i="25"/>
  <c r="B40" i="25"/>
  <c r="O39" i="25"/>
  <c r="M39" i="25"/>
  <c r="K39" i="25"/>
  <c r="I39" i="25"/>
  <c r="G39" i="25"/>
  <c r="E39" i="25"/>
  <c r="N39" i="25"/>
  <c r="J39" i="25"/>
  <c r="F39" i="25"/>
  <c r="B39" i="25"/>
  <c r="L39" i="25"/>
  <c r="H39" i="25"/>
  <c r="D39" i="25"/>
  <c r="O37" i="25"/>
  <c r="M37" i="25"/>
  <c r="G37" i="25"/>
  <c r="K37" i="25" s="1"/>
  <c r="E37" i="25"/>
  <c r="N37" i="25"/>
  <c r="F37" i="25"/>
  <c r="J37" i="25" s="1"/>
  <c r="B37" i="25"/>
  <c r="H37" i="25"/>
  <c r="D37" i="25"/>
  <c r="D42" i="25" s="1"/>
  <c r="N42" i="25"/>
  <c r="AN16" i="5"/>
  <c r="C16" i="5" s="1"/>
  <c r="O39" i="5"/>
  <c r="M39" i="5"/>
  <c r="M42" i="5" s="1"/>
  <c r="G39" i="5"/>
  <c r="K39" i="5" s="1"/>
  <c r="E39" i="5"/>
  <c r="I39" i="5" s="1"/>
  <c r="N39" i="5"/>
  <c r="J39" i="5"/>
  <c r="F39" i="5"/>
  <c r="B39" i="5"/>
  <c r="H39" i="5"/>
  <c r="H42" i="5" s="1"/>
  <c r="D39" i="5"/>
  <c r="G42" i="5"/>
  <c r="AN24" i="5"/>
  <c r="C24" i="5" s="1"/>
  <c r="E42" i="5"/>
  <c r="O33" i="7"/>
  <c r="M33" i="7"/>
  <c r="G33" i="7"/>
  <c r="K33" i="7" s="1"/>
  <c r="E33" i="7"/>
  <c r="I33" i="7" s="1"/>
  <c r="N33" i="7"/>
  <c r="J33" i="7"/>
  <c r="F33" i="7"/>
  <c r="B33" i="7"/>
  <c r="H33" i="7"/>
  <c r="L33" i="7" s="1"/>
  <c r="D33" i="7"/>
  <c r="O39" i="7"/>
  <c r="M39" i="7"/>
  <c r="K39" i="7"/>
  <c r="I39" i="7"/>
  <c r="G39" i="7"/>
  <c r="E39" i="7"/>
  <c r="N39" i="7"/>
  <c r="J39" i="7"/>
  <c r="F39" i="7"/>
  <c r="B39" i="7"/>
  <c r="L39" i="7"/>
  <c r="H39" i="7"/>
  <c r="D39" i="7"/>
  <c r="O35" i="7"/>
  <c r="M35" i="7"/>
  <c r="G35" i="7"/>
  <c r="K35" i="7" s="1"/>
  <c r="E35" i="7"/>
  <c r="I35" i="7" s="1"/>
  <c r="N35" i="7"/>
  <c r="J35" i="7"/>
  <c r="F35" i="7"/>
  <c r="B35" i="7"/>
  <c r="H35" i="7"/>
  <c r="L35" i="7" s="1"/>
  <c r="D35" i="7"/>
  <c r="O41" i="7"/>
  <c r="M41" i="7"/>
  <c r="K41" i="7"/>
  <c r="I41" i="7"/>
  <c r="G41" i="7"/>
  <c r="E41" i="7"/>
  <c r="N41" i="7"/>
  <c r="J41" i="7"/>
  <c r="F41" i="7"/>
  <c r="B41" i="7"/>
  <c r="L41" i="7"/>
  <c r="H41" i="7"/>
  <c r="D41" i="7"/>
  <c r="O40" i="7"/>
  <c r="M40" i="7"/>
  <c r="K40" i="7"/>
  <c r="I40" i="7"/>
  <c r="G40" i="7"/>
  <c r="E40" i="7"/>
  <c r="L40" i="7"/>
  <c r="H40" i="7"/>
  <c r="D40" i="7"/>
  <c r="N40" i="7"/>
  <c r="J40" i="7"/>
  <c r="F40" i="7"/>
  <c r="B40" i="7"/>
  <c r="O38" i="7"/>
  <c r="M38" i="7"/>
  <c r="K38" i="7"/>
  <c r="I38" i="7"/>
  <c r="G38" i="7"/>
  <c r="E38" i="7"/>
  <c r="L38" i="7"/>
  <c r="H38" i="7"/>
  <c r="D38" i="7"/>
  <c r="N38" i="7"/>
  <c r="J38" i="7"/>
  <c r="F38" i="7"/>
  <c r="B38" i="7"/>
  <c r="N41" i="6"/>
  <c r="L41" i="6"/>
  <c r="J41" i="6"/>
  <c r="H41" i="6"/>
  <c r="F41" i="6"/>
  <c r="D41" i="6"/>
  <c r="B41" i="6"/>
  <c r="O41" i="6"/>
  <c r="K41" i="6"/>
  <c r="G41" i="6"/>
  <c r="M41" i="6"/>
  <c r="I41" i="6"/>
  <c r="E41" i="6"/>
  <c r="N40" i="6"/>
  <c r="L40" i="6"/>
  <c r="J40" i="6"/>
  <c r="H40" i="6"/>
  <c r="F40" i="6"/>
  <c r="D40" i="6"/>
  <c r="B40" i="6"/>
  <c r="M40" i="6"/>
  <c r="I40" i="6"/>
  <c r="E40" i="6"/>
  <c r="O40" i="6"/>
  <c r="K40" i="6"/>
  <c r="G40" i="6"/>
  <c r="N39" i="6"/>
  <c r="L39" i="6"/>
  <c r="J39" i="6"/>
  <c r="H39" i="6"/>
  <c r="F39" i="6"/>
  <c r="D39" i="6"/>
  <c r="B39" i="6"/>
  <c r="O39" i="6"/>
  <c r="K39" i="6"/>
  <c r="G39" i="6"/>
  <c r="M39" i="6"/>
  <c r="I39" i="6"/>
  <c r="E39" i="6"/>
  <c r="N38" i="6"/>
  <c r="L38" i="6"/>
  <c r="J38" i="6"/>
  <c r="H38" i="6"/>
  <c r="F38" i="6"/>
  <c r="D38" i="6"/>
  <c r="B38" i="6"/>
  <c r="M38" i="6"/>
  <c r="I38" i="6"/>
  <c r="E38" i="6"/>
  <c r="O38" i="6"/>
  <c r="K38" i="6"/>
  <c r="G38" i="6"/>
  <c r="O41" i="8"/>
  <c r="M41" i="8"/>
  <c r="K41" i="8"/>
  <c r="I41" i="8"/>
  <c r="G41" i="8"/>
  <c r="E41" i="8"/>
  <c r="N41" i="8"/>
  <c r="J41" i="8"/>
  <c r="F41" i="8"/>
  <c r="B41" i="8"/>
  <c r="L41" i="8"/>
  <c r="H41" i="8"/>
  <c r="D41" i="8"/>
  <c r="O40" i="8"/>
  <c r="M40" i="8"/>
  <c r="K40" i="8"/>
  <c r="I40" i="8"/>
  <c r="G40" i="8"/>
  <c r="E40" i="8"/>
  <c r="L40" i="8"/>
  <c r="H40" i="8"/>
  <c r="D40" i="8"/>
  <c r="N40" i="8"/>
  <c r="J40" i="8"/>
  <c r="F40" i="8"/>
  <c r="B40" i="8"/>
  <c r="O39" i="8"/>
  <c r="M39" i="8"/>
  <c r="K39" i="8"/>
  <c r="I39" i="8"/>
  <c r="G39" i="8"/>
  <c r="E39" i="8"/>
  <c r="N39" i="8"/>
  <c r="J39" i="8"/>
  <c r="F39" i="8"/>
  <c r="B39" i="8"/>
  <c r="L39" i="8"/>
  <c r="H39" i="8"/>
  <c r="D39" i="8"/>
  <c r="O38" i="8"/>
  <c r="M38" i="8"/>
  <c r="K38" i="8"/>
  <c r="I38" i="8"/>
  <c r="G38" i="8"/>
  <c r="E38" i="8"/>
  <c r="L38" i="8"/>
  <c r="H38" i="8"/>
  <c r="D38" i="8"/>
  <c r="N38" i="8"/>
  <c r="J38" i="8"/>
  <c r="F38" i="8"/>
  <c r="B38" i="8"/>
  <c r="O33" i="8"/>
  <c r="M33" i="8"/>
  <c r="G33" i="8"/>
  <c r="K33" i="8" s="1"/>
  <c r="E33" i="8"/>
  <c r="N33" i="8"/>
  <c r="J33" i="8"/>
  <c r="F33" i="8"/>
  <c r="B33" i="8"/>
  <c r="H33" i="8"/>
  <c r="D33" i="8"/>
  <c r="O38" i="15"/>
  <c r="M38" i="15"/>
  <c r="G38" i="15"/>
  <c r="K38" i="15" s="1"/>
  <c r="E38" i="15"/>
  <c r="I38" i="15" s="1"/>
  <c r="H38" i="15"/>
  <c r="D38" i="15"/>
  <c r="L38" i="15" s="1"/>
  <c r="N38" i="15"/>
  <c r="J38" i="15"/>
  <c r="F38" i="15"/>
  <c r="B38" i="15"/>
  <c r="O36" i="15"/>
  <c r="M36" i="15"/>
  <c r="G36" i="15"/>
  <c r="K36" i="15" s="1"/>
  <c r="E36" i="15"/>
  <c r="I36" i="15" s="1"/>
  <c r="H36" i="15"/>
  <c r="L36" i="15" s="1"/>
  <c r="D36" i="15"/>
  <c r="N36" i="15"/>
  <c r="F36" i="15"/>
  <c r="J36" i="15" s="1"/>
  <c r="B36" i="15"/>
  <c r="O33" i="15"/>
  <c r="M33" i="15"/>
  <c r="G33" i="15"/>
  <c r="K33" i="15" s="1"/>
  <c r="E33" i="15"/>
  <c r="N33" i="15"/>
  <c r="F33" i="15"/>
  <c r="J33" i="15" s="1"/>
  <c r="B33" i="15"/>
  <c r="H33" i="15"/>
  <c r="D33" i="15"/>
  <c r="L33" i="15" s="1"/>
  <c r="O33" i="10"/>
  <c r="M33" i="10"/>
  <c r="G33" i="10"/>
  <c r="K33" i="10" s="1"/>
  <c r="E33" i="10"/>
  <c r="I33" i="10" s="1"/>
  <c r="N33" i="10"/>
  <c r="F33" i="10"/>
  <c r="J33" i="10" s="1"/>
  <c r="B33" i="10"/>
  <c r="H33" i="10"/>
  <c r="D33" i="10"/>
  <c r="L33" i="10" s="1"/>
  <c r="O40" i="10"/>
  <c r="M40" i="10"/>
  <c r="K40" i="10"/>
  <c r="I40" i="10"/>
  <c r="G40" i="10"/>
  <c r="E40" i="10"/>
  <c r="L40" i="10"/>
  <c r="H40" i="10"/>
  <c r="D40" i="10"/>
  <c r="N40" i="10"/>
  <c r="J40" i="10"/>
  <c r="F40" i="10"/>
  <c r="B40" i="10"/>
  <c r="O39" i="10"/>
  <c r="M39" i="10"/>
  <c r="K39" i="10"/>
  <c r="I39" i="10"/>
  <c r="G39" i="10"/>
  <c r="E39" i="10"/>
  <c r="N39" i="10"/>
  <c r="J39" i="10"/>
  <c r="F39" i="10"/>
  <c r="B39" i="10"/>
  <c r="L39" i="10"/>
  <c r="H39" i="10"/>
  <c r="D39" i="10"/>
  <c r="AN20" i="10"/>
  <c r="C20" i="10" s="1"/>
  <c r="O36" i="9"/>
  <c r="M36" i="9"/>
  <c r="G36" i="9"/>
  <c r="E36" i="9"/>
  <c r="I36" i="9" s="1"/>
  <c r="H36" i="9"/>
  <c r="D36" i="9"/>
  <c r="L36" i="9" s="1"/>
  <c r="N36" i="9"/>
  <c r="J36" i="9"/>
  <c r="F36" i="9"/>
  <c r="B36" i="9"/>
  <c r="O38" i="9"/>
  <c r="M38" i="9"/>
  <c r="G38" i="9"/>
  <c r="K38" i="9" s="1"/>
  <c r="E38" i="9"/>
  <c r="H38" i="9"/>
  <c r="L38" i="9" s="1"/>
  <c r="D38" i="9"/>
  <c r="N38" i="9"/>
  <c r="F38" i="9"/>
  <c r="F42" i="9" s="1"/>
  <c r="B38" i="9"/>
  <c r="N42" i="9"/>
  <c r="O41" i="9"/>
  <c r="M41" i="9"/>
  <c r="G41" i="9"/>
  <c r="K41" i="9" s="1"/>
  <c r="E41" i="9"/>
  <c r="I41" i="9" s="1"/>
  <c r="N41" i="9"/>
  <c r="J41" i="9"/>
  <c r="F41" i="9"/>
  <c r="B41" i="9"/>
  <c r="H41" i="9"/>
  <c r="L41" i="9" s="1"/>
  <c r="D41" i="9"/>
  <c r="O40" i="9"/>
  <c r="O42" i="9" s="1"/>
  <c r="M40" i="9"/>
  <c r="G40" i="9"/>
  <c r="K40" i="9" s="1"/>
  <c r="E40" i="9"/>
  <c r="I40" i="9" s="1"/>
  <c r="H40" i="9"/>
  <c r="D40" i="9"/>
  <c r="L40" i="9" s="1"/>
  <c r="N40" i="9"/>
  <c r="J40" i="9"/>
  <c r="F40" i="9"/>
  <c r="B40" i="9"/>
  <c r="O39" i="9"/>
  <c r="M39" i="9"/>
  <c r="G39" i="9"/>
  <c r="K39" i="9" s="1"/>
  <c r="E39" i="9"/>
  <c r="I39" i="9" s="1"/>
  <c r="N39" i="9"/>
  <c r="J39" i="9"/>
  <c r="F39" i="9"/>
  <c r="B39" i="9"/>
  <c r="H39" i="9"/>
  <c r="L39" i="9" s="1"/>
  <c r="D39" i="9"/>
  <c r="O36" i="12"/>
  <c r="O42" i="12" s="1"/>
  <c r="M36" i="12"/>
  <c r="G36" i="12"/>
  <c r="K36" i="12" s="1"/>
  <c r="E36" i="12"/>
  <c r="I36" i="12" s="1"/>
  <c r="H36" i="12"/>
  <c r="D36" i="12"/>
  <c r="D42" i="12" s="1"/>
  <c r="N36" i="12"/>
  <c r="J36" i="12"/>
  <c r="F36" i="12"/>
  <c r="B36" i="12"/>
  <c r="N42" i="12"/>
  <c r="O33" i="13"/>
  <c r="M33" i="13"/>
  <c r="M42" i="13" s="1"/>
  <c r="G33" i="13"/>
  <c r="K33" i="13" s="1"/>
  <c r="E33" i="13"/>
  <c r="E42" i="13" s="1"/>
  <c r="N33" i="13"/>
  <c r="F33" i="13"/>
  <c r="J33" i="13" s="1"/>
  <c r="B33" i="13"/>
  <c r="H33" i="13"/>
  <c r="D33" i="13"/>
  <c r="L33" i="13" s="1"/>
  <c r="O41" i="13"/>
  <c r="M41" i="13"/>
  <c r="K41" i="13"/>
  <c r="I41" i="13"/>
  <c r="G41" i="13"/>
  <c r="E41" i="13"/>
  <c r="N41" i="13"/>
  <c r="J41" i="13"/>
  <c r="F41" i="13"/>
  <c r="B41" i="13"/>
  <c r="L41" i="13"/>
  <c r="H41" i="13"/>
  <c r="D41" i="13"/>
  <c r="O40" i="11"/>
  <c r="M40" i="11"/>
  <c r="K40" i="11"/>
  <c r="I40" i="11"/>
  <c r="G40" i="11"/>
  <c r="E40" i="11"/>
  <c r="L40" i="11"/>
  <c r="H40" i="11"/>
  <c r="D40" i="11"/>
  <c r="N40" i="11"/>
  <c r="J40" i="11"/>
  <c r="F40" i="11"/>
  <c r="B40" i="11"/>
  <c r="O38" i="11"/>
  <c r="M38" i="11"/>
  <c r="K38" i="11"/>
  <c r="I38" i="11"/>
  <c r="G38" i="11"/>
  <c r="E38" i="11"/>
  <c r="L38" i="11"/>
  <c r="H38" i="11"/>
  <c r="D38" i="11"/>
  <c r="N38" i="11"/>
  <c r="J38" i="11"/>
  <c r="F38" i="11"/>
  <c r="B38" i="11"/>
  <c r="O39" i="11"/>
  <c r="M39" i="11"/>
  <c r="M42" i="11" s="1"/>
  <c r="K39" i="11"/>
  <c r="I39" i="11"/>
  <c r="G39" i="11"/>
  <c r="E39" i="11"/>
  <c r="E42" i="11" s="1"/>
  <c r="N39" i="11"/>
  <c r="J39" i="11"/>
  <c r="F39" i="11"/>
  <c r="B39" i="11"/>
  <c r="L39" i="11"/>
  <c r="H39" i="11"/>
  <c r="H42" i="11" s="1"/>
  <c r="D39" i="11"/>
  <c r="F42" i="11"/>
  <c r="O36" i="26"/>
  <c r="M36" i="26"/>
  <c r="G36" i="26"/>
  <c r="K36" i="26" s="1"/>
  <c r="E36" i="26"/>
  <c r="I36" i="26" s="1"/>
  <c r="N36" i="26"/>
  <c r="H36" i="26"/>
  <c r="L36" i="26" s="1"/>
  <c r="F36" i="26"/>
  <c r="J36" i="26" s="1"/>
  <c r="D36" i="26"/>
  <c r="B36" i="26"/>
  <c r="O35" i="26"/>
  <c r="M35" i="26"/>
  <c r="N35" i="26"/>
  <c r="H35" i="26"/>
  <c r="L35" i="26" s="1"/>
  <c r="F35" i="26"/>
  <c r="J35" i="26" s="1"/>
  <c r="D35" i="26"/>
  <c r="B35" i="26"/>
  <c r="E35" i="26"/>
  <c r="I35" i="26" s="1"/>
  <c r="G35" i="26"/>
  <c r="K35" i="26" s="1"/>
  <c r="O41" i="26"/>
  <c r="M41" i="26"/>
  <c r="K41" i="26"/>
  <c r="I41" i="26"/>
  <c r="G41" i="26"/>
  <c r="E41" i="26"/>
  <c r="N41" i="26"/>
  <c r="L41" i="26"/>
  <c r="J41" i="26"/>
  <c r="H41" i="26"/>
  <c r="F41" i="26"/>
  <c r="D41" i="26"/>
  <c r="B41" i="26"/>
  <c r="AN38" i="26"/>
  <c r="N33" i="26"/>
  <c r="H33" i="26"/>
  <c r="L33" i="26" s="1"/>
  <c r="F33" i="26"/>
  <c r="J33" i="26" s="1"/>
  <c r="D33" i="26"/>
  <c r="B33" i="26"/>
  <c r="M33" i="26"/>
  <c r="I33" i="26"/>
  <c r="E33" i="26"/>
  <c r="O33" i="26"/>
  <c r="G33" i="26"/>
  <c r="K33" i="26" s="1"/>
  <c r="O39" i="26"/>
  <c r="M39" i="26"/>
  <c r="K39" i="26"/>
  <c r="I39" i="26"/>
  <c r="G39" i="26"/>
  <c r="E39" i="26"/>
  <c r="N39" i="26"/>
  <c r="L39" i="26"/>
  <c r="J39" i="26"/>
  <c r="H39" i="26"/>
  <c r="F39" i="26"/>
  <c r="D39" i="26"/>
  <c r="B39" i="26"/>
  <c r="O37" i="26"/>
  <c r="M37" i="26"/>
  <c r="G37" i="26"/>
  <c r="K37" i="26" s="1"/>
  <c r="E37" i="26"/>
  <c r="I37" i="26" s="1"/>
  <c r="N37" i="26"/>
  <c r="H37" i="26"/>
  <c r="L37" i="26" s="1"/>
  <c r="F37" i="26"/>
  <c r="J37" i="26" s="1"/>
  <c r="D37" i="26"/>
  <c r="B37" i="26"/>
  <c r="AN38" i="12"/>
  <c r="AN12" i="14"/>
  <c r="C12" i="14" s="1"/>
  <c r="AN37" i="8"/>
  <c r="C37" i="8" s="1"/>
  <c r="AN18" i="25"/>
  <c r="C18" i="25" s="1"/>
  <c r="AN14" i="25"/>
  <c r="C14" i="25" s="1"/>
  <c r="G42" i="11" l="1"/>
  <c r="N42" i="11"/>
  <c r="O42" i="11"/>
  <c r="L36" i="11"/>
  <c r="J36" i="11"/>
  <c r="I35" i="13"/>
  <c r="H42" i="13"/>
  <c r="I33" i="13"/>
  <c r="L36" i="12"/>
  <c r="G42" i="12"/>
  <c r="F42" i="12"/>
  <c r="H42" i="12"/>
  <c r="L42" i="12" s="1"/>
  <c r="M42" i="12"/>
  <c r="E42" i="12"/>
  <c r="E42" i="9"/>
  <c r="I38" i="9"/>
  <c r="G42" i="9"/>
  <c r="K36" i="9"/>
  <c r="J38" i="9"/>
  <c r="H42" i="9"/>
  <c r="L42" i="9" s="1"/>
  <c r="M42" i="9"/>
  <c r="J34" i="9"/>
  <c r="H42" i="15"/>
  <c r="E42" i="15"/>
  <c r="I33" i="15"/>
  <c r="M42" i="15"/>
  <c r="I33" i="8"/>
  <c r="I35" i="8"/>
  <c r="M37" i="8"/>
  <c r="M42" i="8" s="1"/>
  <c r="E37" i="8"/>
  <c r="I37" i="8" s="1"/>
  <c r="B37" i="8"/>
  <c r="H37" i="8"/>
  <c r="H42" i="8" s="1"/>
  <c r="O37" i="8"/>
  <c r="O42" i="8" s="1"/>
  <c r="G37" i="8"/>
  <c r="K37" i="8" s="1"/>
  <c r="N37" i="8"/>
  <c r="F37" i="8"/>
  <c r="J37" i="8" s="1"/>
  <c r="D37" i="8"/>
  <c r="L37" i="8" s="1"/>
  <c r="L33" i="8"/>
  <c r="F42" i="8"/>
  <c r="N42" i="8"/>
  <c r="M42" i="6"/>
  <c r="G42" i="6"/>
  <c r="L35" i="6"/>
  <c r="I35" i="6"/>
  <c r="N37" i="6"/>
  <c r="N42" i="6" s="1"/>
  <c r="F37" i="6"/>
  <c r="F42" i="6" s="1"/>
  <c r="J42" i="6" s="1"/>
  <c r="B37" i="6"/>
  <c r="K37" i="6"/>
  <c r="M37" i="6"/>
  <c r="H37" i="6"/>
  <c r="H42" i="6" s="1"/>
  <c r="D37" i="6"/>
  <c r="D42" i="6" s="1"/>
  <c r="O37" i="6"/>
  <c r="O42" i="6" s="1"/>
  <c r="G37" i="6"/>
  <c r="E37" i="6"/>
  <c r="E42" i="6" s="1"/>
  <c r="I42" i="6" s="1"/>
  <c r="I34" i="6"/>
  <c r="D42" i="5"/>
  <c r="L39" i="5"/>
  <c r="F42" i="5"/>
  <c r="N42" i="5"/>
  <c r="O42" i="5"/>
  <c r="K40" i="5"/>
  <c r="J40" i="5"/>
  <c r="L40" i="5"/>
  <c r="L37" i="25"/>
  <c r="G42" i="25"/>
  <c r="K42" i="25" s="1"/>
  <c r="H42" i="25"/>
  <c r="E42" i="25"/>
  <c r="I42" i="25" s="1"/>
  <c r="I37" i="25"/>
  <c r="M42" i="25"/>
  <c r="L36" i="4"/>
  <c r="F42" i="4"/>
  <c r="H42" i="4"/>
  <c r="I36" i="4"/>
  <c r="G42" i="4"/>
  <c r="D42" i="11"/>
  <c r="D42" i="9"/>
  <c r="J42" i="9" s="1"/>
  <c r="L42" i="25"/>
  <c r="J42" i="4"/>
  <c r="L42" i="4"/>
  <c r="I42" i="4"/>
  <c r="K42" i="4"/>
  <c r="J42" i="25"/>
  <c r="I42" i="5"/>
  <c r="K42" i="5"/>
  <c r="J42" i="5"/>
  <c r="L42" i="5"/>
  <c r="H42" i="7"/>
  <c r="E42" i="7"/>
  <c r="M42" i="7"/>
  <c r="D42" i="7"/>
  <c r="F42" i="7"/>
  <c r="N42" i="7"/>
  <c r="G42" i="7"/>
  <c r="O42" i="7"/>
  <c r="G42" i="8"/>
  <c r="I42" i="15"/>
  <c r="D42" i="15"/>
  <c r="F42" i="15"/>
  <c r="J42" i="15" s="1"/>
  <c r="N42" i="15"/>
  <c r="G42" i="15"/>
  <c r="K42" i="15" s="1"/>
  <c r="O42" i="15"/>
  <c r="H42" i="10"/>
  <c r="E42" i="10"/>
  <c r="M42" i="10"/>
  <c r="D42" i="10"/>
  <c r="F42" i="10"/>
  <c r="N42" i="10"/>
  <c r="G42" i="10"/>
  <c r="O42" i="10"/>
  <c r="I42" i="9"/>
  <c r="K42" i="12"/>
  <c r="J42" i="12"/>
  <c r="I42" i="12"/>
  <c r="D42" i="13"/>
  <c r="F42" i="13"/>
  <c r="N42" i="13"/>
  <c r="G42" i="13"/>
  <c r="O42" i="13"/>
  <c r="L42" i="11"/>
  <c r="K42" i="11"/>
  <c r="J42" i="11"/>
  <c r="I42" i="11"/>
  <c r="G42" i="26"/>
  <c r="O42" i="26"/>
  <c r="F42" i="26"/>
  <c r="N42" i="26"/>
  <c r="E42" i="26"/>
  <c r="M42" i="26"/>
  <c r="D42" i="26"/>
  <c r="H42" i="26"/>
  <c r="L42" i="13" l="1"/>
  <c r="K42" i="9"/>
  <c r="L42" i="15"/>
  <c r="E42" i="8"/>
  <c r="I42" i="8" s="1"/>
  <c r="D42" i="8"/>
  <c r="L42" i="8" s="1"/>
  <c r="K42" i="6"/>
  <c r="L42" i="6"/>
  <c r="I37" i="6"/>
  <c r="L37" i="6"/>
  <c r="J37" i="6"/>
  <c r="K42" i="13"/>
  <c r="J42" i="13"/>
  <c r="I42" i="13"/>
  <c r="J42" i="8"/>
  <c r="I42" i="7"/>
  <c r="K42" i="7"/>
  <c r="J42" i="7"/>
  <c r="L42" i="7"/>
  <c r="I42" i="10"/>
  <c r="K42" i="10"/>
  <c r="J42" i="10"/>
  <c r="L42" i="10"/>
  <c r="I42" i="26"/>
  <c r="J42" i="26"/>
  <c r="K42" i="26"/>
  <c r="L42" i="26"/>
  <c r="AI27" i="1"/>
  <c r="AM27" i="1" s="1"/>
  <c r="AJ27" i="1"/>
  <c r="AI26" i="1"/>
  <c r="AM26" i="1" s="1"/>
  <c r="AJ26" i="1"/>
  <c r="K42" i="8" l="1"/>
  <c r="AK27" i="1"/>
  <c r="AL27" i="1" s="1"/>
  <c r="AN27" i="1" s="1"/>
  <c r="AK26" i="1"/>
  <c r="AL26" i="1" s="1"/>
  <c r="AN26" i="1" s="1"/>
  <c r="AI25" i="1"/>
  <c r="AM25" i="1" s="1"/>
  <c r="AJ25" i="1"/>
  <c r="AK25" i="1" l="1"/>
  <c r="AL25" i="1" s="1"/>
  <c r="AN25" i="1" s="1"/>
  <c r="AI25" i="3" l="1"/>
  <c r="AM25" i="3" s="1"/>
  <c r="AJ25" i="3"/>
  <c r="AK25" i="3" l="1"/>
  <c r="AL25" i="3" s="1"/>
  <c r="AN25" i="3" s="1"/>
  <c r="AI41" i="3" l="1"/>
  <c r="AI40" i="3"/>
  <c r="AI39" i="3"/>
  <c r="AI38" i="3"/>
  <c r="AI37" i="3"/>
  <c r="AI36" i="3"/>
  <c r="AI35" i="3"/>
  <c r="AI34" i="3"/>
  <c r="AI33" i="3"/>
  <c r="AI34" i="1"/>
  <c r="AI35" i="1"/>
  <c r="AI36" i="1"/>
  <c r="AI37" i="1"/>
  <c r="AI38" i="1"/>
  <c r="AI39" i="1"/>
  <c r="AI40" i="1"/>
  <c r="AI41" i="1"/>
  <c r="AI33" i="1"/>
  <c r="AJ41" i="3" l="1"/>
  <c r="AM41" i="3"/>
  <c r="AJ40" i="3"/>
  <c r="AM40" i="3"/>
  <c r="AJ39" i="3"/>
  <c r="C39" i="3" s="1"/>
  <c r="AM39" i="3"/>
  <c r="AM38" i="3"/>
  <c r="AJ38" i="3"/>
  <c r="AJ37" i="3"/>
  <c r="C37" i="3" s="1"/>
  <c r="AM37" i="3"/>
  <c r="AM36" i="3"/>
  <c r="AJ36" i="3"/>
  <c r="AJ35" i="3"/>
  <c r="AM35" i="3"/>
  <c r="AJ34" i="3"/>
  <c r="AM34" i="3"/>
  <c r="AJ33" i="3"/>
  <c r="AM33" i="3"/>
  <c r="AJ41" i="1"/>
  <c r="AM41" i="1"/>
  <c r="AJ40" i="1"/>
  <c r="AM40" i="1"/>
  <c r="AM39" i="1"/>
  <c r="AJ39" i="1"/>
  <c r="AM38" i="1"/>
  <c r="AJ38" i="1"/>
  <c r="AJ37" i="1"/>
  <c r="AM37" i="1"/>
  <c r="AJ36" i="1"/>
  <c r="AM36" i="1"/>
  <c r="AJ35" i="1"/>
  <c r="AM35" i="1"/>
  <c r="AJ34" i="1"/>
  <c r="AM34" i="1"/>
  <c r="AJ33" i="1"/>
  <c r="AM33" i="1"/>
  <c r="C34" i="3" l="1"/>
  <c r="O34" i="3" s="1"/>
  <c r="C34" i="1"/>
  <c r="O34" i="1" s="1"/>
  <c r="AK38" i="1"/>
  <c r="AL38" i="1" s="1"/>
  <c r="AN38" i="1" s="1"/>
  <c r="C38" i="1"/>
  <c r="AK39" i="1"/>
  <c r="AL39" i="1" s="1"/>
  <c r="C39" i="1"/>
  <c r="M34" i="1"/>
  <c r="E34" i="1"/>
  <c r="H34" i="1"/>
  <c r="N34" i="1"/>
  <c r="F34" i="1"/>
  <c r="AK40" i="1"/>
  <c r="AL40" i="1" s="1"/>
  <c r="C40" i="1"/>
  <c r="AK41" i="1"/>
  <c r="AL41" i="1" s="1"/>
  <c r="AN41" i="1" s="1"/>
  <c r="C41" i="1"/>
  <c r="AK36" i="3"/>
  <c r="AL36" i="3" s="1"/>
  <c r="AK38" i="3"/>
  <c r="AL38" i="3" s="1"/>
  <c r="C38" i="3"/>
  <c r="M34" i="3"/>
  <c r="E34" i="3"/>
  <c r="H34" i="3"/>
  <c r="N34" i="3"/>
  <c r="F34" i="3"/>
  <c r="O37" i="3"/>
  <c r="M37" i="3"/>
  <c r="K37" i="3"/>
  <c r="I37" i="3"/>
  <c r="G37" i="3"/>
  <c r="E37" i="3"/>
  <c r="N37" i="3"/>
  <c r="J37" i="3"/>
  <c r="F37" i="3"/>
  <c r="B37" i="3"/>
  <c r="L37" i="3"/>
  <c r="H37" i="3"/>
  <c r="D37" i="3"/>
  <c r="O39" i="3"/>
  <c r="M39" i="3"/>
  <c r="K39" i="3"/>
  <c r="I39" i="3"/>
  <c r="G39" i="3"/>
  <c r="E39" i="3"/>
  <c r="N39" i="3"/>
  <c r="J39" i="3"/>
  <c r="F39" i="3"/>
  <c r="B39" i="3"/>
  <c r="L39" i="3"/>
  <c r="H39" i="3"/>
  <c r="D39" i="3"/>
  <c r="AK40" i="3"/>
  <c r="AL40" i="3" s="1"/>
  <c r="AN40" i="3" s="1"/>
  <c r="C40" i="3"/>
  <c r="AK41" i="3"/>
  <c r="AL41" i="3" s="1"/>
  <c r="C41" i="3"/>
  <c r="AN39" i="1"/>
  <c r="AN36" i="3"/>
  <c r="C36" i="3" s="1"/>
  <c r="AN38" i="3"/>
  <c r="AK36" i="1"/>
  <c r="AL36" i="1" s="1"/>
  <c r="AN36" i="1" s="1"/>
  <c r="C36" i="1" s="1"/>
  <c r="AK34" i="3"/>
  <c r="AL34" i="3" s="1"/>
  <c r="AN34" i="3" s="1"/>
  <c r="AK37" i="1"/>
  <c r="AL37" i="1" s="1"/>
  <c r="AN37" i="1" s="1"/>
  <c r="C37" i="1" s="1"/>
  <c r="AK35" i="1"/>
  <c r="AL35" i="1" s="1"/>
  <c r="AN35" i="1" s="1"/>
  <c r="C35" i="1" s="1"/>
  <c r="AK35" i="3"/>
  <c r="AL35" i="3" s="1"/>
  <c r="AN35" i="3" s="1"/>
  <c r="C35" i="3" s="1"/>
  <c r="AK37" i="3"/>
  <c r="AL37" i="3" s="1"/>
  <c r="AN37" i="3" s="1"/>
  <c r="AK33" i="3"/>
  <c r="AL33" i="3" s="1"/>
  <c r="AN33" i="3" s="1"/>
  <c r="C33" i="3" s="1"/>
  <c r="AK34" i="1"/>
  <c r="AL34" i="1" s="1"/>
  <c r="AN34" i="1" s="1"/>
  <c r="AK33" i="1"/>
  <c r="AL33" i="1" s="1"/>
  <c r="AN33" i="1" s="1"/>
  <c r="C33" i="1" s="1"/>
  <c r="AN41" i="3"/>
  <c r="AK39" i="3"/>
  <c r="AL39" i="3" s="1"/>
  <c r="AN39" i="3" s="1"/>
  <c r="AN40" i="1"/>
  <c r="M33" i="3" l="1"/>
  <c r="E33" i="3"/>
  <c r="I33" i="3" s="1"/>
  <c r="B33" i="3"/>
  <c r="H33" i="3"/>
  <c r="O33" i="3"/>
  <c r="O42" i="3" s="1"/>
  <c r="G33" i="3"/>
  <c r="K33" i="3" s="1"/>
  <c r="N33" i="3"/>
  <c r="F33" i="3"/>
  <c r="J33" i="3" s="1"/>
  <c r="D33" i="3"/>
  <c r="L33" i="3" s="1"/>
  <c r="M35" i="3"/>
  <c r="I35" i="3"/>
  <c r="E35" i="3"/>
  <c r="J35" i="3"/>
  <c r="B35" i="3"/>
  <c r="H35" i="3"/>
  <c r="O35" i="3"/>
  <c r="K35" i="3"/>
  <c r="G35" i="3"/>
  <c r="N35" i="3"/>
  <c r="F35" i="3"/>
  <c r="L35" i="3"/>
  <c r="D35" i="3"/>
  <c r="B34" i="3"/>
  <c r="D34" i="3"/>
  <c r="I34" i="3" s="1"/>
  <c r="G34" i="3"/>
  <c r="K34" i="3" s="1"/>
  <c r="M35" i="1"/>
  <c r="E35" i="1"/>
  <c r="J35" i="1"/>
  <c r="B35" i="1"/>
  <c r="H35" i="1"/>
  <c r="O35" i="1"/>
  <c r="K35" i="1"/>
  <c r="G35" i="1"/>
  <c r="N35" i="1"/>
  <c r="N42" i="1" s="1"/>
  <c r="F35" i="1"/>
  <c r="L35" i="1"/>
  <c r="D35" i="1"/>
  <c r="I35" i="1" s="1"/>
  <c r="M33" i="1"/>
  <c r="E33" i="1"/>
  <c r="B33" i="1"/>
  <c r="H33" i="1"/>
  <c r="O33" i="1"/>
  <c r="G33" i="1"/>
  <c r="N33" i="1"/>
  <c r="F33" i="1"/>
  <c r="D33" i="1"/>
  <c r="L33" i="1" s="1"/>
  <c r="M37" i="1"/>
  <c r="I37" i="1"/>
  <c r="E37" i="1"/>
  <c r="J37" i="1"/>
  <c r="B37" i="1"/>
  <c r="H37" i="1"/>
  <c r="O37" i="1"/>
  <c r="K37" i="1"/>
  <c r="G37" i="1"/>
  <c r="N37" i="1"/>
  <c r="F37" i="1"/>
  <c r="L37" i="1"/>
  <c r="D37" i="1"/>
  <c r="O36" i="1"/>
  <c r="G36" i="1"/>
  <c r="D36" i="1"/>
  <c r="I36" i="1" s="1"/>
  <c r="B36" i="1"/>
  <c r="M36" i="1"/>
  <c r="E36" i="1"/>
  <c r="H36" i="1"/>
  <c r="N36" i="1"/>
  <c r="F36" i="1"/>
  <c r="B34" i="1"/>
  <c r="D34" i="1"/>
  <c r="I34" i="1" s="1"/>
  <c r="G34" i="1"/>
  <c r="K34" i="1" s="1"/>
  <c r="O39" i="1"/>
  <c r="M39" i="1"/>
  <c r="K39" i="1"/>
  <c r="I39" i="1"/>
  <c r="G39" i="1"/>
  <c r="E39" i="1"/>
  <c r="N39" i="1"/>
  <c r="J39" i="1"/>
  <c r="F39" i="1"/>
  <c r="B39" i="1"/>
  <c r="L39" i="1"/>
  <c r="H39" i="1"/>
  <c r="D39" i="1"/>
  <c r="O38" i="1"/>
  <c r="M38" i="1"/>
  <c r="K38" i="1"/>
  <c r="I38" i="1"/>
  <c r="G38" i="1"/>
  <c r="E38" i="1"/>
  <c r="L38" i="1"/>
  <c r="H38" i="1"/>
  <c r="D38" i="1"/>
  <c r="N38" i="1"/>
  <c r="J38" i="1"/>
  <c r="F38" i="1"/>
  <c r="B38" i="1"/>
  <c r="O41" i="1"/>
  <c r="M41" i="1"/>
  <c r="K41" i="1"/>
  <c r="I41" i="1"/>
  <c r="G41" i="1"/>
  <c r="E41" i="1"/>
  <c r="N41" i="1"/>
  <c r="J41" i="1"/>
  <c r="F41" i="1"/>
  <c r="B41" i="1"/>
  <c r="L41" i="1"/>
  <c r="H41" i="1"/>
  <c r="D41" i="1"/>
  <c r="O40" i="1"/>
  <c r="M40" i="1"/>
  <c r="K40" i="1"/>
  <c r="I40" i="1"/>
  <c r="G40" i="1"/>
  <c r="E40" i="1"/>
  <c r="L40" i="1"/>
  <c r="H40" i="1"/>
  <c r="D40" i="1"/>
  <c r="N40" i="1"/>
  <c r="J40" i="1"/>
  <c r="F40" i="1"/>
  <c r="B40" i="1"/>
  <c r="O42" i="1"/>
  <c r="O38" i="3"/>
  <c r="M38" i="3"/>
  <c r="K38" i="3"/>
  <c r="I38" i="3"/>
  <c r="G38" i="3"/>
  <c r="E38" i="3"/>
  <c r="L38" i="3"/>
  <c r="H38" i="3"/>
  <c r="D38" i="3"/>
  <c r="N38" i="3"/>
  <c r="J38" i="3"/>
  <c r="F38" i="3"/>
  <c r="B38" i="3"/>
  <c r="O36" i="3"/>
  <c r="M36" i="3"/>
  <c r="G36" i="3"/>
  <c r="K36" i="3" s="1"/>
  <c r="E36" i="3"/>
  <c r="H36" i="3"/>
  <c r="D36" i="3"/>
  <c r="L36" i="3" s="1"/>
  <c r="N36" i="3"/>
  <c r="J36" i="3"/>
  <c r="F36" i="3"/>
  <c r="B36" i="3"/>
  <c r="O41" i="3"/>
  <c r="M41" i="3"/>
  <c r="K41" i="3"/>
  <c r="I41" i="3"/>
  <c r="G41" i="3"/>
  <c r="E41" i="3"/>
  <c r="N41" i="3"/>
  <c r="J41" i="3"/>
  <c r="F41" i="3"/>
  <c r="B41" i="3"/>
  <c r="L41" i="3"/>
  <c r="H41" i="3"/>
  <c r="D41" i="3"/>
  <c r="O40" i="3"/>
  <c r="M40" i="3"/>
  <c r="K40" i="3"/>
  <c r="I40" i="3"/>
  <c r="G40" i="3"/>
  <c r="E40" i="3"/>
  <c r="L40" i="3"/>
  <c r="H40" i="3"/>
  <c r="D40" i="3"/>
  <c r="N40" i="3"/>
  <c r="J40" i="3"/>
  <c r="F40" i="3"/>
  <c r="B40" i="3"/>
  <c r="N42" i="3"/>
  <c r="M40" i="14"/>
  <c r="AJ24" i="3"/>
  <c r="AI24" i="3"/>
  <c r="AM24" i="3" s="1"/>
  <c r="AJ23" i="3"/>
  <c r="AI23" i="3"/>
  <c r="AM23" i="3" s="1"/>
  <c r="AJ22" i="3"/>
  <c r="AI22" i="3"/>
  <c r="AM22" i="3" s="1"/>
  <c r="AJ21" i="3"/>
  <c r="AI21" i="3"/>
  <c r="AM21" i="3" s="1"/>
  <c r="AJ20" i="3"/>
  <c r="AI20" i="3"/>
  <c r="AM20" i="3" s="1"/>
  <c r="AJ19" i="3"/>
  <c r="AI19" i="3"/>
  <c r="AJ18" i="3"/>
  <c r="AI18" i="3"/>
  <c r="AM18" i="3" s="1"/>
  <c r="AJ17" i="3"/>
  <c r="AI17" i="3"/>
  <c r="AJ16" i="3"/>
  <c r="AI16" i="3"/>
  <c r="AM16" i="3" s="1"/>
  <c r="AJ15" i="3"/>
  <c r="AI15" i="3"/>
  <c r="AJ14" i="3"/>
  <c r="AI14" i="3"/>
  <c r="AM14" i="3" s="1"/>
  <c r="AJ13" i="3"/>
  <c r="AI13" i="3"/>
  <c r="AJ12" i="3"/>
  <c r="AI12" i="3"/>
  <c r="AM12" i="3" s="1"/>
  <c r="H184" i="16"/>
  <c r="H183" i="16"/>
  <c r="H182" i="16"/>
  <c r="H181" i="16"/>
  <c r="H180" i="16"/>
  <c r="H179" i="16"/>
  <c r="H178" i="16"/>
  <c r="H177" i="16"/>
  <c r="H176" i="16"/>
  <c r="H175" i="16"/>
  <c r="H174" i="16"/>
  <c r="H173" i="16"/>
  <c r="H172" i="16"/>
  <c r="H171" i="16"/>
  <c r="H170" i="16"/>
  <c r="H169" i="16"/>
  <c r="H168" i="16"/>
  <c r="H167" i="16"/>
  <c r="H166" i="16"/>
  <c r="H165" i="16"/>
  <c r="H164" i="16"/>
  <c r="H163" i="16"/>
  <c r="H162" i="16"/>
  <c r="H161" i="16"/>
  <c r="H160" i="16"/>
  <c r="H159" i="16"/>
  <c r="H158" i="16"/>
  <c r="H157" i="16"/>
  <c r="H156" i="16"/>
  <c r="H155" i="16"/>
  <c r="H154" i="16"/>
  <c r="H153" i="16"/>
  <c r="H152" i="16"/>
  <c r="H151" i="16"/>
  <c r="H150" i="16"/>
  <c r="H149" i="16"/>
  <c r="H148" i="16"/>
  <c r="H147" i="16"/>
  <c r="H146" i="16"/>
  <c r="H145" i="16"/>
  <c r="H144" i="16"/>
  <c r="H143" i="16"/>
  <c r="H142" i="16"/>
  <c r="H141" i="16"/>
  <c r="H140" i="16"/>
  <c r="H139" i="16"/>
  <c r="H138" i="16"/>
  <c r="H137" i="16"/>
  <c r="H136" i="16"/>
  <c r="H135" i="16"/>
  <c r="H134" i="16"/>
  <c r="H133" i="16"/>
  <c r="H132" i="16"/>
  <c r="H131" i="16"/>
  <c r="H130" i="16"/>
  <c r="H129" i="16"/>
  <c r="H128" i="16"/>
  <c r="H12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2" i="16"/>
  <c r="H111" i="16"/>
  <c r="H110" i="16"/>
  <c r="H109" i="16"/>
  <c r="H108" i="16"/>
  <c r="H107" i="16"/>
  <c r="H106" i="16"/>
  <c r="H105" i="16"/>
  <c r="H104" i="16"/>
  <c r="H103" i="16"/>
  <c r="H102" i="16"/>
  <c r="H101" i="16"/>
  <c r="H100" i="16"/>
  <c r="H99" i="16"/>
  <c r="H98" i="16"/>
  <c r="H97" i="16"/>
  <c r="H96" i="16"/>
  <c r="H95" i="16"/>
  <c r="H94" i="16"/>
  <c r="H93" i="16"/>
  <c r="H92" i="16"/>
  <c r="H91" i="16"/>
  <c r="H90" i="16"/>
  <c r="H89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H72" i="16"/>
  <c r="H71" i="16"/>
  <c r="H70" i="16"/>
  <c r="H69" i="16"/>
  <c r="H68" i="16"/>
  <c r="H67" i="16"/>
  <c r="H66" i="16"/>
  <c r="H65" i="16"/>
  <c r="H64" i="16"/>
  <c r="H63" i="16"/>
  <c r="H62" i="16"/>
  <c r="H61" i="16"/>
  <c r="H60" i="16"/>
  <c r="H59" i="16"/>
  <c r="H58" i="16"/>
  <c r="H57" i="16"/>
  <c r="H56" i="16"/>
  <c r="H55" i="16"/>
  <c r="H54" i="16"/>
  <c r="H53" i="16"/>
  <c r="H52" i="16"/>
  <c r="H51" i="16"/>
  <c r="H50" i="16"/>
  <c r="H49" i="16"/>
  <c r="H48" i="16"/>
  <c r="H47" i="16"/>
  <c r="H46" i="16"/>
  <c r="H45" i="16"/>
  <c r="H4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6" i="16"/>
  <c r="H5" i="16"/>
  <c r="H4" i="16"/>
  <c r="H3" i="16"/>
  <c r="D42" i="3" l="1"/>
  <c r="F42" i="3"/>
  <c r="H42" i="3"/>
  <c r="E42" i="3"/>
  <c r="I36" i="3"/>
  <c r="M42" i="3"/>
  <c r="G42" i="3"/>
  <c r="L34" i="3"/>
  <c r="J34" i="3"/>
  <c r="J42" i="3"/>
  <c r="L42" i="3"/>
  <c r="I42" i="3"/>
  <c r="K42" i="3"/>
  <c r="J36" i="1"/>
  <c r="L36" i="1"/>
  <c r="K36" i="1"/>
  <c r="D42" i="1"/>
  <c r="J33" i="1"/>
  <c r="K33" i="1"/>
  <c r="I33" i="1"/>
  <c r="F42" i="1"/>
  <c r="J42" i="1" s="1"/>
  <c r="H42" i="1"/>
  <c r="E42" i="1"/>
  <c r="I42" i="1" s="1"/>
  <c r="M42" i="1"/>
  <c r="G42" i="1"/>
  <c r="K42" i="1" s="1"/>
  <c r="L34" i="1"/>
  <c r="J34" i="1"/>
  <c r="N39" i="14"/>
  <c r="N41" i="14"/>
  <c r="AK21" i="3"/>
  <c r="AL21" i="3" s="1"/>
  <c r="AN21" i="3" s="1"/>
  <c r="C21" i="3" s="1"/>
  <c r="AK23" i="3"/>
  <c r="AL23" i="3" s="1"/>
  <c r="AN23" i="3" s="1"/>
  <c r="C23" i="3" s="1"/>
  <c r="AK13" i="3"/>
  <c r="AL13" i="3" s="1"/>
  <c r="AK12" i="3"/>
  <c r="AL12" i="3" s="1"/>
  <c r="AN12" i="3" s="1"/>
  <c r="C12" i="3" s="1"/>
  <c r="AK14" i="3"/>
  <c r="AL14" i="3" s="1"/>
  <c r="AN14" i="3" s="1"/>
  <c r="C14" i="3" s="1"/>
  <c r="AK16" i="3"/>
  <c r="AL16" i="3" s="1"/>
  <c r="AN16" i="3" s="1"/>
  <c r="C16" i="3" s="1"/>
  <c r="AK18" i="3"/>
  <c r="AL18" i="3" s="1"/>
  <c r="AN18" i="3" s="1"/>
  <c r="C18" i="3" s="1"/>
  <c r="AK20" i="3"/>
  <c r="AL20" i="3" s="1"/>
  <c r="AN20" i="3" s="1"/>
  <c r="C20" i="3" s="1"/>
  <c r="AK22" i="3"/>
  <c r="AL22" i="3" s="1"/>
  <c r="AN22" i="3" s="1"/>
  <c r="C22" i="3" s="1"/>
  <c r="AK24" i="3"/>
  <c r="AL24" i="3" s="1"/>
  <c r="AN24" i="3" s="1"/>
  <c r="C24" i="3" s="1"/>
  <c r="AK15" i="3"/>
  <c r="AL15" i="3" s="1"/>
  <c r="AK17" i="3"/>
  <c r="AL17" i="3" s="1"/>
  <c r="AK19" i="3"/>
  <c r="AL19" i="3" s="1"/>
  <c r="E40" i="14"/>
  <c r="E38" i="14"/>
  <c r="I38" i="14" s="1"/>
  <c r="M38" i="14"/>
  <c r="AM13" i="3"/>
  <c r="AM17" i="3"/>
  <c r="AM19" i="3"/>
  <c r="AM15" i="3"/>
  <c r="G39" i="14"/>
  <c r="O39" i="14"/>
  <c r="G41" i="14"/>
  <c r="O41" i="14"/>
  <c r="B38" i="14"/>
  <c r="F38" i="14"/>
  <c r="N38" i="14"/>
  <c r="D39" i="14"/>
  <c r="H39" i="14"/>
  <c r="B40" i="14"/>
  <c r="F40" i="14"/>
  <c r="N40" i="14"/>
  <c r="D41" i="14"/>
  <c r="H41" i="14"/>
  <c r="G38" i="14"/>
  <c r="O38" i="14"/>
  <c r="E39" i="14"/>
  <c r="M39" i="14"/>
  <c r="G40" i="14"/>
  <c r="O40" i="14"/>
  <c r="E41" i="14"/>
  <c r="I41" i="14" s="1"/>
  <c r="M41" i="14"/>
  <c r="D38" i="14"/>
  <c r="H38" i="14"/>
  <c r="L38" i="14" s="1"/>
  <c r="B39" i="14"/>
  <c r="F39" i="14"/>
  <c r="D40" i="14"/>
  <c r="H40" i="14"/>
  <c r="B41" i="14"/>
  <c r="F41" i="14"/>
  <c r="J41" i="14"/>
  <c r="AM13" i="1"/>
  <c r="AJ13" i="1"/>
  <c r="AJ14" i="1"/>
  <c r="AM15" i="1"/>
  <c r="AJ15" i="1"/>
  <c r="AJ16" i="1"/>
  <c r="AM17" i="1"/>
  <c r="AJ17" i="1"/>
  <c r="AJ18" i="1"/>
  <c r="AM19" i="1"/>
  <c r="AJ19" i="1"/>
  <c r="AJ20" i="1"/>
  <c r="AM21" i="1"/>
  <c r="AJ21" i="1"/>
  <c r="AM22" i="1"/>
  <c r="AJ22" i="1"/>
  <c r="AM23" i="1"/>
  <c r="AJ23" i="1"/>
  <c r="AM24" i="1"/>
  <c r="AJ24" i="1"/>
  <c r="AJ12" i="1"/>
  <c r="AM12" i="1"/>
  <c r="L42" i="1" l="1"/>
  <c r="J39" i="14"/>
  <c r="L39" i="14"/>
  <c r="K39" i="14"/>
  <c r="L41" i="14"/>
  <c r="I40" i="14"/>
  <c r="K41" i="14"/>
  <c r="I39" i="14"/>
  <c r="K40" i="14"/>
  <c r="K38" i="14"/>
  <c r="L40" i="14"/>
  <c r="J38" i="14"/>
  <c r="J40" i="14"/>
  <c r="F37" i="14"/>
  <c r="AK21" i="1"/>
  <c r="AL21" i="1" s="1"/>
  <c r="AN21" i="1" s="1"/>
  <c r="C21" i="1" s="1"/>
  <c r="AK17" i="1"/>
  <c r="AL17" i="1" s="1"/>
  <c r="AN17" i="1" s="1"/>
  <c r="C17" i="1" s="1"/>
  <c r="AK13" i="1"/>
  <c r="AL13" i="1" s="1"/>
  <c r="AN13" i="1" s="1"/>
  <c r="C13" i="1" s="1"/>
  <c r="AN13" i="3"/>
  <c r="C13" i="3" s="1"/>
  <c r="B36" i="14"/>
  <c r="N34" i="14"/>
  <c r="B34" i="14"/>
  <c r="O34" i="14"/>
  <c r="F34" i="14"/>
  <c r="N36" i="14"/>
  <c r="H36" i="14"/>
  <c r="O36" i="14"/>
  <c r="B33" i="14"/>
  <c r="AN15" i="3"/>
  <c r="C15" i="3" s="1"/>
  <c r="AN17" i="3"/>
  <c r="C17" i="3" s="1"/>
  <c r="AN19" i="3"/>
  <c r="C19" i="3" s="1"/>
  <c r="AK24" i="1"/>
  <c r="AL24" i="1" s="1"/>
  <c r="AN24" i="1" s="1"/>
  <c r="C24" i="1" s="1"/>
  <c r="AK22" i="1"/>
  <c r="AL22" i="1" s="1"/>
  <c r="AN22" i="1" s="1"/>
  <c r="C22" i="1" s="1"/>
  <c r="D36" i="14"/>
  <c r="F36" i="14"/>
  <c r="H34" i="14"/>
  <c r="G34" i="14"/>
  <c r="D34" i="14"/>
  <c r="N35" i="14"/>
  <c r="D35" i="14"/>
  <c r="M35" i="14"/>
  <c r="B35" i="14"/>
  <c r="O35" i="14"/>
  <c r="G35" i="14"/>
  <c r="H35" i="14"/>
  <c r="F35" i="14"/>
  <c r="E35" i="14"/>
  <c r="E36" i="14"/>
  <c r="M36" i="14"/>
  <c r="G36" i="14"/>
  <c r="E34" i="14"/>
  <c r="M34" i="14"/>
  <c r="AK14" i="1"/>
  <c r="AL14" i="1" s="1"/>
  <c r="AK15" i="1"/>
  <c r="AL15" i="1" s="1"/>
  <c r="AN15" i="1" s="1"/>
  <c r="C15" i="1" s="1"/>
  <c r="AK20" i="1"/>
  <c r="AL20" i="1" s="1"/>
  <c r="AK18" i="1"/>
  <c r="AL18" i="1" s="1"/>
  <c r="AK19" i="1"/>
  <c r="AL19" i="1" s="1"/>
  <c r="AN19" i="1" s="1"/>
  <c r="C19" i="1" s="1"/>
  <c r="AK16" i="1"/>
  <c r="AL16" i="1" s="1"/>
  <c r="AM18" i="1"/>
  <c r="AM16" i="1"/>
  <c r="AM20" i="1"/>
  <c r="AM14" i="1"/>
  <c r="AK12" i="1"/>
  <c r="AL12" i="1" s="1"/>
  <c r="AN12" i="1" s="1"/>
  <c r="C12" i="1" s="1"/>
  <c r="AK23" i="1"/>
  <c r="AL23" i="1" s="1"/>
  <c r="AN23" i="1" s="1"/>
  <c r="C23" i="1" s="1"/>
  <c r="K36" i="14" l="1"/>
  <c r="I36" i="14"/>
  <c r="N37" i="14"/>
  <c r="D37" i="14"/>
  <c r="J37" i="14" s="1"/>
  <c r="K35" i="14"/>
  <c r="G37" i="14"/>
  <c r="I34" i="14"/>
  <c r="M37" i="14"/>
  <c r="B37" i="14"/>
  <c r="O37" i="14"/>
  <c r="E37" i="14"/>
  <c r="H37" i="14"/>
  <c r="F33" i="14"/>
  <c r="H33" i="14"/>
  <c r="J36" i="14"/>
  <c r="N33" i="14"/>
  <c r="O33" i="14"/>
  <c r="J34" i="14"/>
  <c r="L36" i="14"/>
  <c r="M33" i="14"/>
  <c r="E33" i="14"/>
  <c r="D33" i="14"/>
  <c r="G33" i="14"/>
  <c r="I35" i="14"/>
  <c r="J35" i="14"/>
  <c r="L35" i="14"/>
  <c r="L34" i="14"/>
  <c r="K34" i="14"/>
  <c r="AN14" i="1"/>
  <c r="C14" i="1" s="1"/>
  <c r="AN18" i="1"/>
  <c r="C18" i="1" s="1"/>
  <c r="AN20" i="1"/>
  <c r="C20" i="1" s="1"/>
  <c r="AN16" i="1"/>
  <c r="C16" i="1" s="1"/>
  <c r="L37" i="14" l="1"/>
  <c r="I37" i="14"/>
  <c r="K37" i="14"/>
  <c r="D42" i="14"/>
  <c r="K33" i="14"/>
  <c r="J33" i="14"/>
  <c r="I33" i="14"/>
  <c r="L33" i="14"/>
  <c r="O42" i="14" l="1"/>
  <c r="N42" i="14"/>
  <c r="M42" i="14"/>
  <c r="H42" i="14"/>
  <c r="G42" i="14"/>
  <c r="F42" i="14"/>
  <c r="E42" i="14"/>
  <c r="L24" i="14"/>
  <c r="K24" i="14"/>
  <c r="J24" i="14"/>
  <c r="I24" i="14"/>
  <c r="H24" i="14"/>
  <c r="G24" i="14"/>
  <c r="F24" i="14"/>
  <c r="E24" i="14"/>
  <c r="D24" i="14"/>
  <c r="B24" i="14"/>
  <c r="L23" i="14"/>
  <c r="K23" i="14"/>
  <c r="J23" i="14"/>
  <c r="I23" i="14"/>
  <c r="H23" i="14"/>
  <c r="G23" i="14"/>
  <c r="F23" i="14"/>
  <c r="E23" i="14"/>
  <c r="D23" i="14"/>
  <c r="B23" i="14"/>
  <c r="L22" i="14"/>
  <c r="K22" i="14"/>
  <c r="J22" i="14"/>
  <c r="I22" i="14"/>
  <c r="H22" i="14"/>
  <c r="G22" i="14"/>
  <c r="F22" i="14"/>
  <c r="E22" i="14"/>
  <c r="D22" i="14"/>
  <c r="B22" i="14"/>
  <c r="L21" i="14"/>
  <c r="K21" i="14"/>
  <c r="J21" i="14"/>
  <c r="I21" i="14"/>
  <c r="H21" i="14"/>
  <c r="G21" i="14"/>
  <c r="F21" i="14"/>
  <c r="E21" i="14"/>
  <c r="D21" i="14"/>
  <c r="B21" i="14"/>
  <c r="L20" i="14"/>
  <c r="K20" i="14"/>
  <c r="J20" i="14"/>
  <c r="I20" i="14"/>
  <c r="H20" i="14"/>
  <c r="G20" i="14"/>
  <c r="F20" i="14"/>
  <c r="E20" i="14"/>
  <c r="D20" i="14"/>
  <c r="B20" i="14"/>
  <c r="L19" i="14"/>
  <c r="K19" i="14"/>
  <c r="J19" i="14"/>
  <c r="I19" i="14"/>
  <c r="H19" i="14"/>
  <c r="G19" i="14"/>
  <c r="F19" i="14"/>
  <c r="E19" i="14"/>
  <c r="D19" i="14"/>
  <c r="B19" i="14"/>
  <c r="L18" i="14"/>
  <c r="K18" i="14"/>
  <c r="J18" i="14"/>
  <c r="I18" i="14"/>
  <c r="H18" i="14"/>
  <c r="G18" i="14"/>
  <c r="F18" i="14"/>
  <c r="E18" i="14"/>
  <c r="D18" i="14"/>
  <c r="B18" i="14"/>
  <c r="L17" i="14"/>
  <c r="K17" i="14"/>
  <c r="J17" i="14"/>
  <c r="I17" i="14"/>
  <c r="H17" i="14"/>
  <c r="G17" i="14"/>
  <c r="F17" i="14"/>
  <c r="E17" i="14"/>
  <c r="D17" i="14"/>
  <c r="B17" i="14"/>
  <c r="L16" i="14"/>
  <c r="K16" i="14"/>
  <c r="J16" i="14"/>
  <c r="I16" i="14"/>
  <c r="H16" i="14"/>
  <c r="G16" i="14"/>
  <c r="F16" i="14"/>
  <c r="E16" i="14"/>
  <c r="D16" i="14"/>
  <c r="B16" i="14"/>
  <c r="L15" i="14"/>
  <c r="K15" i="14"/>
  <c r="J15" i="14"/>
  <c r="I15" i="14"/>
  <c r="H15" i="14"/>
  <c r="G15" i="14"/>
  <c r="F15" i="14"/>
  <c r="E15" i="14"/>
  <c r="D15" i="14"/>
  <c r="B15" i="14"/>
  <c r="L14" i="14"/>
  <c r="K14" i="14"/>
  <c r="J14" i="14"/>
  <c r="I14" i="14"/>
  <c r="H14" i="14"/>
  <c r="G14" i="14"/>
  <c r="F14" i="14"/>
  <c r="E14" i="14"/>
  <c r="D14" i="14"/>
  <c r="B14" i="14"/>
  <c r="L13" i="14"/>
  <c r="K13" i="14"/>
  <c r="J13" i="14"/>
  <c r="I13" i="14"/>
  <c r="H13" i="14"/>
  <c r="G13" i="14"/>
  <c r="F13" i="14"/>
  <c r="E13" i="14"/>
  <c r="D13" i="14"/>
  <c r="B13" i="14"/>
  <c r="L12" i="14"/>
  <c r="K12" i="14"/>
  <c r="J12" i="14"/>
  <c r="I12" i="14"/>
  <c r="H12" i="14"/>
  <c r="G12" i="14"/>
  <c r="F12" i="14"/>
  <c r="E12" i="14"/>
  <c r="D12" i="14"/>
  <c r="B12" i="14"/>
  <c r="J29" i="14" l="1"/>
  <c r="D29" i="14"/>
  <c r="H29" i="14"/>
  <c r="L29" i="14"/>
  <c r="M12" i="14"/>
  <c r="M14" i="14"/>
  <c r="M16" i="14"/>
  <c r="M18" i="14"/>
  <c r="M20" i="14"/>
  <c r="M22" i="14"/>
  <c r="M24" i="14"/>
  <c r="E29" i="14"/>
  <c r="G29" i="14"/>
  <c r="I29" i="14"/>
  <c r="K29" i="14"/>
  <c r="N13" i="14"/>
  <c r="N15" i="14"/>
  <c r="N17" i="14"/>
  <c r="N19" i="14"/>
  <c r="N21" i="14"/>
  <c r="N23" i="14"/>
  <c r="J42" i="14"/>
  <c r="L42" i="14"/>
  <c r="I42" i="14"/>
  <c r="K42" i="14"/>
  <c r="N12" i="14"/>
  <c r="N14" i="14"/>
  <c r="N16" i="14"/>
  <c r="N18" i="14"/>
  <c r="N20" i="14"/>
  <c r="N22" i="14"/>
  <c r="N24" i="14"/>
  <c r="F29" i="14"/>
  <c r="M13" i="14"/>
  <c r="M15" i="14"/>
  <c r="M17" i="14"/>
  <c r="M19" i="14"/>
  <c r="M21" i="14"/>
  <c r="M23" i="14"/>
  <c r="A29" i="14"/>
  <c r="A30" i="14" s="1"/>
  <c r="O24" i="14" l="1"/>
  <c r="O16" i="14"/>
  <c r="O21" i="14"/>
  <c r="O13" i="14"/>
  <c r="O22" i="14"/>
  <c r="O14" i="14"/>
  <c r="O19" i="14"/>
  <c r="O20" i="14"/>
  <c r="M29" i="14"/>
  <c r="O18" i="14"/>
  <c r="O23" i="14"/>
  <c r="O15" i="14"/>
  <c r="O17" i="14"/>
  <c r="O12" i="14"/>
  <c r="N29" i="14"/>
  <c r="O29" i="14" s="1"/>
</calcChain>
</file>

<file path=xl/sharedStrings.xml><?xml version="1.0" encoding="utf-8"?>
<sst xmlns="http://schemas.openxmlformats.org/spreadsheetml/2006/main" count="4855" uniqueCount="866">
  <si>
    <t>G 1</t>
  </si>
  <si>
    <t>Won</t>
  </si>
  <si>
    <t>G 2</t>
  </si>
  <si>
    <t>Lost</t>
  </si>
  <si>
    <t>G 3</t>
  </si>
  <si>
    <t>vs</t>
  </si>
  <si>
    <t>Team</t>
  </si>
  <si>
    <t>Phillies</t>
  </si>
  <si>
    <t>Marlins</t>
  </si>
  <si>
    <t>G 4</t>
  </si>
  <si>
    <t>G 5</t>
  </si>
  <si>
    <t>G 6</t>
  </si>
  <si>
    <t>Mgr</t>
  </si>
  <si>
    <t>Cardinals</t>
  </si>
  <si>
    <t>Mets</t>
  </si>
  <si>
    <t>Wins</t>
  </si>
  <si>
    <t>G 7</t>
  </si>
  <si>
    <t>G 8</t>
  </si>
  <si>
    <t>G 9</t>
  </si>
  <si>
    <t>Losses</t>
  </si>
  <si>
    <t>Ties</t>
  </si>
  <si>
    <t>Yankees</t>
  </si>
  <si>
    <t>Age</t>
  </si>
  <si>
    <t>Gms</t>
  </si>
  <si>
    <t>Name</t>
  </si>
  <si>
    <t>At Bats</t>
  </si>
  <si>
    <t>Runs</t>
  </si>
  <si>
    <t>Hits</t>
  </si>
  <si>
    <t>2B</t>
  </si>
  <si>
    <t>3B</t>
  </si>
  <si>
    <t>HR</t>
  </si>
  <si>
    <t>RBI</t>
  </si>
  <si>
    <t>BB</t>
  </si>
  <si>
    <t>K</t>
  </si>
  <si>
    <t>Avg</t>
  </si>
  <si>
    <t>TB</t>
  </si>
  <si>
    <t>Slug</t>
  </si>
  <si>
    <t>Team Totals</t>
  </si>
  <si>
    <t>Innings</t>
  </si>
  <si>
    <t>H/7</t>
  </si>
  <si>
    <t>R/7</t>
  </si>
  <si>
    <t>BB/7</t>
  </si>
  <si>
    <t>K/7</t>
  </si>
  <si>
    <t>Saves</t>
  </si>
  <si>
    <t>Athletics</t>
  </si>
  <si>
    <t>Pirates</t>
  </si>
  <si>
    <t>Barry Wentland</t>
  </si>
  <si>
    <t>Nationals</t>
  </si>
  <si>
    <t>Tim Poff</t>
  </si>
  <si>
    <t>Ron Hostler</t>
  </si>
  <si>
    <t>Twins</t>
  </si>
  <si>
    <t>Randy Stambaugh</t>
  </si>
  <si>
    <t>Red Sox</t>
  </si>
  <si>
    <t>Orioles</t>
  </si>
  <si>
    <t>Mariners</t>
  </si>
  <si>
    <t>Steve Hoke</t>
  </si>
  <si>
    <t>Blue Jays</t>
  </si>
  <si>
    <t>Mike Schaale</t>
  </si>
  <si>
    <t>Dbacks</t>
  </si>
  <si>
    <t>Others</t>
  </si>
  <si>
    <t>#</t>
  </si>
  <si>
    <t>AVG</t>
  </si>
  <si>
    <t>GP</t>
  </si>
  <si>
    <t>AB</t>
  </si>
  <si>
    <t>R</t>
  </si>
  <si>
    <t>H</t>
  </si>
  <si>
    <t>SLG</t>
  </si>
  <si>
    <t>IP</t>
  </si>
  <si>
    <t>W</t>
  </si>
  <si>
    <t>L</t>
  </si>
  <si>
    <t>S</t>
  </si>
  <si>
    <t>Bat</t>
  </si>
  <si>
    <t>Thr</t>
  </si>
  <si>
    <t xml:space="preserve"> Name</t>
  </si>
  <si>
    <t>Drafted By</t>
  </si>
  <si>
    <t>AGE</t>
  </si>
  <si>
    <t>DOB</t>
  </si>
  <si>
    <t>Rookie?</t>
  </si>
  <si>
    <t>Lge</t>
  </si>
  <si>
    <t>G</t>
  </si>
  <si>
    <t>AVE</t>
  </si>
  <si>
    <t xml:space="preserve"> Fee</t>
  </si>
  <si>
    <t>Fee</t>
  </si>
  <si>
    <t xml:space="preserve"> Donation</t>
  </si>
  <si>
    <t>Spon</t>
  </si>
  <si>
    <t xml:space="preserve"> Managerial</t>
  </si>
  <si>
    <t xml:space="preserve"> scorekeeper</t>
  </si>
  <si>
    <t xml:space="preserve"> Sponsor Name</t>
  </si>
  <si>
    <t>Titles</t>
  </si>
  <si>
    <t>Xtra Shirts/Hats</t>
  </si>
  <si>
    <t>Draft</t>
  </si>
  <si>
    <t>Yrsin</t>
  </si>
  <si>
    <t xml:space="preserve">YCOBL Career Lifetime Hitting Totals   </t>
  </si>
  <si>
    <t>Full Reg</t>
  </si>
  <si>
    <t>Coach Reg</t>
  </si>
  <si>
    <t>Scholar</t>
  </si>
  <si>
    <t xml:space="preserve">Team </t>
  </si>
  <si>
    <t>Sponsored</t>
  </si>
  <si>
    <t>Alvelo, Carlos</t>
  </si>
  <si>
    <t>Anderson, Bill</t>
  </si>
  <si>
    <t>Aylward, Bruce</t>
  </si>
  <si>
    <t>Ballard, Owen</t>
  </si>
  <si>
    <t>Bankert, Troy</t>
  </si>
  <si>
    <t>Barbour, Ron</t>
  </si>
  <si>
    <t>Beaverson, Chris</t>
  </si>
  <si>
    <t>ROOKIE</t>
  </si>
  <si>
    <t>Berkowitz, Ellis</t>
  </si>
  <si>
    <t>Bevenour, Keith</t>
  </si>
  <si>
    <t>B</t>
  </si>
  <si>
    <t>Biser, Ron</t>
  </si>
  <si>
    <t>Bomberger, Matt</t>
  </si>
  <si>
    <t>Bower, Todd</t>
  </si>
  <si>
    <t>Philles</t>
  </si>
  <si>
    <t>Brady, Scott</t>
  </si>
  <si>
    <t>Brenner, Rick</t>
  </si>
  <si>
    <t>Brignall, Ken</t>
  </si>
  <si>
    <t>Bubb, Charles</t>
  </si>
  <si>
    <t>Bugaile, Eric</t>
  </si>
  <si>
    <t>Burk, Stephen</t>
  </si>
  <si>
    <t>Cash, Jason</t>
  </si>
  <si>
    <t>Caskey, Tim</t>
  </si>
  <si>
    <t>Chester, William</t>
  </si>
  <si>
    <t>Chronister, Dale</t>
  </si>
  <si>
    <t>Chronister, John</t>
  </si>
  <si>
    <t>Clipp, Robert</t>
  </si>
  <si>
    <t>Corvino, Michael</t>
  </si>
  <si>
    <t>DeCampo, Frank</t>
  </si>
  <si>
    <t>Dehoff, Smokey</t>
  </si>
  <si>
    <t>Dellinger, Don</t>
  </si>
  <si>
    <t>Delp, Daniel</t>
  </si>
  <si>
    <t>Devilbiss, Dan</t>
  </si>
  <si>
    <t>Ditzel, Ed</t>
  </si>
  <si>
    <t>Dougherty, Rich</t>
  </si>
  <si>
    <t>Drake, Bob</t>
  </si>
  <si>
    <t>Eichelberger, Robert</t>
  </si>
  <si>
    <t>Fox, Brian</t>
  </si>
  <si>
    <t>Frysinger, Scott</t>
  </si>
  <si>
    <t>Garrigan, Keith</t>
  </si>
  <si>
    <t>Gartland, Steve</t>
  </si>
  <si>
    <t>Gartland, Terry</t>
  </si>
  <si>
    <t>Gayman, Randy</t>
  </si>
  <si>
    <t>Gerber, Timothy</t>
  </si>
  <si>
    <t>Gilbert, Mick</t>
  </si>
  <si>
    <t>Gladhill, Eric</t>
  </si>
  <si>
    <t>Goebeler, Rick</t>
  </si>
  <si>
    <t>Golden, Terry</t>
  </si>
  <si>
    <t>Goshorn, Cory</t>
  </si>
  <si>
    <t>Grady, Michael</t>
  </si>
  <si>
    <t>Green, Bob</t>
  </si>
  <si>
    <t>Green, Kevin</t>
  </si>
  <si>
    <t>Grothe, Chris</t>
  </si>
  <si>
    <t>Guth, Adam</t>
  </si>
  <si>
    <t>Hall, Jon</t>
  </si>
  <si>
    <t>Hamill, Ed</t>
  </si>
  <si>
    <t>Hamme, Matt</t>
  </si>
  <si>
    <t>Hammers, Brett</t>
  </si>
  <si>
    <t>Hanson, Steve</t>
  </si>
  <si>
    <t>Harris, Rick</t>
  </si>
  <si>
    <t>Haugh, Kelso</t>
  </si>
  <si>
    <t>Haywood, Steve</t>
  </si>
  <si>
    <t>Heaps, Erin</t>
  </si>
  <si>
    <t>Heidlebaugh, Brett</t>
  </si>
  <si>
    <t>Hengst, Bradley</t>
  </si>
  <si>
    <t>Hoke, Steve</t>
  </si>
  <si>
    <t>Hoover, Scott</t>
  </si>
  <si>
    <t>Hostler, Ron</t>
  </si>
  <si>
    <t>Howington, Rick</t>
  </si>
  <si>
    <t>Hyson, Todd</t>
  </si>
  <si>
    <t>Iser, Kevin</t>
  </si>
  <si>
    <t>Johnston, Paul</t>
  </si>
  <si>
    <t>Kelley, Jerry</t>
  </si>
  <si>
    <t>Kennedy, Mike</t>
  </si>
  <si>
    <t>Kessler, Bryan</t>
  </si>
  <si>
    <t>Kessler, Mike</t>
  </si>
  <si>
    <t>Keznor, Curtis</t>
  </si>
  <si>
    <t>Kibler, Jason</t>
  </si>
  <si>
    <t>Klinedinst, Keith</t>
  </si>
  <si>
    <t>Klinedinst, Steve</t>
  </si>
  <si>
    <t>Knaub, Corey</t>
  </si>
  <si>
    <t>Kohler, Roy</t>
  </si>
  <si>
    <t>LaCoe, Curt</t>
  </si>
  <si>
    <t>Landis, Jere</t>
  </si>
  <si>
    <t>Lehigh, Doug</t>
  </si>
  <si>
    <t>Lehman, Ron</t>
  </si>
  <si>
    <t>Lindstrom. Kevin</t>
  </si>
  <si>
    <t>Linn, Bernie</t>
  </si>
  <si>
    <t>Lovell, Greg</t>
  </si>
  <si>
    <t>Lovett, Bryan</t>
  </si>
  <si>
    <t>Lyter, Jim</t>
  </si>
  <si>
    <t>Marchione, Jim</t>
  </si>
  <si>
    <t>Martin, Ron</t>
  </si>
  <si>
    <t>McKee, RJ</t>
  </si>
  <si>
    <t>McNaney, Mark</t>
  </si>
  <si>
    <t>Meckley, Scott</t>
  </si>
  <si>
    <t>Miller, Edward</t>
  </si>
  <si>
    <t>Miller, Jason</t>
  </si>
  <si>
    <t>Miller, Lynn</t>
  </si>
  <si>
    <t>Miller, Roger</t>
  </si>
  <si>
    <t>Miller, Sean</t>
  </si>
  <si>
    <t>Miller, Steve</t>
  </si>
  <si>
    <t>Millon, Ernie</t>
  </si>
  <si>
    <t>Mitzel, Mike</t>
  </si>
  <si>
    <t>Myers, Craig</t>
  </si>
  <si>
    <t>Nodine, Gary</t>
  </si>
  <si>
    <t>Noel, Topper</t>
  </si>
  <si>
    <t>Palmer, Justin</t>
  </si>
  <si>
    <t>Panaro, Bill</t>
  </si>
  <si>
    <t>Parks, Brian</t>
  </si>
  <si>
    <t>Peck, Dale</t>
  </si>
  <si>
    <t>Persing, Jay</t>
  </si>
  <si>
    <t>Pessognelli, Ken</t>
  </si>
  <si>
    <t>Phillips, Jack</t>
  </si>
  <si>
    <t>Platts, Steve</t>
  </si>
  <si>
    <t>Poff, Kevin</t>
  </si>
  <si>
    <t>Poff, Tim</t>
  </si>
  <si>
    <t>Potts, Tim</t>
  </si>
  <si>
    <t>Reilly, Rick</t>
  </si>
  <si>
    <t>Riccobono, Ric</t>
  </si>
  <si>
    <t>Robert, Richard</t>
  </si>
  <si>
    <t>Rodriguez, Miguel</t>
  </si>
  <si>
    <t>Schaale, Mike</t>
  </si>
  <si>
    <t>Schmuck, Keith</t>
  </si>
  <si>
    <t>Schnetzka, Jim</t>
  </si>
  <si>
    <t>Schuchart, Tony</t>
  </si>
  <si>
    <t>Schuster, Wayne</t>
  </si>
  <si>
    <t>Schwenk, Jeff</t>
  </si>
  <si>
    <t>Schwertzler, Jim</t>
  </si>
  <si>
    <t>Seitz, Bob</t>
  </si>
  <si>
    <t>Seitz, Jay</t>
  </si>
  <si>
    <t>Seitz, Tim</t>
  </si>
  <si>
    <t>Shank, Andy</t>
  </si>
  <si>
    <t>Shellenberger, Eric</t>
  </si>
  <si>
    <t>Shoff, Todd</t>
  </si>
  <si>
    <t>Sliver, Kevin</t>
  </si>
  <si>
    <t>Smith, Bret</t>
  </si>
  <si>
    <t>Smith, Chad</t>
  </si>
  <si>
    <t>Smith, Ray</t>
  </si>
  <si>
    <t>Snell, Dan</t>
  </si>
  <si>
    <t>Snell, David</t>
  </si>
  <si>
    <t>Snell, Dwayne</t>
  </si>
  <si>
    <t>Sniffin, Dave</t>
  </si>
  <si>
    <t>Snyder, Jack</t>
  </si>
  <si>
    <t>Snyder, Mick</t>
  </si>
  <si>
    <t>Soskin, Dion</t>
  </si>
  <si>
    <t>Spangler, Adam</t>
  </si>
  <si>
    <t>Stambaugh, Randy</t>
  </si>
  <si>
    <t>Stanford, Rick</t>
  </si>
  <si>
    <t>Sterner, Paul</t>
  </si>
  <si>
    <t>Sterrett,  Mark</t>
  </si>
  <si>
    <t>Stone, Avie</t>
  </si>
  <si>
    <t>Stottlemyer, Barry</t>
  </si>
  <si>
    <t>Stratmeyer, Jeff</t>
  </si>
  <si>
    <t>Swartz, Mark</t>
  </si>
  <si>
    <t>Tapp, Michael</t>
  </si>
  <si>
    <t>Teeter, Gary</t>
  </si>
  <si>
    <t>Thomas, Tom</t>
  </si>
  <si>
    <t>Topper, Rick</t>
  </si>
  <si>
    <t>Vega, Renato</t>
  </si>
  <si>
    <t>Waltemyer, Terry</t>
  </si>
  <si>
    <t>Warfel, David</t>
  </si>
  <si>
    <t>Weaver, Robert</t>
  </si>
  <si>
    <t>Weaver, Scott</t>
  </si>
  <si>
    <t>Wenschhof, Lonnie</t>
  </si>
  <si>
    <t>Wentland, Barry</t>
  </si>
  <si>
    <t>Werner, Bob</t>
  </si>
  <si>
    <t>Whelan, Mike</t>
  </si>
  <si>
    <t>Whitaker, Mike</t>
  </si>
  <si>
    <t>Willett, Dave</t>
  </si>
  <si>
    <t>Willow, David</t>
  </si>
  <si>
    <t>Wilson, John</t>
  </si>
  <si>
    <t>Winpigler, Michael</t>
  </si>
  <si>
    <t>Wivell, Buck</t>
  </si>
  <si>
    <t>Wolfe, Gordie</t>
  </si>
  <si>
    <t>Woltz, Gregg</t>
  </si>
  <si>
    <t>Yerg, Jason</t>
  </si>
  <si>
    <t>Yoho, Eric</t>
  </si>
  <si>
    <t>Yost, Sam</t>
  </si>
  <si>
    <t>Young, Tom</t>
  </si>
  <si>
    <t>Zayas, Andy</t>
  </si>
  <si>
    <t>Zumbrun, Keith</t>
  </si>
  <si>
    <t>Managers</t>
  </si>
  <si>
    <t>2nd Round</t>
  </si>
  <si>
    <t>3rd Round</t>
  </si>
  <si>
    <t xml:space="preserve"> Poff</t>
  </si>
  <si>
    <t>4th Round</t>
  </si>
  <si>
    <t xml:space="preserve"> Stambaugh, Lyter</t>
  </si>
  <si>
    <t>5th Round</t>
  </si>
  <si>
    <t xml:space="preserve"> Ballard</t>
  </si>
  <si>
    <t>6th Round</t>
  </si>
  <si>
    <t xml:space="preserve"> Hoke, LaCoe, Potts, Schnetzka, Schuchart, Wolf</t>
  </si>
  <si>
    <t>7th Round</t>
  </si>
  <si>
    <t>8th Round</t>
  </si>
  <si>
    <t>Schaale, Wentland, Hengst</t>
  </si>
  <si>
    <t>9th Round</t>
  </si>
  <si>
    <t>Hostler</t>
  </si>
  <si>
    <t>David Snell as drafted</t>
  </si>
  <si>
    <t>Daniel Snell - 9th round</t>
  </si>
  <si>
    <t>Dwayne Snell - 10th round</t>
  </si>
  <si>
    <t>Bob Green as drafted</t>
  </si>
  <si>
    <t>Rick Harris - next available round</t>
  </si>
  <si>
    <t>Kevin Green as drafted</t>
  </si>
  <si>
    <t>Buck Wivell - next available round</t>
  </si>
  <si>
    <t>All Sponsors with player except Green and Brady.</t>
  </si>
  <si>
    <t xml:space="preserve">         </t>
  </si>
  <si>
    <t>Sanford, Ron</t>
  </si>
  <si>
    <t>Hurst, David</t>
  </si>
  <si>
    <t>Smith Jr, Robert</t>
  </si>
  <si>
    <t>Keith Garrigan</t>
  </si>
  <si>
    <t>Barry Stottlemyer</t>
  </si>
  <si>
    <t>Tim Seitz</t>
  </si>
  <si>
    <t>Sterrett, Mark</t>
  </si>
  <si>
    <t>Lindstrom, Kevin</t>
  </si>
  <si>
    <t>Tigers</t>
  </si>
  <si>
    <t>McW</t>
  </si>
  <si>
    <t>Rockies</t>
  </si>
  <si>
    <t>Scott Meckley</t>
  </si>
  <si>
    <t>Jim Lyter</t>
  </si>
  <si>
    <t>Terry Gartland</t>
  </si>
  <si>
    <t>Steve Mercado</t>
  </si>
  <si>
    <t>National League</t>
  </si>
  <si>
    <t>American League</t>
  </si>
  <si>
    <t>Inns</t>
  </si>
  <si>
    <t>G 10</t>
  </si>
  <si>
    <t>Bruce Aylward</t>
  </si>
  <si>
    <t>Astros</t>
  </si>
  <si>
    <t>Braves</t>
  </si>
  <si>
    <t>Brewers</t>
  </si>
  <si>
    <t>Kelso Haugh</t>
  </si>
  <si>
    <t>OBP</t>
  </si>
  <si>
    <t>OPS</t>
  </si>
  <si>
    <t>IP Dec</t>
  </si>
  <si>
    <t>2020 National League</t>
  </si>
  <si>
    <t>2020 American League</t>
  </si>
  <si>
    <t>Angels</t>
  </si>
  <si>
    <t>Cubs</t>
  </si>
  <si>
    <t>Dodgers</t>
  </si>
  <si>
    <t>Padres</t>
  </si>
  <si>
    <t>Eric Gladhill</t>
  </si>
  <si>
    <t>Craig Myers</t>
  </si>
  <si>
    <t>Bryan Dissinger</t>
  </si>
  <si>
    <t>Robert Eichelberger</t>
  </si>
  <si>
    <t>Andy Campbell</t>
  </si>
  <si>
    <t>Andy Rager</t>
  </si>
  <si>
    <t>Andrew Reed</t>
  </si>
  <si>
    <t>Ken Brignall</t>
  </si>
  <si>
    <t>Duane Goodling</t>
  </si>
  <si>
    <t>David Snell</t>
  </si>
  <si>
    <t>Ed Ditzel</t>
  </si>
  <si>
    <t>Bryan Stubbs</t>
  </si>
  <si>
    <t>Cesar Maximo</t>
  </si>
  <si>
    <t>Craig Myers</t>
  </si>
  <si>
    <t>Robert Eichelberger</t>
  </si>
  <si>
    <t>Andy Rager</t>
  </si>
  <si>
    <t>Ken Brignall</t>
  </si>
  <si>
    <t>David Snell</t>
  </si>
  <si>
    <t>Justin Price</t>
  </si>
  <si>
    <t>Tommy Hartlaub</t>
  </si>
  <si>
    <t>Jason Kitner</t>
  </si>
  <si>
    <t>Randy Hostetter</t>
  </si>
  <si>
    <t>Adam Martin</t>
  </si>
  <si>
    <t>Jeff Hostetter</t>
  </si>
  <si>
    <t>Justin Price</t>
  </si>
  <si>
    <t>Tommy Hartlaub</t>
  </si>
  <si>
    <t>Jason Kitner</t>
  </si>
  <si>
    <t>John Kaminski</t>
  </si>
  <si>
    <t>Avie Stone</t>
  </si>
  <si>
    <t>Randy Hostetter</t>
  </si>
  <si>
    <t>Robert Drake</t>
  </si>
  <si>
    <t>Mike Kessler</t>
  </si>
  <si>
    <t>Jeff Ross</t>
  </si>
  <si>
    <t>Jon Hall</t>
  </si>
  <si>
    <t>Jeff Schwenk</t>
  </si>
  <si>
    <t>Larry Daughenbaugh</t>
  </si>
  <si>
    <t>Todd Shoff</t>
  </si>
  <si>
    <t>John Chronister</t>
  </si>
  <si>
    <t>RJ McKee</t>
  </si>
  <si>
    <t>Chad Cuffley</t>
  </si>
  <si>
    <t>Paul Sterner</t>
  </si>
  <si>
    <t>Ronald Clark</t>
  </si>
  <si>
    <t>Douglas Winter</t>
  </si>
  <si>
    <t>Todd Bower</t>
  </si>
  <si>
    <t>David Coates</t>
  </si>
  <si>
    <t>Lance Brodbeck</t>
  </si>
  <si>
    <t>_ Others</t>
  </si>
  <si>
    <t>Larry Daughenbaugh</t>
  </si>
  <si>
    <t>Todd Shoff</t>
  </si>
  <si>
    <t>John Chronister</t>
  </si>
  <si>
    <t>Barry Stottlemyer</t>
  </si>
  <si>
    <t>Scott Meckley</t>
  </si>
  <si>
    <t>Kevin Green</t>
  </si>
  <si>
    <t>Greg Pomraning</t>
  </si>
  <si>
    <t>Robert Streib</t>
  </si>
  <si>
    <t>Adam Freeland</t>
  </si>
  <si>
    <t>Tommy Heffelfinger</t>
  </si>
  <si>
    <t>Todd Racey</t>
  </si>
  <si>
    <t>Jack Phillips</t>
  </si>
  <si>
    <t>Kevin Green</t>
  </si>
  <si>
    <t>Greg Pomraning</t>
  </si>
  <si>
    <t>Robert Streib</t>
  </si>
  <si>
    <t>Dan Jorich</t>
  </si>
  <si>
    <t>Adam Freeland</t>
  </si>
  <si>
    <t>Bob Green</t>
  </si>
  <si>
    <t>Robert Wagner</t>
  </si>
  <si>
    <t>Tommy Heffelfinger</t>
  </si>
  <si>
    <t>Jason Barmore</t>
  </si>
  <si>
    <t>Mark McNaney</t>
  </si>
  <si>
    <t>Cal Itzaina</t>
  </si>
  <si>
    <t>Randy Shover</t>
  </si>
  <si>
    <t>Jim McMahon</t>
  </si>
  <si>
    <t>Luis Delgado</t>
  </si>
  <si>
    <t>Mike Lizzi</t>
  </si>
  <si>
    <t>Randy Pepo</t>
  </si>
  <si>
    <t>Dan McWilliams</t>
  </si>
  <si>
    <t>Roger Andras</t>
  </si>
  <si>
    <t>Bill Rexroth</t>
  </si>
  <si>
    <t>Gary Nodine</t>
  </si>
  <si>
    <t>Shawn Kilburn</t>
  </si>
  <si>
    <t>Eric Bugaile</t>
  </si>
  <si>
    <t>Phil Polakoff</t>
  </si>
  <si>
    <t>Michael Miller</t>
  </si>
  <si>
    <t>Randy Shover</t>
  </si>
  <si>
    <t>Luis Delgado</t>
  </si>
  <si>
    <t>Mike Lizzi</t>
  </si>
  <si>
    <t>Dan McWilliams</t>
  </si>
  <si>
    <t>Roger Andras</t>
  </si>
  <si>
    <t>Bill Rexroth</t>
  </si>
  <si>
    <t>Phil Polakoff</t>
  </si>
  <si>
    <t>Michael Miller</t>
  </si>
  <si>
    <t>Robert Davis</t>
  </si>
  <si>
    <t>Eric Adamson</t>
  </si>
  <si>
    <t>Jay Persing</t>
  </si>
  <si>
    <t>Tim Poff</t>
  </si>
  <si>
    <t>Bret Smith</t>
  </si>
  <si>
    <t>Kevin Poff</t>
  </si>
  <si>
    <t>Adam Guth</t>
  </si>
  <si>
    <t>Chad Moser</t>
  </si>
  <si>
    <t>Robert Davis</t>
  </si>
  <si>
    <t>Ryan George</t>
  </si>
  <si>
    <t>Eric Adamson</t>
  </si>
  <si>
    <t>Jay Persing</t>
  </si>
  <si>
    <t>Ken Brittain</t>
  </si>
  <si>
    <t>Nick Mercadante</t>
  </si>
  <si>
    <t>Chris Shaffer</t>
  </si>
  <si>
    <t>Randy Groff</t>
  </si>
  <si>
    <t>Steve Platts</t>
  </si>
  <si>
    <t>Bernie Linn</t>
  </si>
  <si>
    <t>Jason Mort</t>
  </si>
  <si>
    <t>Chris Archambault</t>
  </si>
  <si>
    <t>Robert Smith</t>
  </si>
  <si>
    <t>Tom Thomas</t>
  </si>
  <si>
    <t>Alan Stroman</t>
  </si>
  <si>
    <t>Ed Hamill</t>
  </si>
  <si>
    <t>Rick Stanford</t>
  </si>
  <si>
    <t>Chad Druck</t>
  </si>
  <si>
    <t>John Lawton</t>
  </si>
  <si>
    <t>Tom Young</t>
  </si>
  <si>
    <t>Jason Mort</t>
  </si>
  <si>
    <t>Chris Archambault</t>
  </si>
  <si>
    <t>John Lawton</t>
  </si>
  <si>
    <t>Tom Young</t>
  </si>
  <si>
    <t>Steve Hoke</t>
  </si>
  <si>
    <t>Corey Knaub</t>
  </si>
  <si>
    <t>Zach Nahass</t>
  </si>
  <si>
    <t>Steve Hanson</t>
  </si>
  <si>
    <t>Randy Gayman</t>
  </si>
  <si>
    <t>Steve Haywood</t>
  </si>
  <si>
    <t>Bob Waltemyer</t>
  </si>
  <si>
    <t>Ron Lehman</t>
  </si>
  <si>
    <t>Corey Knaub</t>
  </si>
  <si>
    <t>Zach Nahass</t>
  </si>
  <si>
    <t>Steve Hanson</t>
  </si>
  <si>
    <t>Randy Gayman</t>
  </si>
  <si>
    <t>Rich Aversa</t>
  </si>
  <si>
    <t>Steve Haywood</t>
  </si>
  <si>
    <t>Shawn Brady</t>
  </si>
  <si>
    <t>Pedro Vargas</t>
  </si>
  <si>
    <t>Scott Hoover</t>
  </si>
  <si>
    <t>Charles Frey</t>
  </si>
  <si>
    <t>Mike Ruhling</t>
  </si>
  <si>
    <t>Chad Wickenheiser</t>
  </si>
  <si>
    <t>Adam Spangler</t>
  </si>
  <si>
    <t>Brett Herman</t>
  </si>
  <si>
    <t>Brian Fox</t>
  </si>
  <si>
    <t>Steve Gartland</t>
  </si>
  <si>
    <t>Brad Markle</t>
  </si>
  <si>
    <t>Steve Burkins</t>
  </si>
  <si>
    <t>Topper Noel</t>
  </si>
  <si>
    <t>Brian Mock</t>
  </si>
  <si>
    <t>Ron Martin</t>
  </si>
  <si>
    <t>Jason Trayer</t>
  </si>
  <si>
    <t>Jon Boyer</t>
  </si>
  <si>
    <t>Chad Wickenheiser</t>
  </si>
  <si>
    <t>Adam Spangler</t>
  </si>
  <si>
    <t>Brett Herman</t>
  </si>
  <si>
    <t>Brian Fox</t>
  </si>
  <si>
    <t>Terry Gartland</t>
  </si>
  <si>
    <t>Brad Markle</t>
  </si>
  <si>
    <t>Brian Mock</t>
  </si>
  <si>
    <t>Jon Boyer</t>
  </si>
  <si>
    <t>Chad Farmer</t>
  </si>
  <si>
    <t>Tim Seitz</t>
  </si>
  <si>
    <t>Dale Peck</t>
  </si>
  <si>
    <t>Ernie Millon</t>
  </si>
  <si>
    <t>Mike Cotton</t>
  </si>
  <si>
    <t>Ray Smith</t>
  </si>
  <si>
    <t>Chad Farmer</t>
  </si>
  <si>
    <t>Dale Peck</t>
  </si>
  <si>
    <t>Ernie Millon</t>
  </si>
  <si>
    <t>Chad Wolf</t>
  </si>
  <si>
    <t>Adam Nye</t>
  </si>
  <si>
    <t>Mike Potts</t>
  </si>
  <si>
    <t>Ron Barbour</t>
  </si>
  <si>
    <t>Mike Cotton</t>
  </si>
  <si>
    <t>Jeffrey Martin</t>
  </si>
  <si>
    <t>Jason Yerg</t>
  </si>
  <si>
    <t>Jay Fleischer</t>
  </si>
  <si>
    <t>Tim Gerber</t>
  </si>
  <si>
    <t>Tim Steinhauer</t>
  </si>
  <si>
    <t>Mike Ormond</t>
  </si>
  <si>
    <t>Neil Mummert</t>
  </si>
  <si>
    <t>Jeff Fishel</t>
  </si>
  <si>
    <t>Tim Frey</t>
  </si>
  <si>
    <t>Barry Lucabaugh</t>
  </si>
  <si>
    <t>Dave Hurst</t>
  </si>
  <si>
    <t>Jerry Leisher</t>
  </si>
  <si>
    <t>Robbie Hughes</t>
  </si>
  <si>
    <t>Mark Havrilak</t>
  </si>
  <si>
    <t>Shane Jacoby</t>
  </si>
  <si>
    <t>Mike Grady</t>
  </si>
  <si>
    <t>Tim Gerber</t>
  </si>
  <si>
    <t>Tim Steinhauer</t>
  </si>
  <si>
    <t>Keith Garrigan</t>
  </si>
  <si>
    <t>Mike Ormond</t>
  </si>
  <si>
    <t>Neil Mummert</t>
  </si>
  <si>
    <t>Tim Frey</t>
  </si>
  <si>
    <t>Jerry Leisher</t>
  </si>
  <si>
    <t>Robbie Hughes</t>
  </si>
  <si>
    <t>Mike Grady</t>
  </si>
  <si>
    <t>Edward Miller</t>
  </si>
  <si>
    <t>Chad Smith</t>
  </si>
  <si>
    <t>David Warfel</t>
  </si>
  <si>
    <t>Conor Wentland</t>
  </si>
  <si>
    <t>Steve Burk</t>
  </si>
  <si>
    <t>Jere Landis</t>
  </si>
  <si>
    <t>Edward Miller</t>
  </si>
  <si>
    <t>Chad Smith</t>
  </si>
  <si>
    <t>David Warfel</t>
  </si>
  <si>
    <t>Andy Zayas</t>
  </si>
  <si>
    <t>Michael Tapp</t>
  </si>
  <si>
    <t>Conor Wentland</t>
  </si>
  <si>
    <t>Todd Hyson</t>
  </si>
  <si>
    <t>Robert Brown</t>
  </si>
  <si>
    <t>Curt Hollenbaugh</t>
  </si>
  <si>
    <t>Dave Hisey</t>
  </si>
  <si>
    <t>Scott Trager</t>
  </si>
  <si>
    <t>German Arredondo</t>
  </si>
  <si>
    <t>Andy Wertz</t>
  </si>
  <si>
    <t>Jim Gohn</t>
  </si>
  <si>
    <t>Gary Blaylock</t>
  </si>
  <si>
    <t>Sean Conway</t>
  </si>
  <si>
    <t>Carey Wertz</t>
  </si>
  <si>
    <t>Arnulfo Arrednondo</t>
  </si>
  <si>
    <t>Tracey Fuller</t>
  </si>
  <si>
    <t>Andy Hill</t>
  </si>
  <si>
    <t>Jerry Kelley</t>
  </si>
  <si>
    <t>Robert Weaver</t>
  </si>
  <si>
    <t>German Arredondo</t>
  </si>
  <si>
    <t>Gary Blaylock</t>
  </si>
  <si>
    <t>Andy Hill</t>
  </si>
  <si>
    <t>Steve Mercado</t>
  </si>
  <si>
    <t>Jack Snyder</t>
  </si>
  <si>
    <t>Earl Kirk</t>
  </si>
  <si>
    <t>Bill Anderson</t>
  </si>
  <si>
    <t>Greg Lovell</t>
  </si>
  <si>
    <t>Keith Zumbrun</t>
  </si>
  <si>
    <t>Bob Aubel</t>
  </si>
  <si>
    <t>Jack Snyder</t>
  </si>
  <si>
    <t>Brian Parks</t>
  </si>
  <si>
    <t>Mick Snyder</t>
  </si>
  <si>
    <t>Earl Kirk</t>
  </si>
  <si>
    <t>Steve Axe</t>
  </si>
  <si>
    <t>Shawn Parks</t>
  </si>
  <si>
    <t>Bill Anderson</t>
  </si>
  <si>
    <t>Jayson Wachter</t>
  </si>
  <si>
    <t>Tim Scott</t>
  </si>
  <si>
    <t>Greg Lovell</t>
  </si>
  <si>
    <t>Keith Zumbrun</t>
  </si>
  <si>
    <t>Jason Miller</t>
  </si>
  <si>
    <t>Greg Holler</t>
  </si>
  <si>
    <t>Ron Biser</t>
  </si>
  <si>
    <t>Jody Roof</t>
  </si>
  <si>
    <t>Jon Kilmer</t>
  </si>
  <si>
    <t>Steve Crone</t>
  </si>
  <si>
    <t>Roga Rangel</t>
  </si>
  <si>
    <t>Ric Riccobono</t>
  </si>
  <si>
    <t>Rich Dougherty</t>
  </si>
  <si>
    <t>Jim Howard</t>
  </si>
  <si>
    <t>Alan Lininger</t>
  </si>
  <si>
    <t>Roger Miller</t>
  </si>
  <si>
    <t>Jason Miller</t>
  </si>
  <si>
    <t>Jody Roof</t>
  </si>
  <si>
    <t>Jon Kilmer</t>
  </si>
  <si>
    <t>Roga Rangel</t>
  </si>
  <si>
    <t>Alan Lininger</t>
  </si>
  <si>
    <t>Ron Shaull</t>
  </si>
  <si>
    <t>Rick Goebeler</t>
  </si>
  <si>
    <t>Cory Goshorn</t>
  </si>
  <si>
    <t>Ed Bills</t>
  </si>
  <si>
    <t>Chris Bubb</t>
  </si>
  <si>
    <t>Brent Graybill</t>
  </si>
  <si>
    <t>Andrew Krepps</t>
  </si>
  <si>
    <t>Ron Shaull</t>
  </si>
  <si>
    <t>Rick Goebeler</t>
  </si>
  <si>
    <t>Cory Goshorn</t>
  </si>
  <si>
    <t>Ed Bills</t>
  </si>
  <si>
    <t>Chris Bubb</t>
  </si>
  <si>
    <t>Mark Skehan</t>
  </si>
  <si>
    <t>Charles Bubb</t>
  </si>
  <si>
    <t>Dustin Brown</t>
  </si>
  <si>
    <t>Dale Chronister</t>
  </si>
  <si>
    <t>Tom Judd</t>
  </si>
  <si>
    <t>Dissinger, Bryan</t>
  </si>
  <si>
    <t>Campbell, Andy</t>
  </si>
  <si>
    <t>Rager, Andy</t>
  </si>
  <si>
    <t>Reed, Andrew</t>
  </si>
  <si>
    <t>Goodling, Duane</t>
  </si>
  <si>
    <t>Stubbs, Bryan</t>
  </si>
  <si>
    <t>Maximo, Cesar</t>
  </si>
  <si>
    <t>Martin, Adam</t>
  </si>
  <si>
    <t>Hostetter, Jeff</t>
  </si>
  <si>
    <t>Price, Justin</t>
  </si>
  <si>
    <t>Hartlaub, Tommy</t>
  </si>
  <si>
    <t>Kitner, Jason</t>
  </si>
  <si>
    <t>Kaminski, John</t>
  </si>
  <si>
    <t>Hostetter, Randy</t>
  </si>
  <si>
    <t>Drake, Robert</t>
  </si>
  <si>
    <t>Ross, Jeff</t>
  </si>
  <si>
    <t>Daughenbaugh, Larry</t>
  </si>
  <si>
    <t>Cuffley, Chad</t>
  </si>
  <si>
    <t>Clark, Ronald</t>
  </si>
  <si>
    <t>Winter, Douglas</t>
  </si>
  <si>
    <t>Coates, David</t>
  </si>
  <si>
    <t>Brodbeck, Lance</t>
  </si>
  <si>
    <t>Racey, Todd</t>
  </si>
  <si>
    <t>Pomraning, Greg</t>
  </si>
  <si>
    <t>Streib, Robert</t>
  </si>
  <si>
    <t>Jorich, Dan</t>
  </si>
  <si>
    <t>Freeland, Adam</t>
  </si>
  <si>
    <t>Wagner, Robert</t>
  </si>
  <si>
    <t>Heffelfinger, Tommy</t>
  </si>
  <si>
    <t>Barmore, Jason</t>
  </si>
  <si>
    <t>Itzaina, Cal</t>
  </si>
  <si>
    <t>Shover, Randy</t>
  </si>
  <si>
    <t>McMahon, Jim</t>
  </si>
  <si>
    <t>Delgado, Luis</t>
  </si>
  <si>
    <t>Lizzi, Mike</t>
  </si>
  <si>
    <t>Pepo, Randy</t>
  </si>
  <si>
    <t>McWilliams, Dan</t>
  </si>
  <si>
    <t>Andras, Roger</t>
  </si>
  <si>
    <t>Rexroth, Bill</t>
  </si>
  <si>
    <t>Kilburn, Shawn</t>
  </si>
  <si>
    <t>Polakoff, Phil</t>
  </si>
  <si>
    <t>Miller, Michael</t>
  </si>
  <si>
    <t>Moser, Chad</t>
  </si>
  <si>
    <t>Davis, Robert</t>
  </si>
  <si>
    <t>George, Ryan</t>
  </si>
  <si>
    <t>Adamson, Eric</t>
  </si>
  <si>
    <t>Brittain, Ken</t>
  </si>
  <si>
    <t>Mercadante, Nick</t>
  </si>
  <si>
    <t>Shaffer, Chris</t>
  </si>
  <si>
    <t>Groff, Randy</t>
  </si>
  <si>
    <t>Mort, Jason</t>
  </si>
  <si>
    <t>Archambault, Chris</t>
  </si>
  <si>
    <t>Smith, Robert</t>
  </si>
  <si>
    <t>Stroman, Alan</t>
  </si>
  <si>
    <t>Druck, Chad</t>
  </si>
  <si>
    <t>Lawton, John</t>
  </si>
  <si>
    <t>Waltemyer, Bob</t>
  </si>
  <si>
    <t>Nahass, Zach</t>
  </si>
  <si>
    <t>Aversa, Rich</t>
  </si>
  <si>
    <t>Brady, Shawn</t>
  </si>
  <si>
    <t>Vargas, Pedro</t>
  </si>
  <si>
    <t>Frey, Charles</t>
  </si>
  <si>
    <t>Ruhling, Mike</t>
  </si>
  <si>
    <t>Wickenheiser, Chad</t>
  </si>
  <si>
    <t>Herman, Brett</t>
  </si>
  <si>
    <t>Markle, Brad</t>
  </si>
  <si>
    <t>Burkins, Steve</t>
  </si>
  <si>
    <t>Mock, Brian</t>
  </si>
  <si>
    <t>Trayer, Jason</t>
  </si>
  <si>
    <t>Boyer, Jon</t>
  </si>
  <si>
    <t>Farmer, Chad</t>
  </si>
  <si>
    <t>Wolf, Chad</t>
  </si>
  <si>
    <t>Nye, Adam</t>
  </si>
  <si>
    <t>Potts, Mike</t>
  </si>
  <si>
    <t>Cotton, Mike</t>
  </si>
  <si>
    <t>Martin, Jeffrey</t>
  </si>
  <si>
    <t>Fleischer, Jay</t>
  </si>
  <si>
    <t>Gerber, Tim</t>
  </si>
  <si>
    <t>Steinhauer, Tim</t>
  </si>
  <si>
    <t>Ormond, Mike</t>
  </si>
  <si>
    <t>Mummert, Neil</t>
  </si>
  <si>
    <t>Fishel, Jeff</t>
  </si>
  <si>
    <t>Frey, Tim</t>
  </si>
  <si>
    <t>Lucabaugh, Barry</t>
  </si>
  <si>
    <t>Hurst, Dave</t>
  </si>
  <si>
    <t>Leisher, Jerry</t>
  </si>
  <si>
    <t>Hughes, Robbie</t>
  </si>
  <si>
    <t>Havrilak, Mark</t>
  </si>
  <si>
    <t>Jacoby, Shane</t>
  </si>
  <si>
    <t>Grady, Mike</t>
  </si>
  <si>
    <t>Burk, Steve</t>
  </si>
  <si>
    <t>Wentland, Conor</t>
  </si>
  <si>
    <t>Brown, Robert</t>
  </si>
  <si>
    <t>Hollenbaugh, Curt</t>
  </si>
  <si>
    <t>Hisey, Dave</t>
  </si>
  <si>
    <t>Trager, Scott</t>
  </si>
  <si>
    <t>Arredondo, German</t>
  </si>
  <si>
    <t>Wertz, Andy</t>
  </si>
  <si>
    <t>Gohn, Jim</t>
  </si>
  <si>
    <t>Blaylock, Gary</t>
  </si>
  <si>
    <t>Conway, Sean</t>
  </si>
  <si>
    <t>Wertz, Carey</t>
  </si>
  <si>
    <t>Arrednondo, Arnulfo</t>
  </si>
  <si>
    <t>Fuller, Tracey</t>
  </si>
  <si>
    <t>Hill, Andy</t>
  </si>
  <si>
    <t>Mercado, Steve</t>
  </si>
  <si>
    <t>Aubel, Bob</t>
  </si>
  <si>
    <t>Kirk, Earl</t>
  </si>
  <si>
    <t>Axe, Steve</t>
  </si>
  <si>
    <t>Parks, Shawn</t>
  </si>
  <si>
    <t>Wachter, Jayson</t>
  </si>
  <si>
    <t>Scott, Tim</t>
  </si>
  <si>
    <t>Holler, Greg</t>
  </si>
  <si>
    <t>Roof, Jody</t>
  </si>
  <si>
    <t>Kilmer, Jon</t>
  </si>
  <si>
    <t>Crone, Steve</t>
  </si>
  <si>
    <t>Rangel, Roga</t>
  </si>
  <si>
    <t>Howard, Jim</t>
  </si>
  <si>
    <t>Lininger, Alan</t>
  </si>
  <si>
    <t>Graybill, Brent</t>
  </si>
  <si>
    <t>Krepps, Andrew</t>
  </si>
  <si>
    <t>Shaull, Ron</t>
  </si>
  <si>
    <t>Bills, Ed</t>
  </si>
  <si>
    <t>Bubb, Chris</t>
  </si>
  <si>
    <t>Skehan, Mark</t>
  </si>
  <si>
    <t>Brown, Dustin</t>
  </si>
  <si>
    <t>Judd, Tom</t>
  </si>
  <si>
    <t>9-4</t>
  </si>
  <si>
    <t>1-8</t>
  </si>
  <si>
    <t>13-6</t>
  </si>
  <si>
    <t>0-5</t>
  </si>
  <si>
    <t>0-4</t>
  </si>
  <si>
    <t>6-1</t>
  </si>
  <si>
    <t>8-1</t>
  </si>
  <si>
    <t>5-3</t>
  </si>
  <si>
    <t>4-0</t>
  </si>
  <si>
    <t>6-0</t>
  </si>
  <si>
    <t>2-3</t>
  </si>
  <si>
    <t>6-10</t>
  </si>
  <si>
    <t>Shry</t>
  </si>
  <si>
    <t>EP</t>
  </si>
  <si>
    <t>9-3</t>
  </si>
  <si>
    <t>5-4</t>
  </si>
  <si>
    <t>11-4</t>
  </si>
  <si>
    <t>12-1</t>
  </si>
  <si>
    <t>10-5</t>
  </si>
  <si>
    <t>2-9</t>
  </si>
  <si>
    <t>3-10</t>
  </si>
  <si>
    <t>7-1</t>
  </si>
  <si>
    <t>GR</t>
  </si>
  <si>
    <t>0-14</t>
  </si>
  <si>
    <t>14-9</t>
  </si>
  <si>
    <t>4-11</t>
  </si>
  <si>
    <t>3-6</t>
  </si>
  <si>
    <t>1-10</t>
  </si>
  <si>
    <t>1-2</t>
  </si>
  <si>
    <t>3-2</t>
  </si>
  <si>
    <t>13-7</t>
  </si>
  <si>
    <t>14-0</t>
  </si>
  <si>
    <t>8-0</t>
  </si>
  <si>
    <t>6-2</t>
  </si>
  <si>
    <t>15-0</t>
  </si>
  <si>
    <t>14-1</t>
  </si>
  <si>
    <t>9-2</t>
  </si>
  <si>
    <t>0-6</t>
  </si>
  <si>
    <t>7-0</t>
  </si>
  <si>
    <t>1-3</t>
  </si>
  <si>
    <t>Con</t>
  </si>
  <si>
    <t>5-2</t>
  </si>
  <si>
    <t>4-5</t>
  </si>
  <si>
    <t>16-1</t>
  </si>
  <si>
    <t>3-4</t>
  </si>
  <si>
    <t>1-6</t>
  </si>
  <si>
    <t>9-12</t>
  </si>
  <si>
    <t>5-0</t>
  </si>
  <si>
    <t>10-3</t>
  </si>
  <si>
    <t>0-7</t>
  </si>
  <si>
    <t>6-5</t>
  </si>
  <si>
    <t>4-9</t>
  </si>
  <si>
    <t>0-8</t>
  </si>
  <si>
    <t>17-2</t>
  </si>
  <si>
    <t>4-3</t>
  </si>
  <si>
    <t>1-12</t>
  </si>
  <si>
    <t>3-9</t>
  </si>
  <si>
    <t>2-1</t>
  </si>
  <si>
    <t>7-11</t>
  </si>
  <si>
    <t>7-2</t>
  </si>
  <si>
    <t>0-15</t>
  </si>
  <si>
    <t>13-1</t>
  </si>
  <si>
    <t>Tie</t>
  </si>
  <si>
    <t>7-7</t>
  </si>
  <si>
    <t>2-5</t>
  </si>
  <si>
    <t>2-6</t>
  </si>
  <si>
    <t>7-13</t>
  </si>
  <si>
    <t>6-3</t>
  </si>
  <si>
    <t>9-1</t>
  </si>
  <si>
    <t>15-5</t>
  </si>
  <si>
    <t>13-5</t>
  </si>
  <si>
    <t>1-14</t>
  </si>
  <si>
    <t>9-6</t>
  </si>
  <si>
    <t>6-13</t>
  </si>
  <si>
    <t>10-6</t>
  </si>
  <si>
    <t>0-12</t>
  </si>
  <si>
    <t>18-3</t>
  </si>
  <si>
    <t>7-9</t>
  </si>
  <si>
    <t>13-17</t>
  </si>
  <si>
    <t>12-9</t>
  </si>
  <si>
    <t>2-4</t>
  </si>
  <si>
    <t>9-5</t>
  </si>
  <si>
    <t>11-6</t>
  </si>
  <si>
    <t>4-21</t>
  </si>
  <si>
    <t>5-10</t>
  </si>
  <si>
    <t>6-9</t>
  </si>
  <si>
    <t>11-7</t>
  </si>
  <si>
    <t>6-7</t>
  </si>
  <si>
    <t>6-11</t>
  </si>
  <si>
    <t>2-17</t>
  </si>
  <si>
    <t>15-3</t>
  </si>
  <si>
    <t>17-13</t>
  </si>
  <si>
    <t>3-5</t>
  </si>
  <si>
    <t>7-6</t>
  </si>
  <si>
    <t>5-15</t>
  </si>
  <si>
    <t>2-7</t>
  </si>
  <si>
    <t>9-7</t>
  </si>
  <si>
    <t>21-4</t>
  </si>
  <si>
    <t>0-1</t>
  </si>
  <si>
    <t>3-7</t>
  </si>
  <si>
    <t>1-7</t>
  </si>
  <si>
    <t>1-9</t>
  </si>
  <si>
    <t>3-18</t>
  </si>
  <si>
    <t>10-1</t>
  </si>
  <si>
    <t>1-0</t>
  </si>
  <si>
    <t>3-1</t>
  </si>
  <si>
    <t>5-9</t>
  </si>
  <si>
    <t>8-7</t>
  </si>
  <si>
    <t>9-14</t>
  </si>
  <si>
    <t>3-15</t>
  </si>
  <si>
    <t>5-13</t>
  </si>
  <si>
    <t>1-13</t>
  </si>
  <si>
    <t>4-2</t>
  </si>
  <si>
    <t>7-3</t>
  </si>
  <si>
    <t>5-6</t>
  </si>
  <si>
    <t>12-0</t>
  </si>
  <si>
    <t>7-8</t>
  </si>
  <si>
    <t>1-16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</si>
</sst>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164" formatCode="m/d"/>
    <numFmt numFmtId="165" formatCode="0.000"/>
    <numFmt numFmtId="166" formatCode="0.0"/>
    <numFmt numFmtId="167" formatCode="&quot;$&quot;#,##0.00"/>
    <numFmt numFmtId="168" formatCode="#,##0.000"/>
    <numFmt numFmtId="169" formatCode="#,##0.0"/>
    <numFmt numFmtId="170" formatCode="m/d;@"/>
  </numFmts>
  <fonts count="7" x14ac:knownFonts="1">
    <font>
      <sz val="10"/>
      <name val="Arial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u/>
      <sz val="7.5"/>
      <color indexed="12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lightGray">
        <bgColor indexed="9"/>
      </patternFill>
    </fill>
    <fill>
      <patternFill patternType="solid">
        <fgColor rgb="FFFF5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1" fillId="0" borderId="0" xfId="0" applyFont="1"/>
    <xf numFmtId="164" fontId="2" fillId="0" borderId="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/>
    <xf numFmtId="49" fontId="2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0" fontId="3" fillId="0" borderId="9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165" fontId="0" fillId="0" borderId="9" xfId="0" applyNumberFormat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9" xfId="0" applyFont="1" applyBorder="1"/>
    <xf numFmtId="166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165" fontId="2" fillId="0" borderId="0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2" fontId="3" fillId="0" borderId="9" xfId="0" applyNumberFormat="1" applyFont="1" applyFill="1" applyBorder="1" applyAlignment="1">
      <alignment horizontal="center"/>
    </xf>
    <xf numFmtId="2" fontId="0" fillId="0" borderId="9" xfId="0" applyNumberFormat="1" applyBorder="1"/>
    <xf numFmtId="2" fontId="2" fillId="0" borderId="9" xfId="0" applyNumberFormat="1" applyFont="1" applyBorder="1"/>
    <xf numFmtId="0" fontId="0" fillId="0" borderId="0" xfId="0" applyAlignment="1">
      <alignment horizontal="right"/>
    </xf>
    <xf numFmtId="0" fontId="0" fillId="2" borderId="0" xfId="0" applyFill="1"/>
    <xf numFmtId="1" fontId="0" fillId="0" borderId="9" xfId="0" applyNumberFormat="1" applyBorder="1"/>
    <xf numFmtId="0" fontId="0" fillId="0" borderId="9" xfId="0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 applyAlignment="1"/>
    <xf numFmtId="0" fontId="2" fillId="0" borderId="0" xfId="0" applyFont="1" applyFill="1" applyBorder="1"/>
    <xf numFmtId="0" fontId="0" fillId="0" borderId="0" xfId="0" applyFill="1" applyBorder="1"/>
    <xf numFmtId="2" fontId="0" fillId="0" borderId="9" xfId="0" applyNumberFormat="1" applyFill="1" applyBorder="1"/>
    <xf numFmtId="49" fontId="0" fillId="0" borderId="0" xfId="0" applyNumberFormat="1"/>
    <xf numFmtId="49" fontId="2" fillId="0" borderId="0" xfId="0" applyNumberFormat="1" applyFont="1"/>
    <xf numFmtId="0" fontId="0" fillId="0" borderId="0" xfId="0" applyFill="1"/>
    <xf numFmtId="0" fontId="2" fillId="0" borderId="0" xfId="0" applyFont="1" applyFill="1"/>
    <xf numFmtId="0" fontId="4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Fill="1" applyBorder="1" applyAlignment="1" applyProtection="1">
      <protection locked="0"/>
    </xf>
    <xf numFmtId="14" fontId="4" fillId="0" borderId="0" xfId="0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 applyBorder="1" applyAlignment="1" applyProtection="1">
      <alignment horizontal="center"/>
      <protection locked="0"/>
    </xf>
    <xf numFmtId="165" fontId="4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7" fontId="4" fillId="0" borderId="0" xfId="0" applyNumberFormat="1" applyFont="1" applyFill="1" applyBorder="1" applyAlignment="1" applyProtection="1">
      <alignment horizontal="center"/>
      <protection locked="0"/>
    </xf>
    <xf numFmtId="167" fontId="4" fillId="0" borderId="0" xfId="0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 applyBorder="1" applyAlignment="1" applyProtection="1">
      <protection locked="0"/>
    </xf>
    <xf numFmtId="165" fontId="4" fillId="0" borderId="0" xfId="0" applyNumberFormat="1" applyFont="1" applyFill="1" applyBorder="1" applyAlignment="1" applyProtection="1">
      <protection locked="0"/>
    </xf>
    <xf numFmtId="1" fontId="4" fillId="0" borderId="0" xfId="0" applyNumberFormat="1" applyFont="1" applyFill="1" applyBorder="1" applyAlignment="1" applyProtection="1">
      <protection locked="0"/>
    </xf>
    <xf numFmtId="168" fontId="4" fillId="0" borderId="0" xfId="0" applyNumberFormat="1" applyFont="1" applyFill="1" applyBorder="1" applyAlignment="1" applyProtection="1">
      <protection locked="0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/>
    <xf numFmtId="164" fontId="4" fillId="0" borderId="0" xfId="0" applyNumberFormat="1" applyFont="1" applyFill="1" applyBorder="1" applyAlignment="1" applyProtection="1">
      <alignment horizontal="left"/>
      <protection locked="0"/>
    </xf>
    <xf numFmtId="167" fontId="4" fillId="0" borderId="0" xfId="0" applyNumberFormat="1" applyFont="1" applyFill="1" applyBorder="1" applyAlignment="1" applyProtection="1">
      <alignment horizontal="center" vertical="center"/>
      <protection locked="0"/>
    </xf>
    <xf numFmtId="1" fontId="4" fillId="0" borderId="0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7" fontId="4" fillId="0" borderId="0" xfId="0" applyNumberFormat="1" applyFont="1" applyFill="1" applyBorder="1" applyAlignment="1" applyProtection="1">
      <protection locked="0"/>
    </xf>
    <xf numFmtId="7" fontId="4" fillId="0" borderId="0" xfId="0" applyNumberFormat="1" applyFont="1" applyFill="1" applyBorder="1" applyAlignment="1" applyProtection="1">
      <alignment horizontal="center" vertical="center"/>
      <protection locked="0"/>
    </xf>
    <xf numFmtId="14" fontId="4" fillId="0" borderId="0" xfId="0" applyNumberFormat="1" applyFont="1" applyFill="1" applyBorder="1" applyAlignment="1" applyProtection="1">
      <protection locked="0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164" fontId="4" fillId="0" borderId="0" xfId="0" applyNumberFormat="1" applyFont="1" applyFill="1" applyBorder="1" applyAlignment="1" applyProtection="1">
      <alignment horizontal="center"/>
      <protection locked="0"/>
    </xf>
    <xf numFmtId="16" fontId="4" fillId="0" borderId="0" xfId="0" applyNumberFormat="1" applyFont="1" applyFill="1" applyBorder="1" applyAlignment="1" applyProtection="1">
      <alignment horizontal="left"/>
      <protection locked="0"/>
    </xf>
    <xf numFmtId="0" fontId="4" fillId="0" borderId="0" xfId="0" applyNumberFormat="1" applyFont="1" applyFill="1" applyBorder="1" applyAlignment="1" applyProtection="1">
      <alignment horizontal="right"/>
      <protection locked="0"/>
    </xf>
    <xf numFmtId="14" fontId="4" fillId="0" borderId="0" xfId="0" applyNumberFormat="1" applyFont="1" applyFill="1" applyBorder="1" applyAlignment="1" applyProtection="1">
      <alignment horizontal="left"/>
      <protection locked="0"/>
    </xf>
    <xf numFmtId="165" fontId="4" fillId="0" borderId="0" xfId="0" applyNumberFormat="1" applyFont="1" applyBorder="1" applyAlignment="1"/>
    <xf numFmtId="165" fontId="4" fillId="0" borderId="0" xfId="0" applyNumberFormat="1" applyFont="1" applyBorder="1" applyAlignment="1">
      <alignment horizontal="center"/>
    </xf>
    <xf numFmtId="169" fontId="4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1" applyFont="1" applyAlignment="1" applyProtection="1"/>
    <xf numFmtId="169" fontId="4" fillId="0" borderId="0" xfId="0" applyNumberFormat="1" applyFont="1" applyFill="1" applyBorder="1" applyAlignment="1" applyProtection="1">
      <alignment horizontal="left"/>
      <protection locked="0"/>
    </xf>
    <xf numFmtId="170" fontId="4" fillId="0" borderId="0" xfId="0" applyNumberFormat="1" applyFont="1" applyFill="1" applyBorder="1" applyAlignment="1" applyProtection="1">
      <alignment horizontal="center"/>
      <protection locked="0"/>
    </xf>
    <xf numFmtId="49" fontId="4" fillId="0" borderId="0" xfId="0" applyNumberFormat="1" applyFont="1" applyFill="1" applyBorder="1" applyAlignment="1" applyProtection="1">
      <alignment horizontal="center"/>
      <protection locked="0"/>
    </xf>
    <xf numFmtId="49" fontId="4" fillId="0" borderId="0" xfId="0" applyNumberFormat="1" applyFont="1" applyFill="1" applyBorder="1" applyAlignment="1" applyProtection="1">
      <protection locked="0"/>
    </xf>
    <xf numFmtId="167" fontId="4" fillId="0" borderId="0" xfId="0" applyNumberFormat="1" applyFont="1" applyFill="1" applyBorder="1" applyAlignment="1" applyProtection="1">
      <protection locked="0"/>
    </xf>
    <xf numFmtId="165" fontId="3" fillId="0" borderId="9" xfId="0" applyNumberFormat="1" applyFont="1" applyBorder="1" applyAlignment="1">
      <alignment horizontal="center"/>
    </xf>
    <xf numFmtId="165" fontId="0" fillId="0" borderId="0" xfId="0" applyNumberFormat="1"/>
    <xf numFmtId="165" fontId="3" fillId="0" borderId="9" xfId="0" applyNumberFormat="1" applyFont="1" applyFill="1" applyBorder="1" applyAlignment="1">
      <alignment horizontal="center"/>
    </xf>
    <xf numFmtId="2" fontId="0" fillId="0" borderId="0" xfId="0" applyNumberFormat="1"/>
    <xf numFmtId="2" fontId="3" fillId="0" borderId="9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2" borderId="0" xfId="0" applyFont="1" applyFill="1"/>
    <xf numFmtId="0" fontId="3" fillId="0" borderId="9" xfId="0" applyFont="1" applyBorder="1" applyAlignment="1">
      <alignment horizontal="right"/>
    </xf>
    <xf numFmtId="0" fontId="6" fillId="0" borderId="0" xfId="0" applyFont="1"/>
    <xf numFmtId="0" fontId="2" fillId="0" borderId="0" xfId="0" applyFont="1"/>
    <xf numFmtId="1" fontId="3" fillId="0" borderId="9" xfId="0" applyNumberFormat="1" applyFont="1" applyBorder="1" applyAlignment="1">
      <alignment horizontal="center"/>
    </xf>
    <xf numFmtId="1" fontId="0" fillId="0" borderId="0" xfId="0" applyNumberFormat="1"/>
    <xf numFmtId="165" fontId="0" fillId="0" borderId="0" xfId="0" applyNumberFormat="1" applyBorder="1"/>
    <xf numFmtId="1" fontId="3" fillId="0" borderId="9" xfId="0" applyNumberFormat="1" applyFont="1" applyFill="1" applyBorder="1" applyAlignment="1">
      <alignment horizontal="center"/>
    </xf>
    <xf numFmtId="2" fontId="2" fillId="0" borderId="0" xfId="0" applyNumberFormat="1" applyFont="1"/>
    <xf numFmtId="1" fontId="2" fillId="0" borderId="0" xfId="0" applyNumberFormat="1" applyFont="1"/>
    <xf numFmtId="2" fontId="2" fillId="0" borderId="9" xfId="0" applyNumberFormat="1" applyFont="1" applyFill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1" fontId="2" fillId="0" borderId="9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9" xfId="0" applyNumberFormat="1" applyBorder="1" applyAlignment="1">
      <alignment horizontal="center"/>
    </xf>
    <xf numFmtId="165" fontId="2" fillId="0" borderId="0" xfId="0" applyNumberFormat="1" applyFont="1"/>
    <xf numFmtId="1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1" fontId="2" fillId="0" borderId="0" xfId="0" applyNumberFormat="1" applyFont="1" applyBorder="1"/>
    <xf numFmtId="1" fontId="0" fillId="0" borderId="0" xfId="0" applyNumberFormat="1" applyBorder="1"/>
    <xf numFmtId="0" fontId="0" fillId="4" borderId="0" xfId="0" applyFill="1"/>
    <xf numFmtId="0" fontId="2" fillId="0" borderId="0" xfId="0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0" xfId="0" applyNumberFormat="1"/>
    <xf numFmtId="0" fontId="0" fillId="0" borderId="0" xfId="0" applyAlignment="1">
      <alignment horizontal="center"/>
    </xf>
    <xf numFmtId="0" fontId="0" fillId="5" borderId="0" xfId="0" applyFill="1"/>
    <xf numFmtId="0" fontId="2" fillId="0" borderId="4" xfId="0" applyFont="1" applyBorder="1" applyAlignment="1">
      <alignment horizontal="center"/>
    </xf>
    <xf numFmtId="0" fontId="1" fillId="0" borderId="5" xfId="0" applyFont="1" applyBorder="1"/>
    <xf numFmtId="165" fontId="0" fillId="0" borderId="0" xfId="0" applyNumberFormat="1" applyFill="1"/>
    <xf numFmtId="49" fontId="2" fillId="0" borderId="7" xfId="0" applyNumberFormat="1" applyFont="1" applyBorder="1" applyAlignment="1">
      <alignment horizontal="left"/>
    </xf>
    <xf numFmtId="0" fontId="0" fillId="0" borderId="0" xfId="0" applyFont="1" applyAlignment="1">
      <alignment horizontal="right"/>
    </xf>
    <xf numFmtId="0" fontId="2" fillId="0" borderId="7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9" xfId="0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2" fontId="0" fillId="0" borderId="0" xfId="0" applyNumberFormat="1" applyFill="1"/>
    <xf numFmtId="0" fontId="0" fillId="0" borderId="0" xfId="0" applyFill="1" applyAlignment="1">
      <alignment horizontal="right"/>
    </xf>
    <xf numFmtId="2" fontId="0" fillId="0" borderId="0" xfId="0" applyNumberFormat="1" applyFill="1" applyAlignment="1">
      <alignment horizontal="right"/>
    </xf>
    <xf numFmtId="0" fontId="2" fillId="0" borderId="9" xfId="0" applyFont="1" applyFill="1" applyBorder="1"/>
    <xf numFmtId="0" fontId="2" fillId="0" borderId="0" xfId="0" applyFont="1" applyFill="1" applyBorder="1" applyAlignment="1"/>
    <xf numFmtId="0" fontId="2" fillId="0" borderId="0" xfId="0" applyFont="1" applyBorder="1" applyAlignment="1"/>
    <xf numFmtId="0" fontId="0" fillId="6" borderId="0" xfId="0" applyFill="1"/>
    <xf numFmtId="0" fontId="2" fillId="6" borderId="0" xfId="0" applyFont="1" applyFill="1"/>
    <xf numFmtId="0" fontId="2" fillId="6" borderId="0" xfId="0" applyFont="1" applyFill="1" applyBorder="1" applyAlignment="1">
      <alignment horizontal="right"/>
    </xf>
    <xf numFmtId="0" fontId="0" fillId="6" borderId="0" xfId="0" applyFill="1" applyAlignment="1">
      <alignment horizontal="right"/>
    </xf>
    <xf numFmtId="0" fontId="0" fillId="6" borderId="0" xfId="0" applyFill="1" applyBorder="1" applyAlignment="1">
      <alignment horizontal="right"/>
    </xf>
    <xf numFmtId="0" fontId="2" fillId="6" borderId="0" xfId="0" applyFont="1" applyFill="1" applyBorder="1"/>
    <xf numFmtId="0" fontId="0" fillId="6" borderId="0" xfId="0" applyFill="1" applyBorder="1"/>
    <xf numFmtId="0" fontId="2" fillId="6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tabSelected="1" zoomScaleNormal="100" workbookViewId="0">
      <selection activeCell="E4" sqref="E4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9" width="5.7109375" customWidth="1"/>
    <col min="10" max="10" width="6.5703125" bestFit="1" customWidth="1"/>
    <col min="11" max="15" width="5.7109375" customWidth="1"/>
    <col min="17" max="17" width="3" bestFit="1" customWidth="1"/>
    <col min="18" max="18" width="18.7109375" customWidth="1"/>
    <col min="19" max="33" width="6" customWidth="1"/>
    <col min="38" max="38" width="9.140625" customWidth="1"/>
  </cols>
  <sheetData>
    <row r="1" spans="1:40" s="8" customFormat="1" ht="17.100000000000001" customHeight="1" x14ac:dyDescent="0.25">
      <c r="A1" s="1" t="s">
        <v>332</v>
      </c>
      <c r="B1" s="2"/>
      <c r="C1" s="2"/>
      <c r="D1" s="2"/>
      <c r="E1" s="3"/>
      <c r="F1" s="4"/>
      <c r="G1" s="5" t="s">
        <v>0</v>
      </c>
      <c r="H1" s="6" t="s">
        <v>1</v>
      </c>
      <c r="I1" s="7" t="s">
        <v>748</v>
      </c>
      <c r="J1" s="5" t="s">
        <v>2</v>
      </c>
      <c r="K1" s="6" t="s">
        <v>3</v>
      </c>
      <c r="L1" s="7" t="s">
        <v>749</v>
      </c>
      <c r="M1" s="5" t="s">
        <v>4</v>
      </c>
      <c r="N1" s="6" t="s">
        <v>1</v>
      </c>
      <c r="O1" s="7" t="s">
        <v>750</v>
      </c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>
        <v>44087</v>
      </c>
      <c r="H2" s="10" t="s">
        <v>5</v>
      </c>
      <c r="I2" s="11"/>
      <c r="J2" s="9">
        <v>44094</v>
      </c>
      <c r="K2" s="10" t="s">
        <v>5</v>
      </c>
      <c r="L2" s="11"/>
      <c r="M2" s="9">
        <v>44107</v>
      </c>
      <c r="N2" s="10" t="s">
        <v>5</v>
      </c>
      <c r="O2" s="120"/>
    </row>
    <row r="3" spans="1:40" s="8" customFormat="1" ht="17.100000000000001" customHeight="1" x14ac:dyDescent="0.25">
      <c r="A3" s="1" t="s">
        <v>6</v>
      </c>
      <c r="B3" s="2"/>
      <c r="C3" s="1" t="s">
        <v>333</v>
      </c>
      <c r="D3" s="2"/>
      <c r="E3" s="12"/>
      <c r="F3" s="3"/>
      <c r="G3" s="13" t="s">
        <v>760</v>
      </c>
      <c r="H3" s="124" t="s">
        <v>52</v>
      </c>
      <c r="I3" s="15"/>
      <c r="J3" s="13" t="s">
        <v>313</v>
      </c>
      <c r="K3" s="122" t="s">
        <v>324</v>
      </c>
      <c r="L3" s="15"/>
      <c r="M3" s="13" t="s">
        <v>313</v>
      </c>
      <c r="N3" s="122" t="s">
        <v>334</v>
      </c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9" t="s">
        <v>9</v>
      </c>
      <c r="H4" s="6" t="s">
        <v>3</v>
      </c>
      <c r="I4" s="7" t="s">
        <v>751</v>
      </c>
      <c r="J4" s="119" t="s">
        <v>10</v>
      </c>
      <c r="K4" s="86" t="s">
        <v>1</v>
      </c>
      <c r="L4" s="11" t="s">
        <v>753</v>
      </c>
      <c r="M4" s="5" t="s">
        <v>11</v>
      </c>
      <c r="N4" s="86" t="s">
        <v>1</v>
      </c>
      <c r="O4" s="7" t="s">
        <v>755</v>
      </c>
    </row>
    <row r="5" spans="1:40" s="8" customFormat="1" ht="17.100000000000001" customHeight="1" x14ac:dyDescent="0.25">
      <c r="A5" s="1" t="s">
        <v>12</v>
      </c>
      <c r="B5" s="2"/>
      <c r="C5" s="1" t="s">
        <v>327</v>
      </c>
      <c r="D5" s="2"/>
      <c r="G5" s="9">
        <v>44108</v>
      </c>
      <c r="H5" s="10" t="s">
        <v>5</v>
      </c>
      <c r="I5" s="11"/>
      <c r="J5" s="9">
        <v>44115</v>
      </c>
      <c r="K5" s="10" t="s">
        <v>5</v>
      </c>
      <c r="L5" s="11"/>
      <c r="M5" s="9">
        <v>44121</v>
      </c>
      <c r="N5" s="10" t="s">
        <v>5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 t="s">
        <v>313</v>
      </c>
      <c r="H6" s="14" t="s">
        <v>312</v>
      </c>
      <c r="I6" s="15"/>
      <c r="J6" s="13" t="s">
        <v>760</v>
      </c>
      <c r="K6" s="14" t="s">
        <v>53</v>
      </c>
      <c r="L6" s="15"/>
      <c r="M6" s="13" t="s">
        <v>760</v>
      </c>
      <c r="N6" s="14" t="s">
        <v>335</v>
      </c>
      <c r="O6" s="15"/>
    </row>
    <row r="7" spans="1:40" s="8" customFormat="1" ht="17.100000000000001" customHeight="1" x14ac:dyDescent="0.25">
      <c r="A7" s="1" t="s">
        <v>15</v>
      </c>
      <c r="B7" s="2"/>
      <c r="C7" s="12">
        <f>COUNTIF(D1:O9,"won")</f>
        <v>6</v>
      </c>
      <c r="D7" s="5" t="s">
        <v>16</v>
      </c>
      <c r="E7" s="6" t="s">
        <v>1</v>
      </c>
      <c r="F7" s="7" t="s">
        <v>756</v>
      </c>
      <c r="G7" s="5" t="s">
        <v>17</v>
      </c>
      <c r="H7" s="6" t="s">
        <v>1</v>
      </c>
      <c r="I7" s="7" t="s">
        <v>757</v>
      </c>
      <c r="J7" s="5" t="s">
        <v>18</v>
      </c>
      <c r="K7" s="6" t="s">
        <v>3</v>
      </c>
      <c r="L7" s="7" t="s">
        <v>758</v>
      </c>
      <c r="M7" s="5" t="s">
        <v>322</v>
      </c>
      <c r="N7" s="6" t="s">
        <v>3</v>
      </c>
      <c r="O7" s="7" t="s">
        <v>759</v>
      </c>
    </row>
    <row r="8" spans="1:40" s="8" customFormat="1" ht="17.100000000000001" customHeight="1" x14ac:dyDescent="0.25">
      <c r="A8" s="1" t="s">
        <v>19</v>
      </c>
      <c r="B8" s="2"/>
      <c r="C8" s="12">
        <f>COUNTIF(D1:O9,"lost")</f>
        <v>4</v>
      </c>
      <c r="D8" s="9">
        <v>44122</v>
      </c>
      <c r="E8" s="10" t="s">
        <v>5</v>
      </c>
      <c r="F8" s="11"/>
      <c r="G8" s="9">
        <v>44129</v>
      </c>
      <c r="H8" s="10" t="s">
        <v>5</v>
      </c>
      <c r="I8" s="11"/>
      <c r="J8" s="9">
        <v>44142</v>
      </c>
      <c r="K8" s="10" t="s">
        <v>5</v>
      </c>
      <c r="L8" s="11"/>
      <c r="M8" s="9">
        <v>44143</v>
      </c>
      <c r="N8" s="10" t="s">
        <v>5</v>
      </c>
      <c r="O8" s="11"/>
    </row>
    <row r="9" spans="1:40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761</v>
      </c>
      <c r="E9" s="14" t="s">
        <v>21</v>
      </c>
      <c r="F9" s="15"/>
      <c r="G9" s="13" t="s">
        <v>313</v>
      </c>
      <c r="H9" s="14" t="s">
        <v>56</v>
      </c>
      <c r="I9" s="15"/>
      <c r="J9" s="13" t="s">
        <v>761</v>
      </c>
      <c r="K9" s="14" t="s">
        <v>44</v>
      </c>
      <c r="L9" s="15"/>
      <c r="M9" s="13" t="s">
        <v>760</v>
      </c>
      <c r="N9" s="14" t="s">
        <v>325</v>
      </c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60</v>
      </c>
      <c r="R11" t="s">
        <v>24</v>
      </c>
      <c r="S11" s="33" t="s">
        <v>61</v>
      </c>
      <c r="T11" s="33" t="s">
        <v>62</v>
      </c>
      <c r="U11" s="33" t="s">
        <v>63</v>
      </c>
      <c r="V11" s="33" t="s">
        <v>64</v>
      </c>
      <c r="W11" s="33" t="s">
        <v>65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123" t="s">
        <v>328</v>
      </c>
      <c r="AF11" s="33" t="s">
        <v>66</v>
      </c>
      <c r="AG11" s="4" t="s">
        <v>329</v>
      </c>
    </row>
    <row r="12" spans="1:40" ht="17.100000000000001" customHeight="1" x14ac:dyDescent="0.2">
      <c r="A12" s="19">
        <v>46</v>
      </c>
      <c r="B12" s="19">
        <f>T12</f>
        <v>9</v>
      </c>
      <c r="C12" s="36" t="str">
        <f>AN12</f>
        <v>Myers, Craig</v>
      </c>
      <c r="D12" s="36">
        <f t="shared" ref="D12:L24" si="0">U12</f>
        <v>26</v>
      </c>
      <c r="E12" s="20">
        <f t="shared" si="0"/>
        <v>8</v>
      </c>
      <c r="F12" s="20">
        <f t="shared" si="0"/>
        <v>11</v>
      </c>
      <c r="G12" s="20">
        <f t="shared" si="0"/>
        <v>1</v>
      </c>
      <c r="H12" s="20">
        <f t="shared" si="0"/>
        <v>1</v>
      </c>
      <c r="I12" s="20">
        <f t="shared" si="0"/>
        <v>0</v>
      </c>
      <c r="J12" s="20">
        <f t="shared" si="0"/>
        <v>4</v>
      </c>
      <c r="K12" s="20">
        <f t="shared" si="0"/>
        <v>2</v>
      </c>
      <c r="L12" s="20">
        <f t="shared" si="0"/>
        <v>1</v>
      </c>
      <c r="M12" s="21">
        <f t="shared" ref="M12:M24" si="1">F12/D12</f>
        <v>0.42307692307692307</v>
      </c>
      <c r="N12" s="20">
        <f>F12+G12+(H12*2)+(I12*3)</f>
        <v>14</v>
      </c>
      <c r="O12" s="21">
        <f>N12/D12</f>
        <v>0.53846153846153844</v>
      </c>
      <c r="Q12">
        <v>1</v>
      </c>
      <c r="R12" t="s">
        <v>338</v>
      </c>
      <c r="S12">
        <v>0.42299999999999999</v>
      </c>
      <c r="T12">
        <v>9</v>
      </c>
      <c r="U12">
        <v>26</v>
      </c>
      <c r="V12">
        <v>8</v>
      </c>
      <c r="W12">
        <v>11</v>
      </c>
      <c r="X12">
        <v>1</v>
      </c>
      <c r="Y12">
        <v>1</v>
      </c>
      <c r="Z12">
        <v>0</v>
      </c>
      <c r="AA12">
        <v>4</v>
      </c>
      <c r="AB12">
        <v>2</v>
      </c>
      <c r="AC12">
        <v>1</v>
      </c>
      <c r="AD12">
        <v>14</v>
      </c>
      <c r="AE12">
        <v>0.46400000000000002</v>
      </c>
      <c r="AF12">
        <v>0.53800000000000003</v>
      </c>
      <c r="AG12">
        <v>1.0029999999999999</v>
      </c>
      <c r="AI12">
        <f>FIND(" ",R12)</f>
        <v>6</v>
      </c>
      <c r="AJ12">
        <f>LEN(R12)</f>
        <v>11</v>
      </c>
      <c r="AK12">
        <f>AJ12-AI12</f>
        <v>5</v>
      </c>
      <c r="AL12" t="str">
        <f>RIGHT(R12,AK12)</f>
        <v>Myers</v>
      </c>
      <c r="AM12" t="str">
        <f>LEFT(R12,(AI12-1))</f>
        <v>Craig</v>
      </c>
      <c r="AN12" t="str">
        <f>AL12&amp;", "&amp;AM12</f>
        <v>Myers, Craig</v>
      </c>
    </row>
    <row r="13" spans="1:40" ht="17.100000000000001" customHeight="1" x14ac:dyDescent="0.2">
      <c r="A13" s="19">
        <v>50</v>
      </c>
      <c r="B13" s="19">
        <f t="shared" ref="B13:B24" si="2">T13</f>
        <v>9</v>
      </c>
      <c r="C13" s="36" t="str">
        <f t="shared" ref="C13:C24" si="3">AN13</f>
        <v>Dissinger, Bryan</v>
      </c>
      <c r="D13" s="36">
        <f t="shared" si="0"/>
        <v>20</v>
      </c>
      <c r="E13" s="20">
        <f t="shared" si="0"/>
        <v>9</v>
      </c>
      <c r="F13" s="20">
        <f t="shared" si="0"/>
        <v>7</v>
      </c>
      <c r="G13" s="20">
        <f t="shared" si="0"/>
        <v>0</v>
      </c>
      <c r="H13" s="20">
        <f t="shared" si="0"/>
        <v>0</v>
      </c>
      <c r="I13" s="20">
        <f t="shared" si="0"/>
        <v>0</v>
      </c>
      <c r="J13" s="20">
        <f t="shared" si="0"/>
        <v>4</v>
      </c>
      <c r="K13" s="20">
        <f t="shared" si="0"/>
        <v>9</v>
      </c>
      <c r="L13" s="20">
        <f t="shared" si="0"/>
        <v>2</v>
      </c>
      <c r="M13" s="21">
        <f t="shared" si="1"/>
        <v>0.35</v>
      </c>
      <c r="N13" s="20">
        <f>F13+G13+(H13*2)+(I13*3)</f>
        <v>7</v>
      </c>
      <c r="O13" s="21">
        <f t="shared" ref="O13:O24" si="4">N13/D13</f>
        <v>0.35</v>
      </c>
      <c r="Q13">
        <v>2</v>
      </c>
      <c r="R13" t="s">
        <v>339</v>
      </c>
      <c r="S13">
        <v>0.35</v>
      </c>
      <c r="T13">
        <v>9</v>
      </c>
      <c r="U13">
        <v>20</v>
      </c>
      <c r="V13">
        <v>9</v>
      </c>
      <c r="W13">
        <v>7</v>
      </c>
      <c r="X13">
        <v>0</v>
      </c>
      <c r="Y13">
        <v>0</v>
      </c>
      <c r="Z13">
        <v>0</v>
      </c>
      <c r="AA13">
        <v>4</v>
      </c>
      <c r="AB13">
        <v>9</v>
      </c>
      <c r="AC13">
        <v>2</v>
      </c>
      <c r="AD13">
        <v>7</v>
      </c>
      <c r="AE13">
        <v>0.55200000000000005</v>
      </c>
      <c r="AF13">
        <v>0.35</v>
      </c>
      <c r="AG13">
        <v>0.90200000000000002</v>
      </c>
      <c r="AI13">
        <f t="shared" ref="AI13:AI24" si="5">FIND(" ",R13)</f>
        <v>6</v>
      </c>
      <c r="AJ13">
        <f t="shared" ref="AJ13:AJ24" si="6">LEN(R13)</f>
        <v>15</v>
      </c>
      <c r="AK13">
        <f t="shared" ref="AK13:AK24" si="7">AJ13-AI13</f>
        <v>9</v>
      </c>
      <c r="AL13" t="str">
        <f t="shared" ref="AL13:AL24" si="8">RIGHT(R13,AK13)</f>
        <v>Dissinger</v>
      </c>
      <c r="AM13" t="str">
        <f t="shared" ref="AM13:AM24" si="9">LEFT(R13,(AI13-1))</f>
        <v>Bryan</v>
      </c>
      <c r="AN13" t="str">
        <f t="shared" ref="AN13:AN24" si="10">AL13&amp;", "&amp;AM13</f>
        <v>Dissinger, Bryan</v>
      </c>
    </row>
    <row r="14" spans="1:40" ht="17.100000000000001" customHeight="1" x14ac:dyDescent="0.2">
      <c r="A14" s="19">
        <v>45</v>
      </c>
      <c r="B14" s="19">
        <f t="shared" si="2"/>
        <v>10</v>
      </c>
      <c r="C14" s="36" t="str">
        <f t="shared" si="3"/>
        <v>Eichelberger, Robert</v>
      </c>
      <c r="D14" s="36">
        <f t="shared" si="0"/>
        <v>23</v>
      </c>
      <c r="E14" s="20">
        <f t="shared" si="0"/>
        <v>5</v>
      </c>
      <c r="F14" s="20">
        <f t="shared" si="0"/>
        <v>11</v>
      </c>
      <c r="G14" s="20">
        <f t="shared" si="0"/>
        <v>3</v>
      </c>
      <c r="H14" s="20">
        <f t="shared" si="0"/>
        <v>1</v>
      </c>
      <c r="I14" s="20">
        <f t="shared" si="0"/>
        <v>0</v>
      </c>
      <c r="J14" s="20">
        <f t="shared" si="0"/>
        <v>8</v>
      </c>
      <c r="K14" s="20">
        <f t="shared" si="0"/>
        <v>8</v>
      </c>
      <c r="L14" s="20">
        <f t="shared" si="0"/>
        <v>0</v>
      </c>
      <c r="M14" s="21">
        <f t="shared" si="1"/>
        <v>0.47826086956521741</v>
      </c>
      <c r="N14" s="20">
        <f t="shared" ref="N14:N24" si="11">F14+G14+(H14*2)+(I14*3)</f>
        <v>16</v>
      </c>
      <c r="O14" s="21">
        <f t="shared" si="4"/>
        <v>0.69565217391304346</v>
      </c>
      <c r="Q14">
        <v>3</v>
      </c>
      <c r="R14" t="s">
        <v>340</v>
      </c>
      <c r="S14">
        <v>0.47799999999999998</v>
      </c>
      <c r="T14">
        <v>10</v>
      </c>
      <c r="U14">
        <v>23</v>
      </c>
      <c r="V14">
        <v>5</v>
      </c>
      <c r="W14">
        <v>11</v>
      </c>
      <c r="X14">
        <v>3</v>
      </c>
      <c r="Y14">
        <v>1</v>
      </c>
      <c r="Z14">
        <v>0</v>
      </c>
      <c r="AA14">
        <v>8</v>
      </c>
      <c r="AB14">
        <v>8</v>
      </c>
      <c r="AC14">
        <v>0</v>
      </c>
      <c r="AD14">
        <v>16</v>
      </c>
      <c r="AE14">
        <v>0.61299999999999999</v>
      </c>
      <c r="AF14">
        <v>0.69599999999999995</v>
      </c>
      <c r="AG14">
        <v>1.3089999999999999</v>
      </c>
      <c r="AI14">
        <f t="shared" si="5"/>
        <v>7</v>
      </c>
      <c r="AJ14">
        <f t="shared" si="6"/>
        <v>19</v>
      </c>
      <c r="AK14">
        <f t="shared" si="7"/>
        <v>12</v>
      </c>
      <c r="AL14" t="str">
        <f t="shared" si="8"/>
        <v>Eichelberger</v>
      </c>
      <c r="AM14" t="str">
        <f t="shared" si="9"/>
        <v>Robert</v>
      </c>
      <c r="AN14" t="str">
        <f t="shared" si="10"/>
        <v>Eichelberger, Robert</v>
      </c>
    </row>
    <row r="15" spans="1:40" ht="17.100000000000001" customHeight="1" x14ac:dyDescent="0.2">
      <c r="A15" s="19">
        <v>38</v>
      </c>
      <c r="B15" s="19">
        <f t="shared" si="2"/>
        <v>7</v>
      </c>
      <c r="C15" s="36" t="str">
        <f t="shared" si="3"/>
        <v>Campbell, Andy</v>
      </c>
      <c r="D15" s="36">
        <f t="shared" si="0"/>
        <v>18</v>
      </c>
      <c r="E15" s="20">
        <f t="shared" si="0"/>
        <v>4</v>
      </c>
      <c r="F15" s="20">
        <f t="shared" si="0"/>
        <v>7</v>
      </c>
      <c r="G15" s="20">
        <f t="shared" si="0"/>
        <v>1</v>
      </c>
      <c r="H15" s="20">
        <f t="shared" si="0"/>
        <v>0</v>
      </c>
      <c r="I15" s="20">
        <f t="shared" si="0"/>
        <v>0</v>
      </c>
      <c r="J15" s="20">
        <f t="shared" si="0"/>
        <v>8</v>
      </c>
      <c r="K15" s="20">
        <f t="shared" si="0"/>
        <v>3</v>
      </c>
      <c r="L15" s="20">
        <f t="shared" si="0"/>
        <v>1</v>
      </c>
      <c r="M15" s="21">
        <f t="shared" si="1"/>
        <v>0.3888888888888889</v>
      </c>
      <c r="N15" s="20">
        <f t="shared" si="11"/>
        <v>8</v>
      </c>
      <c r="O15" s="21">
        <f t="shared" si="4"/>
        <v>0.44444444444444442</v>
      </c>
      <c r="Q15">
        <v>4</v>
      </c>
      <c r="R15" t="s">
        <v>341</v>
      </c>
      <c r="S15">
        <v>0.38900000000000001</v>
      </c>
      <c r="T15">
        <v>7</v>
      </c>
      <c r="U15">
        <v>18</v>
      </c>
      <c r="V15">
        <v>4</v>
      </c>
      <c r="W15">
        <v>7</v>
      </c>
      <c r="X15">
        <v>1</v>
      </c>
      <c r="Y15">
        <v>0</v>
      </c>
      <c r="Z15">
        <v>0</v>
      </c>
      <c r="AA15">
        <v>8</v>
      </c>
      <c r="AB15">
        <v>3</v>
      </c>
      <c r="AC15">
        <v>1</v>
      </c>
      <c r="AD15">
        <v>8</v>
      </c>
      <c r="AE15">
        <v>0.47599999999999998</v>
      </c>
      <c r="AF15">
        <v>0.44400000000000001</v>
      </c>
      <c r="AG15">
        <v>0.92100000000000004</v>
      </c>
      <c r="AI15">
        <f t="shared" si="5"/>
        <v>5</v>
      </c>
      <c r="AJ15">
        <f t="shared" si="6"/>
        <v>13</v>
      </c>
      <c r="AK15">
        <f t="shared" si="7"/>
        <v>8</v>
      </c>
      <c r="AL15" t="str">
        <f t="shared" si="8"/>
        <v>Campbell</v>
      </c>
      <c r="AM15" t="str">
        <f t="shared" si="9"/>
        <v>Andy</v>
      </c>
      <c r="AN15" t="str">
        <f t="shared" si="10"/>
        <v>Campbell, Andy</v>
      </c>
    </row>
    <row r="16" spans="1:40" ht="17.100000000000001" customHeight="1" x14ac:dyDescent="0.2">
      <c r="A16" s="19">
        <v>49</v>
      </c>
      <c r="B16" s="19">
        <f t="shared" si="2"/>
        <v>7</v>
      </c>
      <c r="C16" s="36" t="str">
        <f t="shared" si="3"/>
        <v>Rager, Andy</v>
      </c>
      <c r="D16" s="36">
        <f t="shared" si="0"/>
        <v>18</v>
      </c>
      <c r="E16" s="20">
        <f t="shared" si="0"/>
        <v>1</v>
      </c>
      <c r="F16" s="20">
        <f t="shared" si="0"/>
        <v>8</v>
      </c>
      <c r="G16" s="20">
        <f t="shared" si="0"/>
        <v>0</v>
      </c>
      <c r="H16" s="20">
        <f t="shared" si="0"/>
        <v>0</v>
      </c>
      <c r="I16" s="20">
        <f t="shared" si="0"/>
        <v>0</v>
      </c>
      <c r="J16" s="20">
        <f t="shared" si="0"/>
        <v>1</v>
      </c>
      <c r="K16" s="20">
        <f t="shared" si="0"/>
        <v>2</v>
      </c>
      <c r="L16" s="20">
        <f t="shared" si="0"/>
        <v>0</v>
      </c>
      <c r="M16" s="21">
        <f t="shared" si="1"/>
        <v>0.44444444444444442</v>
      </c>
      <c r="N16" s="20">
        <f t="shared" si="11"/>
        <v>8</v>
      </c>
      <c r="O16" s="21">
        <f t="shared" si="4"/>
        <v>0.44444444444444442</v>
      </c>
      <c r="Q16">
        <v>5</v>
      </c>
      <c r="R16" t="s">
        <v>342</v>
      </c>
      <c r="S16">
        <v>0.44400000000000001</v>
      </c>
      <c r="T16">
        <v>7</v>
      </c>
      <c r="U16">
        <v>18</v>
      </c>
      <c r="V16">
        <v>1</v>
      </c>
      <c r="W16">
        <v>8</v>
      </c>
      <c r="X16">
        <v>0</v>
      </c>
      <c r="Y16">
        <v>0</v>
      </c>
      <c r="Z16">
        <v>0</v>
      </c>
      <c r="AA16">
        <v>1</v>
      </c>
      <c r="AB16">
        <v>2</v>
      </c>
      <c r="AC16">
        <v>0</v>
      </c>
      <c r="AD16">
        <v>8</v>
      </c>
      <c r="AE16">
        <v>0.5</v>
      </c>
      <c r="AF16">
        <v>0.44400000000000001</v>
      </c>
      <c r="AG16">
        <v>0.94399999999999995</v>
      </c>
      <c r="AI16">
        <f t="shared" si="5"/>
        <v>5</v>
      </c>
      <c r="AJ16">
        <f t="shared" si="6"/>
        <v>10</v>
      </c>
      <c r="AK16">
        <f t="shared" si="7"/>
        <v>5</v>
      </c>
      <c r="AL16" t="str">
        <f t="shared" si="8"/>
        <v>Rager</v>
      </c>
      <c r="AM16" t="str">
        <f t="shared" si="9"/>
        <v>Andy</v>
      </c>
      <c r="AN16" t="str">
        <f t="shared" si="10"/>
        <v>Rager, Andy</v>
      </c>
    </row>
    <row r="17" spans="1:40" ht="17.100000000000001" customHeight="1" x14ac:dyDescent="0.2">
      <c r="A17" s="19">
        <v>42</v>
      </c>
      <c r="B17" s="19">
        <f t="shared" si="2"/>
        <v>10</v>
      </c>
      <c r="C17" s="36" t="str">
        <f t="shared" si="3"/>
        <v>Reed, Andrew</v>
      </c>
      <c r="D17" s="36">
        <f t="shared" si="0"/>
        <v>28</v>
      </c>
      <c r="E17" s="20">
        <f t="shared" si="0"/>
        <v>1</v>
      </c>
      <c r="F17" s="20">
        <f t="shared" si="0"/>
        <v>10</v>
      </c>
      <c r="G17" s="20">
        <f t="shared" si="0"/>
        <v>1</v>
      </c>
      <c r="H17" s="20">
        <f t="shared" si="0"/>
        <v>0</v>
      </c>
      <c r="I17" s="20">
        <f t="shared" si="0"/>
        <v>0</v>
      </c>
      <c r="J17" s="20">
        <f t="shared" si="0"/>
        <v>6</v>
      </c>
      <c r="K17" s="20">
        <f t="shared" si="0"/>
        <v>2</v>
      </c>
      <c r="L17" s="20">
        <f t="shared" si="0"/>
        <v>4</v>
      </c>
      <c r="M17" s="21">
        <f t="shared" si="1"/>
        <v>0.35714285714285715</v>
      </c>
      <c r="N17" s="20">
        <f t="shared" si="11"/>
        <v>11</v>
      </c>
      <c r="O17" s="21">
        <f t="shared" si="4"/>
        <v>0.39285714285714285</v>
      </c>
      <c r="Q17">
        <v>6</v>
      </c>
      <c r="R17" t="s">
        <v>343</v>
      </c>
      <c r="S17">
        <v>0.35699999999999998</v>
      </c>
      <c r="T17">
        <v>10</v>
      </c>
      <c r="U17">
        <v>28</v>
      </c>
      <c r="V17">
        <v>1</v>
      </c>
      <c r="W17">
        <v>10</v>
      </c>
      <c r="X17">
        <v>1</v>
      </c>
      <c r="Y17">
        <v>0</v>
      </c>
      <c r="Z17">
        <v>0</v>
      </c>
      <c r="AA17">
        <v>6</v>
      </c>
      <c r="AB17">
        <v>2</v>
      </c>
      <c r="AC17">
        <v>4</v>
      </c>
      <c r="AD17">
        <v>11</v>
      </c>
      <c r="AE17">
        <v>0.4</v>
      </c>
      <c r="AF17">
        <v>0.39300000000000002</v>
      </c>
      <c r="AG17">
        <v>0.79300000000000004</v>
      </c>
      <c r="AI17">
        <f t="shared" si="5"/>
        <v>7</v>
      </c>
      <c r="AJ17">
        <f t="shared" si="6"/>
        <v>11</v>
      </c>
      <c r="AK17">
        <f t="shared" si="7"/>
        <v>4</v>
      </c>
      <c r="AL17" t="str">
        <f t="shared" si="8"/>
        <v>Reed</v>
      </c>
      <c r="AM17" t="str">
        <f t="shared" si="9"/>
        <v>Andrew</v>
      </c>
      <c r="AN17" t="str">
        <f t="shared" si="10"/>
        <v>Reed, Andrew</v>
      </c>
    </row>
    <row r="18" spans="1:40" ht="17.100000000000001" customHeight="1" x14ac:dyDescent="0.2">
      <c r="A18" s="19">
        <v>54</v>
      </c>
      <c r="B18" s="19">
        <f t="shared" si="2"/>
        <v>10</v>
      </c>
      <c r="C18" s="36" t="str">
        <f t="shared" si="3"/>
        <v>Haugh, Kelso</v>
      </c>
      <c r="D18" s="36">
        <f t="shared" si="0"/>
        <v>25</v>
      </c>
      <c r="E18" s="20">
        <f t="shared" si="0"/>
        <v>1</v>
      </c>
      <c r="F18" s="20">
        <f t="shared" si="0"/>
        <v>3</v>
      </c>
      <c r="G18" s="20">
        <f t="shared" si="0"/>
        <v>0</v>
      </c>
      <c r="H18" s="20">
        <f t="shared" si="0"/>
        <v>0</v>
      </c>
      <c r="I18" s="20">
        <f t="shared" si="0"/>
        <v>0</v>
      </c>
      <c r="J18" s="20">
        <f t="shared" si="0"/>
        <v>3</v>
      </c>
      <c r="K18" s="20">
        <f t="shared" si="0"/>
        <v>6</v>
      </c>
      <c r="L18" s="20">
        <f t="shared" si="0"/>
        <v>6</v>
      </c>
      <c r="M18" s="21">
        <f t="shared" si="1"/>
        <v>0.12</v>
      </c>
      <c r="N18" s="20">
        <f t="shared" si="11"/>
        <v>3</v>
      </c>
      <c r="O18" s="21">
        <f t="shared" si="4"/>
        <v>0.12</v>
      </c>
      <c r="Q18">
        <v>7</v>
      </c>
      <c r="R18" t="s">
        <v>327</v>
      </c>
      <c r="S18">
        <v>0.12</v>
      </c>
      <c r="T18">
        <v>10</v>
      </c>
      <c r="U18">
        <v>25</v>
      </c>
      <c r="V18">
        <v>1</v>
      </c>
      <c r="W18">
        <v>3</v>
      </c>
      <c r="X18">
        <v>0</v>
      </c>
      <c r="Y18">
        <v>0</v>
      </c>
      <c r="Z18">
        <v>0</v>
      </c>
      <c r="AA18">
        <v>3</v>
      </c>
      <c r="AB18">
        <v>6</v>
      </c>
      <c r="AC18">
        <v>6</v>
      </c>
      <c r="AD18">
        <v>3</v>
      </c>
      <c r="AE18">
        <v>0.28999999999999998</v>
      </c>
      <c r="AF18">
        <v>0.12</v>
      </c>
      <c r="AG18">
        <v>0.41</v>
      </c>
      <c r="AI18">
        <f t="shared" si="5"/>
        <v>6</v>
      </c>
      <c r="AJ18">
        <f t="shared" si="6"/>
        <v>11</v>
      </c>
      <c r="AK18">
        <f t="shared" si="7"/>
        <v>5</v>
      </c>
      <c r="AL18" t="str">
        <f t="shared" si="8"/>
        <v>Haugh</v>
      </c>
      <c r="AM18" t="str">
        <f t="shared" si="9"/>
        <v>Kelso</v>
      </c>
      <c r="AN18" t="str">
        <f t="shared" si="10"/>
        <v>Haugh, Kelso</v>
      </c>
    </row>
    <row r="19" spans="1:40" ht="17.100000000000001" customHeight="1" x14ac:dyDescent="0.2">
      <c r="A19" s="19">
        <v>55</v>
      </c>
      <c r="B19" s="19">
        <f t="shared" si="2"/>
        <v>10</v>
      </c>
      <c r="C19" s="36" t="str">
        <f t="shared" si="3"/>
        <v>Brignall, Ken</v>
      </c>
      <c r="D19" s="36">
        <f t="shared" si="0"/>
        <v>28</v>
      </c>
      <c r="E19" s="20">
        <f t="shared" si="0"/>
        <v>5</v>
      </c>
      <c r="F19" s="20">
        <f t="shared" si="0"/>
        <v>13</v>
      </c>
      <c r="G19" s="20">
        <f t="shared" si="0"/>
        <v>1</v>
      </c>
      <c r="H19" s="20">
        <f t="shared" si="0"/>
        <v>0</v>
      </c>
      <c r="I19" s="20">
        <f t="shared" si="0"/>
        <v>0</v>
      </c>
      <c r="J19" s="20">
        <f t="shared" si="0"/>
        <v>4</v>
      </c>
      <c r="K19" s="20">
        <f t="shared" si="0"/>
        <v>2</v>
      </c>
      <c r="L19" s="20">
        <f t="shared" si="0"/>
        <v>5</v>
      </c>
      <c r="M19" s="21">
        <f t="shared" si="1"/>
        <v>0.4642857142857143</v>
      </c>
      <c r="N19" s="20">
        <f t="shared" si="11"/>
        <v>14</v>
      </c>
      <c r="O19" s="21">
        <f t="shared" si="4"/>
        <v>0.5</v>
      </c>
      <c r="Q19">
        <v>8</v>
      </c>
      <c r="R19" t="s">
        <v>344</v>
      </c>
      <c r="S19">
        <v>0.46400000000000002</v>
      </c>
      <c r="T19">
        <v>10</v>
      </c>
      <c r="U19">
        <v>28</v>
      </c>
      <c r="V19">
        <v>5</v>
      </c>
      <c r="W19">
        <v>13</v>
      </c>
      <c r="X19">
        <v>1</v>
      </c>
      <c r="Y19">
        <v>0</v>
      </c>
      <c r="Z19">
        <v>0</v>
      </c>
      <c r="AA19">
        <v>4</v>
      </c>
      <c r="AB19">
        <v>2</v>
      </c>
      <c r="AC19">
        <v>5</v>
      </c>
      <c r="AD19">
        <v>14</v>
      </c>
      <c r="AE19">
        <v>0.5</v>
      </c>
      <c r="AF19">
        <v>0.5</v>
      </c>
      <c r="AG19">
        <v>1</v>
      </c>
      <c r="AI19">
        <f t="shared" si="5"/>
        <v>4</v>
      </c>
      <c r="AJ19">
        <f t="shared" si="6"/>
        <v>12</v>
      </c>
      <c r="AK19">
        <f t="shared" si="7"/>
        <v>8</v>
      </c>
      <c r="AL19" t="str">
        <f t="shared" si="8"/>
        <v>Brignall</v>
      </c>
      <c r="AM19" t="str">
        <f t="shared" si="9"/>
        <v>Ken</v>
      </c>
      <c r="AN19" t="str">
        <f t="shared" si="10"/>
        <v>Brignall, Ken</v>
      </c>
    </row>
    <row r="20" spans="1:40" ht="17.100000000000001" customHeight="1" x14ac:dyDescent="0.2">
      <c r="A20" s="19">
        <v>48</v>
      </c>
      <c r="B20" s="19">
        <f t="shared" si="2"/>
        <v>8</v>
      </c>
      <c r="C20" s="36" t="str">
        <f t="shared" si="3"/>
        <v>Goodling, Duane</v>
      </c>
      <c r="D20" s="36">
        <f t="shared" si="0"/>
        <v>18</v>
      </c>
      <c r="E20" s="20">
        <f t="shared" si="0"/>
        <v>2</v>
      </c>
      <c r="F20" s="20">
        <f t="shared" si="0"/>
        <v>3</v>
      </c>
      <c r="G20" s="20">
        <f t="shared" si="0"/>
        <v>1</v>
      </c>
      <c r="H20" s="20">
        <f t="shared" si="0"/>
        <v>0</v>
      </c>
      <c r="I20" s="20">
        <f t="shared" si="0"/>
        <v>0</v>
      </c>
      <c r="J20" s="20">
        <f t="shared" si="0"/>
        <v>0</v>
      </c>
      <c r="K20" s="20">
        <f t="shared" si="0"/>
        <v>4</v>
      </c>
      <c r="L20" s="20">
        <f t="shared" si="0"/>
        <v>8</v>
      </c>
      <c r="M20" s="21">
        <f t="shared" si="1"/>
        <v>0.16666666666666666</v>
      </c>
      <c r="N20" s="20">
        <f t="shared" si="11"/>
        <v>4</v>
      </c>
      <c r="O20" s="21">
        <f t="shared" si="4"/>
        <v>0.22222222222222221</v>
      </c>
      <c r="Q20">
        <v>9</v>
      </c>
      <c r="R20" t="s">
        <v>345</v>
      </c>
      <c r="S20">
        <v>0.16700000000000001</v>
      </c>
      <c r="T20">
        <v>8</v>
      </c>
      <c r="U20">
        <v>18</v>
      </c>
      <c r="V20">
        <v>2</v>
      </c>
      <c r="W20">
        <v>3</v>
      </c>
      <c r="X20">
        <v>1</v>
      </c>
      <c r="Y20">
        <v>0</v>
      </c>
      <c r="Z20">
        <v>0</v>
      </c>
      <c r="AA20">
        <v>0</v>
      </c>
      <c r="AB20">
        <v>4</v>
      </c>
      <c r="AC20">
        <v>8</v>
      </c>
      <c r="AD20">
        <v>4</v>
      </c>
      <c r="AE20">
        <v>0.318</v>
      </c>
      <c r="AF20">
        <v>0.222</v>
      </c>
      <c r="AG20">
        <v>0.54</v>
      </c>
      <c r="AI20">
        <f t="shared" si="5"/>
        <v>6</v>
      </c>
      <c r="AJ20">
        <f t="shared" si="6"/>
        <v>14</v>
      </c>
      <c r="AK20">
        <f t="shared" si="7"/>
        <v>8</v>
      </c>
      <c r="AL20" t="str">
        <f t="shared" si="8"/>
        <v>Goodling</v>
      </c>
      <c r="AM20" t="str">
        <f t="shared" si="9"/>
        <v>Duane</v>
      </c>
      <c r="AN20" t="str">
        <f t="shared" si="10"/>
        <v>Goodling, Duane</v>
      </c>
    </row>
    <row r="21" spans="1:40" ht="17.100000000000001" customHeight="1" x14ac:dyDescent="0.2">
      <c r="A21" s="19">
        <v>51</v>
      </c>
      <c r="B21" s="19">
        <f t="shared" si="2"/>
        <v>10</v>
      </c>
      <c r="C21" s="36" t="str">
        <f t="shared" si="3"/>
        <v>Snell, David</v>
      </c>
      <c r="D21" s="36">
        <f t="shared" si="0"/>
        <v>25</v>
      </c>
      <c r="E21" s="20">
        <f t="shared" si="0"/>
        <v>2</v>
      </c>
      <c r="F21" s="20">
        <f t="shared" si="0"/>
        <v>7</v>
      </c>
      <c r="G21" s="20">
        <f t="shared" si="0"/>
        <v>0</v>
      </c>
      <c r="H21" s="20">
        <f t="shared" si="0"/>
        <v>0</v>
      </c>
      <c r="I21" s="20">
        <f t="shared" si="0"/>
        <v>0</v>
      </c>
      <c r="J21" s="20">
        <f t="shared" si="0"/>
        <v>1</v>
      </c>
      <c r="K21" s="20">
        <f t="shared" si="0"/>
        <v>2</v>
      </c>
      <c r="L21" s="20">
        <f t="shared" si="0"/>
        <v>3</v>
      </c>
      <c r="M21" s="21">
        <f t="shared" si="1"/>
        <v>0.28000000000000003</v>
      </c>
      <c r="N21" s="20">
        <f t="shared" si="11"/>
        <v>7</v>
      </c>
      <c r="O21" s="21">
        <f t="shared" si="4"/>
        <v>0.28000000000000003</v>
      </c>
      <c r="Q21">
        <v>10</v>
      </c>
      <c r="R21" t="s">
        <v>346</v>
      </c>
      <c r="S21">
        <v>0.28000000000000003</v>
      </c>
      <c r="T21">
        <v>10</v>
      </c>
      <c r="U21">
        <v>25</v>
      </c>
      <c r="V21">
        <v>2</v>
      </c>
      <c r="W21">
        <v>7</v>
      </c>
      <c r="X21">
        <v>0</v>
      </c>
      <c r="Y21">
        <v>0</v>
      </c>
      <c r="Z21">
        <v>0</v>
      </c>
      <c r="AA21">
        <v>1</v>
      </c>
      <c r="AB21">
        <v>2</v>
      </c>
      <c r="AC21">
        <v>3</v>
      </c>
      <c r="AD21">
        <v>7</v>
      </c>
      <c r="AE21">
        <v>0.33300000000000002</v>
      </c>
      <c r="AF21">
        <v>0.28000000000000003</v>
      </c>
      <c r="AG21">
        <v>0.61299999999999999</v>
      </c>
      <c r="AI21">
        <f t="shared" si="5"/>
        <v>6</v>
      </c>
      <c r="AJ21">
        <f t="shared" si="6"/>
        <v>11</v>
      </c>
      <c r="AK21">
        <f t="shared" si="7"/>
        <v>5</v>
      </c>
      <c r="AL21" t="str">
        <f t="shared" si="8"/>
        <v>Snell</v>
      </c>
      <c r="AM21" t="str">
        <f t="shared" si="9"/>
        <v>David</v>
      </c>
      <c r="AN21" t="str">
        <f t="shared" si="10"/>
        <v>Snell, David</v>
      </c>
    </row>
    <row r="22" spans="1:40" ht="17.100000000000001" customHeight="1" x14ac:dyDescent="0.2">
      <c r="A22" s="19">
        <v>66</v>
      </c>
      <c r="B22" s="19">
        <f t="shared" si="2"/>
        <v>9</v>
      </c>
      <c r="C22" s="36" t="str">
        <f t="shared" si="3"/>
        <v>Ditzel, Ed</v>
      </c>
      <c r="D22" s="36">
        <f t="shared" si="0"/>
        <v>21</v>
      </c>
      <c r="E22" s="20">
        <f t="shared" si="0"/>
        <v>4</v>
      </c>
      <c r="F22" s="20">
        <f t="shared" si="0"/>
        <v>5</v>
      </c>
      <c r="G22" s="20">
        <f t="shared" si="0"/>
        <v>0</v>
      </c>
      <c r="H22" s="20">
        <f t="shared" si="0"/>
        <v>0</v>
      </c>
      <c r="I22" s="20">
        <f t="shared" si="0"/>
        <v>0</v>
      </c>
      <c r="J22" s="20">
        <f t="shared" si="0"/>
        <v>2</v>
      </c>
      <c r="K22" s="20">
        <f t="shared" si="0"/>
        <v>6</v>
      </c>
      <c r="L22" s="20">
        <f t="shared" si="0"/>
        <v>4</v>
      </c>
      <c r="M22" s="21">
        <f t="shared" si="1"/>
        <v>0.23809523809523808</v>
      </c>
      <c r="N22" s="20">
        <f t="shared" si="11"/>
        <v>5</v>
      </c>
      <c r="O22" s="21">
        <f t="shared" si="4"/>
        <v>0.23809523809523808</v>
      </c>
      <c r="Q22">
        <v>11</v>
      </c>
      <c r="R22" t="s">
        <v>347</v>
      </c>
      <c r="S22">
        <v>0.23799999999999999</v>
      </c>
      <c r="T22">
        <v>9</v>
      </c>
      <c r="U22">
        <v>21</v>
      </c>
      <c r="V22">
        <v>4</v>
      </c>
      <c r="W22">
        <v>5</v>
      </c>
      <c r="X22">
        <v>0</v>
      </c>
      <c r="Y22">
        <v>0</v>
      </c>
      <c r="Z22">
        <v>0</v>
      </c>
      <c r="AA22">
        <v>2</v>
      </c>
      <c r="AB22">
        <v>6</v>
      </c>
      <c r="AC22">
        <v>4</v>
      </c>
      <c r="AD22">
        <v>5</v>
      </c>
      <c r="AE22">
        <v>0.40699999999999997</v>
      </c>
      <c r="AF22">
        <v>0.23799999999999999</v>
      </c>
      <c r="AG22">
        <v>0.64600000000000002</v>
      </c>
      <c r="AI22">
        <f t="shared" si="5"/>
        <v>3</v>
      </c>
      <c r="AJ22">
        <f t="shared" si="6"/>
        <v>9</v>
      </c>
      <c r="AK22">
        <f t="shared" si="7"/>
        <v>6</v>
      </c>
      <c r="AL22" t="str">
        <f t="shared" si="8"/>
        <v>Ditzel</v>
      </c>
      <c r="AM22" t="str">
        <f t="shared" si="9"/>
        <v>Ed</v>
      </c>
      <c r="AN22" t="str">
        <f t="shared" si="10"/>
        <v>Ditzel, Ed</v>
      </c>
    </row>
    <row r="23" spans="1:40" ht="17.100000000000001" customHeight="1" x14ac:dyDescent="0.2">
      <c r="A23" s="19">
        <v>52</v>
      </c>
      <c r="B23" s="19">
        <f t="shared" si="2"/>
        <v>8</v>
      </c>
      <c r="C23" s="36" t="str">
        <f t="shared" si="3"/>
        <v>Stubbs, Bryan</v>
      </c>
      <c r="D23" s="36">
        <f t="shared" si="0"/>
        <v>20</v>
      </c>
      <c r="E23" s="20">
        <f t="shared" si="0"/>
        <v>3</v>
      </c>
      <c r="F23" s="20">
        <f t="shared" si="0"/>
        <v>2</v>
      </c>
      <c r="G23" s="20">
        <f t="shared" si="0"/>
        <v>0</v>
      </c>
      <c r="H23" s="20">
        <f t="shared" si="0"/>
        <v>0</v>
      </c>
      <c r="I23" s="20">
        <f t="shared" si="0"/>
        <v>0</v>
      </c>
      <c r="J23" s="20">
        <f t="shared" si="0"/>
        <v>2</v>
      </c>
      <c r="K23" s="20">
        <f t="shared" si="0"/>
        <v>3</v>
      </c>
      <c r="L23" s="20">
        <f t="shared" si="0"/>
        <v>7</v>
      </c>
      <c r="M23" s="21">
        <f t="shared" si="1"/>
        <v>0.1</v>
      </c>
      <c r="N23" s="20">
        <f t="shared" si="11"/>
        <v>2</v>
      </c>
      <c r="O23" s="21">
        <f t="shared" si="4"/>
        <v>0.1</v>
      </c>
      <c r="Q23">
        <v>12</v>
      </c>
      <c r="R23" t="s">
        <v>348</v>
      </c>
      <c r="S23">
        <v>0.1</v>
      </c>
      <c r="T23">
        <v>8</v>
      </c>
      <c r="U23">
        <v>20</v>
      </c>
      <c r="V23">
        <v>3</v>
      </c>
      <c r="W23">
        <v>2</v>
      </c>
      <c r="X23">
        <v>0</v>
      </c>
      <c r="Y23">
        <v>0</v>
      </c>
      <c r="Z23">
        <v>0</v>
      </c>
      <c r="AA23">
        <v>2</v>
      </c>
      <c r="AB23">
        <v>3</v>
      </c>
      <c r="AC23">
        <v>7</v>
      </c>
      <c r="AD23">
        <v>2</v>
      </c>
      <c r="AE23">
        <v>0.217</v>
      </c>
      <c r="AF23">
        <v>0.1</v>
      </c>
      <c r="AG23">
        <v>0.317</v>
      </c>
      <c r="AI23">
        <f t="shared" si="5"/>
        <v>6</v>
      </c>
      <c r="AJ23">
        <f t="shared" si="6"/>
        <v>12</v>
      </c>
      <c r="AK23">
        <f t="shared" si="7"/>
        <v>6</v>
      </c>
      <c r="AL23" t="str">
        <f t="shared" si="8"/>
        <v>Stubbs</v>
      </c>
      <c r="AM23" t="str">
        <f t="shared" si="9"/>
        <v>Bryan</v>
      </c>
      <c r="AN23" t="str">
        <f t="shared" si="10"/>
        <v>Stubbs, Bryan</v>
      </c>
    </row>
    <row r="24" spans="1:40" ht="17.100000000000001" customHeight="1" x14ac:dyDescent="0.2">
      <c r="A24" s="19">
        <v>42</v>
      </c>
      <c r="B24" s="19">
        <f t="shared" si="2"/>
        <v>10</v>
      </c>
      <c r="C24" s="36" t="str">
        <f t="shared" si="3"/>
        <v>Maximo, Cesar</v>
      </c>
      <c r="D24" s="36">
        <f t="shared" si="0"/>
        <v>27</v>
      </c>
      <c r="E24" s="20">
        <f t="shared" si="0"/>
        <v>7</v>
      </c>
      <c r="F24" s="20">
        <f t="shared" si="0"/>
        <v>10</v>
      </c>
      <c r="G24" s="20">
        <f t="shared" si="0"/>
        <v>0</v>
      </c>
      <c r="H24" s="20">
        <f t="shared" si="0"/>
        <v>0</v>
      </c>
      <c r="I24" s="20">
        <f t="shared" si="0"/>
        <v>0</v>
      </c>
      <c r="J24" s="20">
        <f t="shared" si="0"/>
        <v>4</v>
      </c>
      <c r="K24" s="20">
        <f t="shared" si="0"/>
        <v>3</v>
      </c>
      <c r="L24" s="20">
        <f t="shared" si="0"/>
        <v>1</v>
      </c>
      <c r="M24" s="21">
        <f t="shared" si="1"/>
        <v>0.37037037037037035</v>
      </c>
      <c r="N24" s="20">
        <f t="shared" si="11"/>
        <v>10</v>
      </c>
      <c r="O24" s="21">
        <f t="shared" si="4"/>
        <v>0.37037037037037035</v>
      </c>
      <c r="Q24">
        <v>13</v>
      </c>
      <c r="R24" t="s">
        <v>349</v>
      </c>
      <c r="S24">
        <v>0.37</v>
      </c>
      <c r="T24">
        <v>10</v>
      </c>
      <c r="U24">
        <v>27</v>
      </c>
      <c r="V24">
        <v>7</v>
      </c>
      <c r="W24">
        <v>10</v>
      </c>
      <c r="X24">
        <v>0</v>
      </c>
      <c r="Y24">
        <v>0</v>
      </c>
      <c r="Z24">
        <v>0</v>
      </c>
      <c r="AA24">
        <v>4</v>
      </c>
      <c r="AB24">
        <v>3</v>
      </c>
      <c r="AC24">
        <v>1</v>
      </c>
      <c r="AD24">
        <v>10</v>
      </c>
      <c r="AE24">
        <v>0.433</v>
      </c>
      <c r="AF24">
        <v>0.37</v>
      </c>
      <c r="AG24">
        <v>0.80400000000000005</v>
      </c>
      <c r="AI24">
        <f t="shared" si="5"/>
        <v>6</v>
      </c>
      <c r="AJ24">
        <f t="shared" si="6"/>
        <v>12</v>
      </c>
      <c r="AK24">
        <f t="shared" si="7"/>
        <v>6</v>
      </c>
      <c r="AL24" t="str">
        <f t="shared" si="8"/>
        <v>Maximo</v>
      </c>
      <c r="AM24" t="str">
        <f t="shared" si="9"/>
        <v>Cesar</v>
      </c>
      <c r="AN24" t="str">
        <f t="shared" si="10"/>
        <v>Maximo, Cesar</v>
      </c>
    </row>
    <row r="25" spans="1:40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  <c r="AI25" t="e">
        <f t="shared" ref="AI25" si="12">FIND(" ",R25)</f>
        <v>#VALUE!</v>
      </c>
      <c r="AJ25">
        <f t="shared" ref="AJ25" si="13">LEN(R25)</f>
        <v>0</v>
      </c>
      <c r="AK25" t="e">
        <f t="shared" ref="AK25" si="14">AJ25-AI25</f>
        <v>#VALUE!</v>
      </c>
      <c r="AL25" t="e">
        <f t="shared" ref="AL25" si="15">RIGHT(R25,AK25)</f>
        <v>#VALUE!</v>
      </c>
      <c r="AM25" t="e">
        <f t="shared" ref="AM25" si="16">LEFT(R25,(AI25-1))</f>
        <v>#VALUE!</v>
      </c>
      <c r="AN25" t="e">
        <f t="shared" ref="AN25" si="17">AL25&amp;", "&amp;AM25</f>
        <v>#VALUE!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  <c r="AI26" t="e">
        <f t="shared" ref="AI26" si="18">FIND(" ",R26)</f>
        <v>#VALUE!</v>
      </c>
      <c r="AJ26">
        <f t="shared" ref="AJ26" si="19">LEN(R26)</f>
        <v>0</v>
      </c>
      <c r="AK26" t="e">
        <f t="shared" ref="AK26" si="20">AJ26-AI26</f>
        <v>#VALUE!</v>
      </c>
      <c r="AL26" t="e">
        <f t="shared" ref="AL26" si="21">RIGHT(R26,AK26)</f>
        <v>#VALUE!</v>
      </c>
      <c r="AM26" t="e">
        <f t="shared" ref="AM26" si="22">LEFT(R26,(AI26-1))</f>
        <v>#VALUE!</v>
      </c>
      <c r="AN26" t="e">
        <f t="shared" ref="AN26" si="23">AL26&amp;", "&amp;AM26</f>
        <v>#VALUE!</v>
      </c>
    </row>
    <row r="27" spans="1:40" ht="17.100000000000001" customHeight="1" x14ac:dyDescent="0.2">
      <c r="A27" s="19"/>
      <c r="B27" s="19"/>
      <c r="C27" s="36" t="s">
        <v>59</v>
      </c>
      <c r="D27" s="36"/>
      <c r="E27" s="20"/>
      <c r="F27" s="20"/>
      <c r="G27" s="20"/>
      <c r="H27" s="20"/>
      <c r="I27" s="20"/>
      <c r="J27" s="20"/>
      <c r="K27" s="20"/>
      <c r="L27" s="20"/>
      <c r="M27" s="21" t="e">
        <f t="shared" ref="M27" si="24">F27/D27</f>
        <v>#DIV/0!</v>
      </c>
      <c r="N27" s="20">
        <f t="shared" ref="N27" si="25">F27+G27+(H27*2)+(I27*3)</f>
        <v>0</v>
      </c>
      <c r="O27" s="21" t="e">
        <f t="shared" ref="O27" si="26">N27/D27</f>
        <v>#DIV/0!</v>
      </c>
      <c r="AI27" t="e">
        <f t="shared" ref="AI27" si="27">FIND(" ",R27)</f>
        <v>#VALUE!</v>
      </c>
      <c r="AJ27">
        <f t="shared" ref="AJ27" si="28">LEN(R27)</f>
        <v>0</v>
      </c>
      <c r="AK27" t="e">
        <f t="shared" ref="AK27" si="29">AJ27-AI27</f>
        <v>#VALUE!</v>
      </c>
      <c r="AL27" t="e">
        <f t="shared" ref="AL27" si="30">RIGHT(R27,AK27)</f>
        <v>#VALUE!</v>
      </c>
      <c r="AM27" t="e">
        <f t="shared" ref="AM27" si="31">LEFT(R27,(AI27-1))</f>
        <v>#VALUE!</v>
      </c>
      <c r="AN27" t="e">
        <f t="shared" ref="AN27" si="32">AL27&amp;", "&amp;AM27</f>
        <v>#VALUE!</v>
      </c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638</v>
      </c>
      <c r="B29" s="22"/>
      <c r="C29" s="37" t="s">
        <v>37</v>
      </c>
      <c r="D29" s="38">
        <f>SUM(D12:D28)</f>
        <v>297</v>
      </c>
      <c r="E29" s="23">
        <f t="shared" ref="E29:L29" si="33">SUM(E12:E28)</f>
        <v>52</v>
      </c>
      <c r="F29" s="23">
        <f t="shared" si="33"/>
        <v>97</v>
      </c>
      <c r="G29" s="23">
        <f t="shared" si="33"/>
        <v>8</v>
      </c>
      <c r="H29" s="23">
        <f t="shared" si="33"/>
        <v>2</v>
      </c>
      <c r="I29" s="23">
        <f t="shared" si="33"/>
        <v>0</v>
      </c>
      <c r="J29" s="23">
        <f t="shared" si="33"/>
        <v>47</v>
      </c>
      <c r="K29" s="23">
        <f t="shared" si="33"/>
        <v>52</v>
      </c>
      <c r="L29" s="23">
        <f t="shared" si="33"/>
        <v>42</v>
      </c>
      <c r="M29" s="21">
        <f>F29/D29</f>
        <v>0.32659932659932661</v>
      </c>
      <c r="N29" s="24">
        <f>SUM(N12:N28)</f>
        <v>109</v>
      </c>
      <c r="O29" s="21">
        <f>N29/D29</f>
        <v>0.367003367003367</v>
      </c>
    </row>
    <row r="30" spans="1:40" ht="17.100000000000001" customHeight="1" x14ac:dyDescent="0.2">
      <c r="A30" s="25">
        <f>A29/COUNT(A12:A28)</f>
        <v>49.07692307692308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  <c r="AI31"/>
      <c r="AJ31"/>
      <c r="AK31"/>
      <c r="AL31"/>
      <c r="AM31"/>
      <c r="AN31"/>
    </row>
    <row r="32" spans="1:40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87" t="s">
        <v>60</v>
      </c>
      <c r="R32" t="s">
        <v>24</v>
      </c>
      <c r="S32" s="33" t="s">
        <v>62</v>
      </c>
      <c r="T32" s="33" t="s">
        <v>67</v>
      </c>
      <c r="U32" s="33" t="s">
        <v>64</v>
      </c>
      <c r="V32" s="33" t="s">
        <v>65</v>
      </c>
      <c r="W32" s="33" t="s">
        <v>32</v>
      </c>
      <c r="X32" s="33" t="s">
        <v>33</v>
      </c>
      <c r="Y32" s="33" t="s">
        <v>68</v>
      </c>
      <c r="Z32" s="33" t="s">
        <v>69</v>
      </c>
      <c r="AA32" s="33" t="s">
        <v>70</v>
      </c>
      <c r="AD32" s="33"/>
      <c r="AE32" s="90" t="s">
        <v>330</v>
      </c>
    </row>
    <row r="33" spans="1:40" ht="17.100000000000001" customHeight="1" x14ac:dyDescent="0.2">
      <c r="A33" s="19"/>
      <c r="B33" s="19">
        <f>IF(C33="","",S33)</f>
        <v>9</v>
      </c>
      <c r="C33" s="36" t="str">
        <f>IF(AJ33=0,"",AN33)</f>
        <v>Myers, Craig</v>
      </c>
      <c r="D33" s="41">
        <f>IF(C33="","",AE33)</f>
        <v>35</v>
      </c>
      <c r="E33" s="20">
        <f>IF(C33="","",V33)</f>
        <v>47</v>
      </c>
      <c r="F33" s="20">
        <f>IF(C33="","",U33)</f>
        <v>18</v>
      </c>
      <c r="G33" s="20">
        <f>IF(C33="","",W33)</f>
        <v>12</v>
      </c>
      <c r="H33" s="20">
        <f>IF(C33="","",X33)</f>
        <v>40</v>
      </c>
      <c r="I33" s="31">
        <f>IF(C33="","",E33*7/D33)</f>
        <v>9.4</v>
      </c>
      <c r="J33" s="31">
        <f>IF(C33="","",F33*7/D33)</f>
        <v>3.6</v>
      </c>
      <c r="K33" s="31">
        <f>IF(C33="","",G33*7/D33)</f>
        <v>2.4</v>
      </c>
      <c r="L33" s="31">
        <f>IF(C33="","",H33*7/D33)</f>
        <v>8</v>
      </c>
      <c r="M33" s="20">
        <f>IF(C33="","",Y33)</f>
        <v>3</v>
      </c>
      <c r="N33" s="20">
        <f>IF(C33="","",Z33)</f>
        <v>2</v>
      </c>
      <c r="O33" s="20">
        <f>IF(C33="","",AA33)</f>
        <v>1</v>
      </c>
      <c r="Q33">
        <v>1</v>
      </c>
      <c r="R33" s="43" t="s">
        <v>350</v>
      </c>
      <c r="S33">
        <v>9</v>
      </c>
      <c r="T33">
        <v>35</v>
      </c>
      <c r="U33">
        <v>18</v>
      </c>
      <c r="V33">
        <v>47</v>
      </c>
      <c r="W33">
        <v>12</v>
      </c>
      <c r="X33">
        <v>40</v>
      </c>
      <c r="Y33">
        <v>3</v>
      </c>
      <c r="Z33">
        <v>2</v>
      </c>
      <c r="AA33">
        <v>1</v>
      </c>
      <c r="AE33">
        <f>DOLLARDE(T33,3)</f>
        <v>35</v>
      </c>
      <c r="AI33">
        <f>FIND(" ", SUBSTITUTE(R33, CHAR(160), " "))</f>
        <v>6</v>
      </c>
      <c r="AJ33">
        <f>LEN(R33)</f>
        <v>11</v>
      </c>
      <c r="AK33">
        <f>AJ33-AI33</f>
        <v>5</v>
      </c>
      <c r="AL33" t="str">
        <f>RIGHT(R33,AK33)</f>
        <v>Myers</v>
      </c>
      <c r="AM33" t="str">
        <f>LEFT(R33,(AI33-1))</f>
        <v>Craig</v>
      </c>
      <c r="AN33" t="str">
        <f>AL33&amp;", "&amp;AM33</f>
        <v>Myers, Craig</v>
      </c>
    </row>
    <row r="34" spans="1:40" ht="17.100000000000001" customHeight="1" x14ac:dyDescent="0.2">
      <c r="A34" s="19"/>
      <c r="B34" s="19">
        <f t="shared" ref="B34:B41" si="34">IF(C34="","",S34)</f>
        <v>2</v>
      </c>
      <c r="C34" s="36" t="str">
        <f t="shared" ref="C34:C41" si="35">IF(AJ34=0,"",AN34)</f>
        <v>Eichelberger, Robert</v>
      </c>
      <c r="D34" s="41">
        <f t="shared" ref="D34:D41" si="36">IF(C34="","",AE34)</f>
        <v>4</v>
      </c>
      <c r="E34" s="20">
        <f t="shared" ref="E34:E41" si="37">IF(C34="","",V34)</f>
        <v>3</v>
      </c>
      <c r="F34" s="20">
        <f t="shared" ref="F34:F41" si="38">IF(C34="","",U34)</f>
        <v>1</v>
      </c>
      <c r="G34" s="20">
        <f t="shared" ref="G34:G41" si="39">IF(C34="","",W34)</f>
        <v>1</v>
      </c>
      <c r="H34" s="20">
        <f t="shared" ref="H34:H41" si="40">IF(C34="","",X34)</f>
        <v>1</v>
      </c>
      <c r="I34" s="31">
        <f t="shared" ref="I34:I41" si="41">IF(C34="","",E34*7/D34)</f>
        <v>5.25</v>
      </c>
      <c r="J34" s="31">
        <f t="shared" ref="J34:J41" si="42">IF(C34="","",F34*7/D34)</f>
        <v>1.75</v>
      </c>
      <c r="K34" s="31">
        <f t="shared" ref="K34:K41" si="43">IF(C34="","",G34*7/D34)</f>
        <v>1.75</v>
      </c>
      <c r="L34" s="31">
        <f t="shared" ref="L34:L41" si="44">IF(C34="","",H34*7/D34)</f>
        <v>1.75</v>
      </c>
      <c r="M34" s="20">
        <f t="shared" ref="M34:M41" si="45">IF(C34="","",Y34)</f>
        <v>1</v>
      </c>
      <c r="N34" s="20">
        <f t="shared" ref="N34:N41" si="46">IF(C34="","",Z34)</f>
        <v>0</v>
      </c>
      <c r="O34" s="20">
        <f t="shared" ref="O34:O41" si="47">IF(C34="","",AA34)</f>
        <v>0</v>
      </c>
      <c r="Q34">
        <v>3</v>
      </c>
      <c r="R34" s="43" t="s">
        <v>351</v>
      </c>
      <c r="S34">
        <v>2</v>
      </c>
      <c r="T34">
        <v>4</v>
      </c>
      <c r="U34">
        <v>1</v>
      </c>
      <c r="V34">
        <v>3</v>
      </c>
      <c r="W34">
        <v>1</v>
      </c>
      <c r="X34">
        <v>1</v>
      </c>
      <c r="Y34">
        <v>1</v>
      </c>
      <c r="Z34">
        <v>0</v>
      </c>
      <c r="AA34">
        <v>0</v>
      </c>
      <c r="AE34">
        <f t="shared" ref="AE34:AE41" si="48">DOLLARDE(T34,3)</f>
        <v>4</v>
      </c>
      <c r="AI34">
        <f t="shared" ref="AI34:AI41" si="49">FIND(" ", SUBSTITUTE(R34, CHAR(160), " "))</f>
        <v>7</v>
      </c>
      <c r="AJ34">
        <f t="shared" ref="AJ34:AJ41" si="50">LEN(R34)</f>
        <v>19</v>
      </c>
      <c r="AK34">
        <f t="shared" ref="AK34:AK41" si="51">AJ34-AI34</f>
        <v>12</v>
      </c>
      <c r="AL34" t="str">
        <f t="shared" ref="AL34:AL41" si="52">RIGHT(R34,AK34)</f>
        <v>Eichelberger</v>
      </c>
      <c r="AM34" t="str">
        <f t="shared" ref="AM34:AM41" si="53">LEFT(R34,(AI34-1))</f>
        <v>Robert</v>
      </c>
      <c r="AN34" t="str">
        <f t="shared" ref="AN34:AN41" si="54">AL34&amp;", "&amp;AM34</f>
        <v>Eichelberger, Robert</v>
      </c>
    </row>
    <row r="35" spans="1:40" ht="17.100000000000001" customHeight="1" x14ac:dyDescent="0.2">
      <c r="A35" s="19"/>
      <c r="B35" s="19">
        <f t="shared" si="34"/>
        <v>1</v>
      </c>
      <c r="C35" s="36" t="str">
        <f t="shared" si="35"/>
        <v>Rager, Andy</v>
      </c>
      <c r="D35" s="41">
        <f t="shared" si="36"/>
        <v>3</v>
      </c>
      <c r="E35" s="20">
        <f t="shared" si="37"/>
        <v>6</v>
      </c>
      <c r="F35" s="20">
        <f t="shared" si="38"/>
        <v>2</v>
      </c>
      <c r="G35" s="20">
        <f t="shared" si="39"/>
        <v>1</v>
      </c>
      <c r="H35" s="20">
        <f t="shared" si="40"/>
        <v>2</v>
      </c>
      <c r="I35" s="31">
        <f t="shared" si="41"/>
        <v>14</v>
      </c>
      <c r="J35" s="31">
        <f t="shared" si="42"/>
        <v>4.666666666666667</v>
      </c>
      <c r="K35" s="31">
        <f t="shared" si="43"/>
        <v>2.3333333333333335</v>
      </c>
      <c r="L35" s="31">
        <f t="shared" si="44"/>
        <v>4.666666666666667</v>
      </c>
      <c r="M35" s="20">
        <f t="shared" si="45"/>
        <v>1</v>
      </c>
      <c r="N35" s="20">
        <f t="shared" si="46"/>
        <v>0</v>
      </c>
      <c r="O35" s="20">
        <f t="shared" si="47"/>
        <v>0</v>
      </c>
      <c r="Q35">
        <v>5</v>
      </c>
      <c r="R35" t="s">
        <v>352</v>
      </c>
      <c r="S35">
        <v>1</v>
      </c>
      <c r="T35">
        <v>3</v>
      </c>
      <c r="U35">
        <v>2</v>
      </c>
      <c r="V35">
        <v>6</v>
      </c>
      <c r="W35">
        <v>1</v>
      </c>
      <c r="X35">
        <v>2</v>
      </c>
      <c r="Y35">
        <v>1</v>
      </c>
      <c r="Z35">
        <v>0</v>
      </c>
      <c r="AA35">
        <v>0</v>
      </c>
      <c r="AE35">
        <f t="shared" si="48"/>
        <v>3</v>
      </c>
      <c r="AI35">
        <f t="shared" si="49"/>
        <v>5</v>
      </c>
      <c r="AJ35">
        <f t="shared" si="50"/>
        <v>10</v>
      </c>
      <c r="AK35">
        <f t="shared" si="51"/>
        <v>5</v>
      </c>
      <c r="AL35" t="str">
        <f t="shared" si="52"/>
        <v>Rager</v>
      </c>
      <c r="AM35" t="str">
        <f t="shared" si="53"/>
        <v>Andy</v>
      </c>
      <c r="AN35" t="str">
        <f t="shared" si="54"/>
        <v>Rager, Andy</v>
      </c>
    </row>
    <row r="36" spans="1:40" ht="17.100000000000001" customHeight="1" x14ac:dyDescent="0.2">
      <c r="A36" s="19"/>
      <c r="B36" s="19">
        <f t="shared" si="34"/>
        <v>7</v>
      </c>
      <c r="C36" s="36" t="str">
        <f t="shared" si="35"/>
        <v>Brignall, Ken</v>
      </c>
      <c r="D36" s="41">
        <f t="shared" si="36"/>
        <v>19</v>
      </c>
      <c r="E36" s="20">
        <f t="shared" si="37"/>
        <v>28</v>
      </c>
      <c r="F36" s="20">
        <f t="shared" si="38"/>
        <v>15</v>
      </c>
      <c r="G36" s="20">
        <f t="shared" si="39"/>
        <v>10</v>
      </c>
      <c r="H36" s="20">
        <f t="shared" si="40"/>
        <v>28</v>
      </c>
      <c r="I36" s="31">
        <f t="shared" si="41"/>
        <v>10.315789473684211</v>
      </c>
      <c r="J36" s="31">
        <f t="shared" si="42"/>
        <v>5.5263157894736841</v>
      </c>
      <c r="K36" s="31">
        <f t="shared" si="43"/>
        <v>3.6842105263157894</v>
      </c>
      <c r="L36" s="31">
        <f t="shared" si="44"/>
        <v>10.315789473684211</v>
      </c>
      <c r="M36" s="20">
        <f t="shared" si="45"/>
        <v>1</v>
      </c>
      <c r="N36" s="20">
        <f t="shared" si="46"/>
        <v>2</v>
      </c>
      <c r="O36" s="20">
        <f t="shared" si="47"/>
        <v>1</v>
      </c>
      <c r="Q36">
        <v>8</v>
      </c>
      <c r="R36" t="s">
        <v>353</v>
      </c>
      <c r="S36">
        <v>7</v>
      </c>
      <c r="T36">
        <v>19</v>
      </c>
      <c r="U36">
        <v>15</v>
      </c>
      <c r="V36">
        <v>28</v>
      </c>
      <c r="W36">
        <v>10</v>
      </c>
      <c r="X36">
        <v>28</v>
      </c>
      <c r="Y36">
        <v>1</v>
      </c>
      <c r="Z36">
        <v>2</v>
      </c>
      <c r="AA36">
        <v>1</v>
      </c>
      <c r="AE36">
        <f t="shared" si="48"/>
        <v>19</v>
      </c>
      <c r="AI36">
        <f t="shared" si="49"/>
        <v>4</v>
      </c>
      <c r="AJ36">
        <f t="shared" si="50"/>
        <v>12</v>
      </c>
      <c r="AK36">
        <f t="shared" si="51"/>
        <v>8</v>
      </c>
      <c r="AL36" t="str">
        <f t="shared" si="52"/>
        <v>Brignall</v>
      </c>
      <c r="AM36" t="str">
        <f t="shared" si="53"/>
        <v>Ken</v>
      </c>
      <c r="AN36" t="str">
        <f t="shared" si="54"/>
        <v>Brignall, Ken</v>
      </c>
    </row>
    <row r="37" spans="1:40" ht="17.100000000000001" customHeight="1" x14ac:dyDescent="0.2">
      <c r="A37" s="19"/>
      <c r="B37" s="19">
        <f t="shared" si="34"/>
        <v>2</v>
      </c>
      <c r="C37" s="36" t="str">
        <f t="shared" si="35"/>
        <v>Snell, David</v>
      </c>
      <c r="D37" s="41">
        <f t="shared" si="36"/>
        <v>5</v>
      </c>
      <c r="E37" s="20">
        <f t="shared" si="37"/>
        <v>10</v>
      </c>
      <c r="F37" s="20">
        <f t="shared" si="38"/>
        <v>4</v>
      </c>
      <c r="G37" s="20">
        <f t="shared" si="39"/>
        <v>2</v>
      </c>
      <c r="H37" s="20">
        <f t="shared" si="40"/>
        <v>2</v>
      </c>
      <c r="I37" s="31">
        <f t="shared" si="41"/>
        <v>14</v>
      </c>
      <c r="J37" s="31">
        <f t="shared" si="42"/>
        <v>5.6</v>
      </c>
      <c r="K37" s="31">
        <f t="shared" si="43"/>
        <v>2.8</v>
      </c>
      <c r="L37" s="31">
        <f t="shared" si="44"/>
        <v>2.8</v>
      </c>
      <c r="M37" s="20">
        <f t="shared" si="45"/>
        <v>0</v>
      </c>
      <c r="N37" s="20">
        <f t="shared" si="46"/>
        <v>0</v>
      </c>
      <c r="O37" s="20">
        <f t="shared" si="47"/>
        <v>1</v>
      </c>
      <c r="Q37">
        <v>10</v>
      </c>
      <c r="R37" t="s">
        <v>354</v>
      </c>
      <c r="S37">
        <v>2</v>
      </c>
      <c r="T37">
        <v>5</v>
      </c>
      <c r="U37">
        <v>4</v>
      </c>
      <c r="V37">
        <v>10</v>
      </c>
      <c r="W37">
        <v>2</v>
      </c>
      <c r="X37">
        <v>2</v>
      </c>
      <c r="Y37">
        <v>0</v>
      </c>
      <c r="Z37">
        <v>0</v>
      </c>
      <c r="AA37">
        <v>1</v>
      </c>
      <c r="AB37" s="42"/>
      <c r="AC37" s="42"/>
      <c r="AD37" s="42"/>
      <c r="AE37">
        <f t="shared" si="48"/>
        <v>5</v>
      </c>
      <c r="AI37">
        <f t="shared" si="49"/>
        <v>6</v>
      </c>
      <c r="AJ37">
        <f t="shared" si="50"/>
        <v>11</v>
      </c>
      <c r="AK37">
        <f t="shared" si="51"/>
        <v>5</v>
      </c>
      <c r="AL37" t="str">
        <f t="shared" si="52"/>
        <v>Snell</v>
      </c>
      <c r="AM37" t="str">
        <f t="shared" si="53"/>
        <v>David</v>
      </c>
      <c r="AN37" t="str">
        <f t="shared" si="54"/>
        <v>Snell, David</v>
      </c>
    </row>
    <row r="38" spans="1:40" ht="17.100000000000001" customHeight="1" x14ac:dyDescent="0.2">
      <c r="A38" s="19"/>
      <c r="B38" s="19" t="str">
        <f t="shared" si="34"/>
        <v/>
      </c>
      <c r="C38" s="36" t="str">
        <f t="shared" si="35"/>
        <v/>
      </c>
      <c r="D38" s="41" t="str">
        <f t="shared" si="36"/>
        <v/>
      </c>
      <c r="E38" s="20" t="str">
        <f t="shared" si="37"/>
        <v/>
      </c>
      <c r="F38" s="20" t="str">
        <f t="shared" si="38"/>
        <v/>
      </c>
      <c r="G38" s="20" t="str">
        <f t="shared" si="39"/>
        <v/>
      </c>
      <c r="H38" s="20" t="str">
        <f t="shared" si="40"/>
        <v/>
      </c>
      <c r="I38" s="31" t="str">
        <f t="shared" si="41"/>
        <v/>
      </c>
      <c r="J38" s="31" t="str">
        <f t="shared" si="42"/>
        <v/>
      </c>
      <c r="K38" s="31" t="str">
        <f t="shared" si="43"/>
        <v/>
      </c>
      <c r="L38" s="31" t="str">
        <f t="shared" si="44"/>
        <v/>
      </c>
      <c r="M38" s="20" t="str">
        <f t="shared" si="45"/>
        <v/>
      </c>
      <c r="N38" s="20" t="str">
        <f t="shared" si="46"/>
        <v/>
      </c>
      <c r="O38" s="20" t="str">
        <f t="shared" si="47"/>
        <v/>
      </c>
      <c r="Q38" s="33"/>
      <c r="S38" s="33"/>
      <c r="T38" s="33"/>
      <c r="U38" s="33"/>
      <c r="V38" s="33"/>
      <c r="W38" s="33"/>
      <c r="X38" s="33"/>
      <c r="Y38" s="33"/>
      <c r="Z38" s="33"/>
      <c r="AA38" s="33"/>
      <c r="AB38" s="42"/>
      <c r="AC38" s="42"/>
      <c r="AD38" s="42"/>
      <c r="AE38">
        <f t="shared" si="48"/>
        <v>0</v>
      </c>
      <c r="AI38" t="e">
        <f t="shared" si="49"/>
        <v>#VALUE!</v>
      </c>
      <c r="AJ38">
        <f t="shared" si="50"/>
        <v>0</v>
      </c>
      <c r="AK38" t="e">
        <f t="shared" si="51"/>
        <v>#VALUE!</v>
      </c>
      <c r="AL38" t="e">
        <f t="shared" si="52"/>
        <v>#VALUE!</v>
      </c>
      <c r="AM38" t="e">
        <f t="shared" si="53"/>
        <v>#VALUE!</v>
      </c>
      <c r="AN38" t="e">
        <f t="shared" si="54"/>
        <v>#VALUE!</v>
      </c>
    </row>
    <row r="39" spans="1:40" ht="17.100000000000001" customHeight="1" x14ac:dyDescent="0.2">
      <c r="A39" s="19"/>
      <c r="B39" s="19" t="str">
        <f t="shared" si="34"/>
        <v/>
      </c>
      <c r="C39" s="36" t="str">
        <f t="shared" si="35"/>
        <v/>
      </c>
      <c r="D39" s="41" t="str">
        <f t="shared" si="36"/>
        <v/>
      </c>
      <c r="E39" s="20" t="str">
        <f t="shared" si="37"/>
        <v/>
      </c>
      <c r="F39" s="20" t="str">
        <f t="shared" si="38"/>
        <v/>
      </c>
      <c r="G39" s="20" t="str">
        <f t="shared" si="39"/>
        <v/>
      </c>
      <c r="H39" s="20" t="str">
        <f t="shared" si="40"/>
        <v/>
      </c>
      <c r="I39" s="31" t="str">
        <f t="shared" si="41"/>
        <v/>
      </c>
      <c r="J39" s="31" t="str">
        <f t="shared" si="42"/>
        <v/>
      </c>
      <c r="K39" s="31" t="str">
        <f t="shared" si="43"/>
        <v/>
      </c>
      <c r="L39" s="31" t="str">
        <f t="shared" si="44"/>
        <v/>
      </c>
      <c r="M39" s="20" t="str">
        <f t="shared" si="45"/>
        <v/>
      </c>
      <c r="N39" s="20" t="str">
        <f t="shared" si="46"/>
        <v/>
      </c>
      <c r="O39" s="20" t="str">
        <f t="shared" si="47"/>
        <v/>
      </c>
      <c r="Q39" s="33"/>
      <c r="S39" s="33"/>
      <c r="T39" s="33"/>
      <c r="U39" s="33"/>
      <c r="V39" s="33"/>
      <c r="W39" s="33"/>
      <c r="X39" s="33"/>
      <c r="Y39" s="33"/>
      <c r="Z39" s="33"/>
      <c r="AA39" s="33"/>
      <c r="AB39" s="42"/>
      <c r="AC39" s="42"/>
      <c r="AD39" s="42"/>
      <c r="AE39">
        <f t="shared" si="48"/>
        <v>0</v>
      </c>
      <c r="AI39" t="e">
        <f t="shared" si="49"/>
        <v>#VALUE!</v>
      </c>
      <c r="AJ39">
        <f t="shared" si="50"/>
        <v>0</v>
      </c>
      <c r="AK39" t="e">
        <f t="shared" si="51"/>
        <v>#VALUE!</v>
      </c>
      <c r="AL39" t="e">
        <f t="shared" si="52"/>
        <v>#VALUE!</v>
      </c>
      <c r="AM39" t="e">
        <f t="shared" si="53"/>
        <v>#VALUE!</v>
      </c>
      <c r="AN39" t="e">
        <f t="shared" si="54"/>
        <v>#VALUE!</v>
      </c>
    </row>
    <row r="40" spans="1:40" ht="17.100000000000001" customHeight="1" x14ac:dyDescent="0.2">
      <c r="A40" s="19"/>
      <c r="B40" s="19" t="str">
        <f t="shared" si="34"/>
        <v/>
      </c>
      <c r="C40" s="36" t="str">
        <f t="shared" si="35"/>
        <v/>
      </c>
      <c r="D40" s="41" t="str">
        <f t="shared" si="36"/>
        <v/>
      </c>
      <c r="E40" s="20" t="str">
        <f t="shared" si="37"/>
        <v/>
      </c>
      <c r="F40" s="20" t="str">
        <f t="shared" si="38"/>
        <v/>
      </c>
      <c r="G40" s="20" t="str">
        <f t="shared" si="39"/>
        <v/>
      </c>
      <c r="H40" s="20" t="str">
        <f t="shared" si="40"/>
        <v/>
      </c>
      <c r="I40" s="20" t="str">
        <f t="shared" si="41"/>
        <v/>
      </c>
      <c r="J40" s="20" t="str">
        <f t="shared" si="42"/>
        <v/>
      </c>
      <c r="K40" s="20" t="str">
        <f t="shared" si="43"/>
        <v/>
      </c>
      <c r="L40" s="20" t="str">
        <f t="shared" si="44"/>
        <v/>
      </c>
      <c r="M40" s="20" t="str">
        <f t="shared" si="45"/>
        <v/>
      </c>
      <c r="N40" s="20" t="str">
        <f t="shared" si="46"/>
        <v/>
      </c>
      <c r="O40" s="20" t="str">
        <f t="shared" si="47"/>
        <v/>
      </c>
      <c r="Q40" s="33"/>
      <c r="S40" s="33"/>
      <c r="T40" s="33"/>
      <c r="U40" s="33"/>
      <c r="V40" s="33"/>
      <c r="W40" s="33"/>
      <c r="X40" s="33"/>
      <c r="Y40" s="33"/>
      <c r="Z40" s="33"/>
      <c r="AA40" s="33"/>
      <c r="AB40" s="42"/>
      <c r="AC40" s="42"/>
      <c r="AD40" s="42"/>
      <c r="AE40">
        <f t="shared" si="48"/>
        <v>0</v>
      </c>
      <c r="AI40" t="e">
        <f t="shared" si="49"/>
        <v>#VALUE!</v>
      </c>
      <c r="AJ40">
        <f t="shared" si="50"/>
        <v>0</v>
      </c>
      <c r="AK40" t="e">
        <f t="shared" si="51"/>
        <v>#VALUE!</v>
      </c>
      <c r="AL40" t="e">
        <f t="shared" si="52"/>
        <v>#VALUE!</v>
      </c>
      <c r="AM40" t="e">
        <f t="shared" si="53"/>
        <v>#VALUE!</v>
      </c>
      <c r="AN40" t="e">
        <f t="shared" si="54"/>
        <v>#VALUE!</v>
      </c>
    </row>
    <row r="41" spans="1:40" ht="17.100000000000001" customHeight="1" x14ac:dyDescent="0.2">
      <c r="A41" s="19"/>
      <c r="B41" s="19" t="str">
        <f t="shared" si="34"/>
        <v/>
      </c>
      <c r="C41" s="36" t="str">
        <f t="shared" si="35"/>
        <v/>
      </c>
      <c r="D41" s="41" t="str">
        <f t="shared" si="36"/>
        <v/>
      </c>
      <c r="E41" s="20" t="str">
        <f t="shared" si="37"/>
        <v/>
      </c>
      <c r="F41" s="20" t="str">
        <f t="shared" si="38"/>
        <v/>
      </c>
      <c r="G41" s="20" t="str">
        <f t="shared" si="39"/>
        <v/>
      </c>
      <c r="H41" s="20" t="str">
        <f t="shared" si="40"/>
        <v/>
      </c>
      <c r="I41" s="20" t="str">
        <f t="shared" si="41"/>
        <v/>
      </c>
      <c r="J41" s="20" t="str">
        <f t="shared" si="42"/>
        <v/>
      </c>
      <c r="K41" s="20" t="str">
        <f t="shared" si="43"/>
        <v/>
      </c>
      <c r="L41" s="20" t="str">
        <f t="shared" si="44"/>
        <v/>
      </c>
      <c r="M41" s="20" t="str">
        <f t="shared" si="45"/>
        <v/>
      </c>
      <c r="N41" s="20" t="str">
        <f t="shared" si="46"/>
        <v/>
      </c>
      <c r="O41" s="20" t="str">
        <f t="shared" si="47"/>
        <v/>
      </c>
      <c r="Q41" s="33"/>
      <c r="S41" s="33"/>
      <c r="T41" s="33"/>
      <c r="U41" s="33"/>
      <c r="V41" s="33"/>
      <c r="W41" s="33"/>
      <c r="X41" s="33"/>
      <c r="Y41" s="33"/>
      <c r="Z41" s="33"/>
      <c r="AA41" s="33"/>
      <c r="AB41" s="42"/>
      <c r="AC41" s="42"/>
      <c r="AD41" s="42"/>
      <c r="AE41">
        <f t="shared" si="48"/>
        <v>0</v>
      </c>
      <c r="AI41" t="e">
        <f t="shared" si="49"/>
        <v>#VALUE!</v>
      </c>
      <c r="AJ41">
        <f t="shared" si="50"/>
        <v>0</v>
      </c>
      <c r="AK41" t="e">
        <f t="shared" si="51"/>
        <v>#VALUE!</v>
      </c>
      <c r="AL41" t="e">
        <f t="shared" si="52"/>
        <v>#VALUE!</v>
      </c>
      <c r="AM41" t="e">
        <f t="shared" si="53"/>
        <v>#VALUE!</v>
      </c>
      <c r="AN41" t="e">
        <f t="shared" si="54"/>
        <v>#VALUE!</v>
      </c>
    </row>
    <row r="42" spans="1:40" ht="17.100000000000001" customHeight="1" x14ac:dyDescent="0.2">
      <c r="A42" s="22"/>
      <c r="B42" s="22"/>
      <c r="C42" s="37" t="s">
        <v>37</v>
      </c>
      <c r="D42" s="31">
        <f t="shared" ref="D42:H42" si="55">SUM(D33:D41)</f>
        <v>66</v>
      </c>
      <c r="E42" s="35">
        <f t="shared" si="55"/>
        <v>94</v>
      </c>
      <c r="F42" s="35">
        <f t="shared" si="55"/>
        <v>40</v>
      </c>
      <c r="G42" s="35">
        <f t="shared" si="55"/>
        <v>26</v>
      </c>
      <c r="H42" s="35">
        <f t="shared" si="55"/>
        <v>73</v>
      </c>
      <c r="I42" s="31">
        <f>E42*7/D42</f>
        <v>9.9696969696969688</v>
      </c>
      <c r="J42" s="31">
        <f>F42*7/D42</f>
        <v>4.2424242424242422</v>
      </c>
      <c r="K42" s="32">
        <f>G42*7/D42</f>
        <v>2.7575757575757578</v>
      </c>
      <c r="L42" s="32">
        <f>H42*7/D42</f>
        <v>7.7424242424242422</v>
      </c>
      <c r="M42" s="20">
        <f>SUM(M33:M41)</f>
        <v>6</v>
      </c>
      <c r="N42" s="20">
        <f t="shared" ref="N42:O42" si="56">SUM(N33:N41)</f>
        <v>4</v>
      </c>
      <c r="O42" s="20">
        <f t="shared" si="56"/>
        <v>3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>
      <c r="D45" s="44"/>
      <c r="E45" s="45"/>
      <c r="F45" s="44"/>
      <c r="G45" s="44"/>
      <c r="H45" s="44"/>
      <c r="I45" s="44"/>
      <c r="J45" s="44"/>
      <c r="K45" s="44"/>
    </row>
    <row r="46" spans="1:40" ht="17.100000000000001" customHeight="1" x14ac:dyDescent="0.2">
      <c r="D46" s="44"/>
      <c r="E46" s="45"/>
      <c r="F46" s="44"/>
      <c r="G46" s="44"/>
      <c r="H46" s="44"/>
      <c r="I46" s="44"/>
      <c r="J46" s="44"/>
      <c r="K46" s="44"/>
    </row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zoomScaleNormal="100" workbookViewId="0">
      <selection activeCell="E7" sqref="E7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331</v>
      </c>
      <c r="B1" s="2"/>
      <c r="C1" s="2"/>
      <c r="D1" s="2"/>
      <c r="E1" s="3"/>
      <c r="F1" s="4"/>
      <c r="G1" s="5" t="s">
        <v>0</v>
      </c>
      <c r="H1" s="6" t="s">
        <v>3</v>
      </c>
      <c r="I1" s="7" t="s">
        <v>823</v>
      </c>
      <c r="J1" s="5" t="s">
        <v>2</v>
      </c>
      <c r="K1" s="6" t="s">
        <v>1</v>
      </c>
      <c r="L1" s="7" t="s">
        <v>824</v>
      </c>
      <c r="M1" s="5" t="s">
        <v>4</v>
      </c>
      <c r="N1" s="6" t="s">
        <v>3</v>
      </c>
      <c r="O1" s="7" t="s">
        <v>813</v>
      </c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>
        <v>44087</v>
      </c>
      <c r="H2" s="10" t="s">
        <v>5</v>
      </c>
      <c r="I2" s="11"/>
      <c r="J2" s="9">
        <v>44094</v>
      </c>
      <c r="K2" s="10" t="s">
        <v>5</v>
      </c>
      <c r="L2" s="11"/>
      <c r="M2" s="9">
        <v>44107</v>
      </c>
      <c r="N2" s="10" t="s">
        <v>5</v>
      </c>
      <c r="O2" s="120"/>
    </row>
    <row r="3" spans="1:40" s="8" customFormat="1" ht="17.100000000000001" customHeight="1" x14ac:dyDescent="0.25">
      <c r="A3" s="1" t="s">
        <v>6</v>
      </c>
      <c r="B3" s="2"/>
      <c r="C3" s="1" t="s">
        <v>326</v>
      </c>
      <c r="D3" s="2"/>
      <c r="E3" s="12"/>
      <c r="F3" s="3"/>
      <c r="G3" s="13" t="s">
        <v>313</v>
      </c>
      <c r="H3" s="124" t="s">
        <v>314</v>
      </c>
      <c r="I3" s="15"/>
      <c r="J3" s="13" t="s">
        <v>313</v>
      </c>
      <c r="K3" s="122" t="s">
        <v>7</v>
      </c>
      <c r="L3" s="15"/>
      <c r="M3" s="13" t="s">
        <v>760</v>
      </c>
      <c r="N3" s="122" t="s">
        <v>56</v>
      </c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9" t="s">
        <v>9</v>
      </c>
      <c r="H4" s="6" t="s">
        <v>3</v>
      </c>
      <c r="I4" s="7" t="s">
        <v>825</v>
      </c>
      <c r="J4" s="119" t="s">
        <v>10</v>
      </c>
      <c r="K4" s="86" t="s">
        <v>3</v>
      </c>
      <c r="L4" s="11" t="s">
        <v>826</v>
      </c>
      <c r="M4" s="5" t="s">
        <v>11</v>
      </c>
      <c r="N4" s="86" t="s">
        <v>1</v>
      </c>
      <c r="O4" s="7" t="s">
        <v>827</v>
      </c>
    </row>
    <row r="5" spans="1:40" s="8" customFormat="1" ht="17.100000000000001" customHeight="1" x14ac:dyDescent="0.25">
      <c r="A5" s="1" t="s">
        <v>12</v>
      </c>
      <c r="B5" s="2"/>
      <c r="C5" s="1" t="s">
        <v>309</v>
      </c>
      <c r="D5" s="2"/>
      <c r="G5" s="9">
        <v>44108</v>
      </c>
      <c r="H5" s="10" t="s">
        <v>5</v>
      </c>
      <c r="I5" s="11"/>
      <c r="J5" s="9">
        <v>44115</v>
      </c>
      <c r="K5" s="10" t="s">
        <v>5</v>
      </c>
      <c r="L5" s="11"/>
      <c r="M5" s="9">
        <v>44121</v>
      </c>
      <c r="N5" s="10" t="s">
        <v>5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 t="s">
        <v>761</v>
      </c>
      <c r="H6" s="14" t="s">
        <v>336</v>
      </c>
      <c r="I6" s="15"/>
      <c r="J6" s="13" t="s">
        <v>761</v>
      </c>
      <c r="K6" s="14" t="s">
        <v>335</v>
      </c>
      <c r="L6" s="15"/>
      <c r="M6" s="13" t="s">
        <v>760</v>
      </c>
      <c r="N6" s="14" t="s">
        <v>53</v>
      </c>
      <c r="O6" s="15"/>
    </row>
    <row r="7" spans="1:40" s="8" customFormat="1" ht="17.100000000000001" customHeight="1" x14ac:dyDescent="0.25">
      <c r="A7" s="1" t="s">
        <v>15</v>
      </c>
      <c r="B7" s="2"/>
      <c r="C7" s="12">
        <f>COUNTIF(D1:O9,"won")</f>
        <v>2</v>
      </c>
      <c r="D7" s="5" t="s">
        <v>16</v>
      </c>
      <c r="E7" s="6" t="s">
        <v>3</v>
      </c>
      <c r="F7" s="7" t="s">
        <v>828</v>
      </c>
      <c r="G7" s="5" t="s">
        <v>17</v>
      </c>
      <c r="H7" s="6" t="s">
        <v>3</v>
      </c>
      <c r="I7" s="7" t="s">
        <v>806</v>
      </c>
      <c r="J7" s="5" t="s">
        <v>18</v>
      </c>
      <c r="K7" s="6" t="s">
        <v>3</v>
      </c>
      <c r="L7" s="7" t="s">
        <v>768</v>
      </c>
      <c r="M7" s="5" t="s">
        <v>322</v>
      </c>
      <c r="N7" s="6" t="s">
        <v>3</v>
      </c>
      <c r="O7" s="7" t="s">
        <v>812</v>
      </c>
    </row>
    <row r="8" spans="1:40" s="8" customFormat="1" ht="17.100000000000001" customHeight="1" x14ac:dyDescent="0.25">
      <c r="A8" s="1" t="s">
        <v>19</v>
      </c>
      <c r="B8" s="2"/>
      <c r="C8" s="12">
        <f>COUNTIF(D1:O9,"lost")</f>
        <v>8</v>
      </c>
      <c r="D8" s="9">
        <v>44122</v>
      </c>
      <c r="E8" s="10" t="s">
        <v>5</v>
      </c>
      <c r="F8" s="11"/>
      <c r="G8" s="9">
        <v>44135</v>
      </c>
      <c r="H8" s="10" t="s">
        <v>5</v>
      </c>
      <c r="I8" s="11"/>
      <c r="J8" s="9">
        <v>44142</v>
      </c>
      <c r="K8" s="10" t="s">
        <v>5</v>
      </c>
      <c r="L8" s="11"/>
      <c r="M8" s="9">
        <v>44143</v>
      </c>
      <c r="N8" s="10" t="s">
        <v>5</v>
      </c>
      <c r="O8" s="11"/>
    </row>
    <row r="9" spans="1:40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760</v>
      </c>
      <c r="E9" s="14" t="s">
        <v>45</v>
      </c>
      <c r="F9" s="15"/>
      <c r="G9" s="13" t="s">
        <v>761</v>
      </c>
      <c r="H9" s="14" t="s">
        <v>334</v>
      </c>
      <c r="I9" s="15"/>
      <c r="J9" s="13" t="s">
        <v>313</v>
      </c>
      <c r="K9" s="14" t="s">
        <v>325</v>
      </c>
      <c r="L9" s="15"/>
      <c r="M9" s="13" t="s">
        <v>313</v>
      </c>
      <c r="N9" s="14" t="s">
        <v>21</v>
      </c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60</v>
      </c>
      <c r="R11" t="s">
        <v>24</v>
      </c>
      <c r="S11" s="33" t="s">
        <v>61</v>
      </c>
      <c r="T11" s="33" t="s">
        <v>62</v>
      </c>
      <c r="U11" s="33" t="s">
        <v>63</v>
      </c>
      <c r="V11" s="33" t="s">
        <v>64</v>
      </c>
      <c r="W11" s="33" t="s">
        <v>65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123" t="s">
        <v>328</v>
      </c>
      <c r="AF11" s="33" t="s">
        <v>66</v>
      </c>
      <c r="AG11" s="4" t="s">
        <v>329</v>
      </c>
    </row>
    <row r="12" spans="1:40" ht="17.100000000000001" customHeight="1" x14ac:dyDescent="0.2">
      <c r="A12" s="19">
        <v>59</v>
      </c>
      <c r="B12" s="19">
        <f>T12</f>
        <v>10</v>
      </c>
      <c r="C12" s="36" t="str">
        <f>AN12</f>
        <v>Smith, Ray</v>
      </c>
      <c r="D12" s="36">
        <f t="shared" ref="D12:L24" si="0">U12</f>
        <v>31</v>
      </c>
      <c r="E12" s="20">
        <f t="shared" si="0"/>
        <v>3</v>
      </c>
      <c r="F12" s="20">
        <f t="shared" si="0"/>
        <v>11</v>
      </c>
      <c r="G12" s="20">
        <f t="shared" si="0"/>
        <v>0</v>
      </c>
      <c r="H12" s="20">
        <f t="shared" si="0"/>
        <v>0</v>
      </c>
      <c r="I12" s="20">
        <f t="shared" si="0"/>
        <v>0</v>
      </c>
      <c r="J12" s="20">
        <f t="shared" si="0"/>
        <v>7</v>
      </c>
      <c r="K12" s="20">
        <f t="shared" si="0"/>
        <v>2</v>
      </c>
      <c r="L12" s="20">
        <f t="shared" si="0"/>
        <v>2</v>
      </c>
      <c r="M12" s="21">
        <f t="shared" ref="M12:M24" si="1">F12/D12</f>
        <v>0.35483870967741937</v>
      </c>
      <c r="N12" s="20">
        <f>F12+G12+(H12*2)+(I12*3)</f>
        <v>11</v>
      </c>
      <c r="O12" s="21">
        <f>N12/D12</f>
        <v>0.35483870967741937</v>
      </c>
      <c r="Q12">
        <v>1</v>
      </c>
      <c r="R12" t="s">
        <v>504</v>
      </c>
      <c r="S12">
        <v>0.35499999999999998</v>
      </c>
      <c r="T12">
        <v>10</v>
      </c>
      <c r="U12">
        <v>31</v>
      </c>
      <c r="V12">
        <v>3</v>
      </c>
      <c r="W12">
        <v>11</v>
      </c>
      <c r="X12">
        <v>0</v>
      </c>
      <c r="Y12">
        <v>0</v>
      </c>
      <c r="Z12">
        <v>0</v>
      </c>
      <c r="AA12">
        <v>7</v>
      </c>
      <c r="AB12">
        <v>2</v>
      </c>
      <c r="AC12">
        <v>2</v>
      </c>
      <c r="AD12">
        <v>11</v>
      </c>
      <c r="AE12">
        <v>0.39400000000000002</v>
      </c>
      <c r="AF12">
        <v>0.35499999999999998</v>
      </c>
      <c r="AG12">
        <v>0.749</v>
      </c>
      <c r="AI12">
        <f t="shared" ref="AI12:AI25" si="2">FIND(" ",R12)</f>
        <v>4</v>
      </c>
      <c r="AJ12">
        <f t="shared" ref="AJ12:AJ25" si="3">LEN(R12)</f>
        <v>9</v>
      </c>
      <c r="AK12">
        <f>AJ12-AI12</f>
        <v>5</v>
      </c>
      <c r="AL12" t="str">
        <f t="shared" ref="AL12:AL25" si="4">RIGHT(R12,AK12)</f>
        <v>Smith</v>
      </c>
      <c r="AM12" t="str">
        <f t="shared" ref="AM12:AM25" si="5">LEFT(R12,(AI12-1))</f>
        <v>Ray</v>
      </c>
      <c r="AN12" t="str">
        <f>AL12&amp;", "&amp;AM12</f>
        <v>Smith, Ray</v>
      </c>
    </row>
    <row r="13" spans="1:40" ht="17.100000000000001" customHeight="1" x14ac:dyDescent="0.2">
      <c r="A13" s="19">
        <v>52</v>
      </c>
      <c r="B13" s="19">
        <f t="shared" ref="B13:B24" si="6">T13</f>
        <v>8</v>
      </c>
      <c r="C13" s="36" t="str">
        <f t="shared" ref="C13:C24" si="7">AN13</f>
        <v>Farmer, Chad</v>
      </c>
      <c r="D13" s="36">
        <f t="shared" si="0"/>
        <v>21</v>
      </c>
      <c r="E13" s="20">
        <f t="shared" si="0"/>
        <v>4</v>
      </c>
      <c r="F13" s="20">
        <f t="shared" si="0"/>
        <v>7</v>
      </c>
      <c r="G13" s="20">
        <f t="shared" si="0"/>
        <v>0</v>
      </c>
      <c r="H13" s="20">
        <f t="shared" si="0"/>
        <v>0</v>
      </c>
      <c r="I13" s="20">
        <f t="shared" si="0"/>
        <v>0</v>
      </c>
      <c r="J13" s="20">
        <f t="shared" si="0"/>
        <v>5</v>
      </c>
      <c r="K13" s="20">
        <f t="shared" si="0"/>
        <v>6</v>
      </c>
      <c r="L13" s="20">
        <f t="shared" si="0"/>
        <v>6</v>
      </c>
      <c r="M13" s="21">
        <f t="shared" si="1"/>
        <v>0.33333333333333331</v>
      </c>
      <c r="N13" s="20">
        <f>F13+G13+(H13*2)+(I13*3)</f>
        <v>7</v>
      </c>
      <c r="O13" s="21">
        <f t="shared" ref="O13:O24" si="8">N13/D13</f>
        <v>0.33333333333333331</v>
      </c>
      <c r="Q13">
        <v>2</v>
      </c>
      <c r="R13" t="s">
        <v>505</v>
      </c>
      <c r="S13">
        <v>0.33300000000000002</v>
      </c>
      <c r="T13">
        <v>8</v>
      </c>
      <c r="U13">
        <v>21</v>
      </c>
      <c r="V13">
        <v>4</v>
      </c>
      <c r="W13">
        <v>7</v>
      </c>
      <c r="X13">
        <v>0</v>
      </c>
      <c r="Y13">
        <v>0</v>
      </c>
      <c r="Z13">
        <v>0</v>
      </c>
      <c r="AA13">
        <v>5</v>
      </c>
      <c r="AB13">
        <v>6</v>
      </c>
      <c r="AC13">
        <v>6</v>
      </c>
      <c r="AD13">
        <v>7</v>
      </c>
      <c r="AE13">
        <v>0.48099999999999998</v>
      </c>
      <c r="AF13">
        <v>0.33300000000000002</v>
      </c>
      <c r="AG13">
        <v>0.81499999999999995</v>
      </c>
      <c r="AI13">
        <f t="shared" si="2"/>
        <v>5</v>
      </c>
      <c r="AJ13">
        <f t="shared" si="3"/>
        <v>11</v>
      </c>
      <c r="AK13">
        <f t="shared" ref="AK13:AK25" si="9">AJ13-AI13</f>
        <v>6</v>
      </c>
      <c r="AL13" t="str">
        <f t="shared" si="4"/>
        <v>Farmer</v>
      </c>
      <c r="AM13" t="str">
        <f t="shared" si="5"/>
        <v>Chad</v>
      </c>
      <c r="AN13" t="str">
        <f t="shared" ref="AN13:AN25" si="10">AL13&amp;", "&amp;AM13</f>
        <v>Farmer, Chad</v>
      </c>
    </row>
    <row r="14" spans="1:40" ht="17.100000000000001" customHeight="1" x14ac:dyDescent="0.2">
      <c r="A14" s="19">
        <v>57</v>
      </c>
      <c r="B14" s="19">
        <f t="shared" si="6"/>
        <v>9</v>
      </c>
      <c r="C14" s="36" t="str">
        <f t="shared" si="7"/>
        <v>Seitz, Tim</v>
      </c>
      <c r="D14" s="36">
        <f t="shared" si="0"/>
        <v>23</v>
      </c>
      <c r="E14" s="20">
        <f t="shared" si="0"/>
        <v>4</v>
      </c>
      <c r="F14" s="20">
        <f t="shared" si="0"/>
        <v>4</v>
      </c>
      <c r="G14" s="20">
        <f t="shared" si="0"/>
        <v>0</v>
      </c>
      <c r="H14" s="20">
        <f t="shared" si="0"/>
        <v>0</v>
      </c>
      <c r="I14" s="20">
        <f t="shared" si="0"/>
        <v>0</v>
      </c>
      <c r="J14" s="20">
        <f t="shared" si="0"/>
        <v>3</v>
      </c>
      <c r="K14" s="20">
        <f t="shared" si="0"/>
        <v>5</v>
      </c>
      <c r="L14" s="20">
        <f t="shared" si="0"/>
        <v>2</v>
      </c>
      <c r="M14" s="21">
        <f t="shared" si="1"/>
        <v>0.17391304347826086</v>
      </c>
      <c r="N14" s="20">
        <f t="shared" ref="N14:N24" si="11">F14+G14+(H14*2)+(I14*3)</f>
        <v>4</v>
      </c>
      <c r="O14" s="21">
        <f t="shared" si="8"/>
        <v>0.17391304347826086</v>
      </c>
      <c r="Q14">
        <v>3</v>
      </c>
      <c r="R14" t="s">
        <v>309</v>
      </c>
      <c r="S14">
        <v>0.17399999999999999</v>
      </c>
      <c r="T14">
        <v>9</v>
      </c>
      <c r="U14">
        <v>23</v>
      </c>
      <c r="V14">
        <v>4</v>
      </c>
      <c r="W14">
        <v>4</v>
      </c>
      <c r="X14">
        <v>0</v>
      </c>
      <c r="Y14">
        <v>0</v>
      </c>
      <c r="Z14">
        <v>0</v>
      </c>
      <c r="AA14">
        <v>3</v>
      </c>
      <c r="AB14">
        <v>5</v>
      </c>
      <c r="AC14">
        <v>2</v>
      </c>
      <c r="AD14">
        <v>4</v>
      </c>
      <c r="AE14">
        <v>0.32100000000000001</v>
      </c>
      <c r="AF14">
        <v>0.17399999999999999</v>
      </c>
      <c r="AG14">
        <v>0.495</v>
      </c>
      <c r="AI14">
        <f t="shared" si="2"/>
        <v>4</v>
      </c>
      <c r="AJ14">
        <f t="shared" si="3"/>
        <v>9</v>
      </c>
      <c r="AK14">
        <f t="shared" si="9"/>
        <v>5</v>
      </c>
      <c r="AL14" t="str">
        <f t="shared" si="4"/>
        <v>Seitz</v>
      </c>
      <c r="AM14" t="str">
        <f t="shared" si="5"/>
        <v>Tim</v>
      </c>
      <c r="AN14" t="str">
        <f t="shared" si="10"/>
        <v>Seitz, Tim</v>
      </c>
    </row>
    <row r="15" spans="1:40" ht="17.100000000000001" customHeight="1" x14ac:dyDescent="0.2">
      <c r="A15" s="19">
        <v>51</v>
      </c>
      <c r="B15" s="19">
        <f t="shared" si="6"/>
        <v>10</v>
      </c>
      <c r="C15" s="36" t="str">
        <f t="shared" si="7"/>
        <v>Peck, Dale</v>
      </c>
      <c r="D15" s="36">
        <f t="shared" si="0"/>
        <v>29</v>
      </c>
      <c r="E15" s="20">
        <f t="shared" si="0"/>
        <v>8</v>
      </c>
      <c r="F15" s="20">
        <f t="shared" si="0"/>
        <v>13</v>
      </c>
      <c r="G15" s="20">
        <f t="shared" si="0"/>
        <v>3</v>
      </c>
      <c r="H15" s="20">
        <f t="shared" si="0"/>
        <v>2</v>
      </c>
      <c r="I15" s="20">
        <f t="shared" si="0"/>
        <v>0</v>
      </c>
      <c r="J15" s="20">
        <f t="shared" si="0"/>
        <v>3</v>
      </c>
      <c r="K15" s="20">
        <f t="shared" si="0"/>
        <v>3</v>
      </c>
      <c r="L15" s="20">
        <f t="shared" si="0"/>
        <v>0</v>
      </c>
      <c r="M15" s="21">
        <f t="shared" si="1"/>
        <v>0.44827586206896552</v>
      </c>
      <c r="N15" s="20">
        <f t="shared" si="11"/>
        <v>20</v>
      </c>
      <c r="O15" s="21">
        <f t="shared" si="8"/>
        <v>0.68965517241379315</v>
      </c>
      <c r="Q15">
        <v>4</v>
      </c>
      <c r="R15" t="s">
        <v>506</v>
      </c>
      <c r="S15">
        <v>0.44800000000000001</v>
      </c>
      <c r="T15">
        <v>10</v>
      </c>
      <c r="U15">
        <v>29</v>
      </c>
      <c r="V15">
        <v>8</v>
      </c>
      <c r="W15">
        <v>13</v>
      </c>
      <c r="X15">
        <v>3</v>
      </c>
      <c r="Y15">
        <v>2</v>
      </c>
      <c r="Z15">
        <v>0</v>
      </c>
      <c r="AA15">
        <v>3</v>
      </c>
      <c r="AB15">
        <v>3</v>
      </c>
      <c r="AC15">
        <v>0</v>
      </c>
      <c r="AD15">
        <v>20</v>
      </c>
      <c r="AE15">
        <v>0.5</v>
      </c>
      <c r="AF15">
        <v>0.69</v>
      </c>
      <c r="AG15">
        <v>1.19</v>
      </c>
      <c r="AI15">
        <f t="shared" si="2"/>
        <v>5</v>
      </c>
      <c r="AJ15">
        <f t="shared" si="3"/>
        <v>9</v>
      </c>
      <c r="AK15">
        <f t="shared" si="9"/>
        <v>4</v>
      </c>
      <c r="AL15" t="str">
        <f t="shared" si="4"/>
        <v>Peck</v>
      </c>
      <c r="AM15" t="str">
        <f t="shared" si="5"/>
        <v>Dale</v>
      </c>
      <c r="AN15" t="str">
        <f t="shared" si="10"/>
        <v>Peck, Dale</v>
      </c>
    </row>
    <row r="16" spans="1:40" ht="17.100000000000001" customHeight="1" x14ac:dyDescent="0.2">
      <c r="A16" s="19">
        <v>57</v>
      </c>
      <c r="B16" s="19">
        <f t="shared" si="6"/>
        <v>10</v>
      </c>
      <c r="C16" s="36" t="str">
        <f t="shared" si="7"/>
        <v>Millon, Ernie</v>
      </c>
      <c r="D16" s="36">
        <f t="shared" si="0"/>
        <v>30</v>
      </c>
      <c r="E16" s="20">
        <f t="shared" si="0"/>
        <v>9</v>
      </c>
      <c r="F16" s="20">
        <f t="shared" si="0"/>
        <v>19</v>
      </c>
      <c r="G16" s="20">
        <f t="shared" si="0"/>
        <v>1</v>
      </c>
      <c r="H16" s="20">
        <f t="shared" si="0"/>
        <v>0</v>
      </c>
      <c r="I16" s="20">
        <f t="shared" si="0"/>
        <v>0</v>
      </c>
      <c r="J16" s="20">
        <f t="shared" si="0"/>
        <v>9</v>
      </c>
      <c r="K16" s="20">
        <f t="shared" si="0"/>
        <v>1</v>
      </c>
      <c r="L16" s="20">
        <f t="shared" si="0"/>
        <v>0</v>
      </c>
      <c r="M16" s="21">
        <f t="shared" si="1"/>
        <v>0.6333333333333333</v>
      </c>
      <c r="N16" s="20">
        <f t="shared" si="11"/>
        <v>20</v>
      </c>
      <c r="O16" s="21">
        <f t="shared" si="8"/>
        <v>0.66666666666666663</v>
      </c>
      <c r="Q16">
        <v>5</v>
      </c>
      <c r="R16" t="s">
        <v>507</v>
      </c>
      <c r="S16">
        <v>0.63300000000000001</v>
      </c>
      <c r="T16">
        <v>10</v>
      </c>
      <c r="U16">
        <v>30</v>
      </c>
      <c r="V16">
        <v>9</v>
      </c>
      <c r="W16">
        <v>19</v>
      </c>
      <c r="X16">
        <v>1</v>
      </c>
      <c r="Y16">
        <v>0</v>
      </c>
      <c r="Z16">
        <v>0</v>
      </c>
      <c r="AA16">
        <v>9</v>
      </c>
      <c r="AB16">
        <v>1</v>
      </c>
      <c r="AC16">
        <v>0</v>
      </c>
      <c r="AD16">
        <v>20</v>
      </c>
      <c r="AE16">
        <v>0.64500000000000002</v>
      </c>
      <c r="AF16">
        <v>0.66700000000000004</v>
      </c>
      <c r="AG16">
        <v>1.3120000000000001</v>
      </c>
      <c r="AI16">
        <f t="shared" si="2"/>
        <v>6</v>
      </c>
      <c r="AJ16">
        <f t="shared" si="3"/>
        <v>12</v>
      </c>
      <c r="AK16">
        <f t="shared" si="9"/>
        <v>6</v>
      </c>
      <c r="AL16" t="str">
        <f t="shared" si="4"/>
        <v>Millon</v>
      </c>
      <c r="AM16" t="str">
        <f t="shared" si="5"/>
        <v>Ernie</v>
      </c>
      <c r="AN16" t="str">
        <f t="shared" si="10"/>
        <v>Millon, Ernie</v>
      </c>
    </row>
    <row r="17" spans="1:40" ht="17.100000000000001" customHeight="1" x14ac:dyDescent="0.2">
      <c r="A17" s="19">
        <v>42</v>
      </c>
      <c r="B17" s="19">
        <f t="shared" si="6"/>
        <v>10</v>
      </c>
      <c r="C17" s="36" t="str">
        <f t="shared" si="7"/>
        <v>Wolf, Chad</v>
      </c>
      <c r="D17" s="36">
        <f t="shared" si="0"/>
        <v>28</v>
      </c>
      <c r="E17" s="20">
        <f t="shared" si="0"/>
        <v>7</v>
      </c>
      <c r="F17" s="20">
        <f t="shared" si="0"/>
        <v>10</v>
      </c>
      <c r="G17" s="20">
        <f t="shared" si="0"/>
        <v>2</v>
      </c>
      <c r="H17" s="20">
        <f t="shared" si="0"/>
        <v>1</v>
      </c>
      <c r="I17" s="20">
        <f t="shared" si="0"/>
        <v>0</v>
      </c>
      <c r="J17" s="20">
        <f t="shared" si="0"/>
        <v>6</v>
      </c>
      <c r="K17" s="20">
        <f t="shared" si="0"/>
        <v>4</v>
      </c>
      <c r="L17" s="20">
        <f t="shared" si="0"/>
        <v>1</v>
      </c>
      <c r="M17" s="21">
        <f t="shared" si="1"/>
        <v>0.35714285714285715</v>
      </c>
      <c r="N17" s="20">
        <f t="shared" si="11"/>
        <v>14</v>
      </c>
      <c r="O17" s="21">
        <f t="shared" si="8"/>
        <v>0.5</v>
      </c>
      <c r="Q17">
        <v>6</v>
      </c>
      <c r="R17" t="s">
        <v>508</v>
      </c>
      <c r="S17">
        <v>0.35699999999999998</v>
      </c>
      <c r="T17">
        <v>10</v>
      </c>
      <c r="U17">
        <v>28</v>
      </c>
      <c r="V17">
        <v>7</v>
      </c>
      <c r="W17">
        <v>10</v>
      </c>
      <c r="X17">
        <v>2</v>
      </c>
      <c r="Y17">
        <v>1</v>
      </c>
      <c r="Z17">
        <v>0</v>
      </c>
      <c r="AA17">
        <v>6</v>
      </c>
      <c r="AB17">
        <v>4</v>
      </c>
      <c r="AC17">
        <v>1</v>
      </c>
      <c r="AD17">
        <v>14</v>
      </c>
      <c r="AE17">
        <v>0.437</v>
      </c>
      <c r="AF17">
        <v>0.5</v>
      </c>
      <c r="AG17">
        <v>0.93700000000000006</v>
      </c>
      <c r="AI17">
        <f t="shared" si="2"/>
        <v>5</v>
      </c>
      <c r="AJ17">
        <f t="shared" si="3"/>
        <v>9</v>
      </c>
      <c r="AK17">
        <f t="shared" si="9"/>
        <v>4</v>
      </c>
      <c r="AL17" t="str">
        <f t="shared" si="4"/>
        <v>Wolf</v>
      </c>
      <c r="AM17" t="str">
        <f t="shared" si="5"/>
        <v>Chad</v>
      </c>
      <c r="AN17" t="str">
        <f t="shared" si="10"/>
        <v>Wolf, Chad</v>
      </c>
    </row>
    <row r="18" spans="1:40" ht="17.100000000000001" customHeight="1" x14ac:dyDescent="0.2">
      <c r="A18" s="19">
        <v>42</v>
      </c>
      <c r="B18" s="19">
        <f t="shared" si="6"/>
        <v>3</v>
      </c>
      <c r="C18" s="36" t="str">
        <f t="shared" si="7"/>
        <v>Nye, Adam</v>
      </c>
      <c r="D18" s="36">
        <f t="shared" si="0"/>
        <v>8</v>
      </c>
      <c r="E18" s="20">
        <f t="shared" si="0"/>
        <v>0</v>
      </c>
      <c r="F18" s="20">
        <f t="shared" si="0"/>
        <v>1</v>
      </c>
      <c r="G18" s="20">
        <f t="shared" si="0"/>
        <v>0</v>
      </c>
      <c r="H18" s="20">
        <f t="shared" si="0"/>
        <v>0</v>
      </c>
      <c r="I18" s="20">
        <f t="shared" si="0"/>
        <v>0</v>
      </c>
      <c r="J18" s="20">
        <f t="shared" si="0"/>
        <v>0</v>
      </c>
      <c r="K18" s="20">
        <f t="shared" si="0"/>
        <v>1</v>
      </c>
      <c r="L18" s="20">
        <f t="shared" si="0"/>
        <v>2</v>
      </c>
      <c r="M18" s="21">
        <f t="shared" si="1"/>
        <v>0.125</v>
      </c>
      <c r="N18" s="20">
        <f t="shared" si="11"/>
        <v>1</v>
      </c>
      <c r="O18" s="21">
        <f t="shared" si="8"/>
        <v>0.125</v>
      </c>
      <c r="Q18">
        <v>7</v>
      </c>
      <c r="R18" t="s">
        <v>509</v>
      </c>
      <c r="S18">
        <v>0.125</v>
      </c>
      <c r="T18">
        <v>3</v>
      </c>
      <c r="U18">
        <v>8</v>
      </c>
      <c r="V18">
        <v>0</v>
      </c>
      <c r="W18">
        <v>1</v>
      </c>
      <c r="X18">
        <v>0</v>
      </c>
      <c r="Y18">
        <v>0</v>
      </c>
      <c r="Z18">
        <v>0</v>
      </c>
      <c r="AA18">
        <v>0</v>
      </c>
      <c r="AB18">
        <v>1</v>
      </c>
      <c r="AC18">
        <v>2</v>
      </c>
      <c r="AD18">
        <v>1</v>
      </c>
      <c r="AE18">
        <v>0.222</v>
      </c>
      <c r="AF18">
        <v>0.125</v>
      </c>
      <c r="AG18">
        <v>0.34699999999999998</v>
      </c>
      <c r="AI18">
        <f t="shared" si="2"/>
        <v>5</v>
      </c>
      <c r="AJ18">
        <f t="shared" si="3"/>
        <v>8</v>
      </c>
      <c r="AK18">
        <f t="shared" si="9"/>
        <v>3</v>
      </c>
      <c r="AL18" t="str">
        <f t="shared" si="4"/>
        <v>Nye</v>
      </c>
      <c r="AM18" t="str">
        <f t="shared" si="5"/>
        <v>Adam</v>
      </c>
      <c r="AN18" t="str">
        <f t="shared" si="10"/>
        <v>Nye, Adam</v>
      </c>
    </row>
    <row r="19" spans="1:40" ht="17.100000000000001" customHeight="1" x14ac:dyDescent="0.2">
      <c r="A19" s="19">
        <v>53</v>
      </c>
      <c r="B19" s="19">
        <f t="shared" si="6"/>
        <v>10</v>
      </c>
      <c r="C19" s="36" t="str">
        <f t="shared" si="7"/>
        <v>Potts, Mike</v>
      </c>
      <c r="D19" s="36">
        <f t="shared" si="0"/>
        <v>31</v>
      </c>
      <c r="E19" s="20">
        <f t="shared" si="0"/>
        <v>3</v>
      </c>
      <c r="F19" s="20">
        <f t="shared" si="0"/>
        <v>12</v>
      </c>
      <c r="G19" s="20">
        <f t="shared" si="0"/>
        <v>0</v>
      </c>
      <c r="H19" s="20">
        <f t="shared" si="0"/>
        <v>0</v>
      </c>
      <c r="I19" s="20">
        <f t="shared" si="0"/>
        <v>0</v>
      </c>
      <c r="J19" s="20">
        <f t="shared" si="0"/>
        <v>5</v>
      </c>
      <c r="K19" s="20">
        <f t="shared" si="0"/>
        <v>1</v>
      </c>
      <c r="L19" s="20">
        <f t="shared" si="0"/>
        <v>5</v>
      </c>
      <c r="M19" s="21">
        <f t="shared" si="1"/>
        <v>0.38709677419354838</v>
      </c>
      <c r="N19" s="20">
        <f t="shared" si="11"/>
        <v>12</v>
      </c>
      <c r="O19" s="21">
        <f t="shared" si="8"/>
        <v>0.38709677419354838</v>
      </c>
      <c r="Q19">
        <v>8</v>
      </c>
      <c r="R19" t="s">
        <v>510</v>
      </c>
      <c r="S19">
        <v>0.38700000000000001</v>
      </c>
      <c r="T19">
        <v>10</v>
      </c>
      <c r="U19">
        <v>31</v>
      </c>
      <c r="V19">
        <v>3</v>
      </c>
      <c r="W19">
        <v>12</v>
      </c>
      <c r="X19">
        <v>0</v>
      </c>
      <c r="Y19">
        <v>0</v>
      </c>
      <c r="Z19">
        <v>0</v>
      </c>
      <c r="AA19">
        <v>5</v>
      </c>
      <c r="AB19">
        <v>1</v>
      </c>
      <c r="AC19">
        <v>5</v>
      </c>
      <c r="AD19">
        <v>12</v>
      </c>
      <c r="AE19">
        <v>0.40600000000000003</v>
      </c>
      <c r="AF19">
        <v>0.38700000000000001</v>
      </c>
      <c r="AG19">
        <v>0.79300000000000004</v>
      </c>
      <c r="AI19">
        <f t="shared" si="2"/>
        <v>5</v>
      </c>
      <c r="AJ19">
        <f t="shared" si="3"/>
        <v>10</v>
      </c>
      <c r="AK19">
        <f t="shared" si="9"/>
        <v>5</v>
      </c>
      <c r="AL19" t="str">
        <f t="shared" si="4"/>
        <v>Potts</v>
      </c>
      <c r="AM19" t="str">
        <f t="shared" si="5"/>
        <v>Mike</v>
      </c>
      <c r="AN19" t="str">
        <f t="shared" si="10"/>
        <v>Potts, Mike</v>
      </c>
    </row>
    <row r="20" spans="1:40" ht="17.100000000000001" customHeight="1" x14ac:dyDescent="0.2">
      <c r="A20" s="19">
        <v>63</v>
      </c>
      <c r="B20" s="19">
        <f t="shared" si="6"/>
        <v>10</v>
      </c>
      <c r="C20" s="36" t="str">
        <f t="shared" si="7"/>
        <v>Barbour, Ron</v>
      </c>
      <c r="D20" s="36">
        <f t="shared" si="0"/>
        <v>25</v>
      </c>
      <c r="E20" s="20">
        <f t="shared" si="0"/>
        <v>5</v>
      </c>
      <c r="F20" s="20">
        <f t="shared" si="0"/>
        <v>4</v>
      </c>
      <c r="G20" s="20">
        <f t="shared" si="0"/>
        <v>0</v>
      </c>
      <c r="H20" s="20">
        <f t="shared" si="0"/>
        <v>0</v>
      </c>
      <c r="I20" s="20">
        <f t="shared" si="0"/>
        <v>0</v>
      </c>
      <c r="J20" s="20">
        <f t="shared" si="0"/>
        <v>5</v>
      </c>
      <c r="K20" s="20">
        <f t="shared" si="0"/>
        <v>7</v>
      </c>
      <c r="L20" s="20">
        <f t="shared" si="0"/>
        <v>3</v>
      </c>
      <c r="M20" s="21">
        <f t="shared" si="1"/>
        <v>0.16</v>
      </c>
      <c r="N20" s="20">
        <f t="shared" si="11"/>
        <v>4</v>
      </c>
      <c r="O20" s="21">
        <f t="shared" si="8"/>
        <v>0.16</v>
      </c>
      <c r="Q20">
        <v>9</v>
      </c>
      <c r="R20" t="s">
        <v>511</v>
      </c>
      <c r="S20">
        <v>0.16</v>
      </c>
      <c r="T20">
        <v>10</v>
      </c>
      <c r="U20">
        <v>25</v>
      </c>
      <c r="V20">
        <v>5</v>
      </c>
      <c r="W20">
        <v>4</v>
      </c>
      <c r="X20">
        <v>0</v>
      </c>
      <c r="Y20">
        <v>0</v>
      </c>
      <c r="Z20">
        <v>0</v>
      </c>
      <c r="AA20">
        <v>5</v>
      </c>
      <c r="AB20">
        <v>7</v>
      </c>
      <c r="AC20">
        <v>3</v>
      </c>
      <c r="AD20">
        <v>4</v>
      </c>
      <c r="AE20">
        <v>0.34399999999999997</v>
      </c>
      <c r="AF20">
        <v>0.16</v>
      </c>
      <c r="AG20">
        <v>0.504</v>
      </c>
      <c r="AI20">
        <f t="shared" si="2"/>
        <v>4</v>
      </c>
      <c r="AJ20">
        <f t="shared" si="3"/>
        <v>11</v>
      </c>
      <c r="AK20">
        <f t="shared" si="9"/>
        <v>7</v>
      </c>
      <c r="AL20" t="str">
        <f t="shared" si="4"/>
        <v>Barbour</v>
      </c>
      <c r="AM20" t="str">
        <f t="shared" si="5"/>
        <v>Ron</v>
      </c>
      <c r="AN20" t="str">
        <f t="shared" si="10"/>
        <v>Barbour, Ron</v>
      </c>
    </row>
    <row r="21" spans="1:40" ht="17.100000000000001" customHeight="1" x14ac:dyDescent="0.2">
      <c r="A21" s="19">
        <v>56</v>
      </c>
      <c r="B21" s="19">
        <f t="shared" si="6"/>
        <v>10</v>
      </c>
      <c r="C21" s="36" t="str">
        <f t="shared" si="7"/>
        <v>Cotton, Mike</v>
      </c>
      <c r="D21" s="36">
        <f t="shared" si="0"/>
        <v>28</v>
      </c>
      <c r="E21" s="20">
        <f t="shared" si="0"/>
        <v>5</v>
      </c>
      <c r="F21" s="20">
        <f t="shared" si="0"/>
        <v>12</v>
      </c>
      <c r="G21" s="20">
        <f t="shared" si="0"/>
        <v>1</v>
      </c>
      <c r="H21" s="20">
        <f t="shared" si="0"/>
        <v>0</v>
      </c>
      <c r="I21" s="20">
        <f t="shared" si="0"/>
        <v>0</v>
      </c>
      <c r="J21" s="20">
        <f t="shared" si="0"/>
        <v>7</v>
      </c>
      <c r="K21" s="20">
        <f t="shared" si="0"/>
        <v>3</v>
      </c>
      <c r="L21" s="20">
        <f t="shared" si="0"/>
        <v>3</v>
      </c>
      <c r="M21" s="21">
        <f t="shared" si="1"/>
        <v>0.42857142857142855</v>
      </c>
      <c r="N21" s="20">
        <f t="shared" si="11"/>
        <v>13</v>
      </c>
      <c r="O21" s="21">
        <f t="shared" si="8"/>
        <v>0.4642857142857143</v>
      </c>
      <c r="Q21">
        <v>10</v>
      </c>
      <c r="R21" t="s">
        <v>512</v>
      </c>
      <c r="S21">
        <v>0.42899999999999999</v>
      </c>
      <c r="T21">
        <v>10</v>
      </c>
      <c r="U21">
        <v>28</v>
      </c>
      <c r="V21">
        <v>5</v>
      </c>
      <c r="W21">
        <v>12</v>
      </c>
      <c r="X21">
        <v>1</v>
      </c>
      <c r="Y21">
        <v>0</v>
      </c>
      <c r="Z21">
        <v>0</v>
      </c>
      <c r="AA21">
        <v>7</v>
      </c>
      <c r="AB21">
        <v>3</v>
      </c>
      <c r="AC21">
        <v>3</v>
      </c>
      <c r="AD21">
        <v>13</v>
      </c>
      <c r="AE21">
        <v>0.48399999999999999</v>
      </c>
      <c r="AF21">
        <v>0.46400000000000002</v>
      </c>
      <c r="AG21">
        <v>0.94799999999999995</v>
      </c>
      <c r="AI21">
        <f t="shared" si="2"/>
        <v>5</v>
      </c>
      <c r="AJ21">
        <f t="shared" si="3"/>
        <v>11</v>
      </c>
      <c r="AK21">
        <f t="shared" si="9"/>
        <v>6</v>
      </c>
      <c r="AL21" t="str">
        <f t="shared" si="4"/>
        <v>Cotton</v>
      </c>
      <c r="AM21" t="str">
        <f t="shared" si="5"/>
        <v>Mike</v>
      </c>
      <c r="AN21" t="str">
        <f t="shared" si="10"/>
        <v>Cotton, Mike</v>
      </c>
    </row>
    <row r="22" spans="1:40" ht="17.100000000000001" customHeight="1" x14ac:dyDescent="0.2">
      <c r="A22" s="19">
        <v>55</v>
      </c>
      <c r="B22" s="19">
        <f t="shared" si="6"/>
        <v>10</v>
      </c>
      <c r="C22" s="36" t="str">
        <f t="shared" si="7"/>
        <v>Martin, Jeffrey</v>
      </c>
      <c r="D22" s="36">
        <f t="shared" si="0"/>
        <v>25</v>
      </c>
      <c r="E22" s="20">
        <f t="shared" si="0"/>
        <v>5</v>
      </c>
      <c r="F22" s="20">
        <f t="shared" si="0"/>
        <v>1</v>
      </c>
      <c r="G22" s="20">
        <f t="shared" si="0"/>
        <v>0</v>
      </c>
      <c r="H22" s="20">
        <f t="shared" si="0"/>
        <v>0</v>
      </c>
      <c r="I22" s="20">
        <f t="shared" si="0"/>
        <v>0</v>
      </c>
      <c r="J22" s="20">
        <f t="shared" si="0"/>
        <v>1</v>
      </c>
      <c r="K22" s="20">
        <f t="shared" si="0"/>
        <v>7</v>
      </c>
      <c r="L22" s="20">
        <f t="shared" si="0"/>
        <v>15</v>
      </c>
      <c r="M22" s="21">
        <f t="shared" si="1"/>
        <v>0.04</v>
      </c>
      <c r="N22" s="20">
        <f t="shared" si="11"/>
        <v>1</v>
      </c>
      <c r="O22" s="21">
        <f t="shared" si="8"/>
        <v>0.04</v>
      </c>
      <c r="Q22">
        <v>11</v>
      </c>
      <c r="R22" t="s">
        <v>513</v>
      </c>
      <c r="S22">
        <v>0.04</v>
      </c>
      <c r="T22">
        <v>10</v>
      </c>
      <c r="U22">
        <v>25</v>
      </c>
      <c r="V22">
        <v>5</v>
      </c>
      <c r="W22">
        <v>1</v>
      </c>
      <c r="X22">
        <v>0</v>
      </c>
      <c r="Y22">
        <v>0</v>
      </c>
      <c r="Z22">
        <v>0</v>
      </c>
      <c r="AA22">
        <v>1</v>
      </c>
      <c r="AB22">
        <v>7</v>
      </c>
      <c r="AC22">
        <v>15</v>
      </c>
      <c r="AD22">
        <v>1</v>
      </c>
      <c r="AE22">
        <v>0.25</v>
      </c>
      <c r="AF22">
        <v>0.04</v>
      </c>
      <c r="AG22">
        <v>0.28999999999999998</v>
      </c>
      <c r="AI22">
        <f t="shared" si="2"/>
        <v>8</v>
      </c>
      <c r="AJ22">
        <f t="shared" si="3"/>
        <v>14</v>
      </c>
      <c r="AK22">
        <f t="shared" si="9"/>
        <v>6</v>
      </c>
      <c r="AL22" t="str">
        <f t="shared" si="4"/>
        <v>Martin</v>
      </c>
      <c r="AM22" t="str">
        <f t="shared" si="5"/>
        <v>Jeffrey</v>
      </c>
      <c r="AN22" t="str">
        <f t="shared" si="10"/>
        <v>Martin, Jeffrey</v>
      </c>
    </row>
    <row r="23" spans="1:40" ht="17.100000000000001" customHeight="1" x14ac:dyDescent="0.2">
      <c r="A23" s="19">
        <v>46</v>
      </c>
      <c r="B23" s="19">
        <f t="shared" si="6"/>
        <v>5</v>
      </c>
      <c r="C23" s="36" t="str">
        <f t="shared" si="7"/>
        <v>Yerg, Jason</v>
      </c>
      <c r="D23" s="36">
        <f t="shared" si="0"/>
        <v>13</v>
      </c>
      <c r="E23" s="20">
        <f t="shared" si="0"/>
        <v>7</v>
      </c>
      <c r="F23" s="20">
        <f t="shared" si="0"/>
        <v>3</v>
      </c>
      <c r="G23" s="20">
        <f t="shared" si="0"/>
        <v>0</v>
      </c>
      <c r="H23" s="20">
        <f t="shared" si="0"/>
        <v>0</v>
      </c>
      <c r="I23" s="20">
        <f t="shared" si="0"/>
        <v>0</v>
      </c>
      <c r="J23" s="20">
        <f t="shared" si="0"/>
        <v>1</v>
      </c>
      <c r="K23" s="20">
        <f t="shared" si="0"/>
        <v>3</v>
      </c>
      <c r="L23" s="20">
        <f t="shared" si="0"/>
        <v>3</v>
      </c>
      <c r="M23" s="21">
        <f t="shared" si="1"/>
        <v>0.23076923076923078</v>
      </c>
      <c r="N23" s="20">
        <f t="shared" si="11"/>
        <v>3</v>
      </c>
      <c r="O23" s="21">
        <f t="shared" si="8"/>
        <v>0.23076923076923078</v>
      </c>
      <c r="Q23">
        <v>12</v>
      </c>
      <c r="R23" t="s">
        <v>514</v>
      </c>
      <c r="S23">
        <v>0.23100000000000001</v>
      </c>
      <c r="T23">
        <v>5</v>
      </c>
      <c r="U23">
        <v>13</v>
      </c>
      <c r="V23">
        <v>7</v>
      </c>
      <c r="W23">
        <v>3</v>
      </c>
      <c r="X23">
        <v>0</v>
      </c>
      <c r="Y23">
        <v>0</v>
      </c>
      <c r="Z23">
        <v>0</v>
      </c>
      <c r="AA23">
        <v>1</v>
      </c>
      <c r="AB23">
        <v>3</v>
      </c>
      <c r="AC23">
        <v>3</v>
      </c>
      <c r="AD23">
        <v>3</v>
      </c>
      <c r="AE23">
        <v>0.375</v>
      </c>
      <c r="AF23">
        <v>0.23100000000000001</v>
      </c>
      <c r="AG23">
        <v>0.60599999999999998</v>
      </c>
      <c r="AI23">
        <f t="shared" si="2"/>
        <v>6</v>
      </c>
      <c r="AJ23">
        <f t="shared" si="3"/>
        <v>10</v>
      </c>
      <c r="AK23">
        <f t="shared" si="9"/>
        <v>4</v>
      </c>
      <c r="AL23" t="str">
        <f t="shared" si="4"/>
        <v>Yerg</v>
      </c>
      <c r="AM23" t="str">
        <f t="shared" si="5"/>
        <v>Jason</v>
      </c>
      <c r="AN23" t="str">
        <f t="shared" si="10"/>
        <v>Yerg, Jason</v>
      </c>
    </row>
    <row r="24" spans="1:40" ht="17.100000000000001" customHeight="1" x14ac:dyDescent="0.2">
      <c r="A24" s="19">
        <v>41</v>
      </c>
      <c r="B24" s="19">
        <f t="shared" si="6"/>
        <v>10</v>
      </c>
      <c r="C24" s="36" t="str">
        <f t="shared" si="7"/>
        <v>Fleischer, Jay</v>
      </c>
      <c r="D24" s="36">
        <f t="shared" si="0"/>
        <v>28</v>
      </c>
      <c r="E24" s="20">
        <f t="shared" si="0"/>
        <v>6</v>
      </c>
      <c r="F24" s="20">
        <f t="shared" si="0"/>
        <v>13</v>
      </c>
      <c r="G24" s="20">
        <f t="shared" si="0"/>
        <v>2</v>
      </c>
      <c r="H24" s="20">
        <f t="shared" si="0"/>
        <v>0</v>
      </c>
      <c r="I24" s="20">
        <f t="shared" si="0"/>
        <v>0</v>
      </c>
      <c r="J24" s="20">
        <f t="shared" si="0"/>
        <v>11</v>
      </c>
      <c r="K24" s="20">
        <f t="shared" si="0"/>
        <v>4</v>
      </c>
      <c r="L24" s="20">
        <f t="shared" si="0"/>
        <v>7</v>
      </c>
      <c r="M24" s="21">
        <f t="shared" si="1"/>
        <v>0.4642857142857143</v>
      </c>
      <c r="N24" s="20">
        <f t="shared" si="11"/>
        <v>15</v>
      </c>
      <c r="O24" s="21">
        <f t="shared" si="8"/>
        <v>0.5357142857142857</v>
      </c>
      <c r="Q24">
        <v>13</v>
      </c>
      <c r="R24" t="s">
        <v>515</v>
      </c>
      <c r="S24">
        <v>0.46400000000000002</v>
      </c>
      <c r="T24">
        <v>10</v>
      </c>
      <c r="U24">
        <v>28</v>
      </c>
      <c r="V24">
        <v>6</v>
      </c>
      <c r="W24">
        <v>13</v>
      </c>
      <c r="X24">
        <v>2</v>
      </c>
      <c r="Y24">
        <v>0</v>
      </c>
      <c r="Z24">
        <v>0</v>
      </c>
      <c r="AA24">
        <v>11</v>
      </c>
      <c r="AB24">
        <v>4</v>
      </c>
      <c r="AC24">
        <v>7</v>
      </c>
      <c r="AD24">
        <v>15</v>
      </c>
      <c r="AE24">
        <v>0.53100000000000003</v>
      </c>
      <c r="AF24">
        <v>0.53600000000000003</v>
      </c>
      <c r="AG24">
        <v>1.0669999999999999</v>
      </c>
      <c r="AI24">
        <f t="shared" si="2"/>
        <v>4</v>
      </c>
      <c r="AJ24">
        <f t="shared" si="3"/>
        <v>13</v>
      </c>
      <c r="AK24">
        <f t="shared" si="9"/>
        <v>9</v>
      </c>
      <c r="AL24" t="str">
        <f t="shared" si="4"/>
        <v>Fleischer</v>
      </c>
      <c r="AM24" t="str">
        <f t="shared" si="5"/>
        <v>Jay</v>
      </c>
      <c r="AN24" t="str">
        <f t="shared" si="10"/>
        <v>Fleischer, Jay</v>
      </c>
    </row>
    <row r="25" spans="1:40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  <c r="AI25" t="e">
        <f t="shared" si="2"/>
        <v>#VALUE!</v>
      </c>
      <c r="AJ25">
        <f t="shared" si="3"/>
        <v>0</v>
      </c>
      <c r="AK25" t="e">
        <f t="shared" si="9"/>
        <v>#VALUE!</v>
      </c>
      <c r="AL25" t="e">
        <f t="shared" si="4"/>
        <v>#VALUE!</v>
      </c>
      <c r="AM25" t="e">
        <f t="shared" si="5"/>
        <v>#VALUE!</v>
      </c>
      <c r="AN25" t="e">
        <f t="shared" si="10"/>
        <v>#VALUE!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/>
      <c r="C27" s="36" t="s">
        <v>59</v>
      </c>
      <c r="D27" s="36"/>
      <c r="E27" s="20"/>
      <c r="F27" s="20"/>
      <c r="G27" s="20"/>
      <c r="H27" s="20"/>
      <c r="I27" s="20"/>
      <c r="J27" s="20"/>
      <c r="K27" s="20"/>
      <c r="L27" s="20"/>
      <c r="M27" s="21" t="e">
        <f t="shared" ref="M27" si="12">F27/D27</f>
        <v>#DIV/0!</v>
      </c>
      <c r="N27" s="20">
        <f t="shared" ref="N27" si="13">F27+G27+(H27*2)+(I27*3)</f>
        <v>0</v>
      </c>
      <c r="O27" s="21" t="e">
        <f t="shared" ref="O27" si="14">N27/D27</f>
        <v>#DIV/0!</v>
      </c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674</v>
      </c>
      <c r="B29" s="22"/>
      <c r="C29" s="37" t="s">
        <v>37</v>
      </c>
      <c r="D29" s="38">
        <f>SUM(D12:D28)</f>
        <v>320</v>
      </c>
      <c r="E29" s="23">
        <f t="shared" ref="E29:L29" si="15">SUM(E12:E28)</f>
        <v>66</v>
      </c>
      <c r="F29" s="23">
        <f t="shared" si="15"/>
        <v>110</v>
      </c>
      <c r="G29" s="23">
        <f t="shared" si="15"/>
        <v>9</v>
      </c>
      <c r="H29" s="23">
        <f t="shared" si="15"/>
        <v>3</v>
      </c>
      <c r="I29" s="23">
        <f t="shared" si="15"/>
        <v>0</v>
      </c>
      <c r="J29" s="23">
        <f t="shared" si="15"/>
        <v>63</v>
      </c>
      <c r="K29" s="23">
        <f t="shared" si="15"/>
        <v>47</v>
      </c>
      <c r="L29" s="23">
        <f t="shared" si="15"/>
        <v>49</v>
      </c>
      <c r="M29" s="21">
        <f>F29/D29</f>
        <v>0.34375</v>
      </c>
      <c r="N29" s="24">
        <f>SUM(N12:N28)</f>
        <v>125</v>
      </c>
      <c r="O29" s="21">
        <f>N29/D29</f>
        <v>0.390625</v>
      </c>
    </row>
    <row r="30" spans="1:40" ht="17.100000000000001" customHeight="1" x14ac:dyDescent="0.2">
      <c r="A30" s="25">
        <f>A29/COUNT(A12:A28)</f>
        <v>51.846153846153847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87" t="s">
        <v>60</v>
      </c>
      <c r="R32" t="s">
        <v>24</v>
      </c>
      <c r="S32" s="33" t="s">
        <v>62</v>
      </c>
      <c r="T32" s="33" t="s">
        <v>67</v>
      </c>
      <c r="U32" s="33" t="s">
        <v>64</v>
      </c>
      <c r="V32" s="33" t="s">
        <v>65</v>
      </c>
      <c r="W32" s="33" t="s">
        <v>32</v>
      </c>
      <c r="X32" s="33" t="s">
        <v>33</v>
      </c>
      <c r="Y32" s="33" t="s">
        <v>68</v>
      </c>
      <c r="Z32" s="33" t="s">
        <v>69</v>
      </c>
      <c r="AA32" s="33" t="s">
        <v>70</v>
      </c>
      <c r="AD32" s="33"/>
      <c r="AE32" s="90" t="s">
        <v>330</v>
      </c>
    </row>
    <row r="33" spans="1:40" ht="17.100000000000001" customHeight="1" x14ac:dyDescent="0.2">
      <c r="A33" s="19"/>
      <c r="B33" s="19">
        <f>IF(C33="","",S33)</f>
        <v>3</v>
      </c>
      <c r="C33" s="36" t="str">
        <f>IF(AJ33=0,"",AN33)</f>
        <v>Farmer, Chad</v>
      </c>
      <c r="D33" s="41">
        <f>IF(C33="","",AE33)</f>
        <v>7.3333333333333321</v>
      </c>
      <c r="E33" s="20">
        <f>IF(C33="","",V33)</f>
        <v>18</v>
      </c>
      <c r="F33" s="20">
        <f>IF(C33="","",U33)</f>
        <v>22</v>
      </c>
      <c r="G33" s="20">
        <f>IF(C33="","",W33)</f>
        <v>12</v>
      </c>
      <c r="H33" s="20">
        <f>IF(C33="","",X33)</f>
        <v>1</v>
      </c>
      <c r="I33" s="31">
        <f>IF(C33="","",E33*7/D33)</f>
        <v>17.181818181818183</v>
      </c>
      <c r="J33" s="31">
        <f>IF(C33="","",F33*7/D33)</f>
        <v>21.000000000000004</v>
      </c>
      <c r="K33" s="31">
        <f>IF(C33="","",G33*7/D33)</f>
        <v>11.454545454545457</v>
      </c>
      <c r="L33" s="31">
        <f>IF(C33="","",H33*7/D33)</f>
        <v>0.9545454545454547</v>
      </c>
      <c r="M33" s="20">
        <f>IF(C33="","",Y33)</f>
        <v>0</v>
      </c>
      <c r="N33" s="20">
        <f>IF(C33="","",Z33)</f>
        <v>2</v>
      </c>
      <c r="O33" s="20">
        <f>IF(C33="","",AA33)</f>
        <v>0</v>
      </c>
      <c r="Q33">
        <v>2</v>
      </c>
      <c r="R33" s="43" t="s">
        <v>499</v>
      </c>
      <c r="S33">
        <v>3</v>
      </c>
      <c r="T33">
        <v>7.1</v>
      </c>
      <c r="U33">
        <v>22</v>
      </c>
      <c r="V33">
        <v>18</v>
      </c>
      <c r="W33">
        <v>12</v>
      </c>
      <c r="X33">
        <v>1</v>
      </c>
      <c r="Y33">
        <v>0</v>
      </c>
      <c r="Z33">
        <v>2</v>
      </c>
      <c r="AA33">
        <v>0</v>
      </c>
      <c r="AE33">
        <f>DOLLARDE(T33,3)</f>
        <v>7.3333333333333321</v>
      </c>
      <c r="AI33">
        <f t="shared" ref="AI33:AI41" si="16">FIND(" ", SUBSTITUTE(R33, CHAR(160), " "))</f>
        <v>5</v>
      </c>
      <c r="AJ33">
        <f t="shared" ref="AJ33:AJ41" si="17">LEN(R33)</f>
        <v>11</v>
      </c>
      <c r="AK33">
        <f>AJ33-AI33</f>
        <v>6</v>
      </c>
      <c r="AL33" t="str">
        <f t="shared" ref="AL33:AL41" si="18">RIGHT(R33,AK33)</f>
        <v>Farmer</v>
      </c>
      <c r="AM33" t="str">
        <f t="shared" ref="AM33:AM41" si="19">LEFT(R33,(AI33-1))</f>
        <v>Chad</v>
      </c>
      <c r="AN33" t="str">
        <f>AL33&amp;", "&amp;AM33</f>
        <v>Farmer, Chad</v>
      </c>
    </row>
    <row r="34" spans="1:40" ht="17.100000000000001" customHeight="1" x14ac:dyDescent="0.2">
      <c r="A34" s="19"/>
      <c r="B34" s="19">
        <f t="shared" ref="B34:B41" si="20">IF(C34="","",S34)</f>
        <v>2</v>
      </c>
      <c r="C34" s="36" t="str">
        <f t="shared" ref="C34:C41" si="21">IF(AJ34=0,"",AN34)</f>
        <v>Seitz, Tim</v>
      </c>
      <c r="D34" s="41">
        <f t="shared" ref="D34:D41" si="22">IF(C34="","",AE34)</f>
        <v>4</v>
      </c>
      <c r="E34" s="20">
        <f t="shared" ref="E34:E41" si="23">IF(C34="","",V34)</f>
        <v>12</v>
      </c>
      <c r="F34" s="20">
        <f t="shared" ref="F34:F41" si="24">IF(C34="","",U34)</f>
        <v>9</v>
      </c>
      <c r="G34" s="20">
        <f t="shared" ref="G34:G41" si="25">IF(C34="","",W34)</f>
        <v>3</v>
      </c>
      <c r="H34" s="20">
        <f t="shared" ref="H34:H41" si="26">IF(C34="","",X34)</f>
        <v>1</v>
      </c>
      <c r="I34" s="31">
        <f t="shared" ref="I34:I41" si="27">IF(C34="","",E34*7/D34)</f>
        <v>21</v>
      </c>
      <c r="J34" s="31">
        <f t="shared" ref="J34:J41" si="28">IF(C34="","",F34*7/D34)</f>
        <v>15.75</v>
      </c>
      <c r="K34" s="31">
        <f t="shared" ref="K34:K41" si="29">IF(C34="","",G34*7/D34)</f>
        <v>5.25</v>
      </c>
      <c r="L34" s="31">
        <f t="shared" ref="L34:L41" si="30">IF(C34="","",H34*7/D34)</f>
        <v>1.75</v>
      </c>
      <c r="M34" s="20">
        <f t="shared" ref="M34:M41" si="31">IF(C34="","",Y34)</f>
        <v>0</v>
      </c>
      <c r="N34" s="20">
        <f t="shared" ref="N34:N41" si="32">IF(C34="","",Z34)</f>
        <v>0</v>
      </c>
      <c r="O34" s="20">
        <f t="shared" ref="O34:O41" si="33">IF(C34="","",AA34)</f>
        <v>0</v>
      </c>
      <c r="Q34">
        <v>3</v>
      </c>
      <c r="R34" s="43" t="s">
        <v>500</v>
      </c>
      <c r="S34">
        <v>2</v>
      </c>
      <c r="T34">
        <v>4</v>
      </c>
      <c r="U34">
        <v>9</v>
      </c>
      <c r="V34">
        <v>12</v>
      </c>
      <c r="W34">
        <v>3</v>
      </c>
      <c r="X34">
        <v>1</v>
      </c>
      <c r="Y34">
        <v>0</v>
      </c>
      <c r="Z34">
        <v>0</v>
      </c>
      <c r="AA34">
        <v>0</v>
      </c>
      <c r="AE34">
        <f t="shared" ref="AE34:AE41" si="34">DOLLARDE(T34,3)</f>
        <v>4</v>
      </c>
      <c r="AI34">
        <f t="shared" si="16"/>
        <v>4</v>
      </c>
      <c r="AJ34">
        <f t="shared" si="17"/>
        <v>9</v>
      </c>
      <c r="AK34">
        <f t="shared" ref="AK34:AK41" si="35">AJ34-AI34</f>
        <v>5</v>
      </c>
      <c r="AL34" t="str">
        <f t="shared" si="18"/>
        <v>Seitz</v>
      </c>
      <c r="AM34" t="str">
        <f t="shared" si="19"/>
        <v>Tim</v>
      </c>
      <c r="AN34" t="str">
        <f t="shared" ref="AN34:AN41" si="36">AL34&amp;", "&amp;AM34</f>
        <v>Seitz, Tim</v>
      </c>
    </row>
    <row r="35" spans="1:40" ht="17.100000000000001" customHeight="1" x14ac:dyDescent="0.2">
      <c r="A35" s="19"/>
      <c r="B35" s="19">
        <f t="shared" si="20"/>
        <v>9</v>
      </c>
      <c r="C35" s="36" t="str">
        <f t="shared" si="21"/>
        <v>Peck, Dale</v>
      </c>
      <c r="D35" s="41">
        <f t="shared" si="22"/>
        <v>28</v>
      </c>
      <c r="E35" s="20">
        <f t="shared" si="23"/>
        <v>46</v>
      </c>
      <c r="F35" s="20">
        <f t="shared" si="24"/>
        <v>24</v>
      </c>
      <c r="G35" s="20">
        <f t="shared" si="25"/>
        <v>20</v>
      </c>
      <c r="H35" s="20">
        <f t="shared" si="26"/>
        <v>17</v>
      </c>
      <c r="I35" s="31">
        <f t="shared" si="27"/>
        <v>11.5</v>
      </c>
      <c r="J35" s="31">
        <f t="shared" si="28"/>
        <v>6</v>
      </c>
      <c r="K35" s="31">
        <f t="shared" si="29"/>
        <v>5</v>
      </c>
      <c r="L35" s="31">
        <f t="shared" si="30"/>
        <v>4.25</v>
      </c>
      <c r="M35" s="20">
        <f t="shared" si="31"/>
        <v>1</v>
      </c>
      <c r="N35" s="20">
        <f t="shared" si="32"/>
        <v>3</v>
      </c>
      <c r="O35" s="20">
        <f t="shared" si="33"/>
        <v>0</v>
      </c>
      <c r="Q35">
        <v>4</v>
      </c>
      <c r="R35" t="s">
        <v>501</v>
      </c>
      <c r="S35">
        <v>9</v>
      </c>
      <c r="T35">
        <v>28</v>
      </c>
      <c r="U35">
        <v>24</v>
      </c>
      <c r="V35">
        <v>46</v>
      </c>
      <c r="W35">
        <v>20</v>
      </c>
      <c r="X35">
        <v>17</v>
      </c>
      <c r="Y35">
        <v>1</v>
      </c>
      <c r="Z35">
        <v>3</v>
      </c>
      <c r="AA35">
        <v>0</v>
      </c>
      <c r="AE35">
        <f t="shared" si="34"/>
        <v>28</v>
      </c>
      <c r="AI35">
        <f t="shared" si="16"/>
        <v>5</v>
      </c>
      <c r="AJ35">
        <f t="shared" si="17"/>
        <v>9</v>
      </c>
      <c r="AK35">
        <f t="shared" si="35"/>
        <v>4</v>
      </c>
      <c r="AL35" t="str">
        <f t="shared" si="18"/>
        <v>Peck</v>
      </c>
      <c r="AM35" t="str">
        <f t="shared" si="19"/>
        <v>Dale</v>
      </c>
      <c r="AN35" t="str">
        <f t="shared" si="36"/>
        <v>Peck, Dale</v>
      </c>
    </row>
    <row r="36" spans="1:40" ht="17.100000000000001" customHeight="1" x14ac:dyDescent="0.2">
      <c r="A36" s="19"/>
      <c r="B36" s="19">
        <f t="shared" si="20"/>
        <v>6</v>
      </c>
      <c r="C36" s="36" t="str">
        <f t="shared" si="21"/>
        <v>Millon, Ernie</v>
      </c>
      <c r="D36" s="41">
        <f t="shared" si="22"/>
        <v>23.333333333333339</v>
      </c>
      <c r="E36" s="20">
        <f t="shared" si="23"/>
        <v>38</v>
      </c>
      <c r="F36" s="20">
        <f t="shared" si="24"/>
        <v>30</v>
      </c>
      <c r="G36" s="20">
        <f t="shared" si="25"/>
        <v>21</v>
      </c>
      <c r="H36" s="20">
        <f t="shared" si="26"/>
        <v>16</v>
      </c>
      <c r="I36" s="31">
        <f t="shared" si="27"/>
        <v>11.399999999999997</v>
      </c>
      <c r="J36" s="31">
        <f t="shared" si="28"/>
        <v>8.9999999999999982</v>
      </c>
      <c r="K36" s="31">
        <f t="shared" si="29"/>
        <v>6.299999999999998</v>
      </c>
      <c r="L36" s="31">
        <f t="shared" si="30"/>
        <v>4.7999999999999989</v>
      </c>
      <c r="M36" s="20">
        <f t="shared" si="31"/>
        <v>1</v>
      </c>
      <c r="N36" s="20">
        <f t="shared" si="32"/>
        <v>3</v>
      </c>
      <c r="O36" s="20">
        <f t="shared" si="33"/>
        <v>1</v>
      </c>
      <c r="Q36">
        <v>5</v>
      </c>
      <c r="R36" t="s">
        <v>502</v>
      </c>
      <c r="S36">
        <v>6</v>
      </c>
      <c r="T36">
        <v>23.1</v>
      </c>
      <c r="U36">
        <v>30</v>
      </c>
      <c r="V36">
        <v>38</v>
      </c>
      <c r="W36">
        <v>21</v>
      </c>
      <c r="X36">
        <v>16</v>
      </c>
      <c r="Y36">
        <v>1</v>
      </c>
      <c r="Z36">
        <v>3</v>
      </c>
      <c r="AA36">
        <v>1</v>
      </c>
      <c r="AE36">
        <f t="shared" si="34"/>
        <v>23.333333333333339</v>
      </c>
      <c r="AI36">
        <f t="shared" si="16"/>
        <v>6</v>
      </c>
      <c r="AJ36">
        <f t="shared" si="17"/>
        <v>12</v>
      </c>
      <c r="AK36">
        <f t="shared" si="35"/>
        <v>6</v>
      </c>
      <c r="AL36" t="str">
        <f t="shared" si="18"/>
        <v>Millon</v>
      </c>
      <c r="AM36" t="str">
        <f t="shared" si="19"/>
        <v>Ernie</v>
      </c>
      <c r="AN36" t="str">
        <f t="shared" si="36"/>
        <v>Millon, Ernie</v>
      </c>
    </row>
    <row r="37" spans="1:40" ht="17.100000000000001" customHeight="1" x14ac:dyDescent="0.2">
      <c r="A37" s="19"/>
      <c r="B37" s="19">
        <f t="shared" si="20"/>
        <v>1</v>
      </c>
      <c r="C37" s="36" t="str">
        <f t="shared" si="21"/>
        <v>Cotton, Mike</v>
      </c>
      <c r="D37" s="41">
        <f t="shared" si="22"/>
        <v>0.33333333333333331</v>
      </c>
      <c r="E37" s="20">
        <f t="shared" si="23"/>
        <v>2</v>
      </c>
      <c r="F37" s="20">
        <f t="shared" si="24"/>
        <v>1</v>
      </c>
      <c r="G37" s="20">
        <f t="shared" si="25"/>
        <v>1</v>
      </c>
      <c r="H37" s="20">
        <f t="shared" si="26"/>
        <v>0</v>
      </c>
      <c r="I37" s="31">
        <f t="shared" si="27"/>
        <v>42</v>
      </c>
      <c r="J37" s="31">
        <f t="shared" si="28"/>
        <v>21</v>
      </c>
      <c r="K37" s="31">
        <f t="shared" si="29"/>
        <v>21</v>
      </c>
      <c r="L37" s="31">
        <f t="shared" si="30"/>
        <v>0</v>
      </c>
      <c r="M37" s="20">
        <f t="shared" si="31"/>
        <v>0</v>
      </c>
      <c r="N37" s="20">
        <f t="shared" si="32"/>
        <v>0</v>
      </c>
      <c r="O37" s="20">
        <f t="shared" si="33"/>
        <v>0</v>
      </c>
      <c r="Q37">
        <v>10</v>
      </c>
      <c r="R37" t="s">
        <v>503</v>
      </c>
      <c r="S37">
        <v>1</v>
      </c>
      <c r="T37">
        <v>0.1</v>
      </c>
      <c r="U37">
        <v>1</v>
      </c>
      <c r="V37">
        <v>2</v>
      </c>
      <c r="W37">
        <v>1</v>
      </c>
      <c r="X37">
        <v>0</v>
      </c>
      <c r="Y37">
        <v>0</v>
      </c>
      <c r="Z37">
        <v>0</v>
      </c>
      <c r="AA37">
        <v>0</v>
      </c>
      <c r="AB37" s="42"/>
      <c r="AC37" s="42"/>
      <c r="AD37" s="42"/>
      <c r="AE37">
        <f t="shared" si="34"/>
        <v>0.33333333333333331</v>
      </c>
      <c r="AI37">
        <f t="shared" si="16"/>
        <v>5</v>
      </c>
      <c r="AJ37">
        <f t="shared" si="17"/>
        <v>11</v>
      </c>
      <c r="AK37">
        <f t="shared" si="35"/>
        <v>6</v>
      </c>
      <c r="AL37" t="str">
        <f t="shared" si="18"/>
        <v>Cotton</v>
      </c>
      <c r="AM37" t="str">
        <f t="shared" si="19"/>
        <v>Mike</v>
      </c>
      <c r="AN37" t="str">
        <f t="shared" si="36"/>
        <v>Cotton, Mike</v>
      </c>
    </row>
    <row r="38" spans="1:40" ht="17.100000000000001" customHeight="1" x14ac:dyDescent="0.2">
      <c r="A38" s="19"/>
      <c r="B38" s="19" t="str">
        <f t="shared" si="20"/>
        <v/>
      </c>
      <c r="C38" s="36" t="str">
        <f t="shared" si="21"/>
        <v/>
      </c>
      <c r="D38" s="41" t="str">
        <f t="shared" si="22"/>
        <v/>
      </c>
      <c r="E38" s="20" t="str">
        <f t="shared" si="23"/>
        <v/>
      </c>
      <c r="F38" s="20" t="str">
        <f t="shared" si="24"/>
        <v/>
      </c>
      <c r="G38" s="20" t="str">
        <f t="shared" si="25"/>
        <v/>
      </c>
      <c r="H38" s="20" t="str">
        <f t="shared" si="26"/>
        <v/>
      </c>
      <c r="I38" s="31" t="str">
        <f t="shared" si="27"/>
        <v/>
      </c>
      <c r="J38" s="31" t="str">
        <f t="shared" si="28"/>
        <v/>
      </c>
      <c r="K38" s="31" t="str">
        <f t="shared" si="29"/>
        <v/>
      </c>
      <c r="L38" s="31" t="str">
        <f t="shared" si="30"/>
        <v/>
      </c>
      <c r="M38" s="20" t="str">
        <f t="shared" si="31"/>
        <v/>
      </c>
      <c r="N38" s="20" t="str">
        <f t="shared" si="32"/>
        <v/>
      </c>
      <c r="O38" s="20" t="str">
        <f t="shared" si="33"/>
        <v/>
      </c>
      <c r="Q38" s="33"/>
      <c r="S38" s="33"/>
      <c r="T38" s="33"/>
      <c r="U38" s="33"/>
      <c r="V38" s="33"/>
      <c r="W38" s="33"/>
      <c r="X38" s="33"/>
      <c r="Y38" s="33"/>
      <c r="Z38" s="33"/>
      <c r="AA38" s="33"/>
      <c r="AB38" s="42"/>
      <c r="AC38" s="42"/>
      <c r="AD38" s="42"/>
      <c r="AE38">
        <f t="shared" si="34"/>
        <v>0</v>
      </c>
      <c r="AI38" t="e">
        <f t="shared" si="16"/>
        <v>#VALUE!</v>
      </c>
      <c r="AJ38">
        <f t="shared" si="17"/>
        <v>0</v>
      </c>
      <c r="AK38" t="e">
        <f t="shared" si="35"/>
        <v>#VALUE!</v>
      </c>
      <c r="AL38" t="e">
        <f t="shared" si="18"/>
        <v>#VALUE!</v>
      </c>
      <c r="AM38" t="e">
        <f t="shared" si="19"/>
        <v>#VALUE!</v>
      </c>
      <c r="AN38" t="e">
        <f t="shared" si="36"/>
        <v>#VALUE!</v>
      </c>
    </row>
    <row r="39" spans="1:40" ht="17.100000000000001" customHeight="1" x14ac:dyDescent="0.2">
      <c r="A39" s="19"/>
      <c r="B39" s="19" t="str">
        <f t="shared" si="20"/>
        <v/>
      </c>
      <c r="C39" s="36" t="str">
        <f t="shared" si="21"/>
        <v/>
      </c>
      <c r="D39" s="41" t="str">
        <f t="shared" si="22"/>
        <v/>
      </c>
      <c r="E39" s="20" t="str">
        <f t="shared" si="23"/>
        <v/>
      </c>
      <c r="F39" s="20" t="str">
        <f t="shared" si="24"/>
        <v/>
      </c>
      <c r="G39" s="20" t="str">
        <f t="shared" si="25"/>
        <v/>
      </c>
      <c r="H39" s="20" t="str">
        <f t="shared" si="26"/>
        <v/>
      </c>
      <c r="I39" s="31" t="str">
        <f t="shared" si="27"/>
        <v/>
      </c>
      <c r="J39" s="31" t="str">
        <f t="shared" si="28"/>
        <v/>
      </c>
      <c r="K39" s="31" t="str">
        <f t="shared" si="29"/>
        <v/>
      </c>
      <c r="L39" s="31" t="str">
        <f t="shared" si="30"/>
        <v/>
      </c>
      <c r="M39" s="20" t="str">
        <f t="shared" si="31"/>
        <v/>
      </c>
      <c r="N39" s="20" t="str">
        <f t="shared" si="32"/>
        <v/>
      </c>
      <c r="O39" s="20" t="str">
        <f t="shared" si="33"/>
        <v/>
      </c>
      <c r="Q39" s="33"/>
      <c r="S39" s="33"/>
      <c r="T39" s="33"/>
      <c r="U39" s="33"/>
      <c r="V39" s="33"/>
      <c r="W39" s="33"/>
      <c r="X39" s="33"/>
      <c r="Y39" s="33"/>
      <c r="Z39" s="33"/>
      <c r="AA39" s="33"/>
      <c r="AB39" s="42"/>
      <c r="AC39" s="42"/>
      <c r="AD39" s="42"/>
      <c r="AE39">
        <f t="shared" si="34"/>
        <v>0</v>
      </c>
      <c r="AI39" t="e">
        <f t="shared" si="16"/>
        <v>#VALUE!</v>
      </c>
      <c r="AJ39">
        <f t="shared" si="17"/>
        <v>0</v>
      </c>
      <c r="AK39" t="e">
        <f t="shared" si="35"/>
        <v>#VALUE!</v>
      </c>
      <c r="AL39" t="e">
        <f t="shared" si="18"/>
        <v>#VALUE!</v>
      </c>
      <c r="AM39" t="e">
        <f t="shared" si="19"/>
        <v>#VALUE!</v>
      </c>
      <c r="AN39" t="e">
        <f t="shared" si="36"/>
        <v>#VALUE!</v>
      </c>
    </row>
    <row r="40" spans="1:40" ht="17.100000000000001" customHeight="1" x14ac:dyDescent="0.2">
      <c r="A40" s="19"/>
      <c r="B40" s="19" t="str">
        <f t="shared" si="20"/>
        <v/>
      </c>
      <c r="C40" s="36" t="str">
        <f t="shared" si="21"/>
        <v/>
      </c>
      <c r="D40" s="41" t="str">
        <f t="shared" si="22"/>
        <v/>
      </c>
      <c r="E40" s="20" t="str">
        <f t="shared" si="23"/>
        <v/>
      </c>
      <c r="F40" s="20" t="str">
        <f t="shared" si="24"/>
        <v/>
      </c>
      <c r="G40" s="20" t="str">
        <f t="shared" si="25"/>
        <v/>
      </c>
      <c r="H40" s="20" t="str">
        <f t="shared" si="26"/>
        <v/>
      </c>
      <c r="I40" s="20" t="str">
        <f t="shared" si="27"/>
        <v/>
      </c>
      <c r="J40" s="20" t="str">
        <f t="shared" si="28"/>
        <v/>
      </c>
      <c r="K40" s="20" t="str">
        <f t="shared" si="29"/>
        <v/>
      </c>
      <c r="L40" s="20" t="str">
        <f t="shared" si="30"/>
        <v/>
      </c>
      <c r="M40" s="20" t="str">
        <f t="shared" si="31"/>
        <v/>
      </c>
      <c r="N40" s="20" t="str">
        <f t="shared" si="32"/>
        <v/>
      </c>
      <c r="O40" s="20" t="str">
        <f t="shared" si="33"/>
        <v/>
      </c>
      <c r="Q40" s="33"/>
      <c r="S40" s="33"/>
      <c r="T40" s="33"/>
      <c r="U40" s="33"/>
      <c r="V40" s="33"/>
      <c r="W40" s="33"/>
      <c r="X40" s="33"/>
      <c r="Y40" s="33"/>
      <c r="Z40" s="33"/>
      <c r="AA40" s="33"/>
      <c r="AB40" s="42"/>
      <c r="AC40" s="42"/>
      <c r="AD40" s="42"/>
      <c r="AE40">
        <f t="shared" si="34"/>
        <v>0</v>
      </c>
      <c r="AI40" t="e">
        <f t="shared" si="16"/>
        <v>#VALUE!</v>
      </c>
      <c r="AJ40">
        <f t="shared" si="17"/>
        <v>0</v>
      </c>
      <c r="AK40" t="e">
        <f t="shared" si="35"/>
        <v>#VALUE!</v>
      </c>
      <c r="AL40" t="e">
        <f t="shared" si="18"/>
        <v>#VALUE!</v>
      </c>
      <c r="AM40" t="e">
        <f t="shared" si="19"/>
        <v>#VALUE!</v>
      </c>
      <c r="AN40" t="e">
        <f t="shared" si="36"/>
        <v>#VALUE!</v>
      </c>
    </row>
    <row r="41" spans="1:40" ht="17.100000000000001" customHeight="1" x14ac:dyDescent="0.2">
      <c r="A41" s="19"/>
      <c r="B41" s="19" t="str">
        <f t="shared" si="20"/>
        <v/>
      </c>
      <c r="C41" s="36" t="str">
        <f t="shared" si="21"/>
        <v/>
      </c>
      <c r="D41" s="41" t="str">
        <f t="shared" si="22"/>
        <v/>
      </c>
      <c r="E41" s="20" t="str">
        <f t="shared" si="23"/>
        <v/>
      </c>
      <c r="F41" s="20" t="str">
        <f t="shared" si="24"/>
        <v/>
      </c>
      <c r="G41" s="20" t="str">
        <f t="shared" si="25"/>
        <v/>
      </c>
      <c r="H41" s="20" t="str">
        <f t="shared" si="26"/>
        <v/>
      </c>
      <c r="I41" s="20" t="str">
        <f t="shared" si="27"/>
        <v/>
      </c>
      <c r="J41" s="20" t="str">
        <f t="shared" si="28"/>
        <v/>
      </c>
      <c r="K41" s="20" t="str">
        <f t="shared" si="29"/>
        <v/>
      </c>
      <c r="L41" s="20" t="str">
        <f t="shared" si="30"/>
        <v/>
      </c>
      <c r="M41" s="20" t="str">
        <f t="shared" si="31"/>
        <v/>
      </c>
      <c r="N41" s="20" t="str">
        <f t="shared" si="32"/>
        <v/>
      </c>
      <c r="O41" s="20" t="str">
        <f t="shared" si="33"/>
        <v/>
      </c>
      <c r="Q41" s="33"/>
      <c r="S41" s="33"/>
      <c r="T41" s="33"/>
      <c r="U41" s="33"/>
      <c r="V41" s="33"/>
      <c r="W41" s="33"/>
      <c r="X41" s="33"/>
      <c r="Y41" s="33"/>
      <c r="Z41" s="33"/>
      <c r="AA41" s="33"/>
      <c r="AB41" s="42"/>
      <c r="AC41" s="42"/>
      <c r="AD41" s="42"/>
      <c r="AE41">
        <f t="shared" si="34"/>
        <v>0</v>
      </c>
      <c r="AI41" t="e">
        <f t="shared" si="16"/>
        <v>#VALUE!</v>
      </c>
      <c r="AJ41">
        <f t="shared" si="17"/>
        <v>0</v>
      </c>
      <c r="AK41" t="e">
        <f t="shared" si="35"/>
        <v>#VALUE!</v>
      </c>
      <c r="AL41" t="e">
        <f t="shared" si="18"/>
        <v>#VALUE!</v>
      </c>
      <c r="AM41" t="e">
        <f t="shared" si="19"/>
        <v>#VALUE!</v>
      </c>
      <c r="AN41" t="e">
        <f t="shared" si="36"/>
        <v>#VALUE!</v>
      </c>
    </row>
    <row r="42" spans="1:40" ht="17.100000000000001" customHeight="1" x14ac:dyDescent="0.2">
      <c r="A42" s="22"/>
      <c r="B42" s="22"/>
      <c r="C42" s="37" t="s">
        <v>37</v>
      </c>
      <c r="D42" s="31">
        <f t="shared" ref="D42:H42" si="37">SUM(D33:D41)</f>
        <v>63.000000000000007</v>
      </c>
      <c r="E42" s="35">
        <f t="shared" si="37"/>
        <v>116</v>
      </c>
      <c r="F42" s="35">
        <f t="shared" si="37"/>
        <v>86</v>
      </c>
      <c r="G42" s="35">
        <f t="shared" si="37"/>
        <v>57</v>
      </c>
      <c r="H42" s="35">
        <f t="shared" si="37"/>
        <v>35</v>
      </c>
      <c r="I42" s="31">
        <f>E42*7/D42</f>
        <v>12.888888888888888</v>
      </c>
      <c r="J42" s="31">
        <f>F42*7/D42</f>
        <v>9.5555555555555554</v>
      </c>
      <c r="K42" s="32">
        <f>G42*7/D42</f>
        <v>6.333333333333333</v>
      </c>
      <c r="L42" s="32">
        <f>H42*7/D42</f>
        <v>3.8888888888888884</v>
      </c>
      <c r="M42" s="20">
        <f>SUM(M33:M41)</f>
        <v>2</v>
      </c>
      <c r="N42" s="20">
        <f t="shared" ref="N42:O42" si="38">SUM(N33:N41)</f>
        <v>8</v>
      </c>
      <c r="O42" s="20">
        <f t="shared" si="38"/>
        <v>1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zoomScaleNormal="100" workbookViewId="0">
      <selection activeCell="D26" sqref="D26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331</v>
      </c>
      <c r="B1" s="2"/>
      <c r="C1" s="2"/>
      <c r="D1" s="2"/>
      <c r="E1" s="3"/>
      <c r="F1" s="4"/>
      <c r="G1" s="5" t="s">
        <v>0</v>
      </c>
      <c r="H1" s="6" t="s">
        <v>1</v>
      </c>
      <c r="I1" s="7" t="s">
        <v>829</v>
      </c>
      <c r="J1" s="5" t="s">
        <v>2</v>
      </c>
      <c r="K1" s="6" t="s">
        <v>1</v>
      </c>
      <c r="L1" s="7" t="s">
        <v>830</v>
      </c>
      <c r="M1" s="5" t="s">
        <v>4</v>
      </c>
      <c r="N1" s="6" t="s">
        <v>3</v>
      </c>
      <c r="O1" s="7" t="s">
        <v>821</v>
      </c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>
        <v>44087</v>
      </c>
      <c r="H2" s="10" t="s">
        <v>5</v>
      </c>
      <c r="I2" s="11"/>
      <c r="J2" s="9">
        <v>44094</v>
      </c>
      <c r="K2" s="10" t="s">
        <v>5</v>
      </c>
      <c r="L2" s="11"/>
      <c r="M2" s="9">
        <v>44107</v>
      </c>
      <c r="N2" s="10" t="s">
        <v>5</v>
      </c>
      <c r="O2" s="120"/>
    </row>
    <row r="3" spans="1:40" s="8" customFormat="1" ht="17.100000000000001" customHeight="1" x14ac:dyDescent="0.25">
      <c r="A3" s="1" t="s">
        <v>6</v>
      </c>
      <c r="B3" s="2"/>
      <c r="C3" s="1" t="s">
        <v>334</v>
      </c>
      <c r="D3" s="2"/>
      <c r="E3" s="12"/>
      <c r="F3" s="3"/>
      <c r="G3" s="13" t="s">
        <v>313</v>
      </c>
      <c r="H3" s="124" t="s">
        <v>45</v>
      </c>
      <c r="I3" s="15"/>
      <c r="J3" s="13" t="s">
        <v>760</v>
      </c>
      <c r="K3" s="122" t="s">
        <v>335</v>
      </c>
      <c r="L3" s="15"/>
      <c r="M3" s="13" t="s">
        <v>313</v>
      </c>
      <c r="N3" s="122" t="s">
        <v>333</v>
      </c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9" t="s">
        <v>9</v>
      </c>
      <c r="H4" s="6" t="s">
        <v>3</v>
      </c>
      <c r="I4" s="7" t="s">
        <v>793</v>
      </c>
      <c r="J4" s="119" t="s">
        <v>10</v>
      </c>
      <c r="K4" s="86" t="s">
        <v>3</v>
      </c>
      <c r="L4" s="11" t="s">
        <v>831</v>
      </c>
      <c r="M4" s="5" t="s">
        <v>11</v>
      </c>
      <c r="N4" s="86" t="s">
        <v>3</v>
      </c>
      <c r="O4" s="7" t="s">
        <v>832</v>
      </c>
    </row>
    <row r="5" spans="1:40" s="8" customFormat="1" ht="17.100000000000001" customHeight="1" x14ac:dyDescent="0.25">
      <c r="A5" s="1" t="s">
        <v>12</v>
      </c>
      <c r="B5" s="2"/>
      <c r="C5" s="1" t="s">
        <v>307</v>
      </c>
      <c r="D5" s="2"/>
      <c r="G5" s="9">
        <v>44108</v>
      </c>
      <c r="H5" s="10" t="s">
        <v>5</v>
      </c>
      <c r="I5" s="11"/>
      <c r="J5" s="9">
        <v>44115</v>
      </c>
      <c r="K5" s="10" t="s">
        <v>5</v>
      </c>
      <c r="L5" s="11"/>
      <c r="M5" s="9">
        <v>44121</v>
      </c>
      <c r="N5" s="10" t="s">
        <v>5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 t="s">
        <v>760</v>
      </c>
      <c r="H6" s="14" t="s">
        <v>7</v>
      </c>
      <c r="I6" s="15"/>
      <c r="J6" s="13" t="s">
        <v>313</v>
      </c>
      <c r="K6" s="14" t="s">
        <v>336</v>
      </c>
      <c r="L6" s="15"/>
      <c r="M6" s="13" t="s">
        <v>770</v>
      </c>
      <c r="N6" s="14" t="s">
        <v>324</v>
      </c>
      <c r="O6" s="15"/>
    </row>
    <row r="7" spans="1:40" s="8" customFormat="1" ht="17.100000000000001" customHeight="1" x14ac:dyDescent="0.25">
      <c r="A7" s="1" t="s">
        <v>15</v>
      </c>
      <c r="B7" s="2"/>
      <c r="C7" s="12">
        <f>COUNTIF(D1:O9,"won")</f>
        <v>4</v>
      </c>
      <c r="D7" s="5" t="s">
        <v>16</v>
      </c>
      <c r="E7" s="6" t="s">
        <v>3</v>
      </c>
      <c r="F7" s="7" t="s">
        <v>833</v>
      </c>
      <c r="G7" s="5" t="s">
        <v>17</v>
      </c>
      <c r="H7" s="6" t="s">
        <v>1</v>
      </c>
      <c r="I7" s="7" t="s">
        <v>834</v>
      </c>
      <c r="J7" s="5" t="s">
        <v>18</v>
      </c>
      <c r="K7" s="6" t="s">
        <v>3</v>
      </c>
      <c r="L7" s="7" t="s">
        <v>812</v>
      </c>
      <c r="M7" s="5" t="s">
        <v>322</v>
      </c>
      <c r="N7" s="6" t="s">
        <v>1</v>
      </c>
      <c r="O7" s="7" t="s">
        <v>834</v>
      </c>
    </row>
    <row r="8" spans="1:40" s="8" customFormat="1" ht="17.100000000000001" customHeight="1" x14ac:dyDescent="0.25">
      <c r="A8" s="1" t="s">
        <v>19</v>
      </c>
      <c r="B8" s="2"/>
      <c r="C8" s="12">
        <f>COUNTIF(D1:O9,"lost")</f>
        <v>6</v>
      </c>
      <c r="D8" s="9">
        <v>44122</v>
      </c>
      <c r="E8" s="10" t="s">
        <v>5</v>
      </c>
      <c r="F8" s="11"/>
      <c r="G8" s="9">
        <v>44135</v>
      </c>
      <c r="H8" s="10" t="s">
        <v>5</v>
      </c>
      <c r="I8" s="11"/>
      <c r="J8" s="9">
        <v>44142</v>
      </c>
      <c r="K8" s="10" t="s">
        <v>5</v>
      </c>
      <c r="L8" s="11"/>
      <c r="M8" s="9">
        <v>44143</v>
      </c>
      <c r="N8" s="10" t="s">
        <v>5</v>
      </c>
      <c r="O8" s="11"/>
    </row>
    <row r="9" spans="1:40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760</v>
      </c>
      <c r="E9" s="14" t="s">
        <v>325</v>
      </c>
      <c r="F9" s="15"/>
      <c r="G9" s="13" t="s">
        <v>761</v>
      </c>
      <c r="H9" s="14" t="s">
        <v>326</v>
      </c>
      <c r="I9" s="15"/>
      <c r="J9" s="13" t="s">
        <v>313</v>
      </c>
      <c r="K9" s="14" t="s">
        <v>314</v>
      </c>
      <c r="L9" s="15"/>
      <c r="M9" s="13" t="s">
        <v>761</v>
      </c>
      <c r="N9" s="14" t="s">
        <v>52</v>
      </c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60</v>
      </c>
      <c r="R11" t="s">
        <v>24</v>
      </c>
      <c r="S11" s="33" t="s">
        <v>61</v>
      </c>
      <c r="T11" s="33" t="s">
        <v>62</v>
      </c>
      <c r="U11" s="33" t="s">
        <v>63</v>
      </c>
      <c r="V11" s="33" t="s">
        <v>64</v>
      </c>
      <c r="W11" s="33" t="s">
        <v>65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123" t="s">
        <v>328</v>
      </c>
      <c r="AF11" s="33" t="s">
        <v>66</v>
      </c>
      <c r="AG11" s="4" t="s">
        <v>329</v>
      </c>
    </row>
    <row r="12" spans="1:40" ht="17.100000000000001" customHeight="1" x14ac:dyDescent="0.2">
      <c r="A12" s="19">
        <v>42</v>
      </c>
      <c r="B12" s="19">
        <f>T12</f>
        <v>5</v>
      </c>
      <c r="C12" s="36" t="str">
        <f>AN12</f>
        <v>Gerber, Tim</v>
      </c>
      <c r="D12" s="36">
        <f t="shared" ref="D12:L24" si="0">U12</f>
        <v>14</v>
      </c>
      <c r="E12" s="20">
        <f t="shared" si="0"/>
        <v>6</v>
      </c>
      <c r="F12" s="20">
        <f t="shared" si="0"/>
        <v>6</v>
      </c>
      <c r="G12" s="20">
        <f t="shared" si="0"/>
        <v>0</v>
      </c>
      <c r="H12" s="20">
        <f t="shared" si="0"/>
        <v>0</v>
      </c>
      <c r="I12" s="20">
        <f t="shared" si="0"/>
        <v>0</v>
      </c>
      <c r="J12" s="20">
        <f t="shared" si="0"/>
        <v>3</v>
      </c>
      <c r="K12" s="20">
        <f t="shared" si="0"/>
        <v>2</v>
      </c>
      <c r="L12" s="20">
        <f t="shared" si="0"/>
        <v>0</v>
      </c>
      <c r="M12" s="21">
        <f t="shared" ref="M12:M24" si="1">F12/D12</f>
        <v>0.42857142857142855</v>
      </c>
      <c r="N12" s="20">
        <f>F12+G12+(H12*2)+(I12*3)</f>
        <v>6</v>
      </c>
      <c r="O12" s="21">
        <f>N12/D12</f>
        <v>0.42857142857142855</v>
      </c>
      <c r="Q12">
        <v>1</v>
      </c>
      <c r="R12" t="s">
        <v>516</v>
      </c>
      <c r="S12">
        <v>0.42899999999999999</v>
      </c>
      <c r="T12">
        <v>5</v>
      </c>
      <c r="U12">
        <v>14</v>
      </c>
      <c r="V12">
        <v>6</v>
      </c>
      <c r="W12">
        <v>6</v>
      </c>
      <c r="X12">
        <v>0</v>
      </c>
      <c r="Y12">
        <v>0</v>
      </c>
      <c r="Z12">
        <v>0</v>
      </c>
      <c r="AA12">
        <v>3</v>
      </c>
      <c r="AB12">
        <v>2</v>
      </c>
      <c r="AC12">
        <v>0</v>
      </c>
      <c r="AD12">
        <v>6</v>
      </c>
      <c r="AE12">
        <v>0.5</v>
      </c>
      <c r="AF12">
        <v>0.42899999999999999</v>
      </c>
      <c r="AG12">
        <v>0.92900000000000005</v>
      </c>
      <c r="AI12">
        <f t="shared" ref="AI12:AI25" si="2">FIND(" ",R12)</f>
        <v>4</v>
      </c>
      <c r="AJ12">
        <f t="shared" ref="AJ12:AJ25" si="3">LEN(R12)</f>
        <v>10</v>
      </c>
      <c r="AK12">
        <f>AJ12-AI12</f>
        <v>6</v>
      </c>
      <c r="AL12" t="str">
        <f t="shared" ref="AL12:AL25" si="4">RIGHT(R12,AK12)</f>
        <v>Gerber</v>
      </c>
      <c r="AM12" t="str">
        <f t="shared" ref="AM12:AM25" si="5">LEFT(R12,(AI12-1))</f>
        <v>Tim</v>
      </c>
      <c r="AN12" t="str">
        <f>AL12&amp;", "&amp;AM12</f>
        <v>Gerber, Tim</v>
      </c>
    </row>
    <row r="13" spans="1:40" ht="17.100000000000001" customHeight="1" x14ac:dyDescent="0.2">
      <c r="A13" s="19">
        <v>38</v>
      </c>
      <c r="B13" s="19">
        <f t="shared" ref="B13:B24" si="6">T13</f>
        <v>8</v>
      </c>
      <c r="C13" s="36" t="str">
        <f t="shared" ref="C13:C24" si="7">AN13</f>
        <v>Steinhauer, Tim</v>
      </c>
      <c r="D13" s="36">
        <f t="shared" si="0"/>
        <v>21</v>
      </c>
      <c r="E13" s="20">
        <f t="shared" si="0"/>
        <v>9</v>
      </c>
      <c r="F13" s="20">
        <f t="shared" si="0"/>
        <v>10</v>
      </c>
      <c r="G13" s="20">
        <f t="shared" si="0"/>
        <v>4</v>
      </c>
      <c r="H13" s="20">
        <f t="shared" si="0"/>
        <v>1</v>
      </c>
      <c r="I13" s="20">
        <f t="shared" si="0"/>
        <v>0</v>
      </c>
      <c r="J13" s="20">
        <f t="shared" si="0"/>
        <v>7</v>
      </c>
      <c r="K13" s="20">
        <f t="shared" si="0"/>
        <v>5</v>
      </c>
      <c r="L13" s="20">
        <f t="shared" si="0"/>
        <v>2</v>
      </c>
      <c r="M13" s="21">
        <f t="shared" si="1"/>
        <v>0.47619047619047616</v>
      </c>
      <c r="N13" s="20">
        <f>F13+G13+(H13*2)+(I13*3)</f>
        <v>16</v>
      </c>
      <c r="O13" s="21">
        <f t="shared" ref="O13:O24" si="8">N13/D13</f>
        <v>0.76190476190476186</v>
      </c>
      <c r="Q13">
        <v>2</v>
      </c>
      <c r="R13" t="s">
        <v>517</v>
      </c>
      <c r="S13">
        <v>0.47599999999999998</v>
      </c>
      <c r="T13">
        <v>8</v>
      </c>
      <c r="U13">
        <v>21</v>
      </c>
      <c r="V13">
        <v>9</v>
      </c>
      <c r="W13">
        <v>10</v>
      </c>
      <c r="X13">
        <v>4</v>
      </c>
      <c r="Y13">
        <v>1</v>
      </c>
      <c r="Z13">
        <v>0</v>
      </c>
      <c r="AA13">
        <v>7</v>
      </c>
      <c r="AB13">
        <v>5</v>
      </c>
      <c r="AC13">
        <v>2</v>
      </c>
      <c r="AD13">
        <v>16</v>
      </c>
      <c r="AE13">
        <v>0.57699999999999996</v>
      </c>
      <c r="AF13">
        <v>0.76200000000000001</v>
      </c>
      <c r="AG13">
        <v>1.339</v>
      </c>
      <c r="AI13">
        <f t="shared" si="2"/>
        <v>4</v>
      </c>
      <c r="AJ13">
        <f t="shared" si="3"/>
        <v>14</v>
      </c>
      <c r="AK13">
        <f t="shared" ref="AK13:AK25" si="9">AJ13-AI13</f>
        <v>10</v>
      </c>
      <c r="AL13" t="str">
        <f t="shared" si="4"/>
        <v>Steinhauer</v>
      </c>
      <c r="AM13" t="str">
        <f t="shared" si="5"/>
        <v>Tim</v>
      </c>
      <c r="AN13" t="str">
        <f t="shared" ref="AN13:AN25" si="10">AL13&amp;", "&amp;AM13</f>
        <v>Steinhauer, Tim</v>
      </c>
    </row>
    <row r="14" spans="1:40" ht="17.100000000000001" customHeight="1" x14ac:dyDescent="0.2">
      <c r="A14" s="19">
        <v>52</v>
      </c>
      <c r="B14" s="19">
        <f t="shared" si="6"/>
        <v>9</v>
      </c>
      <c r="C14" s="36" t="str">
        <f t="shared" si="7"/>
        <v>Garrigan, Keith</v>
      </c>
      <c r="D14" s="36">
        <f t="shared" si="0"/>
        <v>28</v>
      </c>
      <c r="E14" s="20">
        <f t="shared" si="0"/>
        <v>7</v>
      </c>
      <c r="F14" s="20">
        <f t="shared" si="0"/>
        <v>10</v>
      </c>
      <c r="G14" s="20">
        <f t="shared" si="0"/>
        <v>2</v>
      </c>
      <c r="H14" s="20">
        <f t="shared" si="0"/>
        <v>0</v>
      </c>
      <c r="I14" s="20">
        <f t="shared" si="0"/>
        <v>0</v>
      </c>
      <c r="J14" s="20">
        <f t="shared" si="0"/>
        <v>8</v>
      </c>
      <c r="K14" s="20">
        <f t="shared" si="0"/>
        <v>2</v>
      </c>
      <c r="L14" s="20">
        <f t="shared" si="0"/>
        <v>3</v>
      </c>
      <c r="M14" s="21">
        <f t="shared" si="1"/>
        <v>0.35714285714285715</v>
      </c>
      <c r="N14" s="20">
        <f t="shared" ref="N14:N24" si="11">F14+G14+(H14*2)+(I14*3)</f>
        <v>12</v>
      </c>
      <c r="O14" s="21">
        <f t="shared" si="8"/>
        <v>0.42857142857142855</v>
      </c>
      <c r="Q14">
        <v>3</v>
      </c>
      <c r="R14" t="s">
        <v>307</v>
      </c>
      <c r="S14">
        <v>0.35699999999999998</v>
      </c>
      <c r="T14">
        <v>9</v>
      </c>
      <c r="U14">
        <v>28</v>
      </c>
      <c r="V14">
        <v>7</v>
      </c>
      <c r="W14">
        <v>10</v>
      </c>
      <c r="X14">
        <v>2</v>
      </c>
      <c r="Y14">
        <v>0</v>
      </c>
      <c r="Z14">
        <v>0</v>
      </c>
      <c r="AA14">
        <v>8</v>
      </c>
      <c r="AB14">
        <v>2</v>
      </c>
      <c r="AC14">
        <v>3</v>
      </c>
      <c r="AD14">
        <v>12</v>
      </c>
      <c r="AE14">
        <v>0.4</v>
      </c>
      <c r="AF14">
        <v>0.42899999999999999</v>
      </c>
      <c r="AG14">
        <v>0.82899999999999996</v>
      </c>
      <c r="AI14">
        <f t="shared" si="2"/>
        <v>6</v>
      </c>
      <c r="AJ14">
        <f t="shared" si="3"/>
        <v>14</v>
      </c>
      <c r="AK14">
        <f t="shared" si="9"/>
        <v>8</v>
      </c>
      <c r="AL14" t="str">
        <f t="shared" si="4"/>
        <v>Garrigan</v>
      </c>
      <c r="AM14" t="str">
        <f t="shared" si="5"/>
        <v>Keith</v>
      </c>
      <c r="AN14" t="str">
        <f t="shared" si="10"/>
        <v>Garrigan, Keith</v>
      </c>
    </row>
    <row r="15" spans="1:40" ht="17.100000000000001" customHeight="1" x14ac:dyDescent="0.2">
      <c r="A15" s="19">
        <v>43</v>
      </c>
      <c r="B15" s="19">
        <f t="shared" si="6"/>
        <v>8</v>
      </c>
      <c r="C15" s="36" t="str">
        <f t="shared" si="7"/>
        <v>Ormond, Mike</v>
      </c>
      <c r="D15" s="36">
        <f t="shared" si="0"/>
        <v>23</v>
      </c>
      <c r="E15" s="20">
        <f t="shared" si="0"/>
        <v>7</v>
      </c>
      <c r="F15" s="20">
        <f t="shared" si="0"/>
        <v>8</v>
      </c>
      <c r="G15" s="20">
        <f t="shared" si="0"/>
        <v>1</v>
      </c>
      <c r="H15" s="20">
        <f t="shared" si="0"/>
        <v>0</v>
      </c>
      <c r="I15" s="20">
        <f t="shared" si="0"/>
        <v>1</v>
      </c>
      <c r="J15" s="20">
        <f t="shared" si="0"/>
        <v>4</v>
      </c>
      <c r="K15" s="20">
        <f t="shared" si="0"/>
        <v>0</v>
      </c>
      <c r="L15" s="20">
        <f t="shared" si="0"/>
        <v>3</v>
      </c>
      <c r="M15" s="21">
        <f t="shared" si="1"/>
        <v>0.34782608695652173</v>
      </c>
      <c r="N15" s="20">
        <f t="shared" si="11"/>
        <v>12</v>
      </c>
      <c r="O15" s="21">
        <f t="shared" si="8"/>
        <v>0.52173913043478259</v>
      </c>
      <c r="Q15">
        <v>4</v>
      </c>
      <c r="R15" t="s">
        <v>518</v>
      </c>
      <c r="S15">
        <v>0.34799999999999998</v>
      </c>
      <c r="T15">
        <v>8</v>
      </c>
      <c r="U15">
        <v>23</v>
      </c>
      <c r="V15">
        <v>7</v>
      </c>
      <c r="W15">
        <v>8</v>
      </c>
      <c r="X15">
        <v>1</v>
      </c>
      <c r="Y15">
        <v>0</v>
      </c>
      <c r="Z15">
        <v>1</v>
      </c>
      <c r="AA15">
        <v>4</v>
      </c>
      <c r="AB15">
        <v>0</v>
      </c>
      <c r="AC15">
        <v>3</v>
      </c>
      <c r="AD15">
        <v>12</v>
      </c>
      <c r="AE15">
        <v>0.34799999999999998</v>
      </c>
      <c r="AF15">
        <v>0.52200000000000002</v>
      </c>
      <c r="AG15">
        <v>0.87</v>
      </c>
      <c r="AI15">
        <f t="shared" si="2"/>
        <v>5</v>
      </c>
      <c r="AJ15">
        <f t="shared" si="3"/>
        <v>11</v>
      </c>
      <c r="AK15">
        <f t="shared" si="9"/>
        <v>6</v>
      </c>
      <c r="AL15" t="str">
        <f t="shared" si="4"/>
        <v>Ormond</v>
      </c>
      <c r="AM15" t="str">
        <f t="shared" si="5"/>
        <v>Mike</v>
      </c>
      <c r="AN15" t="str">
        <f t="shared" si="10"/>
        <v>Ormond, Mike</v>
      </c>
    </row>
    <row r="16" spans="1:40" ht="17.100000000000001" customHeight="1" x14ac:dyDescent="0.2">
      <c r="A16" s="19">
        <v>48</v>
      </c>
      <c r="B16" s="19">
        <f t="shared" si="6"/>
        <v>8</v>
      </c>
      <c r="C16" s="36" t="str">
        <f t="shared" si="7"/>
        <v>Mummert, Neil</v>
      </c>
      <c r="D16" s="36">
        <f t="shared" si="0"/>
        <v>22</v>
      </c>
      <c r="E16" s="20">
        <f t="shared" si="0"/>
        <v>4</v>
      </c>
      <c r="F16" s="20">
        <f t="shared" si="0"/>
        <v>10</v>
      </c>
      <c r="G16" s="20">
        <f t="shared" si="0"/>
        <v>4</v>
      </c>
      <c r="H16" s="20">
        <f t="shared" si="0"/>
        <v>0</v>
      </c>
      <c r="I16" s="20">
        <f t="shared" si="0"/>
        <v>0</v>
      </c>
      <c r="J16" s="20">
        <f t="shared" si="0"/>
        <v>7</v>
      </c>
      <c r="K16" s="20">
        <f t="shared" si="0"/>
        <v>3</v>
      </c>
      <c r="L16" s="20">
        <f t="shared" si="0"/>
        <v>2</v>
      </c>
      <c r="M16" s="21">
        <f t="shared" si="1"/>
        <v>0.45454545454545453</v>
      </c>
      <c r="N16" s="20">
        <f t="shared" si="11"/>
        <v>14</v>
      </c>
      <c r="O16" s="21">
        <f t="shared" si="8"/>
        <v>0.63636363636363635</v>
      </c>
      <c r="Q16">
        <v>5</v>
      </c>
      <c r="R16" t="s">
        <v>519</v>
      </c>
      <c r="S16">
        <v>0.45500000000000002</v>
      </c>
      <c r="T16">
        <v>8</v>
      </c>
      <c r="U16">
        <v>22</v>
      </c>
      <c r="V16">
        <v>4</v>
      </c>
      <c r="W16">
        <v>10</v>
      </c>
      <c r="X16">
        <v>4</v>
      </c>
      <c r="Y16">
        <v>0</v>
      </c>
      <c r="Z16">
        <v>0</v>
      </c>
      <c r="AA16">
        <v>7</v>
      </c>
      <c r="AB16">
        <v>3</v>
      </c>
      <c r="AC16">
        <v>2</v>
      </c>
      <c r="AD16">
        <v>14</v>
      </c>
      <c r="AE16">
        <v>0.52</v>
      </c>
      <c r="AF16">
        <v>0.63600000000000001</v>
      </c>
      <c r="AG16">
        <v>1.1559999999999999</v>
      </c>
      <c r="AI16">
        <f t="shared" si="2"/>
        <v>5</v>
      </c>
      <c r="AJ16">
        <f t="shared" si="3"/>
        <v>12</v>
      </c>
      <c r="AK16">
        <f t="shared" si="9"/>
        <v>7</v>
      </c>
      <c r="AL16" t="str">
        <f t="shared" si="4"/>
        <v>Mummert</v>
      </c>
      <c r="AM16" t="str">
        <f t="shared" si="5"/>
        <v>Neil</v>
      </c>
      <c r="AN16" t="str">
        <f t="shared" si="10"/>
        <v>Mummert, Neil</v>
      </c>
    </row>
    <row r="17" spans="1:40" ht="17.100000000000001" customHeight="1" x14ac:dyDescent="0.2">
      <c r="A17" s="19">
        <v>39</v>
      </c>
      <c r="B17" s="19">
        <f t="shared" si="6"/>
        <v>10</v>
      </c>
      <c r="C17" s="36" t="str">
        <f t="shared" si="7"/>
        <v>Fishel, Jeff</v>
      </c>
      <c r="D17" s="36">
        <f t="shared" si="0"/>
        <v>30</v>
      </c>
      <c r="E17" s="20">
        <f t="shared" si="0"/>
        <v>5</v>
      </c>
      <c r="F17" s="20">
        <f t="shared" si="0"/>
        <v>13</v>
      </c>
      <c r="G17" s="20">
        <f t="shared" si="0"/>
        <v>1</v>
      </c>
      <c r="H17" s="20">
        <f t="shared" si="0"/>
        <v>0</v>
      </c>
      <c r="I17" s="20">
        <f t="shared" si="0"/>
        <v>0</v>
      </c>
      <c r="J17" s="20">
        <f t="shared" si="0"/>
        <v>7</v>
      </c>
      <c r="K17" s="20">
        <f t="shared" si="0"/>
        <v>2</v>
      </c>
      <c r="L17" s="20">
        <f t="shared" si="0"/>
        <v>3</v>
      </c>
      <c r="M17" s="21">
        <f t="shared" si="1"/>
        <v>0.43333333333333335</v>
      </c>
      <c r="N17" s="20">
        <f t="shared" si="11"/>
        <v>14</v>
      </c>
      <c r="O17" s="21">
        <f t="shared" si="8"/>
        <v>0.46666666666666667</v>
      </c>
      <c r="Q17">
        <v>6</v>
      </c>
      <c r="R17" t="s">
        <v>520</v>
      </c>
      <c r="S17">
        <v>0.433</v>
      </c>
      <c r="T17">
        <v>10</v>
      </c>
      <c r="U17">
        <v>30</v>
      </c>
      <c r="V17">
        <v>5</v>
      </c>
      <c r="W17">
        <v>13</v>
      </c>
      <c r="X17">
        <v>1</v>
      </c>
      <c r="Y17">
        <v>0</v>
      </c>
      <c r="Z17">
        <v>0</v>
      </c>
      <c r="AA17">
        <v>7</v>
      </c>
      <c r="AB17">
        <v>2</v>
      </c>
      <c r="AC17">
        <v>3</v>
      </c>
      <c r="AD17">
        <v>14</v>
      </c>
      <c r="AE17">
        <v>0.46899999999999997</v>
      </c>
      <c r="AF17">
        <v>0.46700000000000003</v>
      </c>
      <c r="AG17">
        <v>0.93500000000000005</v>
      </c>
      <c r="AI17">
        <f t="shared" si="2"/>
        <v>5</v>
      </c>
      <c r="AJ17">
        <f t="shared" si="3"/>
        <v>11</v>
      </c>
      <c r="AK17">
        <f t="shared" si="9"/>
        <v>6</v>
      </c>
      <c r="AL17" t="str">
        <f t="shared" si="4"/>
        <v>Fishel</v>
      </c>
      <c r="AM17" t="str">
        <f t="shared" si="5"/>
        <v>Jeff</v>
      </c>
      <c r="AN17" t="str">
        <f t="shared" si="10"/>
        <v>Fishel, Jeff</v>
      </c>
    </row>
    <row r="18" spans="1:40" ht="17.100000000000001" customHeight="1" x14ac:dyDescent="0.2">
      <c r="A18" s="19">
        <v>49</v>
      </c>
      <c r="B18" s="19">
        <f t="shared" si="6"/>
        <v>9</v>
      </c>
      <c r="C18" s="36" t="str">
        <f t="shared" si="7"/>
        <v>Frey, Tim</v>
      </c>
      <c r="D18" s="36">
        <f t="shared" si="0"/>
        <v>24</v>
      </c>
      <c r="E18" s="20">
        <f t="shared" si="0"/>
        <v>1</v>
      </c>
      <c r="F18" s="20">
        <f t="shared" si="0"/>
        <v>6</v>
      </c>
      <c r="G18" s="20">
        <f t="shared" si="0"/>
        <v>0</v>
      </c>
      <c r="H18" s="20">
        <f t="shared" si="0"/>
        <v>0</v>
      </c>
      <c r="I18" s="20">
        <f t="shared" si="0"/>
        <v>0</v>
      </c>
      <c r="J18" s="20">
        <f t="shared" si="0"/>
        <v>3</v>
      </c>
      <c r="K18" s="20">
        <f t="shared" si="0"/>
        <v>3</v>
      </c>
      <c r="L18" s="20">
        <f t="shared" si="0"/>
        <v>1</v>
      </c>
      <c r="M18" s="21">
        <f t="shared" si="1"/>
        <v>0.25</v>
      </c>
      <c r="N18" s="20">
        <f t="shared" si="11"/>
        <v>6</v>
      </c>
      <c r="O18" s="21">
        <f t="shared" si="8"/>
        <v>0.25</v>
      </c>
      <c r="Q18">
        <v>7</v>
      </c>
      <c r="R18" t="s">
        <v>521</v>
      </c>
      <c r="S18">
        <v>0.25</v>
      </c>
      <c r="T18">
        <v>9</v>
      </c>
      <c r="U18">
        <v>24</v>
      </c>
      <c r="V18">
        <v>1</v>
      </c>
      <c r="W18">
        <v>6</v>
      </c>
      <c r="X18">
        <v>0</v>
      </c>
      <c r="Y18">
        <v>0</v>
      </c>
      <c r="Z18">
        <v>0</v>
      </c>
      <c r="AA18">
        <v>3</v>
      </c>
      <c r="AB18">
        <v>3</v>
      </c>
      <c r="AC18">
        <v>1</v>
      </c>
      <c r="AD18">
        <v>6</v>
      </c>
      <c r="AE18">
        <v>0.33300000000000002</v>
      </c>
      <c r="AF18">
        <v>0.25</v>
      </c>
      <c r="AG18">
        <v>0.58299999999999996</v>
      </c>
      <c r="AI18">
        <f t="shared" si="2"/>
        <v>4</v>
      </c>
      <c r="AJ18">
        <f t="shared" si="3"/>
        <v>8</v>
      </c>
      <c r="AK18">
        <f t="shared" si="9"/>
        <v>4</v>
      </c>
      <c r="AL18" t="str">
        <f t="shared" si="4"/>
        <v>Frey</v>
      </c>
      <c r="AM18" t="str">
        <f t="shared" si="5"/>
        <v>Tim</v>
      </c>
      <c r="AN18" t="str">
        <f t="shared" si="10"/>
        <v>Frey, Tim</v>
      </c>
    </row>
    <row r="19" spans="1:40" ht="17.100000000000001" customHeight="1" x14ac:dyDescent="0.2">
      <c r="A19" s="19">
        <v>56</v>
      </c>
      <c r="B19" s="19">
        <f t="shared" si="6"/>
        <v>7</v>
      </c>
      <c r="C19" s="36" t="str">
        <f t="shared" si="7"/>
        <v>Lucabaugh, Barry</v>
      </c>
      <c r="D19" s="36">
        <f t="shared" si="0"/>
        <v>21</v>
      </c>
      <c r="E19" s="20">
        <f t="shared" si="0"/>
        <v>2</v>
      </c>
      <c r="F19" s="20">
        <f t="shared" si="0"/>
        <v>5</v>
      </c>
      <c r="G19" s="20">
        <f t="shared" si="0"/>
        <v>0</v>
      </c>
      <c r="H19" s="20">
        <f t="shared" si="0"/>
        <v>0</v>
      </c>
      <c r="I19" s="20">
        <f t="shared" si="0"/>
        <v>0</v>
      </c>
      <c r="J19" s="20">
        <f t="shared" si="0"/>
        <v>1</v>
      </c>
      <c r="K19" s="20">
        <f t="shared" si="0"/>
        <v>1</v>
      </c>
      <c r="L19" s="20">
        <f t="shared" si="0"/>
        <v>3</v>
      </c>
      <c r="M19" s="21">
        <f t="shared" si="1"/>
        <v>0.23809523809523808</v>
      </c>
      <c r="N19" s="20">
        <f t="shared" si="11"/>
        <v>5</v>
      </c>
      <c r="O19" s="21">
        <f t="shared" si="8"/>
        <v>0.23809523809523808</v>
      </c>
      <c r="Q19">
        <v>8</v>
      </c>
      <c r="R19" t="s">
        <v>522</v>
      </c>
      <c r="S19">
        <v>0.23799999999999999</v>
      </c>
      <c r="T19">
        <v>7</v>
      </c>
      <c r="U19">
        <v>21</v>
      </c>
      <c r="V19">
        <v>2</v>
      </c>
      <c r="W19">
        <v>5</v>
      </c>
      <c r="X19">
        <v>0</v>
      </c>
      <c r="Y19">
        <v>0</v>
      </c>
      <c r="Z19">
        <v>0</v>
      </c>
      <c r="AA19">
        <v>1</v>
      </c>
      <c r="AB19">
        <v>1</v>
      </c>
      <c r="AC19">
        <v>3</v>
      </c>
      <c r="AD19">
        <v>5</v>
      </c>
      <c r="AE19">
        <v>0.27300000000000002</v>
      </c>
      <c r="AF19">
        <v>0.23799999999999999</v>
      </c>
      <c r="AG19">
        <v>0.51100000000000001</v>
      </c>
      <c r="AI19">
        <f t="shared" si="2"/>
        <v>6</v>
      </c>
      <c r="AJ19">
        <f t="shared" si="3"/>
        <v>15</v>
      </c>
      <c r="AK19">
        <f t="shared" si="9"/>
        <v>9</v>
      </c>
      <c r="AL19" t="str">
        <f t="shared" si="4"/>
        <v>Lucabaugh</v>
      </c>
      <c r="AM19" t="str">
        <f t="shared" si="5"/>
        <v>Barry</v>
      </c>
      <c r="AN19" t="str">
        <f t="shared" si="10"/>
        <v>Lucabaugh, Barry</v>
      </c>
    </row>
    <row r="20" spans="1:40" ht="17.100000000000001" customHeight="1" x14ac:dyDescent="0.2">
      <c r="A20" s="19">
        <v>66</v>
      </c>
      <c r="B20" s="19">
        <f t="shared" si="6"/>
        <v>6</v>
      </c>
      <c r="C20" s="36" t="str">
        <f t="shared" si="7"/>
        <v>Hurst, Dave</v>
      </c>
      <c r="D20" s="36">
        <f t="shared" si="0"/>
        <v>15</v>
      </c>
      <c r="E20" s="20">
        <f t="shared" si="0"/>
        <v>1</v>
      </c>
      <c r="F20" s="20">
        <f t="shared" si="0"/>
        <v>4</v>
      </c>
      <c r="G20" s="20">
        <f t="shared" si="0"/>
        <v>0</v>
      </c>
      <c r="H20" s="20">
        <f t="shared" si="0"/>
        <v>0</v>
      </c>
      <c r="I20" s="20">
        <f t="shared" si="0"/>
        <v>0</v>
      </c>
      <c r="J20" s="20">
        <f t="shared" si="0"/>
        <v>1</v>
      </c>
      <c r="K20" s="20">
        <f t="shared" si="0"/>
        <v>1</v>
      </c>
      <c r="L20" s="20">
        <f t="shared" si="0"/>
        <v>4</v>
      </c>
      <c r="M20" s="21">
        <f t="shared" si="1"/>
        <v>0.26666666666666666</v>
      </c>
      <c r="N20" s="20">
        <f t="shared" si="11"/>
        <v>4</v>
      </c>
      <c r="O20" s="21">
        <f t="shared" si="8"/>
        <v>0.26666666666666666</v>
      </c>
      <c r="Q20">
        <v>9</v>
      </c>
      <c r="R20" t="s">
        <v>523</v>
      </c>
      <c r="S20">
        <v>0.26700000000000002</v>
      </c>
      <c r="T20">
        <v>6</v>
      </c>
      <c r="U20">
        <v>15</v>
      </c>
      <c r="V20">
        <v>1</v>
      </c>
      <c r="W20">
        <v>4</v>
      </c>
      <c r="X20">
        <v>0</v>
      </c>
      <c r="Y20">
        <v>0</v>
      </c>
      <c r="Z20">
        <v>0</v>
      </c>
      <c r="AA20">
        <v>1</v>
      </c>
      <c r="AB20">
        <v>1</v>
      </c>
      <c r="AC20">
        <v>4</v>
      </c>
      <c r="AD20">
        <v>4</v>
      </c>
      <c r="AE20">
        <v>0.312</v>
      </c>
      <c r="AF20">
        <v>0.26700000000000002</v>
      </c>
      <c r="AG20">
        <v>0.57899999999999996</v>
      </c>
      <c r="AI20">
        <f t="shared" si="2"/>
        <v>5</v>
      </c>
      <c r="AJ20">
        <f t="shared" si="3"/>
        <v>10</v>
      </c>
      <c r="AK20">
        <f t="shared" si="9"/>
        <v>5</v>
      </c>
      <c r="AL20" t="str">
        <f t="shared" si="4"/>
        <v>Hurst</v>
      </c>
      <c r="AM20" t="str">
        <f t="shared" si="5"/>
        <v>Dave</v>
      </c>
      <c r="AN20" t="str">
        <f t="shared" si="10"/>
        <v>Hurst, Dave</v>
      </c>
    </row>
    <row r="21" spans="1:40" ht="17.100000000000001" customHeight="1" x14ac:dyDescent="0.2">
      <c r="A21" s="19">
        <v>50</v>
      </c>
      <c r="B21" s="19">
        <f t="shared" si="6"/>
        <v>9</v>
      </c>
      <c r="C21" s="36" t="str">
        <f t="shared" si="7"/>
        <v>Leisher, Jerry</v>
      </c>
      <c r="D21" s="36">
        <f t="shared" si="0"/>
        <v>26</v>
      </c>
      <c r="E21" s="20">
        <f t="shared" si="0"/>
        <v>5</v>
      </c>
      <c r="F21" s="20">
        <f t="shared" si="0"/>
        <v>6</v>
      </c>
      <c r="G21" s="20">
        <f t="shared" si="0"/>
        <v>2</v>
      </c>
      <c r="H21" s="20">
        <f t="shared" si="0"/>
        <v>0</v>
      </c>
      <c r="I21" s="20">
        <f t="shared" si="0"/>
        <v>0</v>
      </c>
      <c r="J21" s="20">
        <f t="shared" si="0"/>
        <v>6</v>
      </c>
      <c r="K21" s="20">
        <f t="shared" si="0"/>
        <v>3</v>
      </c>
      <c r="L21" s="20">
        <f t="shared" si="0"/>
        <v>3</v>
      </c>
      <c r="M21" s="21">
        <f t="shared" si="1"/>
        <v>0.23076923076923078</v>
      </c>
      <c r="N21" s="20">
        <f t="shared" si="11"/>
        <v>8</v>
      </c>
      <c r="O21" s="21">
        <f t="shared" si="8"/>
        <v>0.30769230769230771</v>
      </c>
      <c r="Q21">
        <v>10</v>
      </c>
      <c r="R21" t="s">
        <v>524</v>
      </c>
      <c r="S21">
        <v>0.23100000000000001</v>
      </c>
      <c r="T21">
        <v>9</v>
      </c>
      <c r="U21">
        <v>26</v>
      </c>
      <c r="V21">
        <v>5</v>
      </c>
      <c r="W21">
        <v>6</v>
      </c>
      <c r="X21">
        <v>2</v>
      </c>
      <c r="Y21">
        <v>0</v>
      </c>
      <c r="Z21">
        <v>0</v>
      </c>
      <c r="AA21">
        <v>6</v>
      </c>
      <c r="AB21">
        <v>3</v>
      </c>
      <c r="AC21">
        <v>3</v>
      </c>
      <c r="AD21">
        <v>8</v>
      </c>
      <c r="AE21">
        <v>0.31</v>
      </c>
      <c r="AF21">
        <v>0.308</v>
      </c>
      <c r="AG21">
        <v>0.61799999999999999</v>
      </c>
      <c r="AI21">
        <f t="shared" si="2"/>
        <v>6</v>
      </c>
      <c r="AJ21">
        <f t="shared" si="3"/>
        <v>13</v>
      </c>
      <c r="AK21">
        <f t="shared" si="9"/>
        <v>7</v>
      </c>
      <c r="AL21" t="str">
        <f t="shared" si="4"/>
        <v>Leisher</v>
      </c>
      <c r="AM21" t="str">
        <f t="shared" si="5"/>
        <v>Jerry</v>
      </c>
      <c r="AN21" t="str">
        <f t="shared" si="10"/>
        <v>Leisher, Jerry</v>
      </c>
    </row>
    <row r="22" spans="1:40" ht="17.100000000000001" customHeight="1" x14ac:dyDescent="0.2">
      <c r="A22" s="19">
        <v>47</v>
      </c>
      <c r="B22" s="19">
        <f t="shared" si="6"/>
        <v>10</v>
      </c>
      <c r="C22" s="36" t="str">
        <f t="shared" si="7"/>
        <v>Hughes, Robbie</v>
      </c>
      <c r="D22" s="36">
        <f t="shared" si="0"/>
        <v>27</v>
      </c>
      <c r="E22" s="20">
        <f t="shared" si="0"/>
        <v>7</v>
      </c>
      <c r="F22" s="20">
        <f t="shared" si="0"/>
        <v>10</v>
      </c>
      <c r="G22" s="20">
        <f t="shared" si="0"/>
        <v>0</v>
      </c>
      <c r="H22" s="20">
        <f t="shared" si="0"/>
        <v>0</v>
      </c>
      <c r="I22" s="20">
        <f t="shared" si="0"/>
        <v>0</v>
      </c>
      <c r="J22" s="20">
        <f t="shared" si="0"/>
        <v>1</v>
      </c>
      <c r="K22" s="20">
        <f t="shared" si="0"/>
        <v>5</v>
      </c>
      <c r="L22" s="20">
        <f t="shared" si="0"/>
        <v>2</v>
      </c>
      <c r="M22" s="21">
        <f t="shared" si="1"/>
        <v>0.37037037037037035</v>
      </c>
      <c r="N22" s="20">
        <f t="shared" si="11"/>
        <v>10</v>
      </c>
      <c r="O22" s="21">
        <f t="shared" si="8"/>
        <v>0.37037037037037035</v>
      </c>
      <c r="Q22">
        <v>11</v>
      </c>
      <c r="R22" t="s">
        <v>525</v>
      </c>
      <c r="S22">
        <v>0.37</v>
      </c>
      <c r="T22">
        <v>10</v>
      </c>
      <c r="U22">
        <v>27</v>
      </c>
      <c r="V22">
        <v>7</v>
      </c>
      <c r="W22">
        <v>10</v>
      </c>
      <c r="X22">
        <v>0</v>
      </c>
      <c r="Y22">
        <v>0</v>
      </c>
      <c r="Z22">
        <v>0</v>
      </c>
      <c r="AA22">
        <v>1</v>
      </c>
      <c r="AB22">
        <v>5</v>
      </c>
      <c r="AC22">
        <v>2</v>
      </c>
      <c r="AD22">
        <v>10</v>
      </c>
      <c r="AE22">
        <v>0.46899999999999997</v>
      </c>
      <c r="AF22">
        <v>0.37</v>
      </c>
      <c r="AG22">
        <v>0.83899999999999997</v>
      </c>
      <c r="AI22">
        <f t="shared" si="2"/>
        <v>7</v>
      </c>
      <c r="AJ22">
        <f t="shared" si="3"/>
        <v>13</v>
      </c>
      <c r="AK22">
        <f t="shared" si="9"/>
        <v>6</v>
      </c>
      <c r="AL22" t="str">
        <f t="shared" si="4"/>
        <v>Hughes</v>
      </c>
      <c r="AM22" t="str">
        <f t="shared" si="5"/>
        <v>Robbie</v>
      </c>
      <c r="AN22" t="str">
        <f t="shared" si="10"/>
        <v>Hughes, Robbie</v>
      </c>
    </row>
    <row r="23" spans="1:40" ht="17.100000000000001" customHeight="1" x14ac:dyDescent="0.2">
      <c r="A23" s="19">
        <v>56</v>
      </c>
      <c r="B23" s="19">
        <f t="shared" si="6"/>
        <v>9</v>
      </c>
      <c r="C23" s="36" t="str">
        <f t="shared" si="7"/>
        <v>Havrilak, Mark</v>
      </c>
      <c r="D23" s="36">
        <f t="shared" si="0"/>
        <v>28</v>
      </c>
      <c r="E23" s="20">
        <f t="shared" si="0"/>
        <v>6</v>
      </c>
      <c r="F23" s="20">
        <f t="shared" si="0"/>
        <v>10</v>
      </c>
      <c r="G23" s="20">
        <f t="shared" si="0"/>
        <v>1</v>
      </c>
      <c r="H23" s="20">
        <f t="shared" si="0"/>
        <v>0</v>
      </c>
      <c r="I23" s="20">
        <f t="shared" si="0"/>
        <v>0</v>
      </c>
      <c r="J23" s="20">
        <f t="shared" si="0"/>
        <v>3</v>
      </c>
      <c r="K23" s="20">
        <f t="shared" si="0"/>
        <v>0</v>
      </c>
      <c r="L23" s="20">
        <f t="shared" si="0"/>
        <v>6</v>
      </c>
      <c r="M23" s="21">
        <f t="shared" si="1"/>
        <v>0.35714285714285715</v>
      </c>
      <c r="N23" s="20">
        <f t="shared" si="11"/>
        <v>11</v>
      </c>
      <c r="O23" s="21">
        <f t="shared" si="8"/>
        <v>0.39285714285714285</v>
      </c>
      <c r="Q23">
        <v>12</v>
      </c>
      <c r="R23" t="s">
        <v>526</v>
      </c>
      <c r="S23">
        <v>0.35699999999999998</v>
      </c>
      <c r="T23">
        <v>9</v>
      </c>
      <c r="U23">
        <v>28</v>
      </c>
      <c r="V23">
        <v>6</v>
      </c>
      <c r="W23">
        <v>10</v>
      </c>
      <c r="X23">
        <v>1</v>
      </c>
      <c r="Y23">
        <v>0</v>
      </c>
      <c r="Z23">
        <v>0</v>
      </c>
      <c r="AA23">
        <v>3</v>
      </c>
      <c r="AB23">
        <v>0</v>
      </c>
      <c r="AC23">
        <v>6</v>
      </c>
      <c r="AD23">
        <v>11</v>
      </c>
      <c r="AE23">
        <v>0.35699999999999998</v>
      </c>
      <c r="AF23">
        <v>0.39300000000000002</v>
      </c>
      <c r="AG23">
        <v>0.75</v>
      </c>
      <c r="AI23">
        <f t="shared" si="2"/>
        <v>5</v>
      </c>
      <c r="AJ23">
        <f t="shared" si="3"/>
        <v>13</v>
      </c>
      <c r="AK23">
        <f t="shared" si="9"/>
        <v>8</v>
      </c>
      <c r="AL23" t="str">
        <f t="shared" si="4"/>
        <v>Havrilak</v>
      </c>
      <c r="AM23" t="str">
        <f t="shared" si="5"/>
        <v>Mark</v>
      </c>
      <c r="AN23" t="str">
        <f t="shared" si="10"/>
        <v>Havrilak, Mark</v>
      </c>
    </row>
    <row r="24" spans="1:40" ht="17.100000000000001" customHeight="1" x14ac:dyDescent="0.2">
      <c r="A24" s="19">
        <v>43</v>
      </c>
      <c r="B24" s="19">
        <f t="shared" si="6"/>
        <v>7</v>
      </c>
      <c r="C24" s="36" t="str">
        <f t="shared" si="7"/>
        <v>Jacoby, Shane</v>
      </c>
      <c r="D24" s="36">
        <f t="shared" si="0"/>
        <v>20</v>
      </c>
      <c r="E24" s="20">
        <f t="shared" si="0"/>
        <v>3</v>
      </c>
      <c r="F24" s="20">
        <f t="shared" si="0"/>
        <v>5</v>
      </c>
      <c r="G24" s="20">
        <f t="shared" si="0"/>
        <v>1</v>
      </c>
      <c r="H24" s="20">
        <f t="shared" si="0"/>
        <v>0</v>
      </c>
      <c r="I24" s="20">
        <f t="shared" si="0"/>
        <v>0</v>
      </c>
      <c r="J24" s="20">
        <f t="shared" si="0"/>
        <v>1</v>
      </c>
      <c r="K24" s="20">
        <f t="shared" si="0"/>
        <v>2</v>
      </c>
      <c r="L24" s="20">
        <f t="shared" si="0"/>
        <v>8</v>
      </c>
      <c r="M24" s="21">
        <f t="shared" si="1"/>
        <v>0.25</v>
      </c>
      <c r="N24" s="20">
        <f t="shared" si="11"/>
        <v>6</v>
      </c>
      <c r="O24" s="21">
        <f t="shared" si="8"/>
        <v>0.3</v>
      </c>
      <c r="Q24">
        <v>13</v>
      </c>
      <c r="R24" t="s">
        <v>527</v>
      </c>
      <c r="S24">
        <v>0.25</v>
      </c>
      <c r="T24">
        <v>7</v>
      </c>
      <c r="U24">
        <v>20</v>
      </c>
      <c r="V24">
        <v>3</v>
      </c>
      <c r="W24">
        <v>5</v>
      </c>
      <c r="X24">
        <v>1</v>
      </c>
      <c r="Y24">
        <v>0</v>
      </c>
      <c r="Z24">
        <v>0</v>
      </c>
      <c r="AA24">
        <v>1</v>
      </c>
      <c r="AB24">
        <v>2</v>
      </c>
      <c r="AC24">
        <v>8</v>
      </c>
      <c r="AD24">
        <v>6</v>
      </c>
      <c r="AE24">
        <v>0.318</v>
      </c>
      <c r="AF24">
        <v>0.3</v>
      </c>
      <c r="AG24">
        <v>0.61799999999999999</v>
      </c>
      <c r="AI24">
        <f t="shared" si="2"/>
        <v>6</v>
      </c>
      <c r="AJ24">
        <f t="shared" si="3"/>
        <v>12</v>
      </c>
      <c r="AK24">
        <f t="shared" si="9"/>
        <v>6</v>
      </c>
      <c r="AL24" t="str">
        <f t="shared" si="4"/>
        <v>Jacoby</v>
      </c>
      <c r="AM24" t="str">
        <f t="shared" si="5"/>
        <v>Shane</v>
      </c>
      <c r="AN24" t="str">
        <f t="shared" si="10"/>
        <v>Jacoby, Shane</v>
      </c>
    </row>
    <row r="25" spans="1:40" ht="17.100000000000001" customHeight="1" x14ac:dyDescent="0.2">
      <c r="A25" s="19">
        <v>42</v>
      </c>
      <c r="B25" s="19">
        <f t="shared" ref="B25:B27" si="12">T25</f>
        <v>4</v>
      </c>
      <c r="C25" s="36" t="str">
        <f t="shared" ref="C25:C27" si="13">AN25</f>
        <v>Grady, Mike</v>
      </c>
      <c r="D25" s="36">
        <f t="shared" ref="D25:D27" si="14">U25</f>
        <v>12</v>
      </c>
      <c r="E25" s="20">
        <f t="shared" ref="E25:E27" si="15">V25</f>
        <v>3</v>
      </c>
      <c r="F25" s="20">
        <f t="shared" ref="F25:F27" si="16">W25</f>
        <v>4</v>
      </c>
      <c r="G25" s="20">
        <f t="shared" ref="G25:G27" si="17">X25</f>
        <v>1</v>
      </c>
      <c r="H25" s="20">
        <f t="shared" ref="H25:H27" si="18">Y25</f>
        <v>0</v>
      </c>
      <c r="I25" s="20">
        <f t="shared" ref="I25:I27" si="19">Z25</f>
        <v>0</v>
      </c>
      <c r="J25" s="20">
        <f t="shared" ref="J25:J27" si="20">AA25</f>
        <v>3</v>
      </c>
      <c r="K25" s="20">
        <f t="shared" ref="K25:K27" si="21">AB25</f>
        <v>3</v>
      </c>
      <c r="L25" s="20">
        <f t="shared" ref="L25:L27" si="22">AC25</f>
        <v>1</v>
      </c>
      <c r="M25" s="21">
        <f t="shared" ref="M25:M27" si="23">F25/D25</f>
        <v>0.33333333333333331</v>
      </c>
      <c r="N25" s="20">
        <f t="shared" ref="N25:N27" si="24">F25+G25+(H25*2)+(I25*3)</f>
        <v>5</v>
      </c>
      <c r="O25" s="21">
        <f t="shared" ref="O25:O27" si="25">N25/D25</f>
        <v>0.41666666666666669</v>
      </c>
      <c r="Q25">
        <v>14</v>
      </c>
      <c r="R25" t="s">
        <v>528</v>
      </c>
      <c r="S25">
        <v>0.33300000000000002</v>
      </c>
      <c r="T25">
        <v>4</v>
      </c>
      <c r="U25">
        <v>12</v>
      </c>
      <c r="V25">
        <v>3</v>
      </c>
      <c r="W25">
        <v>4</v>
      </c>
      <c r="X25">
        <v>1</v>
      </c>
      <c r="Y25">
        <v>0</v>
      </c>
      <c r="Z25">
        <v>0</v>
      </c>
      <c r="AA25">
        <v>3</v>
      </c>
      <c r="AB25">
        <v>3</v>
      </c>
      <c r="AC25">
        <v>1</v>
      </c>
      <c r="AD25">
        <v>5</v>
      </c>
      <c r="AE25">
        <v>0.46700000000000003</v>
      </c>
      <c r="AF25">
        <v>0.41699999999999998</v>
      </c>
      <c r="AG25">
        <v>0.88300000000000001</v>
      </c>
      <c r="AI25">
        <f t="shared" si="2"/>
        <v>5</v>
      </c>
      <c r="AJ25">
        <f t="shared" si="3"/>
        <v>10</v>
      </c>
      <c r="AK25">
        <f t="shared" si="9"/>
        <v>5</v>
      </c>
      <c r="AL25" t="str">
        <f t="shared" si="4"/>
        <v>Grady</v>
      </c>
      <c r="AM25" t="str">
        <f t="shared" si="5"/>
        <v>Mike</v>
      </c>
      <c r="AN25" t="str">
        <f t="shared" si="10"/>
        <v>Grady, Mike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>
        <v>2</v>
      </c>
      <c r="C27" s="36" t="str">
        <f t="shared" si="13"/>
        <v>Others, _</v>
      </c>
      <c r="D27" s="36">
        <f t="shared" si="14"/>
        <v>5</v>
      </c>
      <c r="E27" s="20">
        <f t="shared" si="15"/>
        <v>0</v>
      </c>
      <c r="F27" s="20">
        <f t="shared" si="16"/>
        <v>3</v>
      </c>
      <c r="G27" s="20">
        <f t="shared" si="17"/>
        <v>0</v>
      </c>
      <c r="H27" s="20">
        <f t="shared" si="18"/>
        <v>0</v>
      </c>
      <c r="I27" s="20">
        <f t="shared" si="19"/>
        <v>0</v>
      </c>
      <c r="J27" s="20">
        <f t="shared" si="20"/>
        <v>2</v>
      </c>
      <c r="K27" s="20">
        <f t="shared" si="21"/>
        <v>0</v>
      </c>
      <c r="L27" s="20">
        <f t="shared" si="22"/>
        <v>0</v>
      </c>
      <c r="M27" s="21">
        <f t="shared" si="23"/>
        <v>0.6</v>
      </c>
      <c r="N27" s="20">
        <f t="shared" si="24"/>
        <v>3</v>
      </c>
      <c r="O27" s="21">
        <f t="shared" si="25"/>
        <v>0.6</v>
      </c>
      <c r="Q27">
        <v>15</v>
      </c>
      <c r="R27" t="s">
        <v>383</v>
      </c>
      <c r="S27">
        <v>0.6</v>
      </c>
      <c r="T27">
        <v>1</v>
      </c>
      <c r="U27">
        <v>5</v>
      </c>
      <c r="V27">
        <v>0</v>
      </c>
      <c r="W27">
        <v>3</v>
      </c>
      <c r="X27">
        <v>0</v>
      </c>
      <c r="Y27">
        <v>0</v>
      </c>
      <c r="Z27">
        <v>0</v>
      </c>
      <c r="AA27">
        <v>2</v>
      </c>
      <c r="AB27">
        <v>0</v>
      </c>
      <c r="AC27">
        <v>0</v>
      </c>
      <c r="AD27">
        <v>3</v>
      </c>
      <c r="AE27">
        <v>0.6</v>
      </c>
      <c r="AF27">
        <v>0.6</v>
      </c>
      <c r="AG27">
        <v>1.2</v>
      </c>
      <c r="AI27">
        <f t="shared" ref="AI27" si="26">FIND(" ",R27)</f>
        <v>2</v>
      </c>
      <c r="AJ27">
        <f t="shared" ref="AJ27" si="27">LEN(R27)</f>
        <v>8</v>
      </c>
      <c r="AK27">
        <f t="shared" ref="AK27" si="28">AJ27-AI27</f>
        <v>6</v>
      </c>
      <c r="AL27" t="str">
        <f t="shared" ref="AL27" si="29">RIGHT(R27,AK27)</f>
        <v>Others</v>
      </c>
      <c r="AM27" t="str">
        <f t="shared" ref="AM27" si="30">LEFT(R27,(AI27-1))</f>
        <v>_</v>
      </c>
      <c r="AN27" t="str">
        <f t="shared" ref="AN27" si="31">AL27&amp;", "&amp;AM27</f>
        <v>Others, _</v>
      </c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671</v>
      </c>
      <c r="B29" s="22"/>
      <c r="C29" s="37" t="s">
        <v>37</v>
      </c>
      <c r="D29" s="38">
        <f>SUM(D12:D28)</f>
        <v>316</v>
      </c>
      <c r="E29" s="23">
        <f t="shared" ref="E29:L29" si="32">SUM(E12:E28)</f>
        <v>66</v>
      </c>
      <c r="F29" s="23">
        <f t="shared" si="32"/>
        <v>110</v>
      </c>
      <c r="G29" s="23">
        <f t="shared" si="32"/>
        <v>17</v>
      </c>
      <c r="H29" s="23">
        <f t="shared" si="32"/>
        <v>1</v>
      </c>
      <c r="I29" s="23">
        <f t="shared" si="32"/>
        <v>1</v>
      </c>
      <c r="J29" s="23">
        <f t="shared" si="32"/>
        <v>57</v>
      </c>
      <c r="K29" s="23">
        <f t="shared" si="32"/>
        <v>32</v>
      </c>
      <c r="L29" s="23">
        <f t="shared" si="32"/>
        <v>41</v>
      </c>
      <c r="M29" s="21">
        <f>F29/D29</f>
        <v>0.34810126582278483</v>
      </c>
      <c r="N29" s="24">
        <f>SUM(N12:N28)</f>
        <v>132</v>
      </c>
      <c r="O29" s="21">
        <f>N29/D29</f>
        <v>0.41772151898734178</v>
      </c>
    </row>
    <row r="30" spans="1:40" ht="17.100000000000001" customHeight="1" x14ac:dyDescent="0.2">
      <c r="A30" s="25">
        <f>A29/COUNT(A12:A28)</f>
        <v>47.928571428571431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87" t="s">
        <v>60</v>
      </c>
      <c r="R32" t="s">
        <v>24</v>
      </c>
      <c r="S32" s="33" t="s">
        <v>62</v>
      </c>
      <c r="T32" s="33" t="s">
        <v>67</v>
      </c>
      <c r="U32" s="33" t="s">
        <v>64</v>
      </c>
      <c r="V32" s="33" t="s">
        <v>65</v>
      </c>
      <c r="W32" s="33" t="s">
        <v>32</v>
      </c>
      <c r="X32" s="33" t="s">
        <v>33</v>
      </c>
      <c r="Y32" s="33" t="s">
        <v>68</v>
      </c>
      <c r="Z32" s="33" t="s">
        <v>69</v>
      </c>
      <c r="AA32" s="33" t="s">
        <v>70</v>
      </c>
      <c r="AD32" s="33"/>
      <c r="AE32" s="90" t="s">
        <v>330</v>
      </c>
    </row>
    <row r="33" spans="1:40" ht="17.100000000000001" customHeight="1" x14ac:dyDescent="0.2">
      <c r="A33" s="19"/>
      <c r="B33" s="19">
        <f>IF(C33="","",S33)</f>
        <v>5</v>
      </c>
      <c r="C33" s="36" t="str">
        <f>IF(AJ33=0,"",AN33)</f>
        <v>Gerber, Tim</v>
      </c>
      <c r="D33" s="41">
        <f>IF(C33="","",AE33)</f>
        <v>18</v>
      </c>
      <c r="E33" s="20">
        <f>IF(C33="","",V33)</f>
        <v>26</v>
      </c>
      <c r="F33" s="20">
        <f>IF(C33="","",U33)</f>
        <v>14</v>
      </c>
      <c r="G33" s="20">
        <f>IF(C33="","",W33)</f>
        <v>12</v>
      </c>
      <c r="H33" s="20">
        <f>IF(C33="","",X33)</f>
        <v>18</v>
      </c>
      <c r="I33" s="31">
        <f>IF(C33="","",E33*7/D33)</f>
        <v>10.111111111111111</v>
      </c>
      <c r="J33" s="31">
        <f>IF(C33="","",F33*7/D33)</f>
        <v>5.4444444444444446</v>
      </c>
      <c r="K33" s="31">
        <f>IF(C33="","",G33*7/D33)</f>
        <v>4.666666666666667</v>
      </c>
      <c r="L33" s="31">
        <f>IF(C33="","",H33*7/D33)</f>
        <v>7</v>
      </c>
      <c r="M33" s="20">
        <f>IF(C33="","",Y33)</f>
        <v>0</v>
      </c>
      <c r="N33" s="20">
        <f>IF(C33="","",Z33)</f>
        <v>1</v>
      </c>
      <c r="O33" s="20">
        <f>IF(C33="","",AA33)</f>
        <v>0</v>
      </c>
      <c r="Q33">
        <v>1</v>
      </c>
      <c r="R33" s="43" t="s">
        <v>529</v>
      </c>
      <c r="S33">
        <v>5</v>
      </c>
      <c r="T33">
        <v>18</v>
      </c>
      <c r="U33">
        <v>14</v>
      </c>
      <c r="V33">
        <v>26</v>
      </c>
      <c r="W33">
        <v>12</v>
      </c>
      <c r="X33">
        <v>18</v>
      </c>
      <c r="Y33">
        <v>0</v>
      </c>
      <c r="Z33">
        <v>1</v>
      </c>
      <c r="AA33">
        <v>0</v>
      </c>
      <c r="AE33">
        <f>DOLLARDE(T33,3)</f>
        <v>18</v>
      </c>
      <c r="AI33">
        <f t="shared" ref="AI33:AI41" si="33">FIND(" ", SUBSTITUTE(R33, CHAR(160), " "))</f>
        <v>4</v>
      </c>
      <c r="AJ33">
        <f t="shared" ref="AJ33:AJ41" si="34">LEN(R33)</f>
        <v>10</v>
      </c>
      <c r="AK33">
        <f>AJ33-AI33</f>
        <v>6</v>
      </c>
      <c r="AL33" t="str">
        <f t="shared" ref="AL33:AL41" si="35">RIGHT(R33,AK33)</f>
        <v>Gerber</v>
      </c>
      <c r="AM33" t="str">
        <f t="shared" ref="AM33:AM41" si="36">LEFT(R33,(AI33-1))</f>
        <v>Tim</v>
      </c>
      <c r="AN33" t="str">
        <f>AL33&amp;", "&amp;AM33</f>
        <v>Gerber, Tim</v>
      </c>
    </row>
    <row r="34" spans="1:40" ht="17.100000000000001" customHeight="1" x14ac:dyDescent="0.2">
      <c r="A34" s="19"/>
      <c r="B34" s="19">
        <f t="shared" ref="B34:B41" si="37">IF(C34="","",S34)</f>
        <v>4</v>
      </c>
      <c r="C34" s="36" t="str">
        <f t="shared" ref="C34:C41" si="38">IF(AJ34=0,"",AN34)</f>
        <v>Steinhauer, Tim</v>
      </c>
      <c r="D34" s="41">
        <f t="shared" ref="D34:D41" si="39">IF(C34="","",AE34)</f>
        <v>3.6666666666666674</v>
      </c>
      <c r="E34" s="20">
        <f t="shared" ref="E34:E41" si="40">IF(C34="","",V34)</f>
        <v>7</v>
      </c>
      <c r="F34" s="20">
        <f t="shared" ref="F34:F41" si="41">IF(C34="","",U34)</f>
        <v>6</v>
      </c>
      <c r="G34" s="20">
        <f t="shared" ref="G34:G41" si="42">IF(C34="","",W34)</f>
        <v>6</v>
      </c>
      <c r="H34" s="20">
        <f t="shared" ref="H34:H41" si="43">IF(C34="","",X34)</f>
        <v>1</v>
      </c>
      <c r="I34" s="31">
        <f t="shared" ref="I34:I41" si="44">IF(C34="","",E34*7/D34)</f>
        <v>13.363636363636362</v>
      </c>
      <c r="J34" s="31">
        <f t="shared" ref="J34:J41" si="45">IF(C34="","",F34*7/D34)</f>
        <v>11.454545454545451</v>
      </c>
      <c r="K34" s="31">
        <f t="shared" ref="K34:K41" si="46">IF(C34="","",G34*7/D34)</f>
        <v>11.454545454545451</v>
      </c>
      <c r="L34" s="31">
        <f t="shared" ref="L34:L41" si="47">IF(C34="","",H34*7/D34)</f>
        <v>1.9090909090909087</v>
      </c>
      <c r="M34" s="20">
        <f t="shared" ref="M34:M41" si="48">IF(C34="","",Y34)</f>
        <v>2</v>
      </c>
      <c r="N34" s="20">
        <f t="shared" ref="N34:N41" si="49">IF(C34="","",Z34)</f>
        <v>1</v>
      </c>
      <c r="O34" s="20">
        <f t="shared" ref="O34:O41" si="50">IF(C34="","",AA34)</f>
        <v>0</v>
      </c>
      <c r="Q34">
        <v>2</v>
      </c>
      <c r="R34" s="43" t="s">
        <v>530</v>
      </c>
      <c r="S34">
        <v>4</v>
      </c>
      <c r="T34">
        <v>3.2</v>
      </c>
      <c r="U34">
        <v>6</v>
      </c>
      <c r="V34">
        <v>7</v>
      </c>
      <c r="W34">
        <v>6</v>
      </c>
      <c r="X34">
        <v>1</v>
      </c>
      <c r="Y34">
        <v>2</v>
      </c>
      <c r="Z34">
        <v>1</v>
      </c>
      <c r="AA34">
        <v>0</v>
      </c>
      <c r="AE34">
        <f t="shared" ref="AE34:AE41" si="51">DOLLARDE(T34,3)</f>
        <v>3.6666666666666674</v>
      </c>
      <c r="AI34">
        <f t="shared" si="33"/>
        <v>4</v>
      </c>
      <c r="AJ34">
        <f t="shared" si="34"/>
        <v>14</v>
      </c>
      <c r="AK34">
        <f t="shared" ref="AK34:AK41" si="52">AJ34-AI34</f>
        <v>10</v>
      </c>
      <c r="AL34" t="str">
        <f t="shared" si="35"/>
        <v>Steinhauer</v>
      </c>
      <c r="AM34" t="str">
        <f t="shared" si="36"/>
        <v>Tim</v>
      </c>
      <c r="AN34" t="str">
        <f t="shared" ref="AN34:AN41" si="53">AL34&amp;", "&amp;AM34</f>
        <v>Steinhauer, Tim</v>
      </c>
    </row>
    <row r="35" spans="1:40" ht="17.100000000000001" customHeight="1" x14ac:dyDescent="0.2">
      <c r="A35" s="19"/>
      <c r="B35" s="19">
        <f t="shared" si="37"/>
        <v>8</v>
      </c>
      <c r="C35" s="36" t="str">
        <f t="shared" si="38"/>
        <v>Garrigan, Keith</v>
      </c>
      <c r="D35" s="41">
        <f t="shared" si="39"/>
        <v>23</v>
      </c>
      <c r="E35" s="20">
        <f t="shared" si="40"/>
        <v>39</v>
      </c>
      <c r="F35" s="20">
        <f t="shared" si="41"/>
        <v>33</v>
      </c>
      <c r="G35" s="20">
        <f t="shared" si="42"/>
        <v>29</v>
      </c>
      <c r="H35" s="20">
        <f t="shared" si="43"/>
        <v>12</v>
      </c>
      <c r="I35" s="31">
        <f t="shared" si="44"/>
        <v>11.869565217391305</v>
      </c>
      <c r="J35" s="31">
        <f t="shared" si="45"/>
        <v>10.043478260869565</v>
      </c>
      <c r="K35" s="31">
        <f t="shared" si="46"/>
        <v>8.8260869565217384</v>
      </c>
      <c r="L35" s="31">
        <f t="shared" si="47"/>
        <v>3.652173913043478</v>
      </c>
      <c r="M35" s="20">
        <f t="shared" si="48"/>
        <v>1</v>
      </c>
      <c r="N35" s="20">
        <f t="shared" si="49"/>
        <v>1</v>
      </c>
      <c r="O35" s="20">
        <f t="shared" si="50"/>
        <v>1</v>
      </c>
      <c r="Q35">
        <v>3</v>
      </c>
      <c r="R35" t="s">
        <v>531</v>
      </c>
      <c r="S35">
        <v>8</v>
      </c>
      <c r="T35">
        <v>23</v>
      </c>
      <c r="U35">
        <v>33</v>
      </c>
      <c r="V35">
        <v>39</v>
      </c>
      <c r="W35">
        <v>29</v>
      </c>
      <c r="X35">
        <v>12</v>
      </c>
      <c r="Y35">
        <v>1</v>
      </c>
      <c r="Z35">
        <v>1</v>
      </c>
      <c r="AA35">
        <v>1</v>
      </c>
      <c r="AE35">
        <f t="shared" si="51"/>
        <v>23</v>
      </c>
      <c r="AI35">
        <f t="shared" si="33"/>
        <v>6</v>
      </c>
      <c r="AJ35">
        <f t="shared" si="34"/>
        <v>14</v>
      </c>
      <c r="AK35">
        <f t="shared" si="52"/>
        <v>8</v>
      </c>
      <c r="AL35" t="str">
        <f t="shared" si="35"/>
        <v>Garrigan</v>
      </c>
      <c r="AM35" t="str">
        <f t="shared" si="36"/>
        <v>Keith</v>
      </c>
      <c r="AN35" t="str">
        <f t="shared" si="53"/>
        <v>Garrigan, Keith</v>
      </c>
    </row>
    <row r="36" spans="1:40" ht="17.100000000000001" customHeight="1" x14ac:dyDescent="0.2">
      <c r="A36" s="19"/>
      <c r="B36" s="19">
        <f t="shared" si="37"/>
        <v>3</v>
      </c>
      <c r="C36" s="36" t="str">
        <f t="shared" si="38"/>
        <v>Ormond, Mike</v>
      </c>
      <c r="D36" s="41">
        <f t="shared" si="39"/>
        <v>3.6666666666666674</v>
      </c>
      <c r="E36" s="20">
        <f t="shared" si="40"/>
        <v>7</v>
      </c>
      <c r="F36" s="20">
        <f t="shared" si="41"/>
        <v>7</v>
      </c>
      <c r="G36" s="20">
        <f t="shared" si="42"/>
        <v>7</v>
      </c>
      <c r="H36" s="20">
        <f t="shared" si="43"/>
        <v>2</v>
      </c>
      <c r="I36" s="31">
        <f t="shared" si="44"/>
        <v>13.363636363636362</v>
      </c>
      <c r="J36" s="31">
        <f t="shared" si="45"/>
        <v>13.363636363636362</v>
      </c>
      <c r="K36" s="31">
        <f t="shared" si="46"/>
        <v>13.363636363636362</v>
      </c>
      <c r="L36" s="31">
        <f t="shared" si="47"/>
        <v>3.8181818181818175</v>
      </c>
      <c r="M36" s="20">
        <f t="shared" si="48"/>
        <v>1</v>
      </c>
      <c r="N36" s="20">
        <f t="shared" si="49"/>
        <v>0</v>
      </c>
      <c r="O36" s="20">
        <f t="shared" si="50"/>
        <v>0</v>
      </c>
      <c r="Q36">
        <v>4</v>
      </c>
      <c r="R36" t="s">
        <v>532</v>
      </c>
      <c r="S36">
        <v>3</v>
      </c>
      <c r="T36">
        <v>3.2</v>
      </c>
      <c r="U36">
        <v>7</v>
      </c>
      <c r="V36">
        <v>7</v>
      </c>
      <c r="W36">
        <v>7</v>
      </c>
      <c r="X36">
        <v>2</v>
      </c>
      <c r="Y36">
        <v>1</v>
      </c>
      <c r="Z36">
        <v>0</v>
      </c>
      <c r="AA36">
        <v>0</v>
      </c>
      <c r="AE36">
        <f t="shared" si="51"/>
        <v>3.6666666666666674</v>
      </c>
      <c r="AI36">
        <f t="shared" si="33"/>
        <v>5</v>
      </c>
      <c r="AJ36">
        <f t="shared" si="34"/>
        <v>11</v>
      </c>
      <c r="AK36">
        <f t="shared" si="52"/>
        <v>6</v>
      </c>
      <c r="AL36" t="str">
        <f t="shared" si="35"/>
        <v>Ormond</v>
      </c>
      <c r="AM36" t="str">
        <f t="shared" si="36"/>
        <v>Mike</v>
      </c>
      <c r="AN36" t="str">
        <f t="shared" si="53"/>
        <v>Ormond, Mike</v>
      </c>
    </row>
    <row r="37" spans="1:40" ht="17.100000000000001" customHeight="1" x14ac:dyDescent="0.2">
      <c r="A37" s="19"/>
      <c r="B37" s="19">
        <f t="shared" si="37"/>
        <v>3</v>
      </c>
      <c r="C37" s="36" t="str">
        <f t="shared" si="38"/>
        <v>Mummert, Neil</v>
      </c>
      <c r="D37" s="41">
        <f t="shared" si="39"/>
        <v>1</v>
      </c>
      <c r="E37" s="20">
        <f t="shared" si="40"/>
        <v>0</v>
      </c>
      <c r="F37" s="20">
        <f t="shared" si="41"/>
        <v>9</v>
      </c>
      <c r="G37" s="20">
        <f t="shared" si="42"/>
        <v>11</v>
      </c>
      <c r="H37" s="20">
        <f t="shared" si="43"/>
        <v>0</v>
      </c>
      <c r="I37" s="31">
        <f t="shared" si="44"/>
        <v>0</v>
      </c>
      <c r="J37" s="31">
        <f t="shared" si="45"/>
        <v>63</v>
      </c>
      <c r="K37" s="31">
        <f t="shared" si="46"/>
        <v>77</v>
      </c>
      <c r="L37" s="31">
        <f t="shared" si="47"/>
        <v>0</v>
      </c>
      <c r="M37" s="20">
        <f t="shared" si="48"/>
        <v>0</v>
      </c>
      <c r="N37" s="20">
        <f t="shared" si="49"/>
        <v>1</v>
      </c>
      <c r="O37" s="20">
        <f t="shared" si="50"/>
        <v>0</v>
      </c>
      <c r="Q37">
        <v>5</v>
      </c>
      <c r="R37" t="s">
        <v>533</v>
      </c>
      <c r="S37">
        <v>3</v>
      </c>
      <c r="T37">
        <v>1</v>
      </c>
      <c r="U37">
        <v>9</v>
      </c>
      <c r="V37">
        <v>0</v>
      </c>
      <c r="W37">
        <v>11</v>
      </c>
      <c r="X37">
        <v>0</v>
      </c>
      <c r="Y37">
        <v>0</v>
      </c>
      <c r="Z37">
        <v>1</v>
      </c>
      <c r="AA37">
        <v>0</v>
      </c>
      <c r="AB37" s="42"/>
      <c r="AC37" s="42"/>
      <c r="AD37" s="42"/>
      <c r="AE37">
        <f t="shared" si="51"/>
        <v>1</v>
      </c>
      <c r="AI37">
        <f t="shared" si="33"/>
        <v>5</v>
      </c>
      <c r="AJ37">
        <f t="shared" si="34"/>
        <v>12</v>
      </c>
      <c r="AK37">
        <f t="shared" si="52"/>
        <v>7</v>
      </c>
      <c r="AL37" t="str">
        <f t="shared" si="35"/>
        <v>Mummert</v>
      </c>
      <c r="AM37" t="str">
        <f t="shared" si="36"/>
        <v>Neil</v>
      </c>
      <c r="AN37" t="str">
        <f t="shared" si="53"/>
        <v>Mummert, Neil</v>
      </c>
    </row>
    <row r="38" spans="1:40" ht="17.100000000000001" customHeight="1" x14ac:dyDescent="0.2">
      <c r="A38" s="19"/>
      <c r="B38" s="19">
        <f t="shared" si="37"/>
        <v>3</v>
      </c>
      <c r="C38" s="36" t="str">
        <f t="shared" si="38"/>
        <v>Frey, Tim</v>
      </c>
      <c r="D38" s="41">
        <f t="shared" si="39"/>
        <v>5.3333333333333321</v>
      </c>
      <c r="E38" s="20">
        <f t="shared" si="40"/>
        <v>9</v>
      </c>
      <c r="F38" s="20">
        <f t="shared" si="41"/>
        <v>11</v>
      </c>
      <c r="G38" s="20">
        <f t="shared" si="42"/>
        <v>13</v>
      </c>
      <c r="H38" s="20">
        <f t="shared" si="43"/>
        <v>3</v>
      </c>
      <c r="I38" s="31">
        <f t="shared" si="44"/>
        <v>11.812500000000002</v>
      </c>
      <c r="J38" s="31">
        <f t="shared" si="45"/>
        <v>14.437500000000004</v>
      </c>
      <c r="K38" s="31">
        <f t="shared" si="46"/>
        <v>17.062500000000004</v>
      </c>
      <c r="L38" s="31">
        <f t="shared" si="47"/>
        <v>3.9375000000000009</v>
      </c>
      <c r="M38" s="20">
        <f t="shared" si="48"/>
        <v>0</v>
      </c>
      <c r="N38" s="20">
        <f t="shared" si="49"/>
        <v>0</v>
      </c>
      <c r="O38" s="20">
        <f t="shared" si="50"/>
        <v>0</v>
      </c>
      <c r="Q38" s="33">
        <v>7</v>
      </c>
      <c r="R38" t="s">
        <v>534</v>
      </c>
      <c r="S38" s="33">
        <v>3</v>
      </c>
      <c r="T38" s="33">
        <v>5.0999999999999996</v>
      </c>
      <c r="U38" s="33">
        <v>11</v>
      </c>
      <c r="V38" s="33">
        <v>9</v>
      </c>
      <c r="W38" s="33">
        <v>13</v>
      </c>
      <c r="X38" s="33">
        <v>3</v>
      </c>
      <c r="Y38" s="33">
        <v>0</v>
      </c>
      <c r="Z38" s="33">
        <v>0</v>
      </c>
      <c r="AA38" s="33">
        <v>0</v>
      </c>
      <c r="AB38" s="42"/>
      <c r="AC38" s="42"/>
      <c r="AD38" s="42"/>
      <c r="AE38">
        <f t="shared" si="51"/>
        <v>5.3333333333333321</v>
      </c>
      <c r="AI38">
        <f t="shared" si="33"/>
        <v>4</v>
      </c>
      <c r="AJ38">
        <f t="shared" si="34"/>
        <v>8</v>
      </c>
      <c r="AK38">
        <f t="shared" si="52"/>
        <v>4</v>
      </c>
      <c r="AL38" t="str">
        <f t="shared" si="35"/>
        <v>Frey</v>
      </c>
      <c r="AM38" t="str">
        <f t="shared" si="36"/>
        <v>Tim</v>
      </c>
      <c r="AN38" t="str">
        <f t="shared" si="53"/>
        <v>Frey, Tim</v>
      </c>
    </row>
    <row r="39" spans="1:40" ht="17.100000000000001" customHeight="1" x14ac:dyDescent="0.2">
      <c r="A39" s="19"/>
      <c r="B39" s="19">
        <f t="shared" si="37"/>
        <v>1</v>
      </c>
      <c r="C39" s="36" t="str">
        <f t="shared" si="38"/>
        <v>Leisher, Jerry</v>
      </c>
      <c r="D39" s="41">
        <f t="shared" si="39"/>
        <v>0.33333333333333331</v>
      </c>
      <c r="E39" s="20">
        <f t="shared" si="40"/>
        <v>0</v>
      </c>
      <c r="F39" s="20">
        <f t="shared" si="41"/>
        <v>3</v>
      </c>
      <c r="G39" s="20">
        <f t="shared" si="42"/>
        <v>4</v>
      </c>
      <c r="H39" s="20">
        <f t="shared" si="43"/>
        <v>0</v>
      </c>
      <c r="I39" s="31">
        <f t="shared" si="44"/>
        <v>0</v>
      </c>
      <c r="J39" s="31">
        <f t="shared" si="45"/>
        <v>63</v>
      </c>
      <c r="K39" s="31">
        <f t="shared" si="46"/>
        <v>84</v>
      </c>
      <c r="L39" s="31">
        <f t="shared" si="47"/>
        <v>0</v>
      </c>
      <c r="M39" s="20">
        <f t="shared" si="48"/>
        <v>0</v>
      </c>
      <c r="N39" s="20">
        <f t="shared" si="49"/>
        <v>0</v>
      </c>
      <c r="O39" s="20">
        <f t="shared" si="50"/>
        <v>0</v>
      </c>
      <c r="Q39" s="33">
        <v>10</v>
      </c>
      <c r="R39" t="s">
        <v>535</v>
      </c>
      <c r="S39" s="33">
        <v>1</v>
      </c>
      <c r="T39" s="33">
        <v>0.1</v>
      </c>
      <c r="U39" s="33">
        <v>3</v>
      </c>
      <c r="V39" s="33">
        <v>0</v>
      </c>
      <c r="W39" s="33">
        <v>4</v>
      </c>
      <c r="X39" s="33">
        <v>0</v>
      </c>
      <c r="Y39" s="33">
        <v>0</v>
      </c>
      <c r="Z39" s="33">
        <v>0</v>
      </c>
      <c r="AA39" s="33">
        <v>0</v>
      </c>
      <c r="AB39" s="42"/>
      <c r="AC39" s="42"/>
      <c r="AD39" s="42"/>
      <c r="AE39">
        <f t="shared" si="51"/>
        <v>0.33333333333333331</v>
      </c>
      <c r="AI39">
        <f t="shared" si="33"/>
        <v>6</v>
      </c>
      <c r="AJ39">
        <f t="shared" si="34"/>
        <v>13</v>
      </c>
      <c r="AK39">
        <f t="shared" si="52"/>
        <v>7</v>
      </c>
      <c r="AL39" t="str">
        <f t="shared" si="35"/>
        <v>Leisher</v>
      </c>
      <c r="AM39" t="str">
        <f t="shared" si="36"/>
        <v>Jerry</v>
      </c>
      <c r="AN39" t="str">
        <f t="shared" si="53"/>
        <v>Leisher, Jerry</v>
      </c>
    </row>
    <row r="40" spans="1:40" ht="17.100000000000001" customHeight="1" x14ac:dyDescent="0.2">
      <c r="A40" s="19"/>
      <c r="B40" s="19">
        <f t="shared" si="37"/>
        <v>1</v>
      </c>
      <c r="C40" s="36" t="str">
        <f t="shared" si="38"/>
        <v>Hughes, Robbie</v>
      </c>
      <c r="D40" s="41">
        <f t="shared" si="39"/>
        <v>5</v>
      </c>
      <c r="E40" s="20">
        <f t="shared" si="40"/>
        <v>8</v>
      </c>
      <c r="F40" s="20">
        <f t="shared" si="41"/>
        <v>5</v>
      </c>
      <c r="G40" s="20">
        <f t="shared" si="42"/>
        <v>9</v>
      </c>
      <c r="H40" s="20">
        <f t="shared" si="43"/>
        <v>4</v>
      </c>
      <c r="I40" s="31">
        <f t="shared" si="44"/>
        <v>11.2</v>
      </c>
      <c r="J40" s="31">
        <f t="shared" si="45"/>
        <v>7</v>
      </c>
      <c r="K40" s="31">
        <f t="shared" si="46"/>
        <v>12.6</v>
      </c>
      <c r="L40" s="31">
        <f t="shared" si="47"/>
        <v>5.6</v>
      </c>
      <c r="M40" s="20">
        <f t="shared" si="48"/>
        <v>0</v>
      </c>
      <c r="N40" s="20">
        <f t="shared" si="49"/>
        <v>2</v>
      </c>
      <c r="O40" s="20">
        <f t="shared" si="50"/>
        <v>0</v>
      </c>
      <c r="Q40" s="33">
        <v>11</v>
      </c>
      <c r="R40" t="s">
        <v>536</v>
      </c>
      <c r="S40" s="33">
        <v>1</v>
      </c>
      <c r="T40" s="33">
        <v>5</v>
      </c>
      <c r="U40" s="33">
        <v>5</v>
      </c>
      <c r="V40" s="33">
        <v>8</v>
      </c>
      <c r="W40" s="33">
        <v>9</v>
      </c>
      <c r="X40" s="33">
        <v>4</v>
      </c>
      <c r="Y40" s="33">
        <v>0</v>
      </c>
      <c r="Z40" s="33">
        <v>2</v>
      </c>
      <c r="AA40" s="33">
        <v>0</v>
      </c>
      <c r="AB40" s="42"/>
      <c r="AC40" s="42"/>
      <c r="AD40" s="42"/>
      <c r="AE40">
        <f t="shared" si="51"/>
        <v>5</v>
      </c>
      <c r="AI40">
        <f t="shared" si="33"/>
        <v>7</v>
      </c>
      <c r="AJ40">
        <f t="shared" si="34"/>
        <v>13</v>
      </c>
      <c r="AK40">
        <f t="shared" si="52"/>
        <v>6</v>
      </c>
      <c r="AL40" t="str">
        <f t="shared" si="35"/>
        <v>Hughes</v>
      </c>
      <c r="AM40" t="str">
        <f t="shared" si="36"/>
        <v>Robbie</v>
      </c>
      <c r="AN40" t="str">
        <f t="shared" si="53"/>
        <v>Hughes, Robbie</v>
      </c>
    </row>
    <row r="41" spans="1:40" ht="17.100000000000001" customHeight="1" x14ac:dyDescent="0.2">
      <c r="A41" s="19"/>
      <c r="B41" s="19">
        <f t="shared" si="37"/>
        <v>2</v>
      </c>
      <c r="C41" s="36" t="str">
        <f t="shared" si="38"/>
        <v>Grady, Mike</v>
      </c>
      <c r="D41" s="41">
        <f t="shared" si="39"/>
        <v>3</v>
      </c>
      <c r="E41" s="20">
        <f t="shared" si="40"/>
        <v>6</v>
      </c>
      <c r="F41" s="20">
        <f t="shared" si="41"/>
        <v>1</v>
      </c>
      <c r="G41" s="20">
        <f t="shared" si="42"/>
        <v>0</v>
      </c>
      <c r="H41" s="20">
        <f t="shared" si="43"/>
        <v>1</v>
      </c>
      <c r="I41" s="31">
        <f t="shared" si="44"/>
        <v>14</v>
      </c>
      <c r="J41" s="31">
        <f t="shared" si="45"/>
        <v>2.3333333333333335</v>
      </c>
      <c r="K41" s="31">
        <f t="shared" si="46"/>
        <v>0</v>
      </c>
      <c r="L41" s="31">
        <f t="shared" si="47"/>
        <v>2.3333333333333335</v>
      </c>
      <c r="M41" s="20">
        <f t="shared" si="48"/>
        <v>0</v>
      </c>
      <c r="N41" s="20">
        <f t="shared" si="49"/>
        <v>0</v>
      </c>
      <c r="O41" s="20">
        <f t="shared" si="50"/>
        <v>0</v>
      </c>
      <c r="Q41" s="33">
        <v>14</v>
      </c>
      <c r="R41" t="s">
        <v>537</v>
      </c>
      <c r="S41" s="33">
        <v>2</v>
      </c>
      <c r="T41" s="33">
        <v>3</v>
      </c>
      <c r="U41" s="33">
        <v>1</v>
      </c>
      <c r="V41" s="33">
        <v>6</v>
      </c>
      <c r="W41" s="33">
        <v>0</v>
      </c>
      <c r="X41" s="33">
        <v>1</v>
      </c>
      <c r="Y41" s="33">
        <v>0</v>
      </c>
      <c r="Z41" s="33">
        <v>0</v>
      </c>
      <c r="AA41" s="33">
        <v>0</v>
      </c>
      <c r="AB41" s="42"/>
      <c r="AC41" s="42"/>
      <c r="AD41" s="42"/>
      <c r="AE41">
        <f t="shared" si="51"/>
        <v>3</v>
      </c>
      <c r="AI41">
        <f t="shared" si="33"/>
        <v>5</v>
      </c>
      <c r="AJ41">
        <f t="shared" si="34"/>
        <v>10</v>
      </c>
      <c r="AK41">
        <f t="shared" si="52"/>
        <v>5</v>
      </c>
      <c r="AL41" t="str">
        <f t="shared" si="35"/>
        <v>Grady</v>
      </c>
      <c r="AM41" t="str">
        <f t="shared" si="36"/>
        <v>Mike</v>
      </c>
      <c r="AN41" t="str">
        <f t="shared" si="53"/>
        <v>Grady, Mike</v>
      </c>
    </row>
    <row r="42" spans="1:40" ht="17.100000000000001" customHeight="1" x14ac:dyDescent="0.2">
      <c r="A42" s="22"/>
      <c r="B42" s="22"/>
      <c r="C42" s="37" t="s">
        <v>37</v>
      </c>
      <c r="D42" s="31">
        <f t="shared" ref="D42:H42" si="54">SUM(D33:D41)</f>
        <v>63.000000000000007</v>
      </c>
      <c r="E42" s="35">
        <f t="shared" si="54"/>
        <v>102</v>
      </c>
      <c r="F42" s="35">
        <f t="shared" si="54"/>
        <v>89</v>
      </c>
      <c r="G42" s="35">
        <f t="shared" si="54"/>
        <v>91</v>
      </c>
      <c r="H42" s="35">
        <f t="shared" si="54"/>
        <v>41</v>
      </c>
      <c r="I42" s="31">
        <f>E42*7/D42</f>
        <v>11.333333333333332</v>
      </c>
      <c r="J42" s="31">
        <f>F42*7/D42</f>
        <v>9.8888888888888875</v>
      </c>
      <c r="K42" s="32">
        <f>G42*7/D42</f>
        <v>10.111111111111111</v>
      </c>
      <c r="L42" s="32">
        <f>H42*7/D42</f>
        <v>4.5555555555555554</v>
      </c>
      <c r="M42" s="20">
        <f>SUM(M33:M41)</f>
        <v>4</v>
      </c>
      <c r="N42" s="20">
        <f t="shared" ref="N42:O42" si="55">SUM(N33:N41)</f>
        <v>6</v>
      </c>
      <c r="O42" s="20">
        <f t="shared" si="55"/>
        <v>1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zoomScaleNormal="100" workbookViewId="0">
      <selection activeCell="N9" sqref="N9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331</v>
      </c>
      <c r="B1" s="2"/>
      <c r="C1" s="2"/>
      <c r="D1" s="2"/>
      <c r="E1" s="3"/>
      <c r="F1" s="4"/>
      <c r="G1" s="5" t="s">
        <v>0</v>
      </c>
      <c r="H1" s="6" t="s">
        <v>3</v>
      </c>
      <c r="I1" s="7" t="s">
        <v>835</v>
      </c>
      <c r="J1" s="5" t="s">
        <v>2</v>
      </c>
      <c r="K1" s="6" t="s">
        <v>3</v>
      </c>
      <c r="L1" s="7" t="s">
        <v>836</v>
      </c>
      <c r="M1" s="5" t="s">
        <v>4</v>
      </c>
      <c r="N1" s="6" t="s">
        <v>3</v>
      </c>
      <c r="O1" s="7" t="s">
        <v>837</v>
      </c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>
        <v>44087</v>
      </c>
      <c r="H2" s="10" t="s">
        <v>5</v>
      </c>
      <c r="I2" s="11"/>
      <c r="J2" s="9">
        <v>44094</v>
      </c>
      <c r="K2" s="10" t="s">
        <v>5</v>
      </c>
      <c r="L2" s="11"/>
      <c r="M2" s="9">
        <v>44107</v>
      </c>
      <c r="N2" s="10" t="s">
        <v>5</v>
      </c>
      <c r="O2" s="120"/>
    </row>
    <row r="3" spans="1:40" s="8" customFormat="1" ht="17.100000000000001" customHeight="1" x14ac:dyDescent="0.25">
      <c r="A3" s="1" t="s">
        <v>6</v>
      </c>
      <c r="B3" s="2"/>
      <c r="C3" s="1" t="s">
        <v>335</v>
      </c>
      <c r="D3" s="2"/>
      <c r="E3" s="12"/>
      <c r="F3" s="3"/>
      <c r="G3" s="13" t="s">
        <v>313</v>
      </c>
      <c r="H3" s="124" t="s">
        <v>336</v>
      </c>
      <c r="I3" s="15"/>
      <c r="J3" s="13" t="s">
        <v>760</v>
      </c>
      <c r="K3" s="122" t="s">
        <v>334</v>
      </c>
      <c r="L3" s="15"/>
      <c r="M3" s="13" t="s">
        <v>313</v>
      </c>
      <c r="N3" s="122" t="s">
        <v>52</v>
      </c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9" t="s">
        <v>9</v>
      </c>
      <c r="H4" s="6" t="s">
        <v>1</v>
      </c>
      <c r="I4" s="7" t="s">
        <v>838</v>
      </c>
      <c r="J4" s="119" t="s">
        <v>10</v>
      </c>
      <c r="K4" s="86" t="s">
        <v>1</v>
      </c>
      <c r="L4" s="11" t="s">
        <v>839</v>
      </c>
      <c r="M4" s="5" t="s">
        <v>11</v>
      </c>
      <c r="N4" s="86" t="s">
        <v>3</v>
      </c>
      <c r="O4" s="7" t="s">
        <v>840</v>
      </c>
    </row>
    <row r="5" spans="1:40" s="8" customFormat="1" ht="17.100000000000001" customHeight="1" x14ac:dyDescent="0.25">
      <c r="A5" s="1" t="s">
        <v>12</v>
      </c>
      <c r="B5" s="2"/>
      <c r="C5" s="1" t="s">
        <v>46</v>
      </c>
      <c r="D5" s="2"/>
      <c r="G5" s="9">
        <v>44108</v>
      </c>
      <c r="H5" s="10" t="s">
        <v>5</v>
      </c>
      <c r="I5" s="11"/>
      <c r="J5" s="9">
        <v>44115</v>
      </c>
      <c r="K5" s="10" t="s">
        <v>5</v>
      </c>
      <c r="L5" s="11"/>
      <c r="M5" s="9">
        <v>44121</v>
      </c>
      <c r="N5" s="10" t="s">
        <v>5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 t="s">
        <v>761</v>
      </c>
      <c r="H6" s="14" t="s">
        <v>45</v>
      </c>
      <c r="I6" s="15"/>
      <c r="J6" s="13" t="s">
        <v>761</v>
      </c>
      <c r="K6" s="14" t="s">
        <v>326</v>
      </c>
      <c r="L6" s="15"/>
      <c r="M6" s="13" t="s">
        <v>760</v>
      </c>
      <c r="N6" s="14" t="s">
        <v>333</v>
      </c>
      <c r="O6" s="15"/>
    </row>
    <row r="7" spans="1:40" s="8" customFormat="1" ht="17.100000000000001" customHeight="1" x14ac:dyDescent="0.25">
      <c r="A7" s="1" t="s">
        <v>15</v>
      </c>
      <c r="B7" s="2"/>
      <c r="C7" s="12">
        <f>COUNTIF(D1:O9,"won")</f>
        <v>4</v>
      </c>
      <c r="D7" s="5" t="s">
        <v>16</v>
      </c>
      <c r="E7" s="6" t="s">
        <v>1</v>
      </c>
      <c r="F7" s="7" t="s">
        <v>805</v>
      </c>
      <c r="G7" s="5" t="s">
        <v>17</v>
      </c>
      <c r="H7" s="6" t="s">
        <v>1</v>
      </c>
      <c r="I7" s="7" t="s">
        <v>750</v>
      </c>
      <c r="J7" s="5" t="s">
        <v>18</v>
      </c>
      <c r="K7" s="6" t="s">
        <v>3</v>
      </c>
      <c r="L7" s="7" t="s">
        <v>804</v>
      </c>
      <c r="M7" s="5" t="s">
        <v>322</v>
      </c>
      <c r="N7" s="6" t="s">
        <v>810</v>
      </c>
      <c r="O7" s="7" t="s">
        <v>811</v>
      </c>
    </row>
    <row r="8" spans="1:40" s="8" customFormat="1" ht="17.100000000000001" customHeight="1" x14ac:dyDescent="0.25">
      <c r="A8" s="1" t="s">
        <v>19</v>
      </c>
      <c r="B8" s="2"/>
      <c r="C8" s="12">
        <f>COUNTIF(D1:O9,"lost")</f>
        <v>5</v>
      </c>
      <c r="D8" s="9">
        <v>44122</v>
      </c>
      <c r="E8" s="10" t="s">
        <v>5</v>
      </c>
      <c r="F8" s="11"/>
      <c r="G8" s="9">
        <v>44129</v>
      </c>
      <c r="H8" s="10" t="s">
        <v>5</v>
      </c>
      <c r="I8" s="11"/>
      <c r="J8" s="9">
        <v>44142</v>
      </c>
      <c r="K8" s="10" t="s">
        <v>5</v>
      </c>
      <c r="L8" s="11"/>
      <c r="M8" s="9">
        <v>44143</v>
      </c>
      <c r="N8" s="10" t="s">
        <v>5</v>
      </c>
      <c r="O8" s="11"/>
    </row>
    <row r="9" spans="1:40" s="8" customFormat="1" ht="17.100000000000001" customHeight="1" x14ac:dyDescent="0.25">
      <c r="A9" s="1" t="s">
        <v>20</v>
      </c>
      <c r="B9" s="2"/>
      <c r="C9" s="12">
        <f>COUNTIF(D1:O9,"tie")</f>
        <v>1</v>
      </c>
      <c r="D9" s="13" t="s">
        <v>761</v>
      </c>
      <c r="E9" s="14" t="s">
        <v>314</v>
      </c>
      <c r="F9" s="15"/>
      <c r="G9" s="13" t="s">
        <v>313</v>
      </c>
      <c r="H9" s="14" t="s">
        <v>325</v>
      </c>
      <c r="I9" s="15"/>
      <c r="J9" s="13" t="s">
        <v>760</v>
      </c>
      <c r="K9" s="14" t="s">
        <v>7</v>
      </c>
      <c r="L9" s="15"/>
      <c r="M9" s="13" t="s">
        <v>760</v>
      </c>
      <c r="N9" s="14" t="s">
        <v>312</v>
      </c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60</v>
      </c>
      <c r="R11" t="s">
        <v>24</v>
      </c>
      <c r="S11" s="33" t="s">
        <v>61</v>
      </c>
      <c r="T11" s="33" t="s">
        <v>62</v>
      </c>
      <c r="U11" s="33" t="s">
        <v>63</v>
      </c>
      <c r="V11" s="33" t="s">
        <v>64</v>
      </c>
      <c r="W11" s="33" t="s">
        <v>65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123" t="s">
        <v>328</v>
      </c>
      <c r="AF11" s="33" t="s">
        <v>66</v>
      </c>
      <c r="AG11" s="4" t="s">
        <v>329</v>
      </c>
    </row>
    <row r="12" spans="1:40" ht="17.100000000000001" customHeight="1" x14ac:dyDescent="0.2">
      <c r="A12" s="19">
        <v>52</v>
      </c>
      <c r="B12" s="19">
        <f>T12</f>
        <v>10</v>
      </c>
      <c r="C12" s="36" t="str">
        <f>AN12</f>
        <v>Burk, Steve</v>
      </c>
      <c r="D12" s="36">
        <f t="shared" ref="D12:L24" si="0">U12</f>
        <v>29</v>
      </c>
      <c r="E12" s="20">
        <f t="shared" si="0"/>
        <v>10</v>
      </c>
      <c r="F12" s="20">
        <f t="shared" si="0"/>
        <v>9</v>
      </c>
      <c r="G12" s="20">
        <f t="shared" si="0"/>
        <v>0</v>
      </c>
      <c r="H12" s="20">
        <f t="shared" si="0"/>
        <v>0</v>
      </c>
      <c r="I12" s="20">
        <f t="shared" si="0"/>
        <v>0</v>
      </c>
      <c r="J12" s="20">
        <f t="shared" si="0"/>
        <v>7</v>
      </c>
      <c r="K12" s="20">
        <f t="shared" si="0"/>
        <v>6</v>
      </c>
      <c r="L12" s="20">
        <f t="shared" si="0"/>
        <v>5</v>
      </c>
      <c r="M12" s="21">
        <f t="shared" ref="M12:M24" si="1">F12/D12</f>
        <v>0.31034482758620691</v>
      </c>
      <c r="N12" s="20">
        <f>F12+G12+(H12*2)+(I12*3)</f>
        <v>9</v>
      </c>
      <c r="O12" s="21">
        <f>N12/D12</f>
        <v>0.31034482758620691</v>
      </c>
      <c r="Q12">
        <v>1</v>
      </c>
      <c r="R12" t="s">
        <v>542</v>
      </c>
      <c r="S12">
        <v>0.31</v>
      </c>
      <c r="T12">
        <v>10</v>
      </c>
      <c r="U12">
        <v>29</v>
      </c>
      <c r="V12">
        <v>10</v>
      </c>
      <c r="W12">
        <v>9</v>
      </c>
      <c r="X12">
        <v>0</v>
      </c>
      <c r="Y12">
        <v>0</v>
      </c>
      <c r="Z12">
        <v>0</v>
      </c>
      <c r="AA12">
        <v>7</v>
      </c>
      <c r="AB12">
        <v>6</v>
      </c>
      <c r="AC12">
        <v>5</v>
      </c>
      <c r="AD12">
        <v>9</v>
      </c>
      <c r="AE12">
        <v>0.42899999999999999</v>
      </c>
      <c r="AF12">
        <v>0.31</v>
      </c>
      <c r="AG12">
        <v>0.73899999999999999</v>
      </c>
      <c r="AI12">
        <f t="shared" ref="AI12:AI25" si="2">FIND(" ",R12)</f>
        <v>6</v>
      </c>
      <c r="AJ12">
        <f t="shared" ref="AJ12:AJ25" si="3">LEN(R12)</f>
        <v>10</v>
      </c>
      <c r="AK12">
        <f>AJ12-AI12</f>
        <v>4</v>
      </c>
      <c r="AL12" t="str">
        <f t="shared" ref="AL12:AL25" si="4">RIGHT(R12,AK12)</f>
        <v>Burk</v>
      </c>
      <c r="AM12" t="str">
        <f t="shared" ref="AM12:AM25" si="5">LEFT(R12,(AI12-1))</f>
        <v>Steve</v>
      </c>
      <c r="AN12" t="str">
        <f>AL12&amp;", "&amp;AM12</f>
        <v>Burk, Steve</v>
      </c>
    </row>
    <row r="13" spans="1:40" ht="17.100000000000001" customHeight="1" x14ac:dyDescent="0.2">
      <c r="A13" s="19">
        <v>55</v>
      </c>
      <c r="B13" s="19">
        <f t="shared" ref="B13:B24" si="6">T13</f>
        <v>7</v>
      </c>
      <c r="C13" s="36" t="str">
        <f t="shared" ref="C13:C24" si="7">AN13</f>
        <v>Landis, Jere</v>
      </c>
      <c r="D13" s="36">
        <f t="shared" si="0"/>
        <v>23</v>
      </c>
      <c r="E13" s="20">
        <f t="shared" si="0"/>
        <v>7</v>
      </c>
      <c r="F13" s="20">
        <f t="shared" si="0"/>
        <v>13</v>
      </c>
      <c r="G13" s="20">
        <f t="shared" si="0"/>
        <v>2</v>
      </c>
      <c r="H13" s="20">
        <f t="shared" si="0"/>
        <v>0</v>
      </c>
      <c r="I13" s="20">
        <f t="shared" si="0"/>
        <v>1</v>
      </c>
      <c r="J13" s="20">
        <f t="shared" si="0"/>
        <v>6</v>
      </c>
      <c r="K13" s="20">
        <f t="shared" si="0"/>
        <v>4</v>
      </c>
      <c r="L13" s="20">
        <f t="shared" si="0"/>
        <v>2</v>
      </c>
      <c r="M13" s="21">
        <f t="shared" si="1"/>
        <v>0.56521739130434778</v>
      </c>
      <c r="N13" s="20">
        <f>F13+G13+(H13*2)+(I13*3)</f>
        <v>18</v>
      </c>
      <c r="O13" s="21">
        <f t="shared" ref="O13:O24" si="8">N13/D13</f>
        <v>0.78260869565217395</v>
      </c>
      <c r="Q13">
        <v>2</v>
      </c>
      <c r="R13" t="s">
        <v>543</v>
      </c>
      <c r="S13">
        <v>0.56499999999999995</v>
      </c>
      <c r="T13">
        <v>7</v>
      </c>
      <c r="U13">
        <v>23</v>
      </c>
      <c r="V13">
        <v>7</v>
      </c>
      <c r="W13">
        <v>13</v>
      </c>
      <c r="X13">
        <v>2</v>
      </c>
      <c r="Y13">
        <v>0</v>
      </c>
      <c r="Z13">
        <v>1</v>
      </c>
      <c r="AA13">
        <v>6</v>
      </c>
      <c r="AB13">
        <v>4</v>
      </c>
      <c r="AC13">
        <v>2</v>
      </c>
      <c r="AD13">
        <v>18</v>
      </c>
      <c r="AE13">
        <v>0.63</v>
      </c>
      <c r="AF13">
        <v>0.78300000000000003</v>
      </c>
      <c r="AG13">
        <v>1.4119999999999999</v>
      </c>
      <c r="AI13">
        <f t="shared" si="2"/>
        <v>5</v>
      </c>
      <c r="AJ13">
        <f t="shared" si="3"/>
        <v>11</v>
      </c>
      <c r="AK13">
        <f t="shared" ref="AK13:AK25" si="9">AJ13-AI13</f>
        <v>6</v>
      </c>
      <c r="AL13" t="str">
        <f t="shared" si="4"/>
        <v>Landis</v>
      </c>
      <c r="AM13" t="str">
        <f t="shared" si="5"/>
        <v>Jere</v>
      </c>
      <c r="AN13" t="str">
        <f t="shared" ref="AN13:AN25" si="10">AL13&amp;", "&amp;AM13</f>
        <v>Landis, Jere</v>
      </c>
    </row>
    <row r="14" spans="1:40" ht="17.100000000000001" customHeight="1" x14ac:dyDescent="0.2">
      <c r="A14" s="19">
        <v>54</v>
      </c>
      <c r="B14" s="19">
        <f t="shared" si="6"/>
        <v>8</v>
      </c>
      <c r="C14" s="36" t="str">
        <f t="shared" si="7"/>
        <v>Miller, Edward</v>
      </c>
      <c r="D14" s="36">
        <f t="shared" si="0"/>
        <v>26</v>
      </c>
      <c r="E14" s="20">
        <f t="shared" si="0"/>
        <v>9</v>
      </c>
      <c r="F14" s="20">
        <f t="shared" si="0"/>
        <v>17</v>
      </c>
      <c r="G14" s="20">
        <f t="shared" si="0"/>
        <v>2</v>
      </c>
      <c r="H14" s="20">
        <f t="shared" si="0"/>
        <v>0</v>
      </c>
      <c r="I14" s="20">
        <f t="shared" si="0"/>
        <v>0</v>
      </c>
      <c r="J14" s="20">
        <f t="shared" si="0"/>
        <v>7</v>
      </c>
      <c r="K14" s="20">
        <f t="shared" si="0"/>
        <v>4</v>
      </c>
      <c r="L14" s="20">
        <f t="shared" si="0"/>
        <v>2</v>
      </c>
      <c r="M14" s="21">
        <f t="shared" si="1"/>
        <v>0.65384615384615385</v>
      </c>
      <c r="N14" s="20">
        <f t="shared" ref="N14:N24" si="11">F14+G14+(H14*2)+(I14*3)</f>
        <v>19</v>
      </c>
      <c r="O14" s="21">
        <f t="shared" si="8"/>
        <v>0.73076923076923073</v>
      </c>
      <c r="Q14">
        <v>3</v>
      </c>
      <c r="R14" t="s">
        <v>544</v>
      </c>
      <c r="S14">
        <v>0.65400000000000003</v>
      </c>
      <c r="T14">
        <v>8</v>
      </c>
      <c r="U14">
        <v>26</v>
      </c>
      <c r="V14">
        <v>9</v>
      </c>
      <c r="W14">
        <v>17</v>
      </c>
      <c r="X14">
        <v>2</v>
      </c>
      <c r="Y14">
        <v>0</v>
      </c>
      <c r="Z14">
        <v>0</v>
      </c>
      <c r="AA14">
        <v>7</v>
      </c>
      <c r="AB14">
        <v>4</v>
      </c>
      <c r="AC14">
        <v>2</v>
      </c>
      <c r="AD14">
        <v>19</v>
      </c>
      <c r="AE14">
        <v>0.7</v>
      </c>
      <c r="AF14">
        <v>0.73099999999999998</v>
      </c>
      <c r="AG14">
        <v>1.431</v>
      </c>
      <c r="AI14">
        <f t="shared" si="2"/>
        <v>7</v>
      </c>
      <c r="AJ14">
        <f t="shared" si="3"/>
        <v>13</v>
      </c>
      <c r="AK14">
        <f t="shared" si="9"/>
        <v>6</v>
      </c>
      <c r="AL14" t="str">
        <f t="shared" si="4"/>
        <v>Miller</v>
      </c>
      <c r="AM14" t="str">
        <f t="shared" si="5"/>
        <v>Edward</v>
      </c>
      <c r="AN14" t="str">
        <f t="shared" si="10"/>
        <v>Miller, Edward</v>
      </c>
    </row>
    <row r="15" spans="1:40" ht="17.100000000000001" customHeight="1" x14ac:dyDescent="0.2">
      <c r="A15" s="19">
        <v>46</v>
      </c>
      <c r="B15" s="19">
        <f t="shared" si="6"/>
        <v>8</v>
      </c>
      <c r="C15" s="36" t="str">
        <f t="shared" si="7"/>
        <v>Smith, Chad</v>
      </c>
      <c r="D15" s="36">
        <f t="shared" si="0"/>
        <v>21</v>
      </c>
      <c r="E15" s="20">
        <f t="shared" si="0"/>
        <v>5</v>
      </c>
      <c r="F15" s="20">
        <f t="shared" si="0"/>
        <v>8</v>
      </c>
      <c r="G15" s="20">
        <f t="shared" si="0"/>
        <v>1</v>
      </c>
      <c r="H15" s="20">
        <f t="shared" si="0"/>
        <v>0</v>
      </c>
      <c r="I15" s="20">
        <f t="shared" si="0"/>
        <v>0</v>
      </c>
      <c r="J15" s="20">
        <f t="shared" si="0"/>
        <v>4</v>
      </c>
      <c r="K15" s="20">
        <f t="shared" si="0"/>
        <v>7</v>
      </c>
      <c r="L15" s="20">
        <f t="shared" si="0"/>
        <v>3</v>
      </c>
      <c r="M15" s="21">
        <f t="shared" si="1"/>
        <v>0.38095238095238093</v>
      </c>
      <c r="N15" s="20">
        <f t="shared" si="11"/>
        <v>9</v>
      </c>
      <c r="O15" s="21">
        <f t="shared" si="8"/>
        <v>0.42857142857142855</v>
      </c>
      <c r="Q15">
        <v>4</v>
      </c>
      <c r="R15" t="s">
        <v>545</v>
      </c>
      <c r="S15">
        <v>0.38100000000000001</v>
      </c>
      <c r="T15">
        <v>8</v>
      </c>
      <c r="U15">
        <v>21</v>
      </c>
      <c r="V15">
        <v>5</v>
      </c>
      <c r="W15">
        <v>8</v>
      </c>
      <c r="X15">
        <v>1</v>
      </c>
      <c r="Y15">
        <v>0</v>
      </c>
      <c r="Z15">
        <v>0</v>
      </c>
      <c r="AA15">
        <v>4</v>
      </c>
      <c r="AB15">
        <v>7</v>
      </c>
      <c r="AC15">
        <v>3</v>
      </c>
      <c r="AD15">
        <v>9</v>
      </c>
      <c r="AE15">
        <v>0.53600000000000003</v>
      </c>
      <c r="AF15">
        <v>0.42899999999999999</v>
      </c>
      <c r="AG15">
        <v>0.96399999999999997</v>
      </c>
      <c r="AI15">
        <f t="shared" si="2"/>
        <v>5</v>
      </c>
      <c r="AJ15">
        <f t="shared" si="3"/>
        <v>10</v>
      </c>
      <c r="AK15">
        <f t="shared" si="9"/>
        <v>5</v>
      </c>
      <c r="AL15" t="str">
        <f t="shared" si="4"/>
        <v>Smith</v>
      </c>
      <c r="AM15" t="str">
        <f t="shared" si="5"/>
        <v>Chad</v>
      </c>
      <c r="AN15" t="str">
        <f t="shared" si="10"/>
        <v>Smith, Chad</v>
      </c>
    </row>
    <row r="16" spans="1:40" ht="17.100000000000001" customHeight="1" x14ac:dyDescent="0.2">
      <c r="A16" s="19">
        <v>44</v>
      </c>
      <c r="B16" s="19">
        <f t="shared" si="6"/>
        <v>10</v>
      </c>
      <c r="C16" s="36" t="str">
        <f t="shared" si="7"/>
        <v>Warfel, David</v>
      </c>
      <c r="D16" s="36">
        <f t="shared" si="0"/>
        <v>34</v>
      </c>
      <c r="E16" s="20">
        <f t="shared" si="0"/>
        <v>6</v>
      </c>
      <c r="F16" s="20">
        <f t="shared" si="0"/>
        <v>10</v>
      </c>
      <c r="G16" s="20">
        <f t="shared" si="0"/>
        <v>0</v>
      </c>
      <c r="H16" s="20">
        <f t="shared" si="0"/>
        <v>0</v>
      </c>
      <c r="I16" s="20">
        <f t="shared" si="0"/>
        <v>0</v>
      </c>
      <c r="J16" s="20">
        <f t="shared" si="0"/>
        <v>8</v>
      </c>
      <c r="K16" s="20">
        <f t="shared" si="0"/>
        <v>1</v>
      </c>
      <c r="L16" s="20">
        <f t="shared" si="0"/>
        <v>7</v>
      </c>
      <c r="M16" s="21">
        <f t="shared" si="1"/>
        <v>0.29411764705882354</v>
      </c>
      <c r="N16" s="20">
        <f t="shared" si="11"/>
        <v>10</v>
      </c>
      <c r="O16" s="21">
        <f t="shared" si="8"/>
        <v>0.29411764705882354</v>
      </c>
      <c r="Q16">
        <v>5</v>
      </c>
      <c r="R16" t="s">
        <v>546</v>
      </c>
      <c r="S16">
        <v>0.29399999999999998</v>
      </c>
      <c r="T16">
        <v>10</v>
      </c>
      <c r="U16">
        <v>34</v>
      </c>
      <c r="V16">
        <v>6</v>
      </c>
      <c r="W16">
        <v>10</v>
      </c>
      <c r="X16">
        <v>0</v>
      </c>
      <c r="Y16">
        <v>0</v>
      </c>
      <c r="Z16">
        <v>0</v>
      </c>
      <c r="AA16">
        <v>8</v>
      </c>
      <c r="AB16">
        <v>1</v>
      </c>
      <c r="AC16">
        <v>7</v>
      </c>
      <c r="AD16">
        <v>10</v>
      </c>
      <c r="AE16">
        <v>0.314</v>
      </c>
      <c r="AF16">
        <v>0.29399999999999998</v>
      </c>
      <c r="AG16">
        <v>0.60799999999999998</v>
      </c>
      <c r="AI16">
        <f t="shared" si="2"/>
        <v>6</v>
      </c>
      <c r="AJ16">
        <f t="shared" si="3"/>
        <v>12</v>
      </c>
      <c r="AK16">
        <f t="shared" si="9"/>
        <v>6</v>
      </c>
      <c r="AL16" t="str">
        <f t="shared" si="4"/>
        <v>Warfel</v>
      </c>
      <c r="AM16" t="str">
        <f t="shared" si="5"/>
        <v>David</v>
      </c>
      <c r="AN16" t="str">
        <f t="shared" si="10"/>
        <v>Warfel, David</v>
      </c>
    </row>
    <row r="17" spans="1:40" ht="17.100000000000001" customHeight="1" x14ac:dyDescent="0.2">
      <c r="A17" s="19">
        <v>58</v>
      </c>
      <c r="B17" s="19">
        <f t="shared" si="6"/>
        <v>8</v>
      </c>
      <c r="C17" s="36" t="str">
        <f t="shared" si="7"/>
        <v>Zayas, Andy</v>
      </c>
      <c r="D17" s="36">
        <f t="shared" si="0"/>
        <v>25</v>
      </c>
      <c r="E17" s="20">
        <f t="shared" si="0"/>
        <v>6</v>
      </c>
      <c r="F17" s="20">
        <f t="shared" si="0"/>
        <v>12</v>
      </c>
      <c r="G17" s="20">
        <f t="shared" si="0"/>
        <v>1</v>
      </c>
      <c r="H17" s="20">
        <f t="shared" si="0"/>
        <v>0</v>
      </c>
      <c r="I17" s="20">
        <f t="shared" si="0"/>
        <v>0</v>
      </c>
      <c r="J17" s="20">
        <f t="shared" si="0"/>
        <v>9</v>
      </c>
      <c r="K17" s="20">
        <f t="shared" si="0"/>
        <v>4</v>
      </c>
      <c r="L17" s="20">
        <f t="shared" si="0"/>
        <v>1</v>
      </c>
      <c r="M17" s="21">
        <f t="shared" si="1"/>
        <v>0.48</v>
      </c>
      <c r="N17" s="20">
        <f t="shared" si="11"/>
        <v>13</v>
      </c>
      <c r="O17" s="21">
        <f t="shared" si="8"/>
        <v>0.52</v>
      </c>
      <c r="Q17">
        <v>6</v>
      </c>
      <c r="R17" t="s">
        <v>547</v>
      </c>
      <c r="S17">
        <v>0.48</v>
      </c>
      <c r="T17">
        <v>8</v>
      </c>
      <c r="U17">
        <v>25</v>
      </c>
      <c r="V17">
        <v>6</v>
      </c>
      <c r="W17">
        <v>12</v>
      </c>
      <c r="X17">
        <v>1</v>
      </c>
      <c r="Y17">
        <v>0</v>
      </c>
      <c r="Z17">
        <v>0</v>
      </c>
      <c r="AA17">
        <v>9</v>
      </c>
      <c r="AB17">
        <v>4</v>
      </c>
      <c r="AC17">
        <v>1</v>
      </c>
      <c r="AD17">
        <v>13</v>
      </c>
      <c r="AE17">
        <v>0.55200000000000005</v>
      </c>
      <c r="AF17">
        <v>0.52</v>
      </c>
      <c r="AG17">
        <v>1.0720000000000001</v>
      </c>
      <c r="AI17">
        <f t="shared" si="2"/>
        <v>5</v>
      </c>
      <c r="AJ17">
        <f t="shared" si="3"/>
        <v>10</v>
      </c>
      <c r="AK17">
        <f t="shared" si="9"/>
        <v>5</v>
      </c>
      <c r="AL17" t="str">
        <f t="shared" si="4"/>
        <v>Zayas</v>
      </c>
      <c r="AM17" t="str">
        <f t="shared" si="5"/>
        <v>Andy</v>
      </c>
      <c r="AN17" t="str">
        <f t="shared" si="10"/>
        <v>Zayas, Andy</v>
      </c>
    </row>
    <row r="18" spans="1:40" ht="17.100000000000001" customHeight="1" x14ac:dyDescent="0.2">
      <c r="A18" s="19">
        <v>52</v>
      </c>
      <c r="B18" s="19">
        <f t="shared" si="6"/>
        <v>10</v>
      </c>
      <c r="C18" s="36" t="str">
        <f t="shared" si="7"/>
        <v>Tapp, Michael</v>
      </c>
      <c r="D18" s="36">
        <f t="shared" si="0"/>
        <v>28</v>
      </c>
      <c r="E18" s="20">
        <f t="shared" si="0"/>
        <v>7</v>
      </c>
      <c r="F18" s="20">
        <f t="shared" si="0"/>
        <v>11</v>
      </c>
      <c r="G18" s="20">
        <f t="shared" si="0"/>
        <v>0</v>
      </c>
      <c r="H18" s="20">
        <f t="shared" si="0"/>
        <v>0</v>
      </c>
      <c r="I18" s="20">
        <f t="shared" si="0"/>
        <v>0</v>
      </c>
      <c r="J18" s="20">
        <f t="shared" si="0"/>
        <v>4</v>
      </c>
      <c r="K18" s="20">
        <f t="shared" si="0"/>
        <v>5</v>
      </c>
      <c r="L18" s="20">
        <f t="shared" si="0"/>
        <v>4</v>
      </c>
      <c r="M18" s="21">
        <f t="shared" si="1"/>
        <v>0.39285714285714285</v>
      </c>
      <c r="N18" s="20">
        <f t="shared" si="11"/>
        <v>11</v>
      </c>
      <c r="O18" s="21">
        <f t="shared" si="8"/>
        <v>0.39285714285714285</v>
      </c>
      <c r="Q18">
        <v>7</v>
      </c>
      <c r="R18" t="s">
        <v>548</v>
      </c>
      <c r="S18">
        <v>0.39300000000000002</v>
      </c>
      <c r="T18">
        <v>10</v>
      </c>
      <c r="U18">
        <v>28</v>
      </c>
      <c r="V18">
        <v>7</v>
      </c>
      <c r="W18">
        <v>11</v>
      </c>
      <c r="X18">
        <v>0</v>
      </c>
      <c r="Y18">
        <v>0</v>
      </c>
      <c r="Z18">
        <v>0</v>
      </c>
      <c r="AA18">
        <v>4</v>
      </c>
      <c r="AB18">
        <v>5</v>
      </c>
      <c r="AC18">
        <v>4</v>
      </c>
      <c r="AD18">
        <v>11</v>
      </c>
      <c r="AE18">
        <v>0.48499999999999999</v>
      </c>
      <c r="AF18">
        <v>0.39300000000000002</v>
      </c>
      <c r="AG18">
        <v>0.878</v>
      </c>
      <c r="AI18">
        <f t="shared" si="2"/>
        <v>8</v>
      </c>
      <c r="AJ18">
        <f t="shared" si="3"/>
        <v>12</v>
      </c>
      <c r="AK18">
        <f t="shared" si="9"/>
        <v>4</v>
      </c>
      <c r="AL18" t="str">
        <f t="shared" si="4"/>
        <v>Tapp</v>
      </c>
      <c r="AM18" t="str">
        <f t="shared" si="5"/>
        <v>Michael</v>
      </c>
      <c r="AN18" t="str">
        <f t="shared" si="10"/>
        <v>Tapp, Michael</v>
      </c>
    </row>
    <row r="19" spans="1:40" ht="17.100000000000001" customHeight="1" x14ac:dyDescent="0.2">
      <c r="A19" s="19">
        <v>37</v>
      </c>
      <c r="B19" s="19">
        <f t="shared" si="6"/>
        <v>6</v>
      </c>
      <c r="C19" s="36" t="str">
        <f t="shared" si="7"/>
        <v>Wentland, Conor</v>
      </c>
      <c r="D19" s="36">
        <f t="shared" si="0"/>
        <v>18</v>
      </c>
      <c r="E19" s="20">
        <f t="shared" si="0"/>
        <v>2</v>
      </c>
      <c r="F19" s="20">
        <f t="shared" si="0"/>
        <v>8</v>
      </c>
      <c r="G19" s="20">
        <f t="shared" si="0"/>
        <v>2</v>
      </c>
      <c r="H19" s="20">
        <f t="shared" si="0"/>
        <v>0</v>
      </c>
      <c r="I19" s="20">
        <f t="shared" si="0"/>
        <v>0</v>
      </c>
      <c r="J19" s="20">
        <f t="shared" si="0"/>
        <v>3</v>
      </c>
      <c r="K19" s="20">
        <f t="shared" si="0"/>
        <v>2</v>
      </c>
      <c r="L19" s="20">
        <f t="shared" si="0"/>
        <v>0</v>
      </c>
      <c r="M19" s="21">
        <f t="shared" si="1"/>
        <v>0.44444444444444442</v>
      </c>
      <c r="N19" s="20">
        <f t="shared" si="11"/>
        <v>10</v>
      </c>
      <c r="O19" s="21">
        <f t="shared" si="8"/>
        <v>0.55555555555555558</v>
      </c>
      <c r="Q19">
        <v>8</v>
      </c>
      <c r="R19" t="s">
        <v>549</v>
      </c>
      <c r="S19">
        <v>0.44400000000000001</v>
      </c>
      <c r="T19">
        <v>6</v>
      </c>
      <c r="U19">
        <v>18</v>
      </c>
      <c r="V19">
        <v>2</v>
      </c>
      <c r="W19">
        <v>8</v>
      </c>
      <c r="X19">
        <v>2</v>
      </c>
      <c r="Y19">
        <v>0</v>
      </c>
      <c r="Z19">
        <v>0</v>
      </c>
      <c r="AA19">
        <v>3</v>
      </c>
      <c r="AB19">
        <v>2</v>
      </c>
      <c r="AC19">
        <v>0</v>
      </c>
      <c r="AD19">
        <v>10</v>
      </c>
      <c r="AE19">
        <v>0.5</v>
      </c>
      <c r="AF19">
        <v>0.55600000000000005</v>
      </c>
      <c r="AG19">
        <v>1.056</v>
      </c>
      <c r="AI19">
        <f t="shared" si="2"/>
        <v>6</v>
      </c>
      <c r="AJ19">
        <f t="shared" si="3"/>
        <v>14</v>
      </c>
      <c r="AK19">
        <f t="shared" si="9"/>
        <v>8</v>
      </c>
      <c r="AL19" t="str">
        <f t="shared" si="4"/>
        <v>Wentland</v>
      </c>
      <c r="AM19" t="str">
        <f t="shared" si="5"/>
        <v>Conor</v>
      </c>
      <c r="AN19" t="str">
        <f t="shared" si="10"/>
        <v>Wentland, Conor</v>
      </c>
    </row>
    <row r="20" spans="1:40" ht="17.100000000000001" customHeight="1" x14ac:dyDescent="0.2">
      <c r="A20" s="19">
        <v>56</v>
      </c>
      <c r="B20" s="19">
        <f t="shared" si="6"/>
        <v>7</v>
      </c>
      <c r="C20" s="36" t="str">
        <f t="shared" si="7"/>
        <v>Hyson, Todd</v>
      </c>
      <c r="D20" s="36">
        <f t="shared" si="0"/>
        <v>19</v>
      </c>
      <c r="E20" s="20">
        <f t="shared" si="0"/>
        <v>1</v>
      </c>
      <c r="F20" s="20">
        <f t="shared" si="0"/>
        <v>5</v>
      </c>
      <c r="G20" s="20">
        <f t="shared" si="0"/>
        <v>1</v>
      </c>
      <c r="H20" s="20">
        <f t="shared" si="0"/>
        <v>0</v>
      </c>
      <c r="I20" s="20">
        <f t="shared" si="0"/>
        <v>0</v>
      </c>
      <c r="J20" s="20">
        <f t="shared" si="0"/>
        <v>4</v>
      </c>
      <c r="K20" s="20">
        <f t="shared" si="0"/>
        <v>3</v>
      </c>
      <c r="L20" s="20">
        <f t="shared" si="0"/>
        <v>7</v>
      </c>
      <c r="M20" s="21">
        <f t="shared" si="1"/>
        <v>0.26315789473684209</v>
      </c>
      <c r="N20" s="20">
        <f t="shared" si="11"/>
        <v>6</v>
      </c>
      <c r="O20" s="21">
        <f t="shared" si="8"/>
        <v>0.31578947368421051</v>
      </c>
      <c r="Q20">
        <v>9</v>
      </c>
      <c r="R20" t="s">
        <v>550</v>
      </c>
      <c r="S20">
        <v>0.26300000000000001</v>
      </c>
      <c r="T20">
        <v>7</v>
      </c>
      <c r="U20">
        <v>19</v>
      </c>
      <c r="V20">
        <v>1</v>
      </c>
      <c r="W20">
        <v>5</v>
      </c>
      <c r="X20">
        <v>1</v>
      </c>
      <c r="Y20">
        <v>0</v>
      </c>
      <c r="Z20">
        <v>0</v>
      </c>
      <c r="AA20">
        <v>4</v>
      </c>
      <c r="AB20">
        <v>3</v>
      </c>
      <c r="AC20">
        <v>7</v>
      </c>
      <c r="AD20">
        <v>6</v>
      </c>
      <c r="AE20">
        <v>0.36399999999999999</v>
      </c>
      <c r="AF20">
        <v>0.316</v>
      </c>
      <c r="AG20">
        <v>0.67900000000000005</v>
      </c>
      <c r="AI20">
        <f t="shared" si="2"/>
        <v>5</v>
      </c>
      <c r="AJ20">
        <f t="shared" si="3"/>
        <v>10</v>
      </c>
      <c r="AK20">
        <f t="shared" si="9"/>
        <v>5</v>
      </c>
      <c r="AL20" t="str">
        <f t="shared" si="4"/>
        <v>Hyson</v>
      </c>
      <c r="AM20" t="str">
        <f t="shared" si="5"/>
        <v>Todd</v>
      </c>
      <c r="AN20" t="str">
        <f t="shared" si="10"/>
        <v>Hyson, Todd</v>
      </c>
    </row>
    <row r="21" spans="1:40" ht="17.100000000000001" customHeight="1" x14ac:dyDescent="0.2">
      <c r="A21" s="19">
        <v>41</v>
      </c>
      <c r="B21" s="19">
        <f t="shared" si="6"/>
        <v>10</v>
      </c>
      <c r="C21" s="36" t="str">
        <f t="shared" si="7"/>
        <v>Brown, Robert</v>
      </c>
      <c r="D21" s="36">
        <f t="shared" si="0"/>
        <v>25</v>
      </c>
      <c r="E21" s="20">
        <f t="shared" si="0"/>
        <v>7</v>
      </c>
      <c r="F21" s="20">
        <f t="shared" si="0"/>
        <v>6</v>
      </c>
      <c r="G21" s="20">
        <f t="shared" si="0"/>
        <v>2</v>
      </c>
      <c r="H21" s="20">
        <f t="shared" si="0"/>
        <v>0</v>
      </c>
      <c r="I21" s="20">
        <f t="shared" si="0"/>
        <v>0</v>
      </c>
      <c r="J21" s="20">
        <f t="shared" si="0"/>
        <v>3</v>
      </c>
      <c r="K21" s="20">
        <f t="shared" si="0"/>
        <v>9</v>
      </c>
      <c r="L21" s="20">
        <f t="shared" si="0"/>
        <v>8</v>
      </c>
      <c r="M21" s="21">
        <f t="shared" si="1"/>
        <v>0.24</v>
      </c>
      <c r="N21" s="20">
        <f t="shared" si="11"/>
        <v>8</v>
      </c>
      <c r="O21" s="21">
        <f t="shared" si="8"/>
        <v>0.32</v>
      </c>
      <c r="Q21">
        <v>10</v>
      </c>
      <c r="R21" t="s">
        <v>551</v>
      </c>
      <c r="S21">
        <v>0.24</v>
      </c>
      <c r="T21">
        <v>10</v>
      </c>
      <c r="U21">
        <v>25</v>
      </c>
      <c r="V21">
        <v>7</v>
      </c>
      <c r="W21">
        <v>6</v>
      </c>
      <c r="X21">
        <v>2</v>
      </c>
      <c r="Y21">
        <v>0</v>
      </c>
      <c r="Z21">
        <v>0</v>
      </c>
      <c r="AA21">
        <v>3</v>
      </c>
      <c r="AB21">
        <v>9</v>
      </c>
      <c r="AC21">
        <v>8</v>
      </c>
      <c r="AD21">
        <v>8</v>
      </c>
      <c r="AE21">
        <v>0.441</v>
      </c>
      <c r="AF21">
        <v>0.32</v>
      </c>
      <c r="AG21">
        <v>0.76100000000000001</v>
      </c>
      <c r="AI21">
        <f t="shared" si="2"/>
        <v>7</v>
      </c>
      <c r="AJ21">
        <f t="shared" si="3"/>
        <v>12</v>
      </c>
      <c r="AK21">
        <f t="shared" si="9"/>
        <v>5</v>
      </c>
      <c r="AL21" t="str">
        <f t="shared" si="4"/>
        <v>Brown</v>
      </c>
      <c r="AM21" t="str">
        <f t="shared" si="5"/>
        <v>Robert</v>
      </c>
      <c r="AN21" t="str">
        <f t="shared" si="10"/>
        <v>Brown, Robert</v>
      </c>
    </row>
    <row r="22" spans="1:40" ht="17.100000000000001" customHeight="1" x14ac:dyDescent="0.2">
      <c r="A22" s="19">
        <v>53</v>
      </c>
      <c r="B22" s="19">
        <f t="shared" si="6"/>
        <v>8</v>
      </c>
      <c r="C22" s="36" t="str">
        <f t="shared" si="7"/>
        <v>Hollenbaugh, Curt</v>
      </c>
      <c r="D22" s="36">
        <f t="shared" si="0"/>
        <v>21</v>
      </c>
      <c r="E22" s="20">
        <f t="shared" si="0"/>
        <v>6</v>
      </c>
      <c r="F22" s="20">
        <f t="shared" si="0"/>
        <v>5</v>
      </c>
      <c r="G22" s="20">
        <f t="shared" si="0"/>
        <v>0</v>
      </c>
      <c r="H22" s="20">
        <f t="shared" si="0"/>
        <v>0</v>
      </c>
      <c r="I22" s="20">
        <f t="shared" si="0"/>
        <v>0</v>
      </c>
      <c r="J22" s="20">
        <f t="shared" si="0"/>
        <v>7</v>
      </c>
      <c r="K22" s="20">
        <f t="shared" si="0"/>
        <v>3</v>
      </c>
      <c r="L22" s="20">
        <f t="shared" si="0"/>
        <v>6</v>
      </c>
      <c r="M22" s="21">
        <f t="shared" si="1"/>
        <v>0.23809523809523808</v>
      </c>
      <c r="N22" s="20">
        <f t="shared" si="11"/>
        <v>5</v>
      </c>
      <c r="O22" s="21">
        <f t="shared" si="8"/>
        <v>0.23809523809523808</v>
      </c>
      <c r="Q22">
        <v>11</v>
      </c>
      <c r="R22" t="s">
        <v>552</v>
      </c>
      <c r="S22">
        <v>0.23799999999999999</v>
      </c>
      <c r="T22">
        <v>8</v>
      </c>
      <c r="U22">
        <v>21</v>
      </c>
      <c r="V22">
        <v>6</v>
      </c>
      <c r="W22">
        <v>5</v>
      </c>
      <c r="X22">
        <v>0</v>
      </c>
      <c r="Y22">
        <v>0</v>
      </c>
      <c r="Z22">
        <v>0</v>
      </c>
      <c r="AA22">
        <v>7</v>
      </c>
      <c r="AB22">
        <v>3</v>
      </c>
      <c r="AC22">
        <v>6</v>
      </c>
      <c r="AD22">
        <v>5</v>
      </c>
      <c r="AE22">
        <v>0.33300000000000002</v>
      </c>
      <c r="AF22">
        <v>0.23799999999999999</v>
      </c>
      <c r="AG22">
        <v>0.57099999999999995</v>
      </c>
      <c r="AI22">
        <f t="shared" si="2"/>
        <v>5</v>
      </c>
      <c r="AJ22">
        <f t="shared" si="3"/>
        <v>16</v>
      </c>
      <c r="AK22">
        <f t="shared" si="9"/>
        <v>11</v>
      </c>
      <c r="AL22" t="str">
        <f t="shared" si="4"/>
        <v>Hollenbaugh</v>
      </c>
      <c r="AM22" t="str">
        <f t="shared" si="5"/>
        <v>Curt</v>
      </c>
      <c r="AN22" t="str">
        <f t="shared" si="10"/>
        <v>Hollenbaugh, Curt</v>
      </c>
    </row>
    <row r="23" spans="1:40" ht="17.100000000000001" customHeight="1" x14ac:dyDescent="0.2">
      <c r="A23" s="19">
        <v>42</v>
      </c>
      <c r="B23" s="19">
        <f t="shared" si="6"/>
        <v>10</v>
      </c>
      <c r="C23" s="36" t="str">
        <f t="shared" si="7"/>
        <v>Hisey, Dave</v>
      </c>
      <c r="D23" s="36">
        <f t="shared" si="0"/>
        <v>29</v>
      </c>
      <c r="E23" s="20">
        <f t="shared" si="0"/>
        <v>6</v>
      </c>
      <c r="F23" s="20">
        <f t="shared" si="0"/>
        <v>11</v>
      </c>
      <c r="G23" s="20">
        <f t="shared" si="0"/>
        <v>1</v>
      </c>
      <c r="H23" s="20">
        <f t="shared" si="0"/>
        <v>0</v>
      </c>
      <c r="I23" s="20">
        <f t="shared" si="0"/>
        <v>0</v>
      </c>
      <c r="J23" s="20">
        <f t="shared" si="0"/>
        <v>4</v>
      </c>
      <c r="K23" s="20">
        <f t="shared" si="0"/>
        <v>5</v>
      </c>
      <c r="L23" s="20">
        <f t="shared" si="0"/>
        <v>10</v>
      </c>
      <c r="M23" s="21">
        <f t="shared" si="1"/>
        <v>0.37931034482758619</v>
      </c>
      <c r="N23" s="20">
        <f t="shared" si="11"/>
        <v>12</v>
      </c>
      <c r="O23" s="21">
        <f t="shared" si="8"/>
        <v>0.41379310344827586</v>
      </c>
      <c r="Q23">
        <v>12</v>
      </c>
      <c r="R23" t="s">
        <v>553</v>
      </c>
      <c r="S23">
        <v>0.379</v>
      </c>
      <c r="T23">
        <v>10</v>
      </c>
      <c r="U23">
        <v>29</v>
      </c>
      <c r="V23">
        <v>6</v>
      </c>
      <c r="W23">
        <v>11</v>
      </c>
      <c r="X23">
        <v>1</v>
      </c>
      <c r="Y23">
        <v>0</v>
      </c>
      <c r="Z23">
        <v>0</v>
      </c>
      <c r="AA23">
        <v>4</v>
      </c>
      <c r="AB23">
        <v>5</v>
      </c>
      <c r="AC23">
        <v>10</v>
      </c>
      <c r="AD23">
        <v>12</v>
      </c>
      <c r="AE23">
        <v>0.47099999999999997</v>
      </c>
      <c r="AF23">
        <v>0.41399999999999998</v>
      </c>
      <c r="AG23">
        <v>0.88400000000000001</v>
      </c>
      <c r="AI23">
        <f t="shared" si="2"/>
        <v>5</v>
      </c>
      <c r="AJ23">
        <f t="shared" si="3"/>
        <v>10</v>
      </c>
      <c r="AK23">
        <f t="shared" si="9"/>
        <v>5</v>
      </c>
      <c r="AL23" t="str">
        <f t="shared" si="4"/>
        <v>Hisey</v>
      </c>
      <c r="AM23" t="str">
        <f t="shared" si="5"/>
        <v>Dave</v>
      </c>
      <c r="AN23" t="str">
        <f t="shared" si="10"/>
        <v>Hisey, Dave</v>
      </c>
    </row>
    <row r="24" spans="1:40" ht="17.100000000000001" customHeight="1" x14ac:dyDescent="0.2">
      <c r="A24" s="19">
        <v>64</v>
      </c>
      <c r="B24" s="19">
        <f t="shared" si="6"/>
        <v>8</v>
      </c>
      <c r="C24" s="36" t="str">
        <f t="shared" si="7"/>
        <v>Wentland, Barry</v>
      </c>
      <c r="D24" s="36">
        <f t="shared" si="0"/>
        <v>25</v>
      </c>
      <c r="E24" s="20">
        <f t="shared" si="0"/>
        <v>2</v>
      </c>
      <c r="F24" s="20">
        <f t="shared" si="0"/>
        <v>4</v>
      </c>
      <c r="G24" s="20">
        <f t="shared" si="0"/>
        <v>0</v>
      </c>
      <c r="H24" s="20">
        <f t="shared" si="0"/>
        <v>0</v>
      </c>
      <c r="I24" s="20">
        <f t="shared" si="0"/>
        <v>0</v>
      </c>
      <c r="J24" s="20">
        <f t="shared" si="0"/>
        <v>2</v>
      </c>
      <c r="K24" s="20">
        <f t="shared" si="0"/>
        <v>2</v>
      </c>
      <c r="L24" s="20">
        <f t="shared" si="0"/>
        <v>7</v>
      </c>
      <c r="M24" s="21">
        <f t="shared" si="1"/>
        <v>0.16</v>
      </c>
      <c r="N24" s="20">
        <f t="shared" si="11"/>
        <v>4</v>
      </c>
      <c r="O24" s="21">
        <f t="shared" si="8"/>
        <v>0.16</v>
      </c>
      <c r="Q24">
        <v>13</v>
      </c>
      <c r="R24" t="s">
        <v>46</v>
      </c>
      <c r="S24">
        <v>0.16</v>
      </c>
      <c r="T24">
        <v>8</v>
      </c>
      <c r="U24">
        <v>25</v>
      </c>
      <c r="V24">
        <v>2</v>
      </c>
      <c r="W24">
        <v>4</v>
      </c>
      <c r="X24">
        <v>0</v>
      </c>
      <c r="Y24">
        <v>0</v>
      </c>
      <c r="Z24">
        <v>0</v>
      </c>
      <c r="AA24">
        <v>2</v>
      </c>
      <c r="AB24">
        <v>2</v>
      </c>
      <c r="AC24">
        <v>7</v>
      </c>
      <c r="AD24">
        <v>4</v>
      </c>
      <c r="AE24">
        <v>0.222</v>
      </c>
      <c r="AF24">
        <v>0.16</v>
      </c>
      <c r="AG24">
        <v>0.38200000000000001</v>
      </c>
      <c r="AI24">
        <f t="shared" si="2"/>
        <v>6</v>
      </c>
      <c r="AJ24">
        <f t="shared" si="3"/>
        <v>14</v>
      </c>
      <c r="AK24">
        <f t="shared" si="9"/>
        <v>8</v>
      </c>
      <c r="AL24" t="str">
        <f t="shared" si="4"/>
        <v>Wentland</v>
      </c>
      <c r="AM24" t="str">
        <f t="shared" si="5"/>
        <v>Barry</v>
      </c>
      <c r="AN24" t="str">
        <f t="shared" si="10"/>
        <v>Wentland, Barry</v>
      </c>
    </row>
    <row r="25" spans="1:40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  <c r="AI25" t="e">
        <f t="shared" si="2"/>
        <v>#VALUE!</v>
      </c>
      <c r="AJ25">
        <f t="shared" si="3"/>
        <v>0</v>
      </c>
      <c r="AK25" t="e">
        <f t="shared" si="9"/>
        <v>#VALUE!</v>
      </c>
      <c r="AL25" t="e">
        <f t="shared" si="4"/>
        <v>#VALUE!</v>
      </c>
      <c r="AM25" t="e">
        <f t="shared" si="5"/>
        <v>#VALUE!</v>
      </c>
      <c r="AN25" t="e">
        <f t="shared" si="10"/>
        <v>#VALUE!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  <c r="AG26">
        <v>0</v>
      </c>
    </row>
    <row r="27" spans="1:40" ht="17.100000000000001" customHeight="1" x14ac:dyDescent="0.2">
      <c r="A27" s="19"/>
      <c r="B27" s="19"/>
      <c r="C27" s="36" t="s">
        <v>59</v>
      </c>
      <c r="D27" s="36"/>
      <c r="E27" s="20"/>
      <c r="F27" s="20"/>
      <c r="G27" s="20"/>
      <c r="H27" s="20"/>
      <c r="I27" s="20"/>
      <c r="J27" s="20"/>
      <c r="K27" s="20"/>
      <c r="L27" s="20"/>
      <c r="M27" s="21" t="e">
        <f t="shared" ref="M27" si="12">F27/D27</f>
        <v>#DIV/0!</v>
      </c>
      <c r="N27" s="20">
        <f t="shared" ref="N27" si="13">F27+G27+(H27*2)+(I27*3)</f>
        <v>0</v>
      </c>
      <c r="O27" s="21" t="e">
        <f t="shared" ref="O27" si="14">N27/D27</f>
        <v>#DIV/0!</v>
      </c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654</v>
      </c>
      <c r="B29" s="22"/>
      <c r="C29" s="37" t="s">
        <v>37</v>
      </c>
      <c r="D29" s="38">
        <f>SUM(D12:D28)</f>
        <v>323</v>
      </c>
      <c r="E29" s="23">
        <f t="shared" ref="E29:L29" si="15">SUM(E12:E28)</f>
        <v>74</v>
      </c>
      <c r="F29" s="23">
        <f t="shared" si="15"/>
        <v>119</v>
      </c>
      <c r="G29" s="23">
        <f t="shared" si="15"/>
        <v>12</v>
      </c>
      <c r="H29" s="23">
        <f t="shared" si="15"/>
        <v>0</v>
      </c>
      <c r="I29" s="23">
        <f t="shared" si="15"/>
        <v>1</v>
      </c>
      <c r="J29" s="23">
        <f t="shared" si="15"/>
        <v>68</v>
      </c>
      <c r="K29" s="23">
        <f t="shared" si="15"/>
        <v>55</v>
      </c>
      <c r="L29" s="23">
        <f t="shared" si="15"/>
        <v>62</v>
      </c>
      <c r="M29" s="21">
        <f>F29/D29</f>
        <v>0.36842105263157893</v>
      </c>
      <c r="N29" s="24">
        <f>SUM(N12:N28)</f>
        <v>134</v>
      </c>
      <c r="O29" s="21">
        <f>N29/D29</f>
        <v>0.4148606811145511</v>
      </c>
    </row>
    <row r="30" spans="1:40" ht="17.100000000000001" customHeight="1" x14ac:dyDescent="0.2">
      <c r="A30" s="25">
        <f>A29/COUNT(A12:A28)</f>
        <v>50.307692307692307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87" t="s">
        <v>60</v>
      </c>
      <c r="R32" t="s">
        <v>24</v>
      </c>
      <c r="S32" s="33" t="s">
        <v>62</v>
      </c>
      <c r="T32" s="33" t="s">
        <v>67</v>
      </c>
      <c r="U32" s="33" t="s">
        <v>64</v>
      </c>
      <c r="V32" s="33" t="s">
        <v>65</v>
      </c>
      <c r="W32" s="33" t="s">
        <v>32</v>
      </c>
      <c r="X32" s="33" t="s">
        <v>33</v>
      </c>
      <c r="Y32" s="33" t="s">
        <v>68</v>
      </c>
      <c r="Z32" s="33" t="s">
        <v>69</v>
      </c>
      <c r="AA32" s="33" t="s">
        <v>70</v>
      </c>
      <c r="AD32" s="33"/>
      <c r="AE32" s="90" t="s">
        <v>330</v>
      </c>
    </row>
    <row r="33" spans="1:40" ht="17.100000000000001" customHeight="1" x14ac:dyDescent="0.2">
      <c r="A33" s="19"/>
      <c r="B33" s="19">
        <f>IF(C33="","",S33)</f>
        <v>7</v>
      </c>
      <c r="C33" s="36" t="str">
        <f>IF(AJ33=0,"",AN33)</f>
        <v>Miller, Edward</v>
      </c>
      <c r="D33" s="41">
        <f>IF(C33="","",AE33)</f>
        <v>27</v>
      </c>
      <c r="E33" s="20">
        <f>IF(C33="","",V33)</f>
        <v>42</v>
      </c>
      <c r="F33" s="20">
        <f>IF(C33="","",U33)</f>
        <v>26</v>
      </c>
      <c r="G33" s="20">
        <f>IF(C33="","",W33)</f>
        <v>29</v>
      </c>
      <c r="H33" s="20">
        <f>IF(C33="","",X33)</f>
        <v>13</v>
      </c>
      <c r="I33" s="31">
        <f>IF(C33="","",E33*7/D33)</f>
        <v>10.888888888888889</v>
      </c>
      <c r="J33" s="31">
        <f>IF(C33="","",F33*7/D33)</f>
        <v>6.7407407407407405</v>
      </c>
      <c r="K33" s="31">
        <f>IF(C33="","",G33*7/D33)</f>
        <v>7.5185185185185182</v>
      </c>
      <c r="L33" s="31">
        <f>IF(C33="","",H33*7/D33)</f>
        <v>3.3703703703703702</v>
      </c>
      <c r="M33" s="20">
        <f>IF(C33="","",Y33)</f>
        <v>3</v>
      </c>
      <c r="N33" s="20">
        <f>IF(C33="","",Z33)</f>
        <v>1</v>
      </c>
      <c r="O33" s="20">
        <f>IF(C33="","",AA33)</f>
        <v>1</v>
      </c>
      <c r="Q33">
        <v>3</v>
      </c>
      <c r="R33" s="43" t="s">
        <v>538</v>
      </c>
      <c r="S33">
        <v>7</v>
      </c>
      <c r="T33">
        <v>27</v>
      </c>
      <c r="U33">
        <v>26</v>
      </c>
      <c r="V33">
        <v>42</v>
      </c>
      <c r="W33">
        <v>29</v>
      </c>
      <c r="X33">
        <v>13</v>
      </c>
      <c r="Y33">
        <v>3</v>
      </c>
      <c r="Z33">
        <v>1</v>
      </c>
      <c r="AA33">
        <v>1</v>
      </c>
      <c r="AE33">
        <f>DOLLARDE(T33,3)</f>
        <v>27</v>
      </c>
      <c r="AI33">
        <f t="shared" ref="AI33:AI41" si="16">FIND(" ", SUBSTITUTE(R33, CHAR(160), " "))</f>
        <v>7</v>
      </c>
      <c r="AJ33">
        <f t="shared" ref="AJ33:AJ41" si="17">LEN(R33)</f>
        <v>13</v>
      </c>
      <c r="AK33">
        <f>AJ33-AI33</f>
        <v>6</v>
      </c>
      <c r="AL33" t="str">
        <f t="shared" ref="AL33:AL41" si="18">RIGHT(R33,AK33)</f>
        <v>Miller</v>
      </c>
      <c r="AM33" t="str">
        <f t="shared" ref="AM33:AM41" si="19">LEFT(R33,(AI33-1))</f>
        <v>Edward</v>
      </c>
      <c r="AN33" t="str">
        <f>AL33&amp;", "&amp;AM33</f>
        <v>Miller, Edward</v>
      </c>
    </row>
    <row r="34" spans="1:40" ht="17.100000000000001" customHeight="1" x14ac:dyDescent="0.2">
      <c r="A34" s="19"/>
      <c r="B34" s="19">
        <f t="shared" ref="B34:B41" si="20">IF(C34="","",S34)</f>
        <v>5</v>
      </c>
      <c r="C34" s="36" t="str">
        <f t="shared" ref="C34:C41" si="21">IF(AJ34=0,"",AN34)</f>
        <v>Smith, Chad</v>
      </c>
      <c r="D34" s="41">
        <f t="shared" ref="D34:D41" si="22">IF(C34="","",AE34)</f>
        <v>18</v>
      </c>
      <c r="E34" s="20">
        <f t="shared" ref="E34:E41" si="23">IF(C34="","",V34)</f>
        <v>25</v>
      </c>
      <c r="F34" s="20">
        <f t="shared" ref="F34:F41" si="24">IF(C34="","",U34)</f>
        <v>16</v>
      </c>
      <c r="G34" s="20">
        <f t="shared" ref="G34:G41" si="25">IF(C34="","",W34)</f>
        <v>12</v>
      </c>
      <c r="H34" s="20">
        <f t="shared" ref="H34:H41" si="26">IF(C34="","",X34)</f>
        <v>12</v>
      </c>
      <c r="I34" s="31">
        <f t="shared" ref="I34:I41" si="27">IF(C34="","",E34*7/D34)</f>
        <v>9.7222222222222214</v>
      </c>
      <c r="J34" s="31">
        <f t="shared" ref="J34:J41" si="28">IF(C34="","",F34*7/D34)</f>
        <v>6.2222222222222223</v>
      </c>
      <c r="K34" s="31">
        <f t="shared" ref="K34:K41" si="29">IF(C34="","",G34*7/D34)</f>
        <v>4.666666666666667</v>
      </c>
      <c r="L34" s="31">
        <f t="shared" ref="L34:L41" si="30">IF(C34="","",H34*7/D34)</f>
        <v>4.666666666666667</v>
      </c>
      <c r="M34" s="20">
        <f t="shared" ref="M34:M41" si="31">IF(C34="","",Y34)</f>
        <v>1</v>
      </c>
      <c r="N34" s="20">
        <f t="shared" ref="N34:N41" si="32">IF(C34="","",Z34)</f>
        <v>1</v>
      </c>
      <c r="O34" s="20">
        <f t="shared" ref="O34:O41" si="33">IF(C34="","",AA34)</f>
        <v>1</v>
      </c>
      <c r="Q34">
        <v>4</v>
      </c>
      <c r="R34" s="43" t="s">
        <v>539</v>
      </c>
      <c r="S34">
        <v>5</v>
      </c>
      <c r="T34">
        <v>18</v>
      </c>
      <c r="U34">
        <v>16</v>
      </c>
      <c r="V34">
        <v>25</v>
      </c>
      <c r="W34">
        <v>12</v>
      </c>
      <c r="X34">
        <v>12</v>
      </c>
      <c r="Y34">
        <v>1</v>
      </c>
      <c r="Z34">
        <v>1</v>
      </c>
      <c r="AA34">
        <v>1</v>
      </c>
      <c r="AE34">
        <f t="shared" ref="AE34:AE41" si="34">DOLLARDE(T34,3)</f>
        <v>18</v>
      </c>
      <c r="AI34">
        <f t="shared" si="16"/>
        <v>5</v>
      </c>
      <c r="AJ34">
        <f t="shared" si="17"/>
        <v>10</v>
      </c>
      <c r="AK34">
        <f t="shared" ref="AK34:AK41" si="35">AJ34-AI34</f>
        <v>5</v>
      </c>
      <c r="AL34" t="str">
        <f t="shared" si="18"/>
        <v>Smith</v>
      </c>
      <c r="AM34" t="str">
        <f t="shared" si="19"/>
        <v>Chad</v>
      </c>
      <c r="AN34" t="str">
        <f t="shared" ref="AN34:AN41" si="36">AL34&amp;", "&amp;AM34</f>
        <v>Smith, Chad</v>
      </c>
    </row>
    <row r="35" spans="1:40" ht="17.100000000000001" customHeight="1" x14ac:dyDescent="0.2">
      <c r="A35" s="19"/>
      <c r="B35" s="19">
        <f t="shared" si="20"/>
        <v>7</v>
      </c>
      <c r="C35" s="36" t="str">
        <f t="shared" si="21"/>
        <v>Warfel, David</v>
      </c>
      <c r="D35" s="41">
        <f t="shared" si="22"/>
        <v>18</v>
      </c>
      <c r="E35" s="20">
        <f t="shared" si="23"/>
        <v>44</v>
      </c>
      <c r="F35" s="20">
        <f t="shared" si="24"/>
        <v>33</v>
      </c>
      <c r="G35" s="20">
        <f t="shared" si="25"/>
        <v>16</v>
      </c>
      <c r="H35" s="20">
        <f t="shared" si="26"/>
        <v>8</v>
      </c>
      <c r="I35" s="31">
        <f t="shared" si="27"/>
        <v>17.111111111111111</v>
      </c>
      <c r="J35" s="31">
        <f t="shared" si="28"/>
        <v>12.833333333333334</v>
      </c>
      <c r="K35" s="31">
        <f t="shared" si="29"/>
        <v>6.2222222222222223</v>
      </c>
      <c r="L35" s="31">
        <f t="shared" si="30"/>
        <v>3.1111111111111112</v>
      </c>
      <c r="M35" s="20">
        <f t="shared" si="31"/>
        <v>0</v>
      </c>
      <c r="N35" s="20">
        <f t="shared" si="32"/>
        <v>3</v>
      </c>
      <c r="O35" s="20">
        <f t="shared" si="33"/>
        <v>1</v>
      </c>
      <c r="Q35">
        <v>5</v>
      </c>
      <c r="R35" t="s">
        <v>540</v>
      </c>
      <c r="S35">
        <v>7</v>
      </c>
      <c r="T35">
        <v>18</v>
      </c>
      <c r="U35">
        <v>33</v>
      </c>
      <c r="V35">
        <v>44</v>
      </c>
      <c r="W35">
        <v>16</v>
      </c>
      <c r="X35">
        <v>8</v>
      </c>
      <c r="Y35">
        <v>0</v>
      </c>
      <c r="Z35">
        <v>3</v>
      </c>
      <c r="AA35">
        <v>1</v>
      </c>
      <c r="AE35">
        <f t="shared" si="34"/>
        <v>18</v>
      </c>
      <c r="AI35">
        <f t="shared" si="16"/>
        <v>6</v>
      </c>
      <c r="AJ35">
        <f t="shared" si="17"/>
        <v>12</v>
      </c>
      <c r="AK35">
        <f t="shared" si="35"/>
        <v>6</v>
      </c>
      <c r="AL35" t="str">
        <f t="shared" si="18"/>
        <v>Warfel</v>
      </c>
      <c r="AM35" t="str">
        <f t="shared" si="19"/>
        <v>David</v>
      </c>
      <c r="AN35" t="str">
        <f t="shared" si="36"/>
        <v>Warfel, David</v>
      </c>
    </row>
    <row r="36" spans="1:40" ht="17.100000000000001" customHeight="1" x14ac:dyDescent="0.2">
      <c r="A36" s="19"/>
      <c r="B36" s="19">
        <f t="shared" si="20"/>
        <v>1</v>
      </c>
      <c r="C36" s="36" t="str">
        <f t="shared" si="21"/>
        <v>Wentland, Conor</v>
      </c>
      <c r="D36" s="41">
        <f t="shared" si="22"/>
        <v>3</v>
      </c>
      <c r="E36" s="20">
        <f t="shared" si="23"/>
        <v>9</v>
      </c>
      <c r="F36" s="20">
        <f t="shared" si="24"/>
        <v>4</v>
      </c>
      <c r="G36" s="20">
        <f t="shared" si="25"/>
        <v>1</v>
      </c>
      <c r="H36" s="20">
        <f t="shared" si="26"/>
        <v>2</v>
      </c>
      <c r="I36" s="31">
        <f t="shared" si="27"/>
        <v>21</v>
      </c>
      <c r="J36" s="31">
        <f t="shared" si="28"/>
        <v>9.3333333333333339</v>
      </c>
      <c r="K36" s="31">
        <f t="shared" si="29"/>
        <v>2.3333333333333335</v>
      </c>
      <c r="L36" s="31">
        <f t="shared" si="30"/>
        <v>4.666666666666667</v>
      </c>
      <c r="M36" s="20">
        <f t="shared" si="31"/>
        <v>0</v>
      </c>
      <c r="N36" s="20">
        <f t="shared" si="32"/>
        <v>0</v>
      </c>
      <c r="O36" s="20">
        <f t="shared" si="33"/>
        <v>0</v>
      </c>
      <c r="Q36">
        <v>8</v>
      </c>
      <c r="R36" t="s">
        <v>541</v>
      </c>
      <c r="S36">
        <v>1</v>
      </c>
      <c r="T36">
        <v>3</v>
      </c>
      <c r="U36">
        <v>4</v>
      </c>
      <c r="V36">
        <v>9</v>
      </c>
      <c r="W36">
        <v>1</v>
      </c>
      <c r="X36">
        <v>2</v>
      </c>
      <c r="Y36">
        <v>0</v>
      </c>
      <c r="Z36">
        <v>0</v>
      </c>
      <c r="AA36">
        <v>0</v>
      </c>
      <c r="AE36">
        <f t="shared" si="34"/>
        <v>3</v>
      </c>
      <c r="AI36">
        <f t="shared" si="16"/>
        <v>6</v>
      </c>
      <c r="AJ36">
        <f t="shared" si="17"/>
        <v>14</v>
      </c>
      <c r="AK36">
        <f t="shared" si="35"/>
        <v>8</v>
      </c>
      <c r="AL36" t="str">
        <f t="shared" si="18"/>
        <v>Wentland</v>
      </c>
      <c r="AM36" t="str">
        <f t="shared" si="19"/>
        <v>Conor</v>
      </c>
      <c r="AN36" t="str">
        <f t="shared" si="36"/>
        <v>Wentland, Conor</v>
      </c>
    </row>
    <row r="37" spans="1:40" ht="17.100000000000001" customHeight="1" x14ac:dyDescent="0.2">
      <c r="A37" s="19"/>
      <c r="B37" s="19" t="str">
        <f t="shared" si="20"/>
        <v/>
      </c>
      <c r="C37" s="36" t="str">
        <f t="shared" si="21"/>
        <v/>
      </c>
      <c r="D37" s="41" t="str">
        <f t="shared" si="22"/>
        <v/>
      </c>
      <c r="E37" s="20" t="str">
        <f t="shared" si="23"/>
        <v/>
      </c>
      <c r="F37" s="20" t="str">
        <f t="shared" si="24"/>
        <v/>
      </c>
      <c r="G37" s="20" t="str">
        <f t="shared" si="25"/>
        <v/>
      </c>
      <c r="H37" s="20" t="str">
        <f t="shared" si="26"/>
        <v/>
      </c>
      <c r="I37" s="31" t="str">
        <f t="shared" si="27"/>
        <v/>
      </c>
      <c r="J37" s="31" t="str">
        <f t="shared" si="28"/>
        <v/>
      </c>
      <c r="K37" s="31" t="str">
        <f t="shared" si="29"/>
        <v/>
      </c>
      <c r="L37" s="31" t="str">
        <f t="shared" si="30"/>
        <v/>
      </c>
      <c r="M37" s="20" t="str">
        <f t="shared" si="31"/>
        <v/>
      </c>
      <c r="N37" s="20" t="str">
        <f t="shared" si="32"/>
        <v/>
      </c>
      <c r="O37" s="20" t="str">
        <f t="shared" si="33"/>
        <v/>
      </c>
      <c r="AB37" s="42"/>
      <c r="AC37" s="42"/>
      <c r="AD37" s="42"/>
      <c r="AE37">
        <f t="shared" si="34"/>
        <v>0</v>
      </c>
      <c r="AI37" t="e">
        <f t="shared" si="16"/>
        <v>#VALUE!</v>
      </c>
      <c r="AJ37">
        <f t="shared" si="17"/>
        <v>0</v>
      </c>
      <c r="AK37" t="e">
        <f t="shared" si="35"/>
        <v>#VALUE!</v>
      </c>
      <c r="AL37" t="e">
        <f t="shared" si="18"/>
        <v>#VALUE!</v>
      </c>
      <c r="AM37" t="e">
        <f t="shared" si="19"/>
        <v>#VALUE!</v>
      </c>
      <c r="AN37" t="e">
        <f t="shared" si="36"/>
        <v>#VALUE!</v>
      </c>
    </row>
    <row r="38" spans="1:40" ht="17.100000000000001" customHeight="1" x14ac:dyDescent="0.2">
      <c r="A38" s="19"/>
      <c r="B38" s="19" t="str">
        <f t="shared" si="20"/>
        <v/>
      </c>
      <c r="C38" s="36" t="str">
        <f t="shared" si="21"/>
        <v/>
      </c>
      <c r="D38" s="41" t="str">
        <f t="shared" si="22"/>
        <v/>
      </c>
      <c r="E38" s="20" t="str">
        <f t="shared" si="23"/>
        <v/>
      </c>
      <c r="F38" s="20" t="str">
        <f t="shared" si="24"/>
        <v/>
      </c>
      <c r="G38" s="20" t="str">
        <f t="shared" si="25"/>
        <v/>
      </c>
      <c r="H38" s="20" t="str">
        <f t="shared" si="26"/>
        <v/>
      </c>
      <c r="I38" s="31" t="str">
        <f t="shared" si="27"/>
        <v/>
      </c>
      <c r="J38" s="31" t="str">
        <f t="shared" si="28"/>
        <v/>
      </c>
      <c r="K38" s="31" t="str">
        <f t="shared" si="29"/>
        <v/>
      </c>
      <c r="L38" s="31" t="str">
        <f t="shared" si="30"/>
        <v/>
      </c>
      <c r="M38" s="20" t="str">
        <f t="shared" si="31"/>
        <v/>
      </c>
      <c r="N38" s="20" t="str">
        <f t="shared" si="32"/>
        <v/>
      </c>
      <c r="O38" s="20" t="str">
        <f t="shared" si="33"/>
        <v/>
      </c>
      <c r="Q38" s="33"/>
      <c r="S38" s="33"/>
      <c r="T38" s="33"/>
      <c r="U38" s="33"/>
      <c r="V38" s="33"/>
      <c r="W38" s="33"/>
      <c r="X38" s="33"/>
      <c r="Y38" s="33"/>
      <c r="Z38" s="33"/>
      <c r="AA38" s="33"/>
      <c r="AB38" s="42"/>
      <c r="AC38" s="42"/>
      <c r="AD38" s="42"/>
      <c r="AE38">
        <f t="shared" si="34"/>
        <v>0</v>
      </c>
      <c r="AI38" t="e">
        <f t="shared" si="16"/>
        <v>#VALUE!</v>
      </c>
      <c r="AJ38">
        <f t="shared" si="17"/>
        <v>0</v>
      </c>
      <c r="AK38" t="e">
        <f t="shared" si="35"/>
        <v>#VALUE!</v>
      </c>
      <c r="AL38" t="e">
        <f t="shared" si="18"/>
        <v>#VALUE!</v>
      </c>
      <c r="AM38" t="e">
        <f t="shared" si="19"/>
        <v>#VALUE!</v>
      </c>
      <c r="AN38" t="e">
        <f t="shared" si="36"/>
        <v>#VALUE!</v>
      </c>
    </row>
    <row r="39" spans="1:40" ht="17.100000000000001" customHeight="1" x14ac:dyDescent="0.2">
      <c r="A39" s="19"/>
      <c r="B39" s="19" t="str">
        <f t="shared" si="20"/>
        <v/>
      </c>
      <c r="C39" s="36" t="str">
        <f t="shared" si="21"/>
        <v/>
      </c>
      <c r="D39" s="41" t="str">
        <f t="shared" si="22"/>
        <v/>
      </c>
      <c r="E39" s="20" t="str">
        <f t="shared" si="23"/>
        <v/>
      </c>
      <c r="F39" s="20" t="str">
        <f t="shared" si="24"/>
        <v/>
      </c>
      <c r="G39" s="20" t="str">
        <f t="shared" si="25"/>
        <v/>
      </c>
      <c r="H39" s="20" t="str">
        <f t="shared" si="26"/>
        <v/>
      </c>
      <c r="I39" s="31" t="str">
        <f t="shared" si="27"/>
        <v/>
      </c>
      <c r="J39" s="31" t="str">
        <f t="shared" si="28"/>
        <v/>
      </c>
      <c r="K39" s="31" t="str">
        <f t="shared" si="29"/>
        <v/>
      </c>
      <c r="L39" s="31" t="str">
        <f t="shared" si="30"/>
        <v/>
      </c>
      <c r="M39" s="20" t="str">
        <f t="shared" si="31"/>
        <v/>
      </c>
      <c r="N39" s="20" t="str">
        <f t="shared" si="32"/>
        <v/>
      </c>
      <c r="O39" s="20" t="str">
        <f t="shared" si="33"/>
        <v/>
      </c>
      <c r="Q39" s="33"/>
      <c r="S39" s="33"/>
      <c r="T39" s="33"/>
      <c r="U39" s="33"/>
      <c r="V39" s="33"/>
      <c r="W39" s="33"/>
      <c r="X39" s="33"/>
      <c r="Y39" s="33"/>
      <c r="Z39" s="33"/>
      <c r="AA39" s="33"/>
      <c r="AB39" s="42"/>
      <c r="AC39" s="42"/>
      <c r="AD39" s="42"/>
      <c r="AE39">
        <f t="shared" si="34"/>
        <v>0</v>
      </c>
      <c r="AI39" t="e">
        <f t="shared" si="16"/>
        <v>#VALUE!</v>
      </c>
      <c r="AJ39">
        <f t="shared" si="17"/>
        <v>0</v>
      </c>
      <c r="AK39" t="e">
        <f t="shared" si="35"/>
        <v>#VALUE!</v>
      </c>
      <c r="AL39" t="e">
        <f t="shared" si="18"/>
        <v>#VALUE!</v>
      </c>
      <c r="AM39" t="e">
        <f t="shared" si="19"/>
        <v>#VALUE!</v>
      </c>
      <c r="AN39" t="e">
        <f t="shared" si="36"/>
        <v>#VALUE!</v>
      </c>
    </row>
    <row r="40" spans="1:40" ht="17.100000000000001" customHeight="1" x14ac:dyDescent="0.2">
      <c r="A40" s="19"/>
      <c r="B40" s="19" t="str">
        <f t="shared" si="20"/>
        <v/>
      </c>
      <c r="C40" s="36" t="str">
        <f t="shared" si="21"/>
        <v/>
      </c>
      <c r="D40" s="41" t="str">
        <f t="shared" si="22"/>
        <v/>
      </c>
      <c r="E40" s="20" t="str">
        <f t="shared" si="23"/>
        <v/>
      </c>
      <c r="F40" s="20" t="str">
        <f t="shared" si="24"/>
        <v/>
      </c>
      <c r="G40" s="20" t="str">
        <f t="shared" si="25"/>
        <v/>
      </c>
      <c r="H40" s="20" t="str">
        <f t="shared" si="26"/>
        <v/>
      </c>
      <c r="I40" s="20" t="str">
        <f t="shared" si="27"/>
        <v/>
      </c>
      <c r="J40" s="20" t="str">
        <f t="shared" si="28"/>
        <v/>
      </c>
      <c r="K40" s="20" t="str">
        <f t="shared" si="29"/>
        <v/>
      </c>
      <c r="L40" s="20" t="str">
        <f t="shared" si="30"/>
        <v/>
      </c>
      <c r="M40" s="20" t="str">
        <f t="shared" si="31"/>
        <v/>
      </c>
      <c r="N40" s="20" t="str">
        <f t="shared" si="32"/>
        <v/>
      </c>
      <c r="O40" s="20" t="str">
        <f t="shared" si="33"/>
        <v/>
      </c>
      <c r="Q40" s="33"/>
      <c r="S40" s="33"/>
      <c r="T40" s="33"/>
      <c r="U40" s="33"/>
      <c r="V40" s="33"/>
      <c r="W40" s="33"/>
      <c r="X40" s="33"/>
      <c r="Y40" s="33"/>
      <c r="Z40" s="33"/>
      <c r="AA40" s="33"/>
      <c r="AB40" s="42"/>
      <c r="AC40" s="42"/>
      <c r="AD40" s="42"/>
      <c r="AE40">
        <f t="shared" si="34"/>
        <v>0</v>
      </c>
      <c r="AI40" t="e">
        <f t="shared" si="16"/>
        <v>#VALUE!</v>
      </c>
      <c r="AJ40">
        <f t="shared" si="17"/>
        <v>0</v>
      </c>
      <c r="AK40" t="e">
        <f t="shared" si="35"/>
        <v>#VALUE!</v>
      </c>
      <c r="AL40" t="e">
        <f t="shared" si="18"/>
        <v>#VALUE!</v>
      </c>
      <c r="AM40" t="e">
        <f t="shared" si="19"/>
        <v>#VALUE!</v>
      </c>
      <c r="AN40" t="e">
        <f t="shared" si="36"/>
        <v>#VALUE!</v>
      </c>
    </row>
    <row r="41" spans="1:40" ht="17.100000000000001" customHeight="1" x14ac:dyDescent="0.2">
      <c r="A41" s="19"/>
      <c r="B41" s="19" t="str">
        <f t="shared" si="20"/>
        <v/>
      </c>
      <c r="C41" s="36" t="str">
        <f t="shared" si="21"/>
        <v/>
      </c>
      <c r="D41" s="41" t="str">
        <f t="shared" si="22"/>
        <v/>
      </c>
      <c r="E41" s="20" t="str">
        <f t="shared" si="23"/>
        <v/>
      </c>
      <c r="F41" s="20" t="str">
        <f t="shared" si="24"/>
        <v/>
      </c>
      <c r="G41" s="20" t="str">
        <f t="shared" si="25"/>
        <v/>
      </c>
      <c r="H41" s="20" t="str">
        <f t="shared" si="26"/>
        <v/>
      </c>
      <c r="I41" s="20" t="str">
        <f t="shared" si="27"/>
        <v/>
      </c>
      <c r="J41" s="20" t="str">
        <f t="shared" si="28"/>
        <v/>
      </c>
      <c r="K41" s="20" t="str">
        <f t="shared" si="29"/>
        <v/>
      </c>
      <c r="L41" s="20" t="str">
        <f t="shared" si="30"/>
        <v/>
      </c>
      <c r="M41" s="20" t="str">
        <f t="shared" si="31"/>
        <v/>
      </c>
      <c r="N41" s="20" t="str">
        <f t="shared" si="32"/>
        <v/>
      </c>
      <c r="O41" s="20" t="str">
        <f t="shared" si="33"/>
        <v/>
      </c>
      <c r="Q41" s="33"/>
      <c r="S41" s="33"/>
      <c r="T41" s="33"/>
      <c r="U41" s="33"/>
      <c r="V41" s="33"/>
      <c r="W41" s="33"/>
      <c r="X41" s="33"/>
      <c r="Y41" s="33"/>
      <c r="Z41" s="33"/>
      <c r="AA41" s="33"/>
      <c r="AB41" s="42"/>
      <c r="AC41" s="42"/>
      <c r="AD41" s="42"/>
      <c r="AE41">
        <f t="shared" si="34"/>
        <v>0</v>
      </c>
      <c r="AI41" t="e">
        <f t="shared" si="16"/>
        <v>#VALUE!</v>
      </c>
      <c r="AJ41">
        <f t="shared" si="17"/>
        <v>0</v>
      </c>
      <c r="AK41" t="e">
        <f t="shared" si="35"/>
        <v>#VALUE!</v>
      </c>
      <c r="AL41" t="e">
        <f t="shared" si="18"/>
        <v>#VALUE!</v>
      </c>
      <c r="AM41" t="e">
        <f t="shared" si="19"/>
        <v>#VALUE!</v>
      </c>
      <c r="AN41" t="e">
        <f t="shared" si="36"/>
        <v>#VALUE!</v>
      </c>
    </row>
    <row r="42" spans="1:40" ht="17.100000000000001" customHeight="1" x14ac:dyDescent="0.2">
      <c r="A42" s="22"/>
      <c r="B42" s="22"/>
      <c r="C42" s="37" t="s">
        <v>37</v>
      </c>
      <c r="D42" s="31">
        <f t="shared" ref="D42:H42" si="37">SUM(D33:D41)</f>
        <v>66</v>
      </c>
      <c r="E42" s="35">
        <f t="shared" si="37"/>
        <v>120</v>
      </c>
      <c r="F42" s="35">
        <f t="shared" si="37"/>
        <v>79</v>
      </c>
      <c r="G42" s="35">
        <f t="shared" si="37"/>
        <v>58</v>
      </c>
      <c r="H42" s="35">
        <f t="shared" si="37"/>
        <v>35</v>
      </c>
      <c r="I42" s="31">
        <f>E42*7/D42</f>
        <v>12.727272727272727</v>
      </c>
      <c r="J42" s="31">
        <f>F42*7/D42</f>
        <v>8.3787878787878789</v>
      </c>
      <c r="K42" s="32">
        <f>G42*7/D42</f>
        <v>6.1515151515151514</v>
      </c>
      <c r="L42" s="32">
        <f>H42*7/D42</f>
        <v>3.7121212121212119</v>
      </c>
      <c r="M42" s="20">
        <f>SUM(M33:M41)</f>
        <v>4</v>
      </c>
      <c r="N42" s="20">
        <f t="shared" ref="N42:O42" si="38">SUM(N33:N41)</f>
        <v>5</v>
      </c>
      <c r="O42" s="20">
        <f t="shared" si="38"/>
        <v>3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zoomScaleNormal="100" workbookViewId="0">
      <selection activeCell="E2" sqref="E2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331</v>
      </c>
      <c r="B1" s="2"/>
      <c r="C1" s="2"/>
      <c r="D1" s="2"/>
      <c r="E1" s="3"/>
      <c r="F1" s="4"/>
      <c r="G1" s="5" t="s">
        <v>0</v>
      </c>
      <c r="H1" s="6" t="s">
        <v>1</v>
      </c>
      <c r="I1" s="7" t="s">
        <v>841</v>
      </c>
      <c r="J1" s="5" t="s">
        <v>2</v>
      </c>
      <c r="K1" s="6" t="s">
        <v>3</v>
      </c>
      <c r="L1" s="7" t="s">
        <v>842</v>
      </c>
      <c r="M1" s="5" t="s">
        <v>4</v>
      </c>
      <c r="N1" s="6" t="s">
        <v>3</v>
      </c>
      <c r="O1" s="7" t="s">
        <v>843</v>
      </c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>
        <v>44087</v>
      </c>
      <c r="H2" s="10" t="s">
        <v>5</v>
      </c>
      <c r="I2" s="11"/>
      <c r="J2" s="9">
        <v>44094</v>
      </c>
      <c r="K2" s="10" t="s">
        <v>5</v>
      </c>
      <c r="L2" s="11"/>
      <c r="M2" s="9">
        <v>44107</v>
      </c>
      <c r="N2" s="10" t="s">
        <v>5</v>
      </c>
      <c r="O2" s="120"/>
    </row>
    <row r="3" spans="1:40" s="8" customFormat="1" ht="17.100000000000001" customHeight="1" x14ac:dyDescent="0.25">
      <c r="A3" s="1" t="s">
        <v>6</v>
      </c>
      <c r="B3" s="2"/>
      <c r="C3" s="1" t="s">
        <v>336</v>
      </c>
      <c r="D3" s="2"/>
      <c r="E3" s="12"/>
      <c r="F3" s="3"/>
      <c r="G3" s="13" t="s">
        <v>313</v>
      </c>
      <c r="H3" s="124" t="s">
        <v>335</v>
      </c>
      <c r="I3" s="15"/>
      <c r="J3" s="13" t="s">
        <v>761</v>
      </c>
      <c r="K3" s="122" t="s">
        <v>325</v>
      </c>
      <c r="L3" s="15"/>
      <c r="M3" s="13" t="s">
        <v>760</v>
      </c>
      <c r="N3" s="122" t="s">
        <v>312</v>
      </c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9" t="s">
        <v>9</v>
      </c>
      <c r="H4" s="6" t="s">
        <v>1</v>
      </c>
      <c r="I4" s="7" t="s">
        <v>844</v>
      </c>
      <c r="J4" s="119" t="s">
        <v>10</v>
      </c>
      <c r="K4" s="86" t="s">
        <v>1</v>
      </c>
      <c r="L4" s="11" t="s">
        <v>845</v>
      </c>
      <c r="M4" s="5" t="s">
        <v>11</v>
      </c>
      <c r="N4" s="86" t="s">
        <v>1</v>
      </c>
      <c r="O4" s="7" t="s">
        <v>762</v>
      </c>
    </row>
    <row r="5" spans="1:40" s="8" customFormat="1" ht="17.100000000000001" customHeight="1" x14ac:dyDescent="0.25">
      <c r="A5" s="1" t="s">
        <v>12</v>
      </c>
      <c r="B5" s="2"/>
      <c r="C5" s="1" t="s">
        <v>318</v>
      </c>
      <c r="D5" s="2"/>
      <c r="G5" s="9">
        <v>44108</v>
      </c>
      <c r="H5" s="10" t="s">
        <v>5</v>
      </c>
      <c r="I5" s="11"/>
      <c r="J5" s="9">
        <v>44115</v>
      </c>
      <c r="K5" s="10" t="s">
        <v>5</v>
      </c>
      <c r="L5" s="11"/>
      <c r="M5" s="9">
        <v>44121</v>
      </c>
      <c r="N5" s="10" t="s">
        <v>5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 t="s">
        <v>761</v>
      </c>
      <c r="H6" s="14" t="s">
        <v>326</v>
      </c>
      <c r="I6" s="15"/>
      <c r="J6" s="13" t="s">
        <v>313</v>
      </c>
      <c r="K6" s="14" t="s">
        <v>334</v>
      </c>
      <c r="L6" s="15"/>
      <c r="M6" s="13" t="s">
        <v>788</v>
      </c>
      <c r="N6" s="14" t="s">
        <v>52</v>
      </c>
      <c r="O6" s="15"/>
    </row>
    <row r="7" spans="1:40" s="8" customFormat="1" ht="17.100000000000001" customHeight="1" x14ac:dyDescent="0.25">
      <c r="A7" s="1" t="s">
        <v>15</v>
      </c>
      <c r="B7" s="2"/>
      <c r="C7" s="12">
        <f>COUNTIF(D1:O9,"won")</f>
        <v>5</v>
      </c>
      <c r="D7" s="5" t="s">
        <v>16</v>
      </c>
      <c r="E7" s="6" t="s">
        <v>3</v>
      </c>
      <c r="F7" s="7" t="s">
        <v>846</v>
      </c>
      <c r="G7" s="5" t="s">
        <v>17</v>
      </c>
      <c r="H7" s="6" t="s">
        <v>1</v>
      </c>
      <c r="I7" s="7" t="s">
        <v>780</v>
      </c>
      <c r="J7" s="5" t="s">
        <v>18</v>
      </c>
      <c r="K7" s="6" t="s">
        <v>3</v>
      </c>
      <c r="L7" s="7" t="s">
        <v>847</v>
      </c>
      <c r="M7" s="5" t="s">
        <v>322</v>
      </c>
      <c r="N7" s="6" t="s">
        <v>3</v>
      </c>
      <c r="O7" s="7" t="s">
        <v>848</v>
      </c>
    </row>
    <row r="8" spans="1:40" s="8" customFormat="1" ht="17.100000000000001" customHeight="1" x14ac:dyDescent="0.25">
      <c r="A8" s="1" t="s">
        <v>19</v>
      </c>
      <c r="B8" s="2"/>
      <c r="C8" s="12">
        <f>COUNTIF(D1:O9,"lost")</f>
        <v>5</v>
      </c>
      <c r="D8" s="9">
        <v>44122</v>
      </c>
      <c r="E8" s="10" t="s">
        <v>5</v>
      </c>
      <c r="F8" s="11"/>
      <c r="G8" s="9">
        <v>44129</v>
      </c>
      <c r="H8" s="10" t="s">
        <v>5</v>
      </c>
      <c r="I8" s="11"/>
      <c r="J8" s="9">
        <v>44142</v>
      </c>
      <c r="K8" s="10" t="s">
        <v>5</v>
      </c>
      <c r="L8" s="11"/>
      <c r="M8" s="9">
        <v>44143</v>
      </c>
      <c r="N8" s="10" t="s">
        <v>5</v>
      </c>
      <c r="O8" s="11"/>
    </row>
    <row r="9" spans="1:40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313</v>
      </c>
      <c r="E9" s="14" t="s">
        <v>7</v>
      </c>
      <c r="F9" s="15"/>
      <c r="G9" s="13" t="s">
        <v>760</v>
      </c>
      <c r="H9" s="14" t="s">
        <v>314</v>
      </c>
      <c r="I9" s="15"/>
      <c r="J9" s="13" t="s">
        <v>313</v>
      </c>
      <c r="K9" s="14" t="s">
        <v>45</v>
      </c>
      <c r="L9" s="15"/>
      <c r="M9" s="13" t="s">
        <v>313</v>
      </c>
      <c r="N9" s="14" t="s">
        <v>324</v>
      </c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60</v>
      </c>
      <c r="R11" t="s">
        <v>24</v>
      </c>
      <c r="S11" s="33" t="s">
        <v>61</v>
      </c>
      <c r="T11" s="33" t="s">
        <v>62</v>
      </c>
      <c r="U11" s="33" t="s">
        <v>63</v>
      </c>
      <c r="V11" s="33" t="s">
        <v>64</v>
      </c>
      <c r="W11" s="33" t="s">
        <v>65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123" t="s">
        <v>328</v>
      </c>
      <c r="AF11" s="33" t="s">
        <v>66</v>
      </c>
      <c r="AG11" s="4" t="s">
        <v>329</v>
      </c>
    </row>
    <row r="12" spans="1:40" ht="17.100000000000001" customHeight="1" x14ac:dyDescent="0.2">
      <c r="A12" s="19">
        <v>48</v>
      </c>
      <c r="B12" s="19">
        <f>T12</f>
        <v>10</v>
      </c>
      <c r="C12" s="36" t="str">
        <f>AN12</f>
        <v>Trager, Scott</v>
      </c>
      <c r="D12" s="36">
        <f t="shared" ref="D12:L24" si="0">U12</f>
        <v>27</v>
      </c>
      <c r="E12" s="20">
        <f t="shared" si="0"/>
        <v>6</v>
      </c>
      <c r="F12" s="20">
        <f t="shared" si="0"/>
        <v>6</v>
      </c>
      <c r="G12" s="20">
        <f t="shared" si="0"/>
        <v>0</v>
      </c>
      <c r="H12" s="20">
        <f t="shared" si="0"/>
        <v>0</v>
      </c>
      <c r="I12" s="20">
        <f t="shared" si="0"/>
        <v>0</v>
      </c>
      <c r="J12" s="20">
        <f t="shared" si="0"/>
        <v>4</v>
      </c>
      <c r="K12" s="20">
        <f t="shared" si="0"/>
        <v>4</v>
      </c>
      <c r="L12" s="20">
        <f t="shared" si="0"/>
        <v>4</v>
      </c>
      <c r="M12" s="21">
        <f t="shared" ref="M12:M24" si="1">F12/D12</f>
        <v>0.22222222222222221</v>
      </c>
      <c r="N12" s="20">
        <f>F12+G12+(H12*2)+(I12*3)</f>
        <v>6</v>
      </c>
      <c r="O12" s="21">
        <f>N12/D12</f>
        <v>0.22222222222222221</v>
      </c>
      <c r="Q12">
        <v>1</v>
      </c>
      <c r="R12" t="s">
        <v>554</v>
      </c>
      <c r="S12">
        <v>0.222</v>
      </c>
      <c r="T12">
        <v>10</v>
      </c>
      <c r="U12">
        <v>27</v>
      </c>
      <c r="V12">
        <v>6</v>
      </c>
      <c r="W12">
        <v>6</v>
      </c>
      <c r="X12">
        <v>0</v>
      </c>
      <c r="Y12">
        <v>0</v>
      </c>
      <c r="Z12">
        <v>0</v>
      </c>
      <c r="AA12">
        <v>4</v>
      </c>
      <c r="AB12">
        <v>4</v>
      </c>
      <c r="AC12">
        <v>4</v>
      </c>
      <c r="AD12">
        <v>6</v>
      </c>
      <c r="AE12">
        <v>0.32300000000000001</v>
      </c>
      <c r="AF12">
        <v>0.222</v>
      </c>
      <c r="AG12">
        <v>0.54500000000000004</v>
      </c>
      <c r="AI12">
        <f t="shared" ref="AI12:AI25" si="2">FIND(" ",R12)</f>
        <v>6</v>
      </c>
      <c r="AJ12">
        <f t="shared" ref="AJ12:AJ25" si="3">LEN(R12)</f>
        <v>12</v>
      </c>
      <c r="AK12">
        <f>AJ12-AI12</f>
        <v>6</v>
      </c>
      <c r="AL12" t="str">
        <f t="shared" ref="AL12:AL25" si="4">RIGHT(R12,AK12)</f>
        <v>Trager</v>
      </c>
      <c r="AM12" t="str">
        <f t="shared" ref="AM12:AM25" si="5">LEFT(R12,(AI12-1))</f>
        <v>Scott</v>
      </c>
      <c r="AN12" t="str">
        <f>AL12&amp;", "&amp;AM12</f>
        <v>Trager, Scott</v>
      </c>
    </row>
    <row r="13" spans="1:40" ht="17.100000000000001" customHeight="1" x14ac:dyDescent="0.2">
      <c r="A13" s="19">
        <v>43</v>
      </c>
      <c r="B13" s="19">
        <f t="shared" ref="B13:B24" si="6">T13</f>
        <v>9</v>
      </c>
      <c r="C13" s="36" t="str">
        <f t="shared" ref="C13:C24" si="7">AN13</f>
        <v>Arredondo, German</v>
      </c>
      <c r="D13" s="36">
        <f t="shared" si="0"/>
        <v>23</v>
      </c>
      <c r="E13" s="20">
        <f t="shared" si="0"/>
        <v>10</v>
      </c>
      <c r="F13" s="20">
        <f t="shared" si="0"/>
        <v>11</v>
      </c>
      <c r="G13" s="20">
        <f t="shared" si="0"/>
        <v>5</v>
      </c>
      <c r="H13" s="20">
        <f t="shared" si="0"/>
        <v>0</v>
      </c>
      <c r="I13" s="20">
        <f t="shared" si="0"/>
        <v>0</v>
      </c>
      <c r="J13" s="20">
        <f t="shared" si="0"/>
        <v>6</v>
      </c>
      <c r="K13" s="20">
        <f t="shared" si="0"/>
        <v>4</v>
      </c>
      <c r="L13" s="20">
        <f t="shared" si="0"/>
        <v>1</v>
      </c>
      <c r="M13" s="21">
        <f t="shared" si="1"/>
        <v>0.47826086956521741</v>
      </c>
      <c r="N13" s="20">
        <f>F13+G13+(H13*2)+(I13*3)</f>
        <v>16</v>
      </c>
      <c r="O13" s="21">
        <f t="shared" ref="O13:O24" si="8">N13/D13</f>
        <v>0.69565217391304346</v>
      </c>
      <c r="Q13">
        <v>2</v>
      </c>
      <c r="R13" t="s">
        <v>555</v>
      </c>
      <c r="S13">
        <v>0.47799999999999998</v>
      </c>
      <c r="T13">
        <v>9</v>
      </c>
      <c r="U13">
        <v>23</v>
      </c>
      <c r="V13">
        <v>10</v>
      </c>
      <c r="W13">
        <v>11</v>
      </c>
      <c r="X13">
        <v>5</v>
      </c>
      <c r="Y13">
        <v>0</v>
      </c>
      <c r="Z13">
        <v>0</v>
      </c>
      <c r="AA13">
        <v>6</v>
      </c>
      <c r="AB13">
        <v>4</v>
      </c>
      <c r="AC13">
        <v>1</v>
      </c>
      <c r="AD13">
        <v>16</v>
      </c>
      <c r="AE13">
        <v>0.55600000000000005</v>
      </c>
      <c r="AF13">
        <v>0.69599999999999995</v>
      </c>
      <c r="AG13">
        <v>1.2509999999999999</v>
      </c>
      <c r="AI13">
        <f t="shared" si="2"/>
        <v>7</v>
      </c>
      <c r="AJ13">
        <f t="shared" si="3"/>
        <v>16</v>
      </c>
      <c r="AK13">
        <f t="shared" ref="AK13:AK25" si="9">AJ13-AI13</f>
        <v>9</v>
      </c>
      <c r="AL13" t="str">
        <f t="shared" si="4"/>
        <v>Arredondo</v>
      </c>
      <c r="AM13" t="str">
        <f t="shared" si="5"/>
        <v>German</v>
      </c>
      <c r="AN13" t="str">
        <f t="shared" ref="AN13:AN25" si="10">AL13&amp;", "&amp;AM13</f>
        <v>Arredondo, German</v>
      </c>
    </row>
    <row r="14" spans="1:40" ht="17.100000000000001" customHeight="1" x14ac:dyDescent="0.2">
      <c r="A14" s="19">
        <v>46</v>
      </c>
      <c r="B14" s="19">
        <f t="shared" si="6"/>
        <v>10</v>
      </c>
      <c r="C14" s="36" t="str">
        <f t="shared" si="7"/>
        <v>Wertz, Andy</v>
      </c>
      <c r="D14" s="36">
        <f t="shared" si="0"/>
        <v>25</v>
      </c>
      <c r="E14" s="20">
        <f t="shared" si="0"/>
        <v>7</v>
      </c>
      <c r="F14" s="20">
        <f t="shared" si="0"/>
        <v>12</v>
      </c>
      <c r="G14" s="20">
        <f t="shared" si="0"/>
        <v>2</v>
      </c>
      <c r="H14" s="20">
        <f t="shared" si="0"/>
        <v>0</v>
      </c>
      <c r="I14" s="20">
        <f t="shared" si="0"/>
        <v>0</v>
      </c>
      <c r="J14" s="20">
        <f t="shared" si="0"/>
        <v>10</v>
      </c>
      <c r="K14" s="20">
        <f t="shared" si="0"/>
        <v>5</v>
      </c>
      <c r="L14" s="20">
        <f t="shared" si="0"/>
        <v>1</v>
      </c>
      <c r="M14" s="21">
        <f t="shared" si="1"/>
        <v>0.48</v>
      </c>
      <c r="N14" s="20">
        <f t="shared" ref="N14:N24" si="11">F14+G14+(H14*2)+(I14*3)</f>
        <v>14</v>
      </c>
      <c r="O14" s="21">
        <f t="shared" si="8"/>
        <v>0.56000000000000005</v>
      </c>
      <c r="Q14">
        <v>3</v>
      </c>
      <c r="R14" t="s">
        <v>556</v>
      </c>
      <c r="S14">
        <v>0.48</v>
      </c>
      <c r="T14">
        <v>10</v>
      </c>
      <c r="U14">
        <v>25</v>
      </c>
      <c r="V14">
        <v>7</v>
      </c>
      <c r="W14">
        <v>12</v>
      </c>
      <c r="X14">
        <v>2</v>
      </c>
      <c r="Y14">
        <v>0</v>
      </c>
      <c r="Z14">
        <v>0</v>
      </c>
      <c r="AA14">
        <v>10</v>
      </c>
      <c r="AB14">
        <v>5</v>
      </c>
      <c r="AC14">
        <v>1</v>
      </c>
      <c r="AD14">
        <v>14</v>
      </c>
      <c r="AE14">
        <v>0.56699999999999995</v>
      </c>
      <c r="AF14">
        <v>0.56000000000000005</v>
      </c>
      <c r="AG14">
        <v>1.127</v>
      </c>
      <c r="AI14">
        <f t="shared" si="2"/>
        <v>5</v>
      </c>
      <c r="AJ14">
        <f t="shared" si="3"/>
        <v>10</v>
      </c>
      <c r="AK14">
        <f t="shared" si="9"/>
        <v>5</v>
      </c>
      <c r="AL14" t="str">
        <f t="shared" si="4"/>
        <v>Wertz</v>
      </c>
      <c r="AM14" t="str">
        <f t="shared" si="5"/>
        <v>Andy</v>
      </c>
      <c r="AN14" t="str">
        <f t="shared" si="10"/>
        <v>Wertz, Andy</v>
      </c>
    </row>
    <row r="15" spans="1:40" ht="17.100000000000001" customHeight="1" x14ac:dyDescent="0.2">
      <c r="A15" s="19">
        <v>48</v>
      </c>
      <c r="B15" s="19">
        <f t="shared" si="6"/>
        <v>7</v>
      </c>
      <c r="C15" s="36" t="str">
        <f t="shared" si="7"/>
        <v>Gohn, Jim</v>
      </c>
      <c r="D15" s="36">
        <f t="shared" si="0"/>
        <v>12</v>
      </c>
      <c r="E15" s="20">
        <f t="shared" si="0"/>
        <v>7</v>
      </c>
      <c r="F15" s="20">
        <f t="shared" si="0"/>
        <v>4</v>
      </c>
      <c r="G15" s="20">
        <f t="shared" si="0"/>
        <v>1</v>
      </c>
      <c r="H15" s="20">
        <f t="shared" si="0"/>
        <v>0</v>
      </c>
      <c r="I15" s="20">
        <f t="shared" si="0"/>
        <v>0</v>
      </c>
      <c r="J15" s="20">
        <f t="shared" si="0"/>
        <v>6</v>
      </c>
      <c r="K15" s="20">
        <f t="shared" si="0"/>
        <v>8</v>
      </c>
      <c r="L15" s="20">
        <f t="shared" si="0"/>
        <v>1</v>
      </c>
      <c r="M15" s="21">
        <f t="shared" si="1"/>
        <v>0.33333333333333331</v>
      </c>
      <c r="N15" s="20">
        <f t="shared" si="11"/>
        <v>5</v>
      </c>
      <c r="O15" s="21">
        <f t="shared" si="8"/>
        <v>0.41666666666666669</v>
      </c>
      <c r="Q15">
        <v>4</v>
      </c>
      <c r="R15" t="s">
        <v>557</v>
      </c>
      <c r="S15">
        <v>0.33300000000000002</v>
      </c>
      <c r="T15">
        <v>7</v>
      </c>
      <c r="U15">
        <v>12</v>
      </c>
      <c r="V15">
        <v>7</v>
      </c>
      <c r="W15">
        <v>4</v>
      </c>
      <c r="X15">
        <v>1</v>
      </c>
      <c r="Y15">
        <v>0</v>
      </c>
      <c r="Z15">
        <v>0</v>
      </c>
      <c r="AA15">
        <v>6</v>
      </c>
      <c r="AB15">
        <v>8</v>
      </c>
      <c r="AC15">
        <v>1</v>
      </c>
      <c r="AD15">
        <v>5</v>
      </c>
      <c r="AE15">
        <v>0.6</v>
      </c>
      <c r="AF15">
        <v>0.41699999999999998</v>
      </c>
      <c r="AG15">
        <v>1.0169999999999999</v>
      </c>
      <c r="AI15">
        <f t="shared" si="2"/>
        <v>4</v>
      </c>
      <c r="AJ15">
        <f t="shared" si="3"/>
        <v>8</v>
      </c>
      <c r="AK15">
        <f t="shared" si="9"/>
        <v>4</v>
      </c>
      <c r="AL15" t="str">
        <f t="shared" si="4"/>
        <v>Gohn</v>
      </c>
      <c r="AM15" t="str">
        <f t="shared" si="5"/>
        <v>Jim</v>
      </c>
      <c r="AN15" t="str">
        <f t="shared" si="10"/>
        <v>Gohn, Jim</v>
      </c>
    </row>
    <row r="16" spans="1:40" ht="17.100000000000001" customHeight="1" x14ac:dyDescent="0.2">
      <c r="A16" s="19">
        <v>45</v>
      </c>
      <c r="B16" s="19">
        <f t="shared" si="6"/>
        <v>8</v>
      </c>
      <c r="C16" s="36" t="str">
        <f t="shared" si="7"/>
        <v>Blaylock, Gary</v>
      </c>
      <c r="D16" s="36">
        <f t="shared" si="0"/>
        <v>22</v>
      </c>
      <c r="E16" s="20">
        <f t="shared" si="0"/>
        <v>3</v>
      </c>
      <c r="F16" s="20">
        <f t="shared" si="0"/>
        <v>7</v>
      </c>
      <c r="G16" s="20">
        <f t="shared" si="0"/>
        <v>0</v>
      </c>
      <c r="H16" s="20">
        <f t="shared" si="0"/>
        <v>0</v>
      </c>
      <c r="I16" s="20">
        <f t="shared" si="0"/>
        <v>0</v>
      </c>
      <c r="J16" s="20">
        <f t="shared" si="0"/>
        <v>4</v>
      </c>
      <c r="K16" s="20">
        <f t="shared" si="0"/>
        <v>1</v>
      </c>
      <c r="L16" s="20">
        <f t="shared" si="0"/>
        <v>0</v>
      </c>
      <c r="M16" s="21">
        <f t="shared" si="1"/>
        <v>0.31818181818181818</v>
      </c>
      <c r="N16" s="20">
        <f t="shared" si="11"/>
        <v>7</v>
      </c>
      <c r="O16" s="21">
        <f t="shared" si="8"/>
        <v>0.31818181818181818</v>
      </c>
      <c r="Q16">
        <v>5</v>
      </c>
      <c r="R16" t="s">
        <v>558</v>
      </c>
      <c r="S16">
        <v>0.318</v>
      </c>
      <c r="T16">
        <v>8</v>
      </c>
      <c r="U16">
        <v>22</v>
      </c>
      <c r="V16">
        <v>3</v>
      </c>
      <c r="W16">
        <v>7</v>
      </c>
      <c r="X16">
        <v>0</v>
      </c>
      <c r="Y16">
        <v>0</v>
      </c>
      <c r="Z16">
        <v>0</v>
      </c>
      <c r="AA16">
        <v>4</v>
      </c>
      <c r="AB16">
        <v>1</v>
      </c>
      <c r="AC16">
        <v>0</v>
      </c>
      <c r="AD16">
        <v>7</v>
      </c>
      <c r="AE16">
        <v>0.34799999999999998</v>
      </c>
      <c r="AF16">
        <v>0.318</v>
      </c>
      <c r="AG16">
        <v>0.66600000000000004</v>
      </c>
      <c r="AI16">
        <f t="shared" si="2"/>
        <v>5</v>
      </c>
      <c r="AJ16">
        <f t="shared" si="3"/>
        <v>13</v>
      </c>
      <c r="AK16">
        <f t="shared" si="9"/>
        <v>8</v>
      </c>
      <c r="AL16" t="str">
        <f t="shared" si="4"/>
        <v>Blaylock</v>
      </c>
      <c r="AM16" t="str">
        <f t="shared" si="5"/>
        <v>Gary</v>
      </c>
      <c r="AN16" t="str">
        <f t="shared" si="10"/>
        <v>Blaylock, Gary</v>
      </c>
    </row>
    <row r="17" spans="1:40" ht="17.100000000000001" customHeight="1" x14ac:dyDescent="0.2">
      <c r="A17" s="19">
        <v>44</v>
      </c>
      <c r="B17" s="19">
        <f t="shared" si="6"/>
        <v>8</v>
      </c>
      <c r="C17" s="36" t="str">
        <f t="shared" si="7"/>
        <v>Conway, Sean</v>
      </c>
      <c r="D17" s="36">
        <f t="shared" si="0"/>
        <v>17</v>
      </c>
      <c r="E17" s="20">
        <f t="shared" si="0"/>
        <v>3</v>
      </c>
      <c r="F17" s="20">
        <f t="shared" si="0"/>
        <v>5</v>
      </c>
      <c r="G17" s="20">
        <f t="shared" si="0"/>
        <v>0</v>
      </c>
      <c r="H17" s="20">
        <f t="shared" si="0"/>
        <v>0</v>
      </c>
      <c r="I17" s="20">
        <f t="shared" si="0"/>
        <v>0</v>
      </c>
      <c r="J17" s="20">
        <f t="shared" si="0"/>
        <v>5</v>
      </c>
      <c r="K17" s="20">
        <f t="shared" si="0"/>
        <v>6</v>
      </c>
      <c r="L17" s="20">
        <f t="shared" si="0"/>
        <v>5</v>
      </c>
      <c r="M17" s="21">
        <f t="shared" si="1"/>
        <v>0.29411764705882354</v>
      </c>
      <c r="N17" s="20">
        <f t="shared" si="11"/>
        <v>5</v>
      </c>
      <c r="O17" s="21">
        <f t="shared" si="8"/>
        <v>0.29411764705882354</v>
      </c>
      <c r="Q17">
        <v>6</v>
      </c>
      <c r="R17" t="s">
        <v>559</v>
      </c>
      <c r="S17">
        <v>0.29399999999999998</v>
      </c>
      <c r="T17">
        <v>8</v>
      </c>
      <c r="U17">
        <v>17</v>
      </c>
      <c r="V17">
        <v>3</v>
      </c>
      <c r="W17">
        <v>5</v>
      </c>
      <c r="X17">
        <v>0</v>
      </c>
      <c r="Y17">
        <v>0</v>
      </c>
      <c r="Z17">
        <v>0</v>
      </c>
      <c r="AA17">
        <v>5</v>
      </c>
      <c r="AB17">
        <v>6</v>
      </c>
      <c r="AC17">
        <v>5</v>
      </c>
      <c r="AD17">
        <v>5</v>
      </c>
      <c r="AE17">
        <v>0.47799999999999998</v>
      </c>
      <c r="AF17">
        <v>0.29399999999999998</v>
      </c>
      <c r="AG17">
        <v>0.77200000000000002</v>
      </c>
      <c r="AI17">
        <f t="shared" si="2"/>
        <v>5</v>
      </c>
      <c r="AJ17">
        <f t="shared" si="3"/>
        <v>11</v>
      </c>
      <c r="AK17">
        <f t="shared" si="9"/>
        <v>6</v>
      </c>
      <c r="AL17" t="str">
        <f t="shared" si="4"/>
        <v>Conway</v>
      </c>
      <c r="AM17" t="str">
        <f t="shared" si="5"/>
        <v>Sean</v>
      </c>
      <c r="AN17" t="str">
        <f t="shared" si="10"/>
        <v>Conway, Sean</v>
      </c>
    </row>
    <row r="18" spans="1:40" ht="17.100000000000001" customHeight="1" x14ac:dyDescent="0.2">
      <c r="A18" s="19">
        <v>56</v>
      </c>
      <c r="B18" s="19">
        <f t="shared" si="6"/>
        <v>10</v>
      </c>
      <c r="C18" s="36" t="str">
        <f t="shared" si="7"/>
        <v>Wertz, Carey</v>
      </c>
      <c r="D18" s="36">
        <f t="shared" si="0"/>
        <v>29</v>
      </c>
      <c r="E18" s="20">
        <f t="shared" si="0"/>
        <v>4</v>
      </c>
      <c r="F18" s="20">
        <f t="shared" si="0"/>
        <v>11</v>
      </c>
      <c r="G18" s="20">
        <f t="shared" si="0"/>
        <v>0</v>
      </c>
      <c r="H18" s="20">
        <f t="shared" si="0"/>
        <v>0</v>
      </c>
      <c r="I18" s="20">
        <f t="shared" si="0"/>
        <v>0</v>
      </c>
      <c r="J18" s="20">
        <f t="shared" si="0"/>
        <v>3</v>
      </c>
      <c r="K18" s="20">
        <f t="shared" si="0"/>
        <v>2</v>
      </c>
      <c r="L18" s="20">
        <f t="shared" si="0"/>
        <v>3</v>
      </c>
      <c r="M18" s="21">
        <f t="shared" si="1"/>
        <v>0.37931034482758619</v>
      </c>
      <c r="N18" s="20">
        <f t="shared" si="11"/>
        <v>11</v>
      </c>
      <c r="O18" s="21">
        <f t="shared" si="8"/>
        <v>0.37931034482758619</v>
      </c>
      <c r="Q18">
        <v>7</v>
      </c>
      <c r="R18" t="s">
        <v>560</v>
      </c>
      <c r="S18">
        <v>0.379</v>
      </c>
      <c r="T18">
        <v>10</v>
      </c>
      <c r="U18">
        <v>29</v>
      </c>
      <c r="V18">
        <v>4</v>
      </c>
      <c r="W18">
        <v>11</v>
      </c>
      <c r="X18">
        <v>0</v>
      </c>
      <c r="Y18">
        <v>0</v>
      </c>
      <c r="Z18">
        <v>0</v>
      </c>
      <c r="AA18">
        <v>3</v>
      </c>
      <c r="AB18">
        <v>2</v>
      </c>
      <c r="AC18">
        <v>3</v>
      </c>
      <c r="AD18">
        <v>11</v>
      </c>
      <c r="AE18">
        <v>0.41899999999999998</v>
      </c>
      <c r="AF18">
        <v>0.379</v>
      </c>
      <c r="AG18">
        <v>0.79900000000000004</v>
      </c>
      <c r="AI18">
        <f t="shared" si="2"/>
        <v>6</v>
      </c>
      <c r="AJ18">
        <f t="shared" si="3"/>
        <v>11</v>
      </c>
      <c r="AK18">
        <f t="shared" si="9"/>
        <v>5</v>
      </c>
      <c r="AL18" t="str">
        <f t="shared" si="4"/>
        <v>Wertz</v>
      </c>
      <c r="AM18" t="str">
        <f t="shared" si="5"/>
        <v>Carey</v>
      </c>
      <c r="AN18" t="str">
        <f t="shared" si="10"/>
        <v>Wertz, Carey</v>
      </c>
    </row>
    <row r="19" spans="1:40" ht="17.100000000000001" customHeight="1" x14ac:dyDescent="0.2">
      <c r="A19" s="19">
        <v>40</v>
      </c>
      <c r="B19" s="19">
        <f t="shared" si="6"/>
        <v>8</v>
      </c>
      <c r="C19" s="36" t="str">
        <f t="shared" si="7"/>
        <v>Arrednondo, Arnulfo</v>
      </c>
      <c r="D19" s="36">
        <f t="shared" si="0"/>
        <v>20</v>
      </c>
      <c r="E19" s="20">
        <f t="shared" si="0"/>
        <v>5</v>
      </c>
      <c r="F19" s="20">
        <f t="shared" si="0"/>
        <v>4</v>
      </c>
      <c r="G19" s="20">
        <f t="shared" si="0"/>
        <v>0</v>
      </c>
      <c r="H19" s="20">
        <f t="shared" si="0"/>
        <v>0</v>
      </c>
      <c r="I19" s="20">
        <f t="shared" si="0"/>
        <v>0</v>
      </c>
      <c r="J19" s="20">
        <f t="shared" si="0"/>
        <v>5</v>
      </c>
      <c r="K19" s="20">
        <f t="shared" si="0"/>
        <v>5</v>
      </c>
      <c r="L19" s="20">
        <f t="shared" si="0"/>
        <v>4</v>
      </c>
      <c r="M19" s="21">
        <f t="shared" si="1"/>
        <v>0.2</v>
      </c>
      <c r="N19" s="20">
        <f t="shared" si="11"/>
        <v>4</v>
      </c>
      <c r="O19" s="21">
        <f t="shared" si="8"/>
        <v>0.2</v>
      </c>
      <c r="Q19">
        <v>8</v>
      </c>
      <c r="R19" t="s">
        <v>561</v>
      </c>
      <c r="S19">
        <v>0.2</v>
      </c>
      <c r="T19">
        <v>8</v>
      </c>
      <c r="U19">
        <v>20</v>
      </c>
      <c r="V19">
        <v>5</v>
      </c>
      <c r="W19">
        <v>4</v>
      </c>
      <c r="X19">
        <v>0</v>
      </c>
      <c r="Y19">
        <v>0</v>
      </c>
      <c r="Z19">
        <v>0</v>
      </c>
      <c r="AA19">
        <v>5</v>
      </c>
      <c r="AB19">
        <v>5</v>
      </c>
      <c r="AC19">
        <v>4</v>
      </c>
      <c r="AD19">
        <v>4</v>
      </c>
      <c r="AE19">
        <v>0.36</v>
      </c>
      <c r="AF19">
        <v>0.2</v>
      </c>
      <c r="AG19">
        <v>0.56000000000000005</v>
      </c>
      <c r="AI19">
        <f t="shared" si="2"/>
        <v>8</v>
      </c>
      <c r="AJ19">
        <f t="shared" si="3"/>
        <v>18</v>
      </c>
      <c r="AK19">
        <f t="shared" si="9"/>
        <v>10</v>
      </c>
      <c r="AL19" t="str">
        <f t="shared" si="4"/>
        <v>Arrednondo</v>
      </c>
      <c r="AM19" t="str">
        <f t="shared" si="5"/>
        <v>Arnulfo</v>
      </c>
      <c r="AN19" t="str">
        <f t="shared" si="10"/>
        <v>Arrednondo, Arnulfo</v>
      </c>
    </row>
    <row r="20" spans="1:40" ht="17.100000000000001" customHeight="1" x14ac:dyDescent="0.2">
      <c r="A20" s="19">
        <v>49</v>
      </c>
      <c r="B20" s="19">
        <f t="shared" si="6"/>
        <v>9</v>
      </c>
      <c r="C20" s="36" t="str">
        <f t="shared" si="7"/>
        <v>Fuller, Tracey</v>
      </c>
      <c r="D20" s="36">
        <f t="shared" si="0"/>
        <v>24</v>
      </c>
      <c r="E20" s="20">
        <f t="shared" si="0"/>
        <v>2</v>
      </c>
      <c r="F20" s="20">
        <f t="shared" si="0"/>
        <v>4</v>
      </c>
      <c r="G20" s="20">
        <f t="shared" si="0"/>
        <v>0</v>
      </c>
      <c r="H20" s="20">
        <f t="shared" si="0"/>
        <v>0</v>
      </c>
      <c r="I20" s="20">
        <f t="shared" si="0"/>
        <v>0</v>
      </c>
      <c r="J20" s="20">
        <f t="shared" si="0"/>
        <v>3</v>
      </c>
      <c r="K20" s="20">
        <f t="shared" si="0"/>
        <v>4</v>
      </c>
      <c r="L20" s="20">
        <f t="shared" si="0"/>
        <v>9</v>
      </c>
      <c r="M20" s="21">
        <f t="shared" si="1"/>
        <v>0.16666666666666666</v>
      </c>
      <c r="N20" s="20">
        <f t="shared" si="11"/>
        <v>4</v>
      </c>
      <c r="O20" s="21">
        <f t="shared" si="8"/>
        <v>0.16666666666666666</v>
      </c>
      <c r="Q20">
        <v>9</v>
      </c>
      <c r="R20" t="s">
        <v>562</v>
      </c>
      <c r="S20">
        <v>0.16700000000000001</v>
      </c>
      <c r="T20">
        <v>9</v>
      </c>
      <c r="U20">
        <v>24</v>
      </c>
      <c r="V20">
        <v>2</v>
      </c>
      <c r="W20">
        <v>4</v>
      </c>
      <c r="X20">
        <v>0</v>
      </c>
      <c r="Y20">
        <v>0</v>
      </c>
      <c r="Z20">
        <v>0</v>
      </c>
      <c r="AA20">
        <v>3</v>
      </c>
      <c r="AB20">
        <v>4</v>
      </c>
      <c r="AC20">
        <v>9</v>
      </c>
      <c r="AD20">
        <v>4</v>
      </c>
      <c r="AE20">
        <v>0.28599999999999998</v>
      </c>
      <c r="AF20">
        <v>0.16700000000000001</v>
      </c>
      <c r="AG20">
        <v>0.45200000000000001</v>
      </c>
      <c r="AI20">
        <f t="shared" si="2"/>
        <v>7</v>
      </c>
      <c r="AJ20">
        <f t="shared" si="3"/>
        <v>13</v>
      </c>
      <c r="AK20">
        <f t="shared" si="9"/>
        <v>6</v>
      </c>
      <c r="AL20" t="str">
        <f t="shared" si="4"/>
        <v>Fuller</v>
      </c>
      <c r="AM20" t="str">
        <f t="shared" si="5"/>
        <v>Tracey</v>
      </c>
      <c r="AN20" t="str">
        <f t="shared" si="10"/>
        <v>Fuller, Tracey</v>
      </c>
    </row>
    <row r="21" spans="1:40" ht="17.100000000000001" customHeight="1" x14ac:dyDescent="0.2">
      <c r="A21" s="19">
        <v>54</v>
      </c>
      <c r="B21" s="19">
        <f t="shared" si="6"/>
        <v>7</v>
      </c>
      <c r="C21" s="36" t="str">
        <f t="shared" si="7"/>
        <v>Hill, Andy</v>
      </c>
      <c r="D21" s="36">
        <f t="shared" si="0"/>
        <v>17</v>
      </c>
      <c r="E21" s="20">
        <f t="shared" si="0"/>
        <v>2</v>
      </c>
      <c r="F21" s="20">
        <f t="shared" si="0"/>
        <v>3</v>
      </c>
      <c r="G21" s="20">
        <f t="shared" si="0"/>
        <v>0</v>
      </c>
      <c r="H21" s="20">
        <f t="shared" si="0"/>
        <v>0</v>
      </c>
      <c r="I21" s="20">
        <f t="shared" si="0"/>
        <v>0</v>
      </c>
      <c r="J21" s="20">
        <f t="shared" si="0"/>
        <v>4</v>
      </c>
      <c r="K21" s="20">
        <f t="shared" si="0"/>
        <v>3</v>
      </c>
      <c r="L21" s="20">
        <f t="shared" si="0"/>
        <v>5</v>
      </c>
      <c r="M21" s="21">
        <f t="shared" si="1"/>
        <v>0.17647058823529413</v>
      </c>
      <c r="N21" s="20">
        <f t="shared" si="11"/>
        <v>3</v>
      </c>
      <c r="O21" s="21">
        <f t="shared" si="8"/>
        <v>0.17647058823529413</v>
      </c>
      <c r="Q21">
        <v>10</v>
      </c>
      <c r="R21" t="s">
        <v>563</v>
      </c>
      <c r="S21">
        <v>0.17599999999999999</v>
      </c>
      <c r="T21">
        <v>7</v>
      </c>
      <c r="U21">
        <v>17</v>
      </c>
      <c r="V21">
        <v>2</v>
      </c>
      <c r="W21">
        <v>3</v>
      </c>
      <c r="X21">
        <v>0</v>
      </c>
      <c r="Y21">
        <v>0</v>
      </c>
      <c r="Z21">
        <v>0</v>
      </c>
      <c r="AA21">
        <v>4</v>
      </c>
      <c r="AB21">
        <v>3</v>
      </c>
      <c r="AC21">
        <v>5</v>
      </c>
      <c r="AD21">
        <v>3</v>
      </c>
      <c r="AE21">
        <v>0.3</v>
      </c>
      <c r="AF21">
        <v>0.17599999999999999</v>
      </c>
      <c r="AG21">
        <v>0.47599999999999998</v>
      </c>
      <c r="AI21">
        <f t="shared" si="2"/>
        <v>5</v>
      </c>
      <c r="AJ21">
        <f t="shared" si="3"/>
        <v>9</v>
      </c>
      <c r="AK21">
        <f t="shared" si="9"/>
        <v>4</v>
      </c>
      <c r="AL21" t="str">
        <f t="shared" si="4"/>
        <v>Hill</v>
      </c>
      <c r="AM21" t="str">
        <f t="shared" si="5"/>
        <v>Andy</v>
      </c>
      <c r="AN21" t="str">
        <f t="shared" si="10"/>
        <v>Hill, Andy</v>
      </c>
    </row>
    <row r="22" spans="1:40" ht="17.100000000000001" customHeight="1" x14ac:dyDescent="0.2">
      <c r="A22" s="19">
        <v>51</v>
      </c>
      <c r="B22" s="19">
        <f t="shared" si="6"/>
        <v>10</v>
      </c>
      <c r="C22" s="36" t="str">
        <f t="shared" si="7"/>
        <v>Kelley, Jerry</v>
      </c>
      <c r="D22" s="36">
        <f t="shared" si="0"/>
        <v>25</v>
      </c>
      <c r="E22" s="20">
        <f t="shared" si="0"/>
        <v>3</v>
      </c>
      <c r="F22" s="20">
        <f t="shared" si="0"/>
        <v>1</v>
      </c>
      <c r="G22" s="20">
        <f t="shared" si="0"/>
        <v>0</v>
      </c>
      <c r="H22" s="20">
        <f t="shared" si="0"/>
        <v>0</v>
      </c>
      <c r="I22" s="20">
        <f t="shared" si="0"/>
        <v>0</v>
      </c>
      <c r="J22" s="20">
        <f t="shared" si="0"/>
        <v>2</v>
      </c>
      <c r="K22" s="20">
        <f t="shared" si="0"/>
        <v>6</v>
      </c>
      <c r="L22" s="20">
        <f t="shared" si="0"/>
        <v>12</v>
      </c>
      <c r="M22" s="21">
        <f t="shared" si="1"/>
        <v>0.04</v>
      </c>
      <c r="N22" s="20">
        <f t="shared" si="11"/>
        <v>1</v>
      </c>
      <c r="O22" s="21">
        <f t="shared" si="8"/>
        <v>0.04</v>
      </c>
      <c r="Q22">
        <v>11</v>
      </c>
      <c r="R22" t="s">
        <v>564</v>
      </c>
      <c r="S22">
        <v>0.04</v>
      </c>
      <c r="T22">
        <v>10</v>
      </c>
      <c r="U22">
        <v>25</v>
      </c>
      <c r="V22">
        <v>3</v>
      </c>
      <c r="W22">
        <v>1</v>
      </c>
      <c r="X22">
        <v>0</v>
      </c>
      <c r="Y22">
        <v>0</v>
      </c>
      <c r="Z22">
        <v>0</v>
      </c>
      <c r="AA22">
        <v>2</v>
      </c>
      <c r="AB22">
        <v>6</v>
      </c>
      <c r="AC22">
        <v>12</v>
      </c>
      <c r="AD22">
        <v>1</v>
      </c>
      <c r="AE22">
        <v>0.22600000000000001</v>
      </c>
      <c r="AF22">
        <v>0.04</v>
      </c>
      <c r="AG22">
        <v>0.26600000000000001</v>
      </c>
      <c r="AI22">
        <f t="shared" si="2"/>
        <v>6</v>
      </c>
      <c r="AJ22">
        <f t="shared" si="3"/>
        <v>12</v>
      </c>
      <c r="AK22">
        <f t="shared" si="9"/>
        <v>6</v>
      </c>
      <c r="AL22" t="str">
        <f t="shared" si="4"/>
        <v>Kelley</v>
      </c>
      <c r="AM22" t="str">
        <f t="shared" si="5"/>
        <v>Jerry</v>
      </c>
      <c r="AN22" t="str">
        <f t="shared" si="10"/>
        <v>Kelley, Jerry</v>
      </c>
    </row>
    <row r="23" spans="1:40" ht="17.100000000000001" customHeight="1" x14ac:dyDescent="0.2">
      <c r="A23" s="19">
        <v>48</v>
      </c>
      <c r="B23" s="19">
        <f t="shared" si="6"/>
        <v>10</v>
      </c>
      <c r="C23" s="36" t="str">
        <f t="shared" si="7"/>
        <v>Weaver, Robert</v>
      </c>
      <c r="D23" s="36">
        <f t="shared" si="0"/>
        <v>25</v>
      </c>
      <c r="E23" s="20">
        <f t="shared" si="0"/>
        <v>5</v>
      </c>
      <c r="F23" s="20">
        <f t="shared" si="0"/>
        <v>5</v>
      </c>
      <c r="G23" s="20">
        <f t="shared" si="0"/>
        <v>0</v>
      </c>
      <c r="H23" s="20">
        <f t="shared" si="0"/>
        <v>0</v>
      </c>
      <c r="I23" s="20">
        <f t="shared" si="0"/>
        <v>0</v>
      </c>
      <c r="J23" s="20">
        <f t="shared" si="0"/>
        <v>4</v>
      </c>
      <c r="K23" s="20">
        <f t="shared" si="0"/>
        <v>6</v>
      </c>
      <c r="L23" s="20">
        <f t="shared" si="0"/>
        <v>4</v>
      </c>
      <c r="M23" s="21">
        <f t="shared" si="1"/>
        <v>0.2</v>
      </c>
      <c r="N23" s="20">
        <f t="shared" si="11"/>
        <v>5</v>
      </c>
      <c r="O23" s="21">
        <f t="shared" si="8"/>
        <v>0.2</v>
      </c>
      <c r="Q23">
        <v>12</v>
      </c>
      <c r="R23" t="s">
        <v>565</v>
      </c>
      <c r="S23">
        <v>0.2</v>
      </c>
      <c r="T23">
        <v>10</v>
      </c>
      <c r="U23">
        <v>25</v>
      </c>
      <c r="V23">
        <v>5</v>
      </c>
      <c r="W23">
        <v>5</v>
      </c>
      <c r="X23">
        <v>0</v>
      </c>
      <c r="Y23">
        <v>0</v>
      </c>
      <c r="Z23">
        <v>0</v>
      </c>
      <c r="AA23">
        <v>4</v>
      </c>
      <c r="AB23">
        <v>6</v>
      </c>
      <c r="AC23">
        <v>4</v>
      </c>
      <c r="AD23">
        <v>5</v>
      </c>
      <c r="AE23">
        <v>0.35499999999999998</v>
      </c>
      <c r="AF23">
        <v>0.2</v>
      </c>
      <c r="AG23">
        <v>0.55500000000000005</v>
      </c>
      <c r="AI23">
        <f t="shared" si="2"/>
        <v>7</v>
      </c>
      <c r="AJ23">
        <f t="shared" si="3"/>
        <v>13</v>
      </c>
      <c r="AK23">
        <f t="shared" si="9"/>
        <v>6</v>
      </c>
      <c r="AL23" t="str">
        <f t="shared" si="4"/>
        <v>Weaver</v>
      </c>
      <c r="AM23" t="str">
        <f t="shared" si="5"/>
        <v>Robert</v>
      </c>
      <c r="AN23" t="str">
        <f t="shared" si="10"/>
        <v>Weaver, Robert</v>
      </c>
    </row>
    <row r="24" spans="1:40" ht="17.100000000000001" customHeight="1" x14ac:dyDescent="0.2">
      <c r="A24" s="19">
        <v>54</v>
      </c>
      <c r="B24" s="19">
        <f t="shared" si="6"/>
        <v>10</v>
      </c>
      <c r="C24" s="36" t="str">
        <f t="shared" si="7"/>
        <v>Mercado, Steve</v>
      </c>
      <c r="D24" s="36">
        <f t="shared" si="0"/>
        <v>31</v>
      </c>
      <c r="E24" s="20">
        <f t="shared" si="0"/>
        <v>8</v>
      </c>
      <c r="F24" s="20">
        <f t="shared" si="0"/>
        <v>17</v>
      </c>
      <c r="G24" s="20">
        <f t="shared" si="0"/>
        <v>2</v>
      </c>
      <c r="H24" s="20">
        <f t="shared" si="0"/>
        <v>0</v>
      </c>
      <c r="I24" s="20">
        <f t="shared" si="0"/>
        <v>0</v>
      </c>
      <c r="J24" s="20">
        <f t="shared" si="0"/>
        <v>5</v>
      </c>
      <c r="K24" s="20">
        <f t="shared" si="0"/>
        <v>0</v>
      </c>
      <c r="L24" s="20">
        <f t="shared" si="0"/>
        <v>0</v>
      </c>
      <c r="M24" s="21">
        <f t="shared" si="1"/>
        <v>0.54838709677419351</v>
      </c>
      <c r="N24" s="20">
        <f t="shared" si="11"/>
        <v>19</v>
      </c>
      <c r="O24" s="21">
        <f t="shared" si="8"/>
        <v>0.61290322580645162</v>
      </c>
      <c r="Q24">
        <v>13</v>
      </c>
      <c r="R24" t="s">
        <v>318</v>
      </c>
      <c r="S24">
        <v>0.54800000000000004</v>
      </c>
      <c r="T24">
        <v>10</v>
      </c>
      <c r="U24">
        <v>31</v>
      </c>
      <c r="V24">
        <v>8</v>
      </c>
      <c r="W24">
        <v>17</v>
      </c>
      <c r="X24">
        <v>2</v>
      </c>
      <c r="Y24">
        <v>0</v>
      </c>
      <c r="Z24">
        <v>0</v>
      </c>
      <c r="AA24">
        <v>5</v>
      </c>
      <c r="AB24">
        <v>0</v>
      </c>
      <c r="AC24">
        <v>0</v>
      </c>
      <c r="AD24">
        <v>19</v>
      </c>
      <c r="AE24">
        <v>0.54800000000000004</v>
      </c>
      <c r="AF24">
        <v>0.61299999999999999</v>
      </c>
      <c r="AG24">
        <v>1.161</v>
      </c>
      <c r="AI24">
        <f t="shared" si="2"/>
        <v>6</v>
      </c>
      <c r="AJ24">
        <f t="shared" si="3"/>
        <v>13</v>
      </c>
      <c r="AK24">
        <f t="shared" si="9"/>
        <v>7</v>
      </c>
      <c r="AL24" t="str">
        <f t="shared" si="4"/>
        <v>Mercado</v>
      </c>
      <c r="AM24" t="str">
        <f t="shared" si="5"/>
        <v>Steve</v>
      </c>
      <c r="AN24" t="str">
        <f t="shared" si="10"/>
        <v>Mercado, Steve</v>
      </c>
    </row>
    <row r="25" spans="1:40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  <c r="AI25" t="e">
        <f t="shared" si="2"/>
        <v>#VALUE!</v>
      </c>
      <c r="AJ25">
        <f t="shared" si="3"/>
        <v>0</v>
      </c>
      <c r="AK25" t="e">
        <f t="shared" si="9"/>
        <v>#VALUE!</v>
      </c>
      <c r="AL25" t="e">
        <f t="shared" si="4"/>
        <v>#VALUE!</v>
      </c>
      <c r="AM25" t="e">
        <f t="shared" si="5"/>
        <v>#VALUE!</v>
      </c>
      <c r="AN25" t="e">
        <f t="shared" si="10"/>
        <v>#VALUE!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/>
      <c r="C27" s="36" t="s">
        <v>59</v>
      </c>
      <c r="D27" s="36"/>
      <c r="E27" s="20"/>
      <c r="F27" s="20"/>
      <c r="G27" s="20"/>
      <c r="H27" s="20"/>
      <c r="I27" s="20"/>
      <c r="J27" s="20"/>
      <c r="K27" s="20"/>
      <c r="L27" s="20"/>
      <c r="M27" s="21" t="e">
        <f t="shared" ref="M27" si="12">F27/D27</f>
        <v>#DIV/0!</v>
      </c>
      <c r="N27" s="20">
        <f t="shared" ref="N27" si="13">F27+G27+(H27*2)+(I27*3)</f>
        <v>0</v>
      </c>
      <c r="O27" s="21" t="e">
        <f t="shared" ref="O27" si="14">N27/D27</f>
        <v>#DIV/0!</v>
      </c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626</v>
      </c>
      <c r="B29" s="22"/>
      <c r="C29" s="37" t="s">
        <v>37</v>
      </c>
      <c r="D29" s="38">
        <f>SUM(D12:D28)</f>
        <v>297</v>
      </c>
      <c r="E29" s="23">
        <f t="shared" ref="E29:L29" si="15">SUM(E12:E28)</f>
        <v>65</v>
      </c>
      <c r="F29" s="23">
        <f t="shared" si="15"/>
        <v>90</v>
      </c>
      <c r="G29" s="23">
        <f t="shared" si="15"/>
        <v>10</v>
      </c>
      <c r="H29" s="23">
        <f t="shared" si="15"/>
        <v>0</v>
      </c>
      <c r="I29" s="23">
        <f t="shared" si="15"/>
        <v>0</v>
      </c>
      <c r="J29" s="23">
        <f t="shared" si="15"/>
        <v>61</v>
      </c>
      <c r="K29" s="23">
        <f t="shared" si="15"/>
        <v>54</v>
      </c>
      <c r="L29" s="23">
        <f t="shared" si="15"/>
        <v>49</v>
      </c>
      <c r="M29" s="21">
        <f>F29/D29</f>
        <v>0.30303030303030304</v>
      </c>
      <c r="N29" s="24">
        <f>SUM(N12:N28)</f>
        <v>100</v>
      </c>
      <c r="O29" s="21">
        <f>N29/D29</f>
        <v>0.33670033670033672</v>
      </c>
    </row>
    <row r="30" spans="1:40" ht="17.100000000000001" customHeight="1" x14ac:dyDescent="0.2">
      <c r="A30" s="25">
        <f>A29/COUNT(A12:A28)</f>
        <v>48.153846153846153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87" t="s">
        <v>60</v>
      </c>
      <c r="R32" t="s">
        <v>24</v>
      </c>
      <c r="S32" s="33" t="s">
        <v>62</v>
      </c>
      <c r="T32" s="33" t="s">
        <v>67</v>
      </c>
      <c r="U32" s="33" t="s">
        <v>64</v>
      </c>
      <c r="V32" s="33" t="s">
        <v>65</v>
      </c>
      <c r="W32" s="33" t="s">
        <v>32</v>
      </c>
      <c r="X32" s="33" t="s">
        <v>33</v>
      </c>
      <c r="Y32" s="33" t="s">
        <v>68</v>
      </c>
      <c r="Z32" s="33" t="s">
        <v>69</v>
      </c>
      <c r="AA32" s="33" t="s">
        <v>70</v>
      </c>
      <c r="AD32" s="33"/>
      <c r="AE32" s="90" t="s">
        <v>330</v>
      </c>
    </row>
    <row r="33" spans="1:40" ht="17.100000000000001" customHeight="1" x14ac:dyDescent="0.2">
      <c r="A33" s="19"/>
      <c r="B33" s="19">
        <f>IF(C33="","",S33)</f>
        <v>6</v>
      </c>
      <c r="C33" s="36" t="str">
        <f>IF(AJ33=0,"",AN33)</f>
        <v>Arredondo, German</v>
      </c>
      <c r="D33" s="41">
        <f>IF(C33="","",AE33)</f>
        <v>16</v>
      </c>
      <c r="E33" s="20">
        <f>IF(C33="","",V33)</f>
        <v>14</v>
      </c>
      <c r="F33" s="20">
        <f>IF(C33="","",U33)</f>
        <v>12</v>
      </c>
      <c r="G33" s="20">
        <f>IF(C33="","",W33)</f>
        <v>20</v>
      </c>
      <c r="H33" s="20">
        <f>IF(C33="","",X33)</f>
        <v>9</v>
      </c>
      <c r="I33" s="31">
        <f>IF(C33="","",E33*7/D33)</f>
        <v>6.125</v>
      </c>
      <c r="J33" s="31">
        <f>IF(C33="","",F33*7/D33)</f>
        <v>5.25</v>
      </c>
      <c r="K33" s="31">
        <f>IF(C33="","",G33*7/D33)</f>
        <v>8.75</v>
      </c>
      <c r="L33" s="31">
        <f>IF(C33="","",H33*7/D33)</f>
        <v>3.9375</v>
      </c>
      <c r="M33" s="20">
        <f>IF(C33="","",Y33)</f>
        <v>1</v>
      </c>
      <c r="N33" s="20">
        <f>IF(C33="","",Z33)</f>
        <v>2</v>
      </c>
      <c r="O33" s="20">
        <f>IF(C33="","",AA33)</f>
        <v>2</v>
      </c>
      <c r="Q33">
        <v>2</v>
      </c>
      <c r="R33" s="43" t="s">
        <v>566</v>
      </c>
      <c r="S33">
        <v>6</v>
      </c>
      <c r="T33">
        <v>16</v>
      </c>
      <c r="U33">
        <v>12</v>
      </c>
      <c r="V33">
        <v>14</v>
      </c>
      <c r="W33">
        <v>20</v>
      </c>
      <c r="X33">
        <v>9</v>
      </c>
      <c r="Y33">
        <v>1</v>
      </c>
      <c r="Z33">
        <v>2</v>
      </c>
      <c r="AA33">
        <v>2</v>
      </c>
      <c r="AE33">
        <f>DOLLARDE(T33,3)</f>
        <v>16</v>
      </c>
      <c r="AI33">
        <f t="shared" ref="AI33:AI41" si="16">FIND(" ", SUBSTITUTE(R33, CHAR(160), " "))</f>
        <v>7</v>
      </c>
      <c r="AJ33">
        <f t="shared" ref="AJ33:AJ41" si="17">LEN(R33)</f>
        <v>16</v>
      </c>
      <c r="AK33">
        <f>AJ33-AI33</f>
        <v>9</v>
      </c>
      <c r="AL33" t="str">
        <f t="shared" ref="AL33:AL41" si="18">RIGHT(R33,AK33)</f>
        <v>Arredondo</v>
      </c>
      <c r="AM33" t="str">
        <f t="shared" ref="AM33:AM41" si="19">LEFT(R33,(AI33-1))</f>
        <v>German</v>
      </c>
      <c r="AN33" t="str">
        <f>AL33&amp;", "&amp;AM33</f>
        <v>Arredondo, German</v>
      </c>
    </row>
    <row r="34" spans="1:40" ht="17.100000000000001" customHeight="1" x14ac:dyDescent="0.2">
      <c r="A34" s="19"/>
      <c r="B34" s="19">
        <f t="shared" ref="B34:B41" si="20">IF(C34="","",S34)</f>
        <v>2</v>
      </c>
      <c r="C34" s="36" t="str">
        <f t="shared" ref="C34:C41" si="21">IF(AJ34=0,"",AN34)</f>
        <v>Blaylock, Gary</v>
      </c>
      <c r="D34" s="41">
        <f t="shared" ref="D34:D41" si="22">IF(C34="","",AE34)</f>
        <v>2</v>
      </c>
      <c r="E34" s="20">
        <f t="shared" ref="E34:E41" si="23">IF(C34="","",V34)</f>
        <v>3</v>
      </c>
      <c r="F34" s="20">
        <f t="shared" ref="F34:F41" si="24">IF(C34="","",U34)</f>
        <v>8</v>
      </c>
      <c r="G34" s="20">
        <f t="shared" ref="G34:G41" si="25">IF(C34="","",W34)</f>
        <v>7</v>
      </c>
      <c r="H34" s="20">
        <f t="shared" ref="H34:H41" si="26">IF(C34="","",X34)</f>
        <v>1</v>
      </c>
      <c r="I34" s="31">
        <f t="shared" ref="I34:I41" si="27">IF(C34="","",E34*7/D34)</f>
        <v>10.5</v>
      </c>
      <c r="J34" s="31">
        <f t="shared" ref="J34:J41" si="28">IF(C34="","",F34*7/D34)</f>
        <v>28</v>
      </c>
      <c r="K34" s="31">
        <f t="shared" ref="K34:K41" si="29">IF(C34="","",G34*7/D34)</f>
        <v>24.5</v>
      </c>
      <c r="L34" s="31">
        <f t="shared" ref="L34:L41" si="30">IF(C34="","",H34*7/D34)</f>
        <v>3.5</v>
      </c>
      <c r="M34" s="20">
        <f t="shared" ref="M34:M41" si="31">IF(C34="","",Y34)</f>
        <v>0</v>
      </c>
      <c r="N34" s="20">
        <f t="shared" ref="N34:N41" si="32">IF(C34="","",Z34)</f>
        <v>0</v>
      </c>
      <c r="O34" s="20">
        <f t="shared" ref="O34:O41" si="33">IF(C34="","",AA34)</f>
        <v>0</v>
      </c>
      <c r="Q34">
        <v>5</v>
      </c>
      <c r="R34" s="43" t="s">
        <v>567</v>
      </c>
      <c r="S34">
        <v>2</v>
      </c>
      <c r="T34">
        <v>2</v>
      </c>
      <c r="U34">
        <v>8</v>
      </c>
      <c r="V34">
        <v>3</v>
      </c>
      <c r="W34">
        <v>7</v>
      </c>
      <c r="X34">
        <v>1</v>
      </c>
      <c r="Y34">
        <v>0</v>
      </c>
      <c r="Z34">
        <v>0</v>
      </c>
      <c r="AA34">
        <v>0</v>
      </c>
      <c r="AE34">
        <f t="shared" ref="AE34:AE41" si="34">DOLLARDE(T34,3)</f>
        <v>2</v>
      </c>
      <c r="AI34">
        <f t="shared" si="16"/>
        <v>5</v>
      </c>
      <c r="AJ34">
        <f t="shared" si="17"/>
        <v>13</v>
      </c>
      <c r="AK34">
        <f t="shared" ref="AK34:AK41" si="35">AJ34-AI34</f>
        <v>8</v>
      </c>
      <c r="AL34" t="str">
        <f t="shared" si="18"/>
        <v>Blaylock</v>
      </c>
      <c r="AM34" t="str">
        <f t="shared" si="19"/>
        <v>Gary</v>
      </c>
      <c r="AN34" t="str">
        <f t="shared" ref="AN34:AN41" si="36">AL34&amp;", "&amp;AM34</f>
        <v>Blaylock, Gary</v>
      </c>
    </row>
    <row r="35" spans="1:40" ht="17.100000000000001" customHeight="1" x14ac:dyDescent="0.2">
      <c r="A35" s="19"/>
      <c r="B35" s="19">
        <f t="shared" si="20"/>
        <v>4</v>
      </c>
      <c r="C35" s="36" t="str">
        <f t="shared" si="21"/>
        <v>Hill, Andy</v>
      </c>
      <c r="D35" s="41">
        <f t="shared" si="22"/>
        <v>7</v>
      </c>
      <c r="E35" s="20">
        <f t="shared" si="23"/>
        <v>8</v>
      </c>
      <c r="F35" s="20">
        <f t="shared" si="24"/>
        <v>5</v>
      </c>
      <c r="G35" s="20">
        <f t="shared" si="25"/>
        <v>10</v>
      </c>
      <c r="H35" s="20">
        <f t="shared" si="26"/>
        <v>6</v>
      </c>
      <c r="I35" s="31">
        <f t="shared" si="27"/>
        <v>8</v>
      </c>
      <c r="J35" s="31">
        <f t="shared" si="28"/>
        <v>5</v>
      </c>
      <c r="K35" s="31">
        <f t="shared" si="29"/>
        <v>10</v>
      </c>
      <c r="L35" s="31">
        <f t="shared" si="30"/>
        <v>6</v>
      </c>
      <c r="M35" s="20">
        <f t="shared" si="31"/>
        <v>0</v>
      </c>
      <c r="N35" s="20">
        <f t="shared" si="32"/>
        <v>0</v>
      </c>
      <c r="O35" s="20">
        <f t="shared" si="33"/>
        <v>0</v>
      </c>
      <c r="Q35">
        <v>10</v>
      </c>
      <c r="R35" t="s">
        <v>568</v>
      </c>
      <c r="S35">
        <v>4</v>
      </c>
      <c r="T35">
        <v>7</v>
      </c>
      <c r="U35">
        <v>5</v>
      </c>
      <c r="V35">
        <v>8</v>
      </c>
      <c r="W35">
        <v>10</v>
      </c>
      <c r="X35">
        <v>6</v>
      </c>
      <c r="Y35">
        <v>0</v>
      </c>
      <c r="Z35">
        <v>0</v>
      </c>
      <c r="AA35">
        <v>0</v>
      </c>
      <c r="AE35">
        <f t="shared" si="34"/>
        <v>7</v>
      </c>
      <c r="AI35">
        <f t="shared" si="16"/>
        <v>5</v>
      </c>
      <c r="AJ35">
        <f t="shared" si="17"/>
        <v>9</v>
      </c>
      <c r="AK35">
        <f t="shared" si="35"/>
        <v>4</v>
      </c>
      <c r="AL35" t="str">
        <f t="shared" si="18"/>
        <v>Hill</v>
      </c>
      <c r="AM35" t="str">
        <f t="shared" si="19"/>
        <v>Andy</v>
      </c>
      <c r="AN35" t="str">
        <f t="shared" si="36"/>
        <v>Hill, Andy</v>
      </c>
    </row>
    <row r="36" spans="1:40" ht="17.100000000000001" customHeight="1" x14ac:dyDescent="0.2">
      <c r="A36" s="19"/>
      <c r="B36" s="19">
        <f t="shared" si="20"/>
        <v>10</v>
      </c>
      <c r="C36" s="36" t="str">
        <f t="shared" si="21"/>
        <v>Mercado, Steve</v>
      </c>
      <c r="D36" s="41">
        <f t="shared" si="22"/>
        <v>40</v>
      </c>
      <c r="E36" s="20">
        <f t="shared" si="23"/>
        <v>65</v>
      </c>
      <c r="F36" s="20">
        <f t="shared" si="24"/>
        <v>32</v>
      </c>
      <c r="G36" s="20">
        <f t="shared" si="25"/>
        <v>21</v>
      </c>
      <c r="H36" s="20">
        <f t="shared" si="26"/>
        <v>23</v>
      </c>
      <c r="I36" s="31">
        <f t="shared" si="27"/>
        <v>11.375</v>
      </c>
      <c r="J36" s="31">
        <f t="shared" si="28"/>
        <v>5.6</v>
      </c>
      <c r="K36" s="31">
        <f t="shared" si="29"/>
        <v>3.6749999999999998</v>
      </c>
      <c r="L36" s="31">
        <f t="shared" si="30"/>
        <v>4.0250000000000004</v>
      </c>
      <c r="M36" s="20">
        <f t="shared" si="31"/>
        <v>4</v>
      </c>
      <c r="N36" s="20">
        <f t="shared" si="32"/>
        <v>3</v>
      </c>
      <c r="O36" s="20">
        <f t="shared" si="33"/>
        <v>0</v>
      </c>
      <c r="Q36">
        <v>13</v>
      </c>
      <c r="R36" t="s">
        <v>569</v>
      </c>
      <c r="S36">
        <v>10</v>
      </c>
      <c r="T36">
        <v>40</v>
      </c>
      <c r="U36">
        <v>32</v>
      </c>
      <c r="V36">
        <v>65</v>
      </c>
      <c r="W36">
        <v>21</v>
      </c>
      <c r="X36">
        <v>23</v>
      </c>
      <c r="Y36">
        <v>4</v>
      </c>
      <c r="Z36">
        <v>3</v>
      </c>
      <c r="AA36">
        <v>0</v>
      </c>
      <c r="AE36">
        <f t="shared" si="34"/>
        <v>40</v>
      </c>
      <c r="AI36">
        <f t="shared" si="16"/>
        <v>6</v>
      </c>
      <c r="AJ36">
        <f t="shared" si="17"/>
        <v>13</v>
      </c>
      <c r="AK36">
        <f t="shared" si="35"/>
        <v>7</v>
      </c>
      <c r="AL36" t="str">
        <f t="shared" si="18"/>
        <v>Mercado</v>
      </c>
      <c r="AM36" t="str">
        <f t="shared" si="19"/>
        <v>Steve</v>
      </c>
      <c r="AN36" t="str">
        <f t="shared" si="36"/>
        <v>Mercado, Steve</v>
      </c>
    </row>
    <row r="37" spans="1:40" ht="17.100000000000001" customHeight="1" x14ac:dyDescent="0.2">
      <c r="A37" s="19"/>
      <c r="B37" s="19" t="str">
        <f t="shared" si="20"/>
        <v/>
      </c>
      <c r="C37" s="36" t="str">
        <f t="shared" si="21"/>
        <v/>
      </c>
      <c r="D37" s="41" t="str">
        <f t="shared" si="22"/>
        <v/>
      </c>
      <c r="E37" s="20" t="str">
        <f t="shared" si="23"/>
        <v/>
      </c>
      <c r="F37" s="20" t="str">
        <f t="shared" si="24"/>
        <v/>
      </c>
      <c r="G37" s="20" t="str">
        <f t="shared" si="25"/>
        <v/>
      </c>
      <c r="H37" s="20" t="str">
        <f t="shared" si="26"/>
        <v/>
      </c>
      <c r="I37" s="31" t="str">
        <f t="shared" si="27"/>
        <v/>
      </c>
      <c r="J37" s="31" t="str">
        <f t="shared" si="28"/>
        <v/>
      </c>
      <c r="K37" s="31" t="str">
        <f t="shared" si="29"/>
        <v/>
      </c>
      <c r="L37" s="31" t="str">
        <f t="shared" si="30"/>
        <v/>
      </c>
      <c r="M37" s="20" t="str">
        <f t="shared" si="31"/>
        <v/>
      </c>
      <c r="N37" s="20" t="str">
        <f t="shared" si="32"/>
        <v/>
      </c>
      <c r="O37" s="20" t="str">
        <f t="shared" si="33"/>
        <v/>
      </c>
      <c r="AB37" s="42"/>
      <c r="AC37" s="42"/>
      <c r="AD37" s="42"/>
      <c r="AE37">
        <f t="shared" si="34"/>
        <v>0</v>
      </c>
      <c r="AI37" t="e">
        <f t="shared" si="16"/>
        <v>#VALUE!</v>
      </c>
      <c r="AJ37">
        <f t="shared" si="17"/>
        <v>0</v>
      </c>
      <c r="AK37" t="e">
        <f t="shared" si="35"/>
        <v>#VALUE!</v>
      </c>
      <c r="AL37" t="e">
        <f t="shared" si="18"/>
        <v>#VALUE!</v>
      </c>
      <c r="AM37" t="e">
        <f t="shared" si="19"/>
        <v>#VALUE!</v>
      </c>
      <c r="AN37" t="e">
        <f t="shared" si="36"/>
        <v>#VALUE!</v>
      </c>
    </row>
    <row r="38" spans="1:40" ht="17.100000000000001" customHeight="1" x14ac:dyDescent="0.2">
      <c r="A38" s="19"/>
      <c r="B38" s="19" t="str">
        <f t="shared" si="20"/>
        <v/>
      </c>
      <c r="C38" s="36" t="str">
        <f t="shared" si="21"/>
        <v/>
      </c>
      <c r="D38" s="41" t="str">
        <f t="shared" si="22"/>
        <v/>
      </c>
      <c r="E38" s="20" t="str">
        <f t="shared" si="23"/>
        <v/>
      </c>
      <c r="F38" s="20" t="str">
        <f t="shared" si="24"/>
        <v/>
      </c>
      <c r="G38" s="20" t="str">
        <f t="shared" si="25"/>
        <v/>
      </c>
      <c r="H38" s="20" t="str">
        <f t="shared" si="26"/>
        <v/>
      </c>
      <c r="I38" s="31" t="str">
        <f t="shared" si="27"/>
        <v/>
      </c>
      <c r="J38" s="31" t="str">
        <f t="shared" si="28"/>
        <v/>
      </c>
      <c r="K38" s="31" t="str">
        <f t="shared" si="29"/>
        <v/>
      </c>
      <c r="L38" s="31" t="str">
        <f t="shared" si="30"/>
        <v/>
      </c>
      <c r="M38" s="20" t="str">
        <f t="shared" si="31"/>
        <v/>
      </c>
      <c r="N38" s="20" t="str">
        <f t="shared" si="32"/>
        <v/>
      </c>
      <c r="O38" s="20" t="str">
        <f t="shared" si="33"/>
        <v/>
      </c>
      <c r="Q38" s="33"/>
      <c r="S38" s="33"/>
      <c r="T38" s="33"/>
      <c r="U38" s="33"/>
      <c r="V38" s="33"/>
      <c r="W38" s="33"/>
      <c r="X38" s="33"/>
      <c r="Y38" s="33"/>
      <c r="Z38" s="33"/>
      <c r="AA38" s="33"/>
      <c r="AB38" s="42"/>
      <c r="AC38" s="42"/>
      <c r="AD38" s="42"/>
      <c r="AE38">
        <f t="shared" si="34"/>
        <v>0</v>
      </c>
      <c r="AI38" t="e">
        <f t="shared" si="16"/>
        <v>#VALUE!</v>
      </c>
      <c r="AJ38">
        <f t="shared" si="17"/>
        <v>0</v>
      </c>
      <c r="AK38" t="e">
        <f t="shared" si="35"/>
        <v>#VALUE!</v>
      </c>
      <c r="AL38" t="e">
        <f t="shared" si="18"/>
        <v>#VALUE!</v>
      </c>
      <c r="AM38" t="e">
        <f t="shared" si="19"/>
        <v>#VALUE!</v>
      </c>
      <c r="AN38" t="e">
        <f t="shared" si="36"/>
        <v>#VALUE!</v>
      </c>
    </row>
    <row r="39" spans="1:40" ht="17.100000000000001" customHeight="1" x14ac:dyDescent="0.2">
      <c r="A39" s="19"/>
      <c r="B39" s="19" t="str">
        <f t="shared" si="20"/>
        <v/>
      </c>
      <c r="C39" s="36" t="str">
        <f t="shared" si="21"/>
        <v/>
      </c>
      <c r="D39" s="41" t="str">
        <f t="shared" si="22"/>
        <v/>
      </c>
      <c r="E39" s="20" t="str">
        <f t="shared" si="23"/>
        <v/>
      </c>
      <c r="F39" s="20" t="str">
        <f t="shared" si="24"/>
        <v/>
      </c>
      <c r="G39" s="20" t="str">
        <f t="shared" si="25"/>
        <v/>
      </c>
      <c r="H39" s="20" t="str">
        <f t="shared" si="26"/>
        <v/>
      </c>
      <c r="I39" s="31" t="str">
        <f t="shared" si="27"/>
        <v/>
      </c>
      <c r="J39" s="31" t="str">
        <f t="shared" si="28"/>
        <v/>
      </c>
      <c r="K39" s="31" t="str">
        <f t="shared" si="29"/>
        <v/>
      </c>
      <c r="L39" s="31" t="str">
        <f t="shared" si="30"/>
        <v/>
      </c>
      <c r="M39" s="20" t="str">
        <f t="shared" si="31"/>
        <v/>
      </c>
      <c r="N39" s="20" t="str">
        <f t="shared" si="32"/>
        <v/>
      </c>
      <c r="O39" s="20" t="str">
        <f t="shared" si="33"/>
        <v/>
      </c>
      <c r="Q39" s="33"/>
      <c r="S39" s="33"/>
      <c r="T39" s="33"/>
      <c r="U39" s="33"/>
      <c r="V39" s="33"/>
      <c r="W39" s="33"/>
      <c r="X39" s="33"/>
      <c r="Y39" s="33"/>
      <c r="Z39" s="33"/>
      <c r="AA39" s="33"/>
      <c r="AB39" s="42"/>
      <c r="AC39" s="42"/>
      <c r="AD39" s="42"/>
      <c r="AE39">
        <f t="shared" si="34"/>
        <v>0</v>
      </c>
      <c r="AI39" t="e">
        <f t="shared" si="16"/>
        <v>#VALUE!</v>
      </c>
      <c r="AJ39">
        <f t="shared" si="17"/>
        <v>0</v>
      </c>
      <c r="AK39" t="e">
        <f t="shared" si="35"/>
        <v>#VALUE!</v>
      </c>
      <c r="AL39" t="e">
        <f t="shared" si="18"/>
        <v>#VALUE!</v>
      </c>
      <c r="AM39" t="e">
        <f t="shared" si="19"/>
        <v>#VALUE!</v>
      </c>
      <c r="AN39" t="e">
        <f t="shared" si="36"/>
        <v>#VALUE!</v>
      </c>
    </row>
    <row r="40" spans="1:40" ht="17.100000000000001" customHeight="1" x14ac:dyDescent="0.2">
      <c r="A40" s="19"/>
      <c r="B40" s="19" t="str">
        <f t="shared" si="20"/>
        <v/>
      </c>
      <c r="C40" s="36" t="str">
        <f t="shared" si="21"/>
        <v/>
      </c>
      <c r="D40" s="41" t="str">
        <f t="shared" si="22"/>
        <v/>
      </c>
      <c r="E40" s="20" t="str">
        <f t="shared" si="23"/>
        <v/>
      </c>
      <c r="F40" s="20" t="str">
        <f t="shared" si="24"/>
        <v/>
      </c>
      <c r="G40" s="20" t="str">
        <f t="shared" si="25"/>
        <v/>
      </c>
      <c r="H40" s="20" t="str">
        <f t="shared" si="26"/>
        <v/>
      </c>
      <c r="I40" s="20" t="str">
        <f t="shared" si="27"/>
        <v/>
      </c>
      <c r="J40" s="20" t="str">
        <f t="shared" si="28"/>
        <v/>
      </c>
      <c r="K40" s="20" t="str">
        <f t="shared" si="29"/>
        <v/>
      </c>
      <c r="L40" s="20" t="str">
        <f t="shared" si="30"/>
        <v/>
      </c>
      <c r="M40" s="20" t="str">
        <f t="shared" si="31"/>
        <v/>
      </c>
      <c r="N40" s="20" t="str">
        <f t="shared" si="32"/>
        <v/>
      </c>
      <c r="O40" s="20" t="str">
        <f t="shared" si="33"/>
        <v/>
      </c>
      <c r="Q40" s="33"/>
      <c r="S40" s="33"/>
      <c r="T40" s="33"/>
      <c r="U40" s="33"/>
      <c r="V40" s="33"/>
      <c r="W40" s="33"/>
      <c r="X40" s="33"/>
      <c r="Y40" s="33"/>
      <c r="Z40" s="33"/>
      <c r="AA40" s="33"/>
      <c r="AB40" s="42"/>
      <c r="AC40" s="42"/>
      <c r="AD40" s="42"/>
      <c r="AE40">
        <f t="shared" si="34"/>
        <v>0</v>
      </c>
      <c r="AI40" t="e">
        <f t="shared" si="16"/>
        <v>#VALUE!</v>
      </c>
      <c r="AJ40">
        <f t="shared" si="17"/>
        <v>0</v>
      </c>
      <c r="AK40" t="e">
        <f t="shared" si="35"/>
        <v>#VALUE!</v>
      </c>
      <c r="AL40" t="e">
        <f t="shared" si="18"/>
        <v>#VALUE!</v>
      </c>
      <c r="AM40" t="e">
        <f t="shared" si="19"/>
        <v>#VALUE!</v>
      </c>
      <c r="AN40" t="e">
        <f t="shared" si="36"/>
        <v>#VALUE!</v>
      </c>
    </row>
    <row r="41" spans="1:40" ht="17.100000000000001" customHeight="1" x14ac:dyDescent="0.2">
      <c r="A41" s="19"/>
      <c r="B41" s="19" t="str">
        <f t="shared" si="20"/>
        <v/>
      </c>
      <c r="C41" s="36" t="str">
        <f t="shared" si="21"/>
        <v/>
      </c>
      <c r="D41" s="41" t="str">
        <f t="shared" si="22"/>
        <v/>
      </c>
      <c r="E41" s="20" t="str">
        <f t="shared" si="23"/>
        <v/>
      </c>
      <c r="F41" s="20" t="str">
        <f t="shared" si="24"/>
        <v/>
      </c>
      <c r="G41" s="20" t="str">
        <f t="shared" si="25"/>
        <v/>
      </c>
      <c r="H41" s="20" t="str">
        <f t="shared" si="26"/>
        <v/>
      </c>
      <c r="I41" s="20" t="str">
        <f t="shared" si="27"/>
        <v/>
      </c>
      <c r="J41" s="20" t="str">
        <f t="shared" si="28"/>
        <v/>
      </c>
      <c r="K41" s="20" t="str">
        <f t="shared" si="29"/>
        <v/>
      </c>
      <c r="L41" s="20" t="str">
        <f t="shared" si="30"/>
        <v/>
      </c>
      <c r="M41" s="20" t="str">
        <f t="shared" si="31"/>
        <v/>
      </c>
      <c r="N41" s="20" t="str">
        <f t="shared" si="32"/>
        <v/>
      </c>
      <c r="O41" s="20" t="str">
        <f t="shared" si="33"/>
        <v/>
      </c>
      <c r="Q41" s="33"/>
      <c r="S41" s="33"/>
      <c r="T41" s="33"/>
      <c r="U41" s="33"/>
      <c r="V41" s="33"/>
      <c r="W41" s="33"/>
      <c r="X41" s="33"/>
      <c r="Y41" s="33"/>
      <c r="Z41" s="33"/>
      <c r="AA41" s="33"/>
      <c r="AB41" s="42"/>
      <c r="AC41" s="42"/>
      <c r="AD41" s="42"/>
      <c r="AE41">
        <f t="shared" si="34"/>
        <v>0</v>
      </c>
      <c r="AI41" t="e">
        <f t="shared" si="16"/>
        <v>#VALUE!</v>
      </c>
      <c r="AJ41">
        <f t="shared" si="17"/>
        <v>0</v>
      </c>
      <c r="AK41" t="e">
        <f t="shared" si="35"/>
        <v>#VALUE!</v>
      </c>
      <c r="AL41" t="e">
        <f t="shared" si="18"/>
        <v>#VALUE!</v>
      </c>
      <c r="AM41" t="e">
        <f t="shared" si="19"/>
        <v>#VALUE!</v>
      </c>
      <c r="AN41" t="e">
        <f t="shared" si="36"/>
        <v>#VALUE!</v>
      </c>
    </row>
    <row r="42" spans="1:40" ht="17.100000000000001" customHeight="1" x14ac:dyDescent="0.2">
      <c r="A42" s="22"/>
      <c r="B42" s="22"/>
      <c r="C42" s="37" t="s">
        <v>37</v>
      </c>
      <c r="D42" s="31">
        <f t="shared" ref="D42:H42" si="37">SUM(D33:D41)</f>
        <v>65</v>
      </c>
      <c r="E42" s="35">
        <f t="shared" si="37"/>
        <v>90</v>
      </c>
      <c r="F42" s="35">
        <f t="shared" si="37"/>
        <v>57</v>
      </c>
      <c r="G42" s="35">
        <f t="shared" si="37"/>
        <v>58</v>
      </c>
      <c r="H42" s="35">
        <f t="shared" si="37"/>
        <v>39</v>
      </c>
      <c r="I42" s="31">
        <f>E42*7/D42</f>
        <v>9.6923076923076916</v>
      </c>
      <c r="J42" s="31">
        <f>F42*7/D42</f>
        <v>6.1384615384615389</v>
      </c>
      <c r="K42" s="32">
        <f>G42*7/D42</f>
        <v>6.2461538461538462</v>
      </c>
      <c r="L42" s="32">
        <f>H42*7/D42</f>
        <v>4.2</v>
      </c>
      <c r="M42" s="20">
        <f>SUM(M33:M41)</f>
        <v>5</v>
      </c>
      <c r="N42" s="20">
        <f t="shared" ref="N42:O42" si="38">SUM(N33:N41)</f>
        <v>5</v>
      </c>
      <c r="O42" s="20">
        <f t="shared" si="38"/>
        <v>2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zoomScaleNormal="100" workbookViewId="0">
      <selection activeCell="E1" sqref="E1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331</v>
      </c>
      <c r="B1" s="2"/>
      <c r="C1" s="2"/>
      <c r="D1" s="2"/>
      <c r="E1" s="3"/>
      <c r="F1" s="4"/>
      <c r="G1" s="5" t="s">
        <v>0</v>
      </c>
      <c r="H1" s="6" t="s">
        <v>3</v>
      </c>
      <c r="I1" s="7" t="s">
        <v>849</v>
      </c>
      <c r="J1" s="5" t="s">
        <v>2</v>
      </c>
      <c r="K1" s="6" t="s">
        <v>3</v>
      </c>
      <c r="L1" s="7" t="s">
        <v>850</v>
      </c>
      <c r="M1" s="5" t="s">
        <v>4</v>
      </c>
      <c r="N1" s="6" t="s">
        <v>1</v>
      </c>
      <c r="O1" s="7" t="s">
        <v>781</v>
      </c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>
        <v>44087</v>
      </c>
      <c r="H2" s="10" t="s">
        <v>5</v>
      </c>
      <c r="I2" s="11"/>
      <c r="J2" s="9">
        <v>44094</v>
      </c>
      <c r="K2" s="10" t="s">
        <v>5</v>
      </c>
      <c r="L2" s="11"/>
      <c r="M2" s="9">
        <v>44107</v>
      </c>
      <c r="N2" s="10" t="s">
        <v>5</v>
      </c>
      <c r="O2" s="120"/>
    </row>
    <row r="3" spans="1:40" s="8" customFormat="1" ht="17.100000000000001" customHeight="1" x14ac:dyDescent="0.25">
      <c r="A3" s="1" t="s">
        <v>6</v>
      </c>
      <c r="B3" s="2"/>
      <c r="C3" s="1" t="s">
        <v>7</v>
      </c>
      <c r="D3" s="2"/>
      <c r="E3" s="12"/>
      <c r="F3" s="3"/>
      <c r="G3" s="13" t="s">
        <v>761</v>
      </c>
      <c r="H3" s="124" t="s">
        <v>325</v>
      </c>
      <c r="I3" s="15"/>
      <c r="J3" s="13" t="s">
        <v>313</v>
      </c>
      <c r="K3" s="122" t="s">
        <v>326</v>
      </c>
      <c r="L3" s="15"/>
      <c r="M3" s="13" t="s">
        <v>313</v>
      </c>
      <c r="N3" s="122" t="s">
        <v>21</v>
      </c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9" t="s">
        <v>9</v>
      </c>
      <c r="H4" s="6" t="s">
        <v>1</v>
      </c>
      <c r="I4" s="7" t="s">
        <v>753</v>
      </c>
      <c r="J4" s="119" t="s">
        <v>10</v>
      </c>
      <c r="K4" s="86" t="s">
        <v>1</v>
      </c>
      <c r="L4" s="11" t="s">
        <v>782</v>
      </c>
      <c r="M4" s="5" t="s">
        <v>11</v>
      </c>
      <c r="N4" s="86" t="s">
        <v>1</v>
      </c>
      <c r="O4" s="7" t="s">
        <v>851</v>
      </c>
    </row>
    <row r="5" spans="1:40" s="8" customFormat="1" ht="17.100000000000001" customHeight="1" x14ac:dyDescent="0.25">
      <c r="A5" s="1" t="s">
        <v>12</v>
      </c>
      <c r="B5" s="2"/>
      <c r="C5" s="1" t="s">
        <v>57</v>
      </c>
      <c r="D5" s="2"/>
      <c r="G5" s="9">
        <v>44108</v>
      </c>
      <c r="H5" s="10" t="s">
        <v>5</v>
      </c>
      <c r="I5" s="11"/>
      <c r="J5" s="9">
        <v>44115</v>
      </c>
      <c r="K5" s="10" t="s">
        <v>5</v>
      </c>
      <c r="L5" s="11"/>
      <c r="M5" s="9">
        <v>44121</v>
      </c>
      <c r="N5" s="10" t="s">
        <v>5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 t="s">
        <v>760</v>
      </c>
      <c r="H6" s="14" t="s">
        <v>334</v>
      </c>
      <c r="I6" s="15"/>
      <c r="J6" s="13" t="s">
        <v>770</v>
      </c>
      <c r="K6" s="14" t="s">
        <v>314</v>
      </c>
      <c r="L6" s="15"/>
      <c r="M6" s="13" t="s">
        <v>760</v>
      </c>
      <c r="N6" s="14" t="s">
        <v>44</v>
      </c>
      <c r="O6" s="15"/>
    </row>
    <row r="7" spans="1:40" s="8" customFormat="1" ht="17.100000000000001" customHeight="1" x14ac:dyDescent="0.25">
      <c r="A7" s="1" t="s">
        <v>15</v>
      </c>
      <c r="B7" s="2"/>
      <c r="C7" s="12">
        <f>COUNTIF(D1:O9,"won")</f>
        <v>8</v>
      </c>
      <c r="D7" s="5" t="s">
        <v>16</v>
      </c>
      <c r="E7" s="6" t="s">
        <v>1</v>
      </c>
      <c r="F7" s="7" t="s">
        <v>852</v>
      </c>
      <c r="G7" s="5" t="s">
        <v>17</v>
      </c>
      <c r="H7" s="6" t="s">
        <v>1</v>
      </c>
      <c r="I7" s="7" t="s">
        <v>802</v>
      </c>
      <c r="J7" s="5" t="s">
        <v>18</v>
      </c>
      <c r="K7" s="6" t="s">
        <v>1</v>
      </c>
      <c r="L7" s="7" t="s">
        <v>762</v>
      </c>
      <c r="M7" s="5" t="s">
        <v>322</v>
      </c>
      <c r="N7" s="6" t="s">
        <v>1</v>
      </c>
      <c r="O7" s="7" t="s">
        <v>853</v>
      </c>
    </row>
    <row r="8" spans="1:40" s="8" customFormat="1" ht="17.100000000000001" customHeight="1" x14ac:dyDescent="0.25">
      <c r="A8" s="1" t="s">
        <v>19</v>
      </c>
      <c r="B8" s="2"/>
      <c r="C8" s="12">
        <f>COUNTIF(D1:O9,"lost")</f>
        <v>2</v>
      </c>
      <c r="D8" s="9">
        <v>44122</v>
      </c>
      <c r="E8" s="10" t="s">
        <v>5</v>
      </c>
      <c r="F8" s="11"/>
      <c r="G8" s="9">
        <v>44129</v>
      </c>
      <c r="H8" s="10" t="s">
        <v>5</v>
      </c>
      <c r="I8" s="11"/>
      <c r="J8" s="9">
        <v>44142</v>
      </c>
      <c r="K8" s="10" t="s">
        <v>5</v>
      </c>
      <c r="L8" s="11"/>
      <c r="M8" s="9">
        <v>44143</v>
      </c>
      <c r="N8" s="10" t="s">
        <v>5</v>
      </c>
      <c r="O8" s="11"/>
    </row>
    <row r="9" spans="1:40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313</v>
      </c>
      <c r="E9" s="14" t="s">
        <v>336</v>
      </c>
      <c r="F9" s="15"/>
      <c r="G9" s="13" t="s">
        <v>760</v>
      </c>
      <c r="H9" s="14" t="s">
        <v>45</v>
      </c>
      <c r="I9" s="15"/>
      <c r="J9" s="13" t="s">
        <v>760</v>
      </c>
      <c r="K9" s="14" t="s">
        <v>335</v>
      </c>
      <c r="L9" s="15"/>
      <c r="M9" s="13" t="s">
        <v>313</v>
      </c>
      <c r="N9" s="14" t="s">
        <v>56</v>
      </c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60</v>
      </c>
      <c r="R11" t="s">
        <v>24</v>
      </c>
      <c r="S11" s="33" t="s">
        <v>61</v>
      </c>
      <c r="T11" s="33" t="s">
        <v>62</v>
      </c>
      <c r="U11" s="33" t="s">
        <v>63</v>
      </c>
      <c r="V11" s="33" t="s">
        <v>64</v>
      </c>
      <c r="W11" s="33" t="s">
        <v>65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123" t="s">
        <v>328</v>
      </c>
      <c r="AF11" s="33" t="s">
        <v>66</v>
      </c>
      <c r="AG11" s="4" t="s">
        <v>329</v>
      </c>
    </row>
    <row r="12" spans="1:40" ht="17.100000000000001" customHeight="1" x14ac:dyDescent="0.2">
      <c r="A12" s="19">
        <v>51</v>
      </c>
      <c r="B12" s="19">
        <f>T12</f>
        <v>10</v>
      </c>
      <c r="C12" s="36" t="str">
        <f>AN12</f>
        <v>Aubel, Bob</v>
      </c>
      <c r="D12" s="36">
        <f t="shared" ref="D12:L24" si="0">U12</f>
        <v>29</v>
      </c>
      <c r="E12" s="20">
        <f t="shared" si="0"/>
        <v>7</v>
      </c>
      <c r="F12" s="20">
        <f t="shared" si="0"/>
        <v>15</v>
      </c>
      <c r="G12" s="20">
        <f t="shared" si="0"/>
        <v>0</v>
      </c>
      <c r="H12" s="20">
        <f t="shared" si="0"/>
        <v>0</v>
      </c>
      <c r="I12" s="20">
        <f t="shared" si="0"/>
        <v>0</v>
      </c>
      <c r="J12" s="20">
        <f t="shared" si="0"/>
        <v>3</v>
      </c>
      <c r="K12" s="20">
        <f t="shared" si="0"/>
        <v>1</v>
      </c>
      <c r="L12" s="20">
        <f t="shared" si="0"/>
        <v>2</v>
      </c>
      <c r="M12" s="21">
        <f t="shared" ref="M12:M24" si="1">F12/D12</f>
        <v>0.51724137931034486</v>
      </c>
      <c r="N12" s="20">
        <f>F12+G12+(H12*2)+(I12*3)</f>
        <v>15</v>
      </c>
      <c r="O12" s="21">
        <f>N12/D12</f>
        <v>0.51724137931034486</v>
      </c>
      <c r="Q12">
        <v>1</v>
      </c>
      <c r="R12" t="s">
        <v>575</v>
      </c>
      <c r="S12">
        <v>0.51700000000000002</v>
      </c>
      <c r="T12">
        <v>10</v>
      </c>
      <c r="U12">
        <v>29</v>
      </c>
      <c r="V12">
        <v>7</v>
      </c>
      <c r="W12">
        <v>15</v>
      </c>
      <c r="X12">
        <v>0</v>
      </c>
      <c r="Y12">
        <v>0</v>
      </c>
      <c r="Z12">
        <v>0</v>
      </c>
      <c r="AA12">
        <v>3</v>
      </c>
      <c r="AB12">
        <v>1</v>
      </c>
      <c r="AC12">
        <v>2</v>
      </c>
      <c r="AD12">
        <v>15</v>
      </c>
      <c r="AE12">
        <v>0.53300000000000003</v>
      </c>
      <c r="AF12">
        <v>0.51700000000000002</v>
      </c>
      <c r="AG12">
        <v>1.0509999999999999</v>
      </c>
      <c r="AI12">
        <f t="shared" ref="AI12:AI25" si="2">FIND(" ",R12)</f>
        <v>4</v>
      </c>
      <c r="AJ12">
        <f t="shared" ref="AJ12:AJ25" si="3">LEN(R12)</f>
        <v>9</v>
      </c>
      <c r="AK12">
        <f>AJ12-AI12</f>
        <v>5</v>
      </c>
      <c r="AL12" t="str">
        <f t="shared" ref="AL12:AL25" si="4">RIGHT(R12,AK12)</f>
        <v>Aubel</v>
      </c>
      <c r="AM12" t="str">
        <f t="shared" ref="AM12:AM25" si="5">LEFT(R12,(AI12-1))</f>
        <v>Bob</v>
      </c>
      <c r="AN12" t="str">
        <f>AL12&amp;", "&amp;AM12</f>
        <v>Aubel, Bob</v>
      </c>
    </row>
    <row r="13" spans="1:40" ht="17.100000000000001" customHeight="1" x14ac:dyDescent="0.2">
      <c r="A13" s="19">
        <v>48</v>
      </c>
      <c r="B13" s="19">
        <f t="shared" ref="B13:B24" si="6">T13</f>
        <v>10</v>
      </c>
      <c r="C13" s="36" t="str">
        <f t="shared" ref="C13:C24" si="7">AN13</f>
        <v>Snyder, Jack</v>
      </c>
      <c r="D13" s="36">
        <f t="shared" si="0"/>
        <v>25</v>
      </c>
      <c r="E13" s="20">
        <f t="shared" si="0"/>
        <v>6</v>
      </c>
      <c r="F13" s="20">
        <f t="shared" si="0"/>
        <v>10</v>
      </c>
      <c r="G13" s="20">
        <f t="shared" si="0"/>
        <v>0</v>
      </c>
      <c r="H13" s="20">
        <f t="shared" si="0"/>
        <v>0</v>
      </c>
      <c r="I13" s="20">
        <f t="shared" si="0"/>
        <v>0</v>
      </c>
      <c r="J13" s="20">
        <f t="shared" si="0"/>
        <v>3</v>
      </c>
      <c r="K13" s="20">
        <f t="shared" si="0"/>
        <v>5</v>
      </c>
      <c r="L13" s="20">
        <f t="shared" si="0"/>
        <v>3</v>
      </c>
      <c r="M13" s="21">
        <f t="shared" si="1"/>
        <v>0.4</v>
      </c>
      <c r="N13" s="20">
        <f>F13+G13+(H13*2)+(I13*3)</f>
        <v>10</v>
      </c>
      <c r="O13" s="21">
        <f t="shared" ref="O13:O24" si="8">N13/D13</f>
        <v>0.4</v>
      </c>
      <c r="Q13">
        <v>2</v>
      </c>
      <c r="R13" t="s">
        <v>576</v>
      </c>
      <c r="S13">
        <v>0.4</v>
      </c>
      <c r="T13">
        <v>10</v>
      </c>
      <c r="U13">
        <v>25</v>
      </c>
      <c r="V13">
        <v>6</v>
      </c>
      <c r="W13">
        <v>10</v>
      </c>
      <c r="X13">
        <v>0</v>
      </c>
      <c r="Y13">
        <v>0</v>
      </c>
      <c r="Z13">
        <v>0</v>
      </c>
      <c r="AA13">
        <v>3</v>
      </c>
      <c r="AB13">
        <v>5</v>
      </c>
      <c r="AC13">
        <v>3</v>
      </c>
      <c r="AD13">
        <v>10</v>
      </c>
      <c r="AE13">
        <v>0.5</v>
      </c>
      <c r="AF13">
        <v>0.4</v>
      </c>
      <c r="AG13">
        <v>0.9</v>
      </c>
      <c r="AI13">
        <f t="shared" si="2"/>
        <v>5</v>
      </c>
      <c r="AJ13">
        <f t="shared" si="3"/>
        <v>11</v>
      </c>
      <c r="AK13">
        <f t="shared" ref="AK13:AK25" si="9">AJ13-AI13</f>
        <v>6</v>
      </c>
      <c r="AL13" t="str">
        <f t="shared" si="4"/>
        <v>Snyder</v>
      </c>
      <c r="AM13" t="str">
        <f t="shared" si="5"/>
        <v>Jack</v>
      </c>
      <c r="AN13" t="str">
        <f t="shared" ref="AN13:AN25" si="10">AL13&amp;", "&amp;AM13</f>
        <v>Snyder, Jack</v>
      </c>
    </row>
    <row r="14" spans="1:40" ht="17.100000000000001" customHeight="1" x14ac:dyDescent="0.2">
      <c r="A14" s="19">
        <v>40</v>
      </c>
      <c r="B14" s="19">
        <f t="shared" si="6"/>
        <v>8</v>
      </c>
      <c r="C14" s="36" t="str">
        <f t="shared" si="7"/>
        <v>Parks, Brian</v>
      </c>
      <c r="D14" s="36">
        <f t="shared" si="0"/>
        <v>21</v>
      </c>
      <c r="E14" s="20">
        <f t="shared" si="0"/>
        <v>5</v>
      </c>
      <c r="F14" s="20">
        <f t="shared" si="0"/>
        <v>7</v>
      </c>
      <c r="G14" s="20">
        <f t="shared" si="0"/>
        <v>1</v>
      </c>
      <c r="H14" s="20">
        <f t="shared" si="0"/>
        <v>0</v>
      </c>
      <c r="I14" s="20">
        <f t="shared" si="0"/>
        <v>0</v>
      </c>
      <c r="J14" s="20">
        <f t="shared" si="0"/>
        <v>4</v>
      </c>
      <c r="K14" s="20">
        <f t="shared" si="0"/>
        <v>3</v>
      </c>
      <c r="L14" s="20">
        <f t="shared" si="0"/>
        <v>1</v>
      </c>
      <c r="M14" s="21">
        <f t="shared" si="1"/>
        <v>0.33333333333333331</v>
      </c>
      <c r="N14" s="20">
        <f t="shared" ref="N14:N24" si="11">F14+G14+(H14*2)+(I14*3)</f>
        <v>8</v>
      </c>
      <c r="O14" s="21">
        <f t="shared" si="8"/>
        <v>0.38095238095238093</v>
      </c>
      <c r="Q14">
        <v>3</v>
      </c>
      <c r="R14" t="s">
        <v>577</v>
      </c>
      <c r="S14">
        <v>0.33300000000000002</v>
      </c>
      <c r="T14">
        <v>8</v>
      </c>
      <c r="U14">
        <v>21</v>
      </c>
      <c r="V14">
        <v>5</v>
      </c>
      <c r="W14">
        <v>7</v>
      </c>
      <c r="X14">
        <v>1</v>
      </c>
      <c r="Y14">
        <v>0</v>
      </c>
      <c r="Z14">
        <v>0</v>
      </c>
      <c r="AA14">
        <v>4</v>
      </c>
      <c r="AB14">
        <v>3</v>
      </c>
      <c r="AC14">
        <v>1</v>
      </c>
      <c r="AD14">
        <v>8</v>
      </c>
      <c r="AE14">
        <v>0.41699999999999998</v>
      </c>
      <c r="AF14">
        <v>0.38100000000000001</v>
      </c>
      <c r="AG14">
        <v>0.79800000000000004</v>
      </c>
      <c r="AI14">
        <f t="shared" si="2"/>
        <v>6</v>
      </c>
      <c r="AJ14">
        <f t="shared" si="3"/>
        <v>11</v>
      </c>
      <c r="AK14">
        <f t="shared" si="9"/>
        <v>5</v>
      </c>
      <c r="AL14" t="str">
        <f t="shared" si="4"/>
        <v>Parks</v>
      </c>
      <c r="AM14" t="str">
        <f t="shared" si="5"/>
        <v>Brian</v>
      </c>
      <c r="AN14" t="str">
        <f t="shared" si="10"/>
        <v>Parks, Brian</v>
      </c>
    </row>
    <row r="15" spans="1:40" ht="17.100000000000001" customHeight="1" x14ac:dyDescent="0.2">
      <c r="A15" s="19">
        <v>56</v>
      </c>
      <c r="B15" s="19">
        <f t="shared" si="6"/>
        <v>10</v>
      </c>
      <c r="C15" s="36" t="str">
        <f t="shared" si="7"/>
        <v>Snyder, Mick</v>
      </c>
      <c r="D15" s="36">
        <f t="shared" si="0"/>
        <v>28</v>
      </c>
      <c r="E15" s="20">
        <f t="shared" si="0"/>
        <v>6</v>
      </c>
      <c r="F15" s="20">
        <f t="shared" si="0"/>
        <v>9</v>
      </c>
      <c r="G15" s="20">
        <f t="shared" si="0"/>
        <v>0</v>
      </c>
      <c r="H15" s="20">
        <f t="shared" si="0"/>
        <v>0</v>
      </c>
      <c r="I15" s="20">
        <f t="shared" si="0"/>
        <v>0</v>
      </c>
      <c r="J15" s="20">
        <f t="shared" si="0"/>
        <v>5</v>
      </c>
      <c r="K15" s="20">
        <f t="shared" si="0"/>
        <v>2</v>
      </c>
      <c r="L15" s="20">
        <f t="shared" si="0"/>
        <v>7</v>
      </c>
      <c r="M15" s="21">
        <f t="shared" si="1"/>
        <v>0.32142857142857145</v>
      </c>
      <c r="N15" s="20">
        <f t="shared" si="11"/>
        <v>9</v>
      </c>
      <c r="O15" s="21">
        <f t="shared" si="8"/>
        <v>0.32142857142857145</v>
      </c>
      <c r="Q15">
        <v>4</v>
      </c>
      <c r="R15" t="s">
        <v>578</v>
      </c>
      <c r="S15">
        <v>0.32100000000000001</v>
      </c>
      <c r="T15">
        <v>10</v>
      </c>
      <c r="U15">
        <v>28</v>
      </c>
      <c r="V15">
        <v>6</v>
      </c>
      <c r="W15">
        <v>9</v>
      </c>
      <c r="X15">
        <v>0</v>
      </c>
      <c r="Y15">
        <v>0</v>
      </c>
      <c r="Z15">
        <v>0</v>
      </c>
      <c r="AA15">
        <v>5</v>
      </c>
      <c r="AB15">
        <v>2</v>
      </c>
      <c r="AC15">
        <v>7</v>
      </c>
      <c r="AD15">
        <v>9</v>
      </c>
      <c r="AE15">
        <v>0.36699999999999999</v>
      </c>
      <c r="AF15">
        <v>0.32100000000000001</v>
      </c>
      <c r="AG15">
        <v>0.68799999999999994</v>
      </c>
      <c r="AI15">
        <f t="shared" si="2"/>
        <v>5</v>
      </c>
      <c r="AJ15">
        <f t="shared" si="3"/>
        <v>11</v>
      </c>
      <c r="AK15">
        <f t="shared" si="9"/>
        <v>6</v>
      </c>
      <c r="AL15" t="str">
        <f t="shared" si="4"/>
        <v>Snyder</v>
      </c>
      <c r="AM15" t="str">
        <f t="shared" si="5"/>
        <v>Mick</v>
      </c>
      <c r="AN15" t="str">
        <f t="shared" si="10"/>
        <v>Snyder, Mick</v>
      </c>
    </row>
    <row r="16" spans="1:40" ht="17.100000000000001" customHeight="1" x14ac:dyDescent="0.2">
      <c r="A16" s="19">
        <v>50</v>
      </c>
      <c r="B16" s="19">
        <f t="shared" si="6"/>
        <v>10</v>
      </c>
      <c r="C16" s="36" t="str">
        <f t="shared" si="7"/>
        <v>Kirk, Earl</v>
      </c>
      <c r="D16" s="36">
        <f t="shared" si="0"/>
        <v>27</v>
      </c>
      <c r="E16" s="20">
        <f t="shared" si="0"/>
        <v>7</v>
      </c>
      <c r="F16" s="20">
        <f t="shared" si="0"/>
        <v>10</v>
      </c>
      <c r="G16" s="20">
        <f t="shared" si="0"/>
        <v>3</v>
      </c>
      <c r="H16" s="20">
        <f t="shared" si="0"/>
        <v>1</v>
      </c>
      <c r="I16" s="20">
        <f t="shared" si="0"/>
        <v>0</v>
      </c>
      <c r="J16" s="20">
        <f t="shared" si="0"/>
        <v>9</v>
      </c>
      <c r="K16" s="20">
        <f t="shared" si="0"/>
        <v>3</v>
      </c>
      <c r="L16" s="20">
        <f t="shared" si="0"/>
        <v>4</v>
      </c>
      <c r="M16" s="21">
        <f t="shared" si="1"/>
        <v>0.37037037037037035</v>
      </c>
      <c r="N16" s="20">
        <f t="shared" si="11"/>
        <v>15</v>
      </c>
      <c r="O16" s="21">
        <f t="shared" si="8"/>
        <v>0.55555555555555558</v>
      </c>
      <c r="Q16">
        <v>5</v>
      </c>
      <c r="R16" t="s">
        <v>579</v>
      </c>
      <c r="S16">
        <v>0.37</v>
      </c>
      <c r="T16">
        <v>10</v>
      </c>
      <c r="U16">
        <v>27</v>
      </c>
      <c r="V16">
        <v>7</v>
      </c>
      <c r="W16">
        <v>10</v>
      </c>
      <c r="X16">
        <v>3</v>
      </c>
      <c r="Y16">
        <v>1</v>
      </c>
      <c r="Z16">
        <v>0</v>
      </c>
      <c r="AA16">
        <v>9</v>
      </c>
      <c r="AB16">
        <v>3</v>
      </c>
      <c r="AC16">
        <v>4</v>
      </c>
      <c r="AD16">
        <v>15</v>
      </c>
      <c r="AE16">
        <v>0.433</v>
      </c>
      <c r="AF16">
        <v>0.55600000000000005</v>
      </c>
      <c r="AG16">
        <v>0.98899999999999999</v>
      </c>
      <c r="AI16">
        <f t="shared" si="2"/>
        <v>5</v>
      </c>
      <c r="AJ16">
        <f t="shared" si="3"/>
        <v>9</v>
      </c>
      <c r="AK16">
        <f t="shared" si="9"/>
        <v>4</v>
      </c>
      <c r="AL16" t="str">
        <f t="shared" si="4"/>
        <v>Kirk</v>
      </c>
      <c r="AM16" t="str">
        <f t="shared" si="5"/>
        <v>Earl</v>
      </c>
      <c r="AN16" t="str">
        <f t="shared" si="10"/>
        <v>Kirk, Earl</v>
      </c>
    </row>
    <row r="17" spans="1:40" ht="17.100000000000001" customHeight="1" x14ac:dyDescent="0.2">
      <c r="A17" s="19">
        <v>40</v>
      </c>
      <c r="B17" s="19">
        <f t="shared" si="6"/>
        <v>8</v>
      </c>
      <c r="C17" s="36" t="str">
        <f t="shared" si="7"/>
        <v>Axe, Steve</v>
      </c>
      <c r="D17" s="36">
        <f t="shared" si="0"/>
        <v>18</v>
      </c>
      <c r="E17" s="20">
        <f t="shared" si="0"/>
        <v>7</v>
      </c>
      <c r="F17" s="20">
        <f t="shared" si="0"/>
        <v>10</v>
      </c>
      <c r="G17" s="20">
        <f t="shared" si="0"/>
        <v>3</v>
      </c>
      <c r="H17" s="20">
        <f t="shared" si="0"/>
        <v>1</v>
      </c>
      <c r="I17" s="20">
        <f t="shared" si="0"/>
        <v>0</v>
      </c>
      <c r="J17" s="20">
        <f t="shared" si="0"/>
        <v>6</v>
      </c>
      <c r="K17" s="20">
        <f t="shared" si="0"/>
        <v>5</v>
      </c>
      <c r="L17" s="20">
        <f t="shared" si="0"/>
        <v>4</v>
      </c>
      <c r="M17" s="21">
        <f t="shared" si="1"/>
        <v>0.55555555555555558</v>
      </c>
      <c r="N17" s="20">
        <f t="shared" si="11"/>
        <v>15</v>
      </c>
      <c r="O17" s="21">
        <f t="shared" si="8"/>
        <v>0.83333333333333337</v>
      </c>
      <c r="Q17">
        <v>6</v>
      </c>
      <c r="R17" t="s">
        <v>580</v>
      </c>
      <c r="S17">
        <v>0.55600000000000005</v>
      </c>
      <c r="T17">
        <v>8</v>
      </c>
      <c r="U17">
        <v>18</v>
      </c>
      <c r="V17">
        <v>7</v>
      </c>
      <c r="W17">
        <v>10</v>
      </c>
      <c r="X17">
        <v>3</v>
      </c>
      <c r="Y17">
        <v>1</v>
      </c>
      <c r="Z17">
        <v>0</v>
      </c>
      <c r="AA17">
        <v>6</v>
      </c>
      <c r="AB17">
        <v>5</v>
      </c>
      <c r="AC17">
        <v>4</v>
      </c>
      <c r="AD17">
        <v>15</v>
      </c>
      <c r="AE17">
        <v>0.65200000000000002</v>
      </c>
      <c r="AF17">
        <v>0.83299999999999996</v>
      </c>
      <c r="AG17">
        <v>1.486</v>
      </c>
      <c r="AI17">
        <f t="shared" si="2"/>
        <v>6</v>
      </c>
      <c r="AJ17">
        <f t="shared" si="3"/>
        <v>9</v>
      </c>
      <c r="AK17">
        <f t="shared" si="9"/>
        <v>3</v>
      </c>
      <c r="AL17" t="str">
        <f t="shared" si="4"/>
        <v>Axe</v>
      </c>
      <c r="AM17" t="str">
        <f t="shared" si="5"/>
        <v>Steve</v>
      </c>
      <c r="AN17" t="str">
        <f t="shared" si="10"/>
        <v>Axe, Steve</v>
      </c>
    </row>
    <row r="18" spans="1:40" ht="17.100000000000001" customHeight="1" x14ac:dyDescent="0.2">
      <c r="A18" s="19">
        <v>44</v>
      </c>
      <c r="B18" s="19">
        <f t="shared" si="6"/>
        <v>9</v>
      </c>
      <c r="C18" s="36" t="str">
        <f t="shared" si="7"/>
        <v>Parks, Shawn</v>
      </c>
      <c r="D18" s="36">
        <f t="shared" si="0"/>
        <v>25</v>
      </c>
      <c r="E18" s="20">
        <f t="shared" si="0"/>
        <v>4</v>
      </c>
      <c r="F18" s="20">
        <f t="shared" si="0"/>
        <v>7</v>
      </c>
      <c r="G18" s="20">
        <f t="shared" si="0"/>
        <v>0</v>
      </c>
      <c r="H18" s="20">
        <f t="shared" si="0"/>
        <v>0</v>
      </c>
      <c r="I18" s="20">
        <f t="shared" si="0"/>
        <v>0</v>
      </c>
      <c r="J18" s="20">
        <f t="shared" si="0"/>
        <v>3</v>
      </c>
      <c r="K18" s="20">
        <f t="shared" si="0"/>
        <v>1</v>
      </c>
      <c r="L18" s="20">
        <f t="shared" si="0"/>
        <v>5</v>
      </c>
      <c r="M18" s="21">
        <f t="shared" si="1"/>
        <v>0.28000000000000003</v>
      </c>
      <c r="N18" s="20">
        <f t="shared" si="11"/>
        <v>7</v>
      </c>
      <c r="O18" s="21">
        <f t="shared" si="8"/>
        <v>0.28000000000000003</v>
      </c>
      <c r="Q18">
        <v>7</v>
      </c>
      <c r="R18" t="s">
        <v>581</v>
      </c>
      <c r="S18">
        <v>0.28000000000000003</v>
      </c>
      <c r="T18">
        <v>9</v>
      </c>
      <c r="U18">
        <v>25</v>
      </c>
      <c r="V18">
        <v>4</v>
      </c>
      <c r="W18">
        <v>7</v>
      </c>
      <c r="X18">
        <v>0</v>
      </c>
      <c r="Y18">
        <v>0</v>
      </c>
      <c r="Z18">
        <v>0</v>
      </c>
      <c r="AA18">
        <v>3</v>
      </c>
      <c r="AB18">
        <v>1</v>
      </c>
      <c r="AC18">
        <v>5</v>
      </c>
      <c r="AD18">
        <v>7</v>
      </c>
      <c r="AE18">
        <v>0.308</v>
      </c>
      <c r="AF18">
        <v>0.28000000000000003</v>
      </c>
      <c r="AG18">
        <v>0.58799999999999997</v>
      </c>
      <c r="AI18">
        <f t="shared" si="2"/>
        <v>6</v>
      </c>
      <c r="AJ18">
        <f t="shared" si="3"/>
        <v>11</v>
      </c>
      <c r="AK18">
        <f t="shared" si="9"/>
        <v>5</v>
      </c>
      <c r="AL18" t="str">
        <f t="shared" si="4"/>
        <v>Parks</v>
      </c>
      <c r="AM18" t="str">
        <f t="shared" si="5"/>
        <v>Shawn</v>
      </c>
      <c r="AN18" t="str">
        <f t="shared" si="10"/>
        <v>Parks, Shawn</v>
      </c>
    </row>
    <row r="19" spans="1:40" ht="17.100000000000001" customHeight="1" x14ac:dyDescent="0.2">
      <c r="A19" s="19">
        <v>55</v>
      </c>
      <c r="B19" s="19">
        <f t="shared" si="6"/>
        <v>9</v>
      </c>
      <c r="C19" s="36" t="str">
        <f t="shared" si="7"/>
        <v>Anderson, Bill</v>
      </c>
      <c r="D19" s="36">
        <f t="shared" si="0"/>
        <v>24</v>
      </c>
      <c r="E19" s="20">
        <f t="shared" si="0"/>
        <v>3</v>
      </c>
      <c r="F19" s="20">
        <f t="shared" si="0"/>
        <v>11</v>
      </c>
      <c r="G19" s="20">
        <f t="shared" si="0"/>
        <v>1</v>
      </c>
      <c r="H19" s="20">
        <f t="shared" si="0"/>
        <v>0</v>
      </c>
      <c r="I19" s="20">
        <f t="shared" si="0"/>
        <v>0</v>
      </c>
      <c r="J19" s="20">
        <f t="shared" si="0"/>
        <v>6</v>
      </c>
      <c r="K19" s="20">
        <f t="shared" si="0"/>
        <v>3</v>
      </c>
      <c r="L19" s="20">
        <f t="shared" si="0"/>
        <v>0</v>
      </c>
      <c r="M19" s="21">
        <f t="shared" si="1"/>
        <v>0.45833333333333331</v>
      </c>
      <c r="N19" s="20">
        <f t="shared" si="11"/>
        <v>12</v>
      </c>
      <c r="O19" s="21">
        <f t="shared" si="8"/>
        <v>0.5</v>
      </c>
      <c r="Q19">
        <v>8</v>
      </c>
      <c r="R19" t="s">
        <v>582</v>
      </c>
      <c r="S19">
        <v>0.45800000000000002</v>
      </c>
      <c r="T19">
        <v>9</v>
      </c>
      <c r="U19">
        <v>24</v>
      </c>
      <c r="V19">
        <v>3</v>
      </c>
      <c r="W19">
        <v>11</v>
      </c>
      <c r="X19">
        <v>1</v>
      </c>
      <c r="Y19">
        <v>0</v>
      </c>
      <c r="Z19">
        <v>0</v>
      </c>
      <c r="AA19">
        <v>6</v>
      </c>
      <c r="AB19">
        <v>3</v>
      </c>
      <c r="AC19">
        <v>0</v>
      </c>
      <c r="AD19">
        <v>12</v>
      </c>
      <c r="AE19">
        <v>0.51900000000000002</v>
      </c>
      <c r="AF19">
        <v>0.5</v>
      </c>
      <c r="AG19">
        <v>1.0189999999999999</v>
      </c>
      <c r="AI19">
        <f t="shared" si="2"/>
        <v>5</v>
      </c>
      <c r="AJ19">
        <f t="shared" si="3"/>
        <v>13</v>
      </c>
      <c r="AK19">
        <f t="shared" si="9"/>
        <v>8</v>
      </c>
      <c r="AL19" t="str">
        <f t="shared" si="4"/>
        <v>Anderson</v>
      </c>
      <c r="AM19" t="str">
        <f t="shared" si="5"/>
        <v>Bill</v>
      </c>
      <c r="AN19" t="str">
        <f t="shared" si="10"/>
        <v>Anderson, Bill</v>
      </c>
    </row>
    <row r="20" spans="1:40" ht="17.100000000000001" customHeight="1" x14ac:dyDescent="0.2">
      <c r="A20" s="19">
        <v>42</v>
      </c>
      <c r="B20" s="19">
        <f t="shared" si="6"/>
        <v>7</v>
      </c>
      <c r="C20" s="36" t="str">
        <f t="shared" si="7"/>
        <v>Wachter, Jayson</v>
      </c>
      <c r="D20" s="36">
        <f t="shared" si="0"/>
        <v>18</v>
      </c>
      <c r="E20" s="20">
        <f t="shared" si="0"/>
        <v>2</v>
      </c>
      <c r="F20" s="20">
        <f t="shared" si="0"/>
        <v>5</v>
      </c>
      <c r="G20" s="20">
        <f t="shared" si="0"/>
        <v>1</v>
      </c>
      <c r="H20" s="20">
        <f t="shared" si="0"/>
        <v>0</v>
      </c>
      <c r="I20" s="20">
        <f t="shared" si="0"/>
        <v>0</v>
      </c>
      <c r="J20" s="20">
        <f t="shared" si="0"/>
        <v>2</v>
      </c>
      <c r="K20" s="20">
        <f t="shared" si="0"/>
        <v>2</v>
      </c>
      <c r="L20" s="20">
        <f t="shared" si="0"/>
        <v>4</v>
      </c>
      <c r="M20" s="21">
        <f t="shared" si="1"/>
        <v>0.27777777777777779</v>
      </c>
      <c r="N20" s="20">
        <f t="shared" si="11"/>
        <v>6</v>
      </c>
      <c r="O20" s="21">
        <f t="shared" si="8"/>
        <v>0.33333333333333331</v>
      </c>
      <c r="Q20">
        <v>9</v>
      </c>
      <c r="R20" t="s">
        <v>583</v>
      </c>
      <c r="S20">
        <v>0.27800000000000002</v>
      </c>
      <c r="T20">
        <v>7</v>
      </c>
      <c r="U20">
        <v>18</v>
      </c>
      <c r="V20">
        <v>2</v>
      </c>
      <c r="W20">
        <v>5</v>
      </c>
      <c r="X20">
        <v>1</v>
      </c>
      <c r="Y20">
        <v>0</v>
      </c>
      <c r="Z20">
        <v>0</v>
      </c>
      <c r="AA20">
        <v>2</v>
      </c>
      <c r="AB20">
        <v>2</v>
      </c>
      <c r="AC20">
        <v>4</v>
      </c>
      <c r="AD20">
        <v>6</v>
      </c>
      <c r="AE20">
        <v>0.35</v>
      </c>
      <c r="AF20">
        <v>0.33300000000000002</v>
      </c>
      <c r="AG20">
        <v>0.68300000000000005</v>
      </c>
      <c r="AI20">
        <f t="shared" si="2"/>
        <v>7</v>
      </c>
      <c r="AJ20">
        <f t="shared" si="3"/>
        <v>14</v>
      </c>
      <c r="AK20">
        <f t="shared" si="9"/>
        <v>7</v>
      </c>
      <c r="AL20" t="str">
        <f t="shared" si="4"/>
        <v>Wachter</v>
      </c>
      <c r="AM20" t="str">
        <f t="shared" si="5"/>
        <v>Jayson</v>
      </c>
      <c r="AN20" t="str">
        <f t="shared" si="10"/>
        <v>Wachter, Jayson</v>
      </c>
    </row>
    <row r="21" spans="1:40" ht="17.100000000000001" customHeight="1" x14ac:dyDescent="0.2">
      <c r="A21" s="19">
        <v>51</v>
      </c>
      <c r="B21" s="19">
        <f t="shared" si="6"/>
        <v>10</v>
      </c>
      <c r="C21" s="36" t="str">
        <f t="shared" si="7"/>
        <v>Scott, Tim</v>
      </c>
      <c r="D21" s="36">
        <f t="shared" si="0"/>
        <v>28</v>
      </c>
      <c r="E21" s="20">
        <f t="shared" si="0"/>
        <v>0</v>
      </c>
      <c r="F21" s="20">
        <f t="shared" si="0"/>
        <v>2</v>
      </c>
      <c r="G21" s="20">
        <f t="shared" si="0"/>
        <v>0</v>
      </c>
      <c r="H21" s="20">
        <f t="shared" si="0"/>
        <v>0</v>
      </c>
      <c r="I21" s="20">
        <f t="shared" si="0"/>
        <v>0</v>
      </c>
      <c r="J21" s="20">
        <f t="shared" si="0"/>
        <v>4</v>
      </c>
      <c r="K21" s="20">
        <f t="shared" si="0"/>
        <v>2</v>
      </c>
      <c r="L21" s="20">
        <f t="shared" si="0"/>
        <v>10</v>
      </c>
      <c r="M21" s="21">
        <f t="shared" si="1"/>
        <v>7.1428571428571425E-2</v>
      </c>
      <c r="N21" s="20">
        <f t="shared" si="11"/>
        <v>2</v>
      </c>
      <c r="O21" s="21">
        <f t="shared" si="8"/>
        <v>7.1428571428571425E-2</v>
      </c>
      <c r="Q21">
        <v>10</v>
      </c>
      <c r="R21" t="s">
        <v>584</v>
      </c>
      <c r="S21">
        <v>7.0999999999999994E-2</v>
      </c>
      <c r="T21">
        <v>10</v>
      </c>
      <c r="U21">
        <v>28</v>
      </c>
      <c r="V21">
        <v>0</v>
      </c>
      <c r="W21">
        <v>2</v>
      </c>
      <c r="X21">
        <v>0</v>
      </c>
      <c r="Y21">
        <v>0</v>
      </c>
      <c r="Z21">
        <v>0</v>
      </c>
      <c r="AA21">
        <v>4</v>
      </c>
      <c r="AB21">
        <v>2</v>
      </c>
      <c r="AC21">
        <v>10</v>
      </c>
      <c r="AD21">
        <v>2</v>
      </c>
      <c r="AE21">
        <v>0.13300000000000001</v>
      </c>
      <c r="AF21">
        <v>7.0999999999999994E-2</v>
      </c>
      <c r="AG21">
        <v>0.20499999999999999</v>
      </c>
      <c r="AI21">
        <f t="shared" si="2"/>
        <v>4</v>
      </c>
      <c r="AJ21">
        <f t="shared" si="3"/>
        <v>9</v>
      </c>
      <c r="AK21">
        <f t="shared" si="9"/>
        <v>5</v>
      </c>
      <c r="AL21" t="str">
        <f t="shared" si="4"/>
        <v>Scott</v>
      </c>
      <c r="AM21" t="str">
        <f t="shared" si="5"/>
        <v>Tim</v>
      </c>
      <c r="AN21" t="str">
        <f t="shared" si="10"/>
        <v>Scott, Tim</v>
      </c>
    </row>
    <row r="22" spans="1:40" ht="17.100000000000001" customHeight="1" x14ac:dyDescent="0.2">
      <c r="A22" s="19">
        <v>65</v>
      </c>
      <c r="B22" s="19">
        <f t="shared" si="6"/>
        <v>10</v>
      </c>
      <c r="C22" s="36" t="str">
        <f t="shared" si="7"/>
        <v>Lovell, Greg</v>
      </c>
      <c r="D22" s="36">
        <f t="shared" si="0"/>
        <v>25</v>
      </c>
      <c r="E22" s="20">
        <f t="shared" si="0"/>
        <v>4</v>
      </c>
      <c r="F22" s="20">
        <f t="shared" si="0"/>
        <v>5</v>
      </c>
      <c r="G22" s="20">
        <f t="shared" si="0"/>
        <v>0</v>
      </c>
      <c r="H22" s="20">
        <f t="shared" si="0"/>
        <v>0</v>
      </c>
      <c r="I22" s="20">
        <f t="shared" si="0"/>
        <v>0</v>
      </c>
      <c r="J22" s="20">
        <f t="shared" si="0"/>
        <v>2</v>
      </c>
      <c r="K22" s="20">
        <f t="shared" si="0"/>
        <v>5</v>
      </c>
      <c r="L22" s="20">
        <f t="shared" si="0"/>
        <v>1</v>
      </c>
      <c r="M22" s="21">
        <f t="shared" si="1"/>
        <v>0.2</v>
      </c>
      <c r="N22" s="20">
        <f t="shared" si="11"/>
        <v>5</v>
      </c>
      <c r="O22" s="21">
        <f t="shared" si="8"/>
        <v>0.2</v>
      </c>
      <c r="Q22">
        <v>11</v>
      </c>
      <c r="R22" t="s">
        <v>585</v>
      </c>
      <c r="S22">
        <v>0.2</v>
      </c>
      <c r="T22">
        <v>10</v>
      </c>
      <c r="U22">
        <v>25</v>
      </c>
      <c r="V22">
        <v>4</v>
      </c>
      <c r="W22">
        <v>5</v>
      </c>
      <c r="X22">
        <v>0</v>
      </c>
      <c r="Y22">
        <v>0</v>
      </c>
      <c r="Z22">
        <v>0</v>
      </c>
      <c r="AA22">
        <v>2</v>
      </c>
      <c r="AB22">
        <v>5</v>
      </c>
      <c r="AC22">
        <v>1</v>
      </c>
      <c r="AD22">
        <v>5</v>
      </c>
      <c r="AE22">
        <v>0.33300000000000002</v>
      </c>
      <c r="AF22">
        <v>0.2</v>
      </c>
      <c r="AG22">
        <v>0.53300000000000003</v>
      </c>
      <c r="AI22">
        <f t="shared" si="2"/>
        <v>5</v>
      </c>
      <c r="AJ22">
        <f t="shared" si="3"/>
        <v>11</v>
      </c>
      <c r="AK22">
        <f t="shared" si="9"/>
        <v>6</v>
      </c>
      <c r="AL22" t="str">
        <f t="shared" si="4"/>
        <v>Lovell</v>
      </c>
      <c r="AM22" t="str">
        <f t="shared" si="5"/>
        <v>Greg</v>
      </c>
      <c r="AN22" t="str">
        <f t="shared" si="10"/>
        <v>Lovell, Greg</v>
      </c>
    </row>
    <row r="23" spans="1:40" ht="17.100000000000001" customHeight="1" x14ac:dyDescent="0.2">
      <c r="A23" s="19">
        <v>68</v>
      </c>
      <c r="B23" s="19">
        <f t="shared" si="6"/>
        <v>9</v>
      </c>
      <c r="C23" s="36" t="str">
        <f t="shared" si="7"/>
        <v>Zumbrun, Keith</v>
      </c>
      <c r="D23" s="36">
        <f t="shared" si="0"/>
        <v>24</v>
      </c>
      <c r="E23" s="20">
        <f t="shared" si="0"/>
        <v>4</v>
      </c>
      <c r="F23" s="20">
        <f t="shared" si="0"/>
        <v>4</v>
      </c>
      <c r="G23" s="20">
        <f t="shared" si="0"/>
        <v>0</v>
      </c>
      <c r="H23" s="20">
        <f t="shared" si="0"/>
        <v>0</v>
      </c>
      <c r="I23" s="20">
        <f t="shared" si="0"/>
        <v>0</v>
      </c>
      <c r="J23" s="20">
        <f t="shared" si="0"/>
        <v>1</v>
      </c>
      <c r="K23" s="20">
        <f t="shared" si="0"/>
        <v>2</v>
      </c>
      <c r="L23" s="20">
        <f t="shared" si="0"/>
        <v>4</v>
      </c>
      <c r="M23" s="21">
        <f t="shared" si="1"/>
        <v>0.16666666666666666</v>
      </c>
      <c r="N23" s="20">
        <f t="shared" si="11"/>
        <v>4</v>
      </c>
      <c r="O23" s="21">
        <f t="shared" si="8"/>
        <v>0.16666666666666666</v>
      </c>
      <c r="Q23">
        <v>12</v>
      </c>
      <c r="R23" t="s">
        <v>586</v>
      </c>
      <c r="S23">
        <v>0.16700000000000001</v>
      </c>
      <c r="T23">
        <v>9</v>
      </c>
      <c r="U23">
        <v>24</v>
      </c>
      <c r="V23">
        <v>4</v>
      </c>
      <c r="W23">
        <v>4</v>
      </c>
      <c r="X23">
        <v>0</v>
      </c>
      <c r="Y23">
        <v>0</v>
      </c>
      <c r="Z23">
        <v>0</v>
      </c>
      <c r="AA23">
        <v>1</v>
      </c>
      <c r="AB23">
        <v>2</v>
      </c>
      <c r="AC23">
        <v>4</v>
      </c>
      <c r="AD23">
        <v>4</v>
      </c>
      <c r="AE23">
        <v>0.23100000000000001</v>
      </c>
      <c r="AF23">
        <v>0.16700000000000001</v>
      </c>
      <c r="AG23">
        <v>0.39700000000000002</v>
      </c>
      <c r="AI23">
        <f t="shared" si="2"/>
        <v>6</v>
      </c>
      <c r="AJ23">
        <f t="shared" si="3"/>
        <v>13</v>
      </c>
      <c r="AK23">
        <f t="shared" si="9"/>
        <v>7</v>
      </c>
      <c r="AL23" t="str">
        <f t="shared" si="4"/>
        <v>Zumbrun</v>
      </c>
      <c r="AM23" t="str">
        <f t="shared" si="5"/>
        <v>Keith</v>
      </c>
      <c r="AN23" t="str">
        <f t="shared" si="10"/>
        <v>Zumbrun, Keith</v>
      </c>
    </row>
    <row r="24" spans="1:40" ht="17.100000000000001" customHeight="1" x14ac:dyDescent="0.2">
      <c r="A24" s="19">
        <v>69</v>
      </c>
      <c r="B24" s="19">
        <f t="shared" si="6"/>
        <v>10</v>
      </c>
      <c r="C24" s="36" t="str">
        <f t="shared" si="7"/>
        <v>Schaale, Mike</v>
      </c>
      <c r="D24" s="36">
        <f t="shared" si="0"/>
        <v>26</v>
      </c>
      <c r="E24" s="20">
        <f t="shared" si="0"/>
        <v>3</v>
      </c>
      <c r="F24" s="20">
        <f t="shared" si="0"/>
        <v>6</v>
      </c>
      <c r="G24" s="20">
        <f t="shared" si="0"/>
        <v>0</v>
      </c>
      <c r="H24" s="20">
        <f t="shared" si="0"/>
        <v>0</v>
      </c>
      <c r="I24" s="20">
        <f t="shared" si="0"/>
        <v>0</v>
      </c>
      <c r="J24" s="20">
        <f t="shared" si="0"/>
        <v>1</v>
      </c>
      <c r="K24" s="20">
        <f t="shared" si="0"/>
        <v>3</v>
      </c>
      <c r="L24" s="20">
        <f t="shared" si="0"/>
        <v>2</v>
      </c>
      <c r="M24" s="21">
        <f t="shared" si="1"/>
        <v>0.23076923076923078</v>
      </c>
      <c r="N24" s="20">
        <f t="shared" si="11"/>
        <v>6</v>
      </c>
      <c r="O24" s="21">
        <f t="shared" si="8"/>
        <v>0.23076923076923078</v>
      </c>
      <c r="Q24">
        <v>13</v>
      </c>
      <c r="R24" t="s">
        <v>57</v>
      </c>
      <c r="S24">
        <v>0.23100000000000001</v>
      </c>
      <c r="T24">
        <v>10</v>
      </c>
      <c r="U24">
        <v>26</v>
      </c>
      <c r="V24">
        <v>3</v>
      </c>
      <c r="W24">
        <v>6</v>
      </c>
      <c r="X24">
        <v>0</v>
      </c>
      <c r="Y24">
        <v>0</v>
      </c>
      <c r="Z24">
        <v>0</v>
      </c>
      <c r="AA24">
        <v>1</v>
      </c>
      <c r="AB24">
        <v>3</v>
      </c>
      <c r="AC24">
        <v>2</v>
      </c>
      <c r="AD24">
        <v>6</v>
      </c>
      <c r="AE24">
        <v>0.31</v>
      </c>
      <c r="AF24">
        <v>0.23100000000000001</v>
      </c>
      <c r="AG24">
        <v>0.54100000000000004</v>
      </c>
      <c r="AI24">
        <f t="shared" si="2"/>
        <v>5</v>
      </c>
      <c r="AJ24">
        <f t="shared" si="3"/>
        <v>12</v>
      </c>
      <c r="AK24">
        <f t="shared" si="9"/>
        <v>7</v>
      </c>
      <c r="AL24" t="str">
        <f t="shared" si="4"/>
        <v>Schaale</v>
      </c>
      <c r="AM24" t="str">
        <f t="shared" si="5"/>
        <v>Mike</v>
      </c>
      <c r="AN24" t="str">
        <f t="shared" si="10"/>
        <v>Schaale, Mike</v>
      </c>
    </row>
    <row r="25" spans="1:40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  <c r="AI25" t="e">
        <f t="shared" si="2"/>
        <v>#VALUE!</v>
      </c>
      <c r="AJ25">
        <f t="shared" si="3"/>
        <v>0</v>
      </c>
      <c r="AK25" t="e">
        <f t="shared" si="9"/>
        <v>#VALUE!</v>
      </c>
      <c r="AL25" t="e">
        <f t="shared" si="4"/>
        <v>#VALUE!</v>
      </c>
      <c r="AM25" t="e">
        <f t="shared" si="5"/>
        <v>#VALUE!</v>
      </c>
      <c r="AN25" t="e">
        <f t="shared" si="10"/>
        <v>#VALUE!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/>
      <c r="C27" s="36" t="s">
        <v>59</v>
      </c>
      <c r="D27" s="36"/>
      <c r="E27" s="20"/>
      <c r="F27" s="20"/>
      <c r="G27" s="20"/>
      <c r="H27" s="20"/>
      <c r="I27" s="20"/>
      <c r="J27" s="20"/>
      <c r="K27" s="20"/>
      <c r="L27" s="20"/>
      <c r="M27" s="21" t="e">
        <f t="shared" ref="M27" si="12">F27/D27</f>
        <v>#DIV/0!</v>
      </c>
      <c r="N27" s="20">
        <f t="shared" ref="N27" si="13">F27+G27+(H27*2)+(I27*3)</f>
        <v>0</v>
      </c>
      <c r="O27" s="21" t="e">
        <f t="shared" ref="O27" si="14">N27/D27</f>
        <v>#DIV/0!</v>
      </c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679</v>
      </c>
      <c r="B29" s="22"/>
      <c r="C29" s="37" t="s">
        <v>37</v>
      </c>
      <c r="D29" s="38">
        <f>SUM(D12:D28)</f>
        <v>318</v>
      </c>
      <c r="E29" s="23">
        <f t="shared" ref="E29:L29" si="15">SUM(E12:E28)</f>
        <v>58</v>
      </c>
      <c r="F29" s="23">
        <f t="shared" si="15"/>
        <v>101</v>
      </c>
      <c r="G29" s="23">
        <f t="shared" si="15"/>
        <v>9</v>
      </c>
      <c r="H29" s="23">
        <f t="shared" si="15"/>
        <v>2</v>
      </c>
      <c r="I29" s="23">
        <f t="shared" si="15"/>
        <v>0</v>
      </c>
      <c r="J29" s="23">
        <f t="shared" si="15"/>
        <v>49</v>
      </c>
      <c r="K29" s="23">
        <f t="shared" si="15"/>
        <v>37</v>
      </c>
      <c r="L29" s="23">
        <f t="shared" si="15"/>
        <v>47</v>
      </c>
      <c r="M29" s="21">
        <f>F29/D29</f>
        <v>0.31761006289308175</v>
      </c>
      <c r="N29" s="24">
        <f>SUM(N12:N28)</f>
        <v>114</v>
      </c>
      <c r="O29" s="21">
        <f>N29/D29</f>
        <v>0.35849056603773582</v>
      </c>
    </row>
    <row r="30" spans="1:40" ht="17.100000000000001" customHeight="1" x14ac:dyDescent="0.2">
      <c r="A30" s="25">
        <f>A29/COUNT(A12:A28)</f>
        <v>52.230769230769234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87" t="s">
        <v>60</v>
      </c>
      <c r="R32" t="s">
        <v>24</v>
      </c>
      <c r="S32" s="33" t="s">
        <v>62</v>
      </c>
      <c r="T32" s="33" t="s">
        <v>67</v>
      </c>
      <c r="U32" s="33" t="s">
        <v>64</v>
      </c>
      <c r="V32" s="33" t="s">
        <v>65</v>
      </c>
      <c r="W32" s="33" t="s">
        <v>32</v>
      </c>
      <c r="X32" s="33" t="s">
        <v>33</v>
      </c>
      <c r="Y32" s="33" t="s">
        <v>68</v>
      </c>
      <c r="Z32" s="33" t="s">
        <v>69</v>
      </c>
      <c r="AA32" s="33" t="s">
        <v>70</v>
      </c>
      <c r="AD32" s="33"/>
      <c r="AE32" s="90" t="s">
        <v>330</v>
      </c>
    </row>
    <row r="33" spans="1:40" ht="17.100000000000001" customHeight="1" x14ac:dyDescent="0.2">
      <c r="A33" s="19"/>
      <c r="B33" s="19">
        <f>IF(C33="","",S33)</f>
        <v>6</v>
      </c>
      <c r="C33" s="36" t="str">
        <f>IF(AJ33=0,"",AN33)</f>
        <v>Snyder, Jack</v>
      </c>
      <c r="D33" s="41">
        <f>IF(C33="","",AE33)</f>
        <v>10.666666666666664</v>
      </c>
      <c r="E33" s="20">
        <f>IF(C33="","",V33)</f>
        <v>16</v>
      </c>
      <c r="F33" s="20">
        <f>IF(C33="","",U33)</f>
        <v>8</v>
      </c>
      <c r="G33" s="20">
        <f>IF(C33="","",W33)</f>
        <v>9</v>
      </c>
      <c r="H33" s="20">
        <f>IF(C33="","",X33)</f>
        <v>7</v>
      </c>
      <c r="I33" s="31">
        <f>IF(C33="","",E33*7/D33)</f>
        <v>10.500000000000002</v>
      </c>
      <c r="J33" s="31">
        <f>IF(C33="","",F33*7/D33)</f>
        <v>5.2500000000000009</v>
      </c>
      <c r="K33" s="31">
        <f>IF(C33="","",G33*7/D33)</f>
        <v>5.9062500000000009</v>
      </c>
      <c r="L33" s="31">
        <f>IF(C33="","",H33*7/D33)</f>
        <v>4.5937500000000009</v>
      </c>
      <c r="M33" s="20">
        <f>IF(C33="","",Y33)</f>
        <v>1</v>
      </c>
      <c r="N33" s="20">
        <f>IF(C33="","",Z33)</f>
        <v>1</v>
      </c>
      <c r="O33" s="20">
        <f>IF(C33="","",AA33)</f>
        <v>1</v>
      </c>
      <c r="Q33">
        <v>2</v>
      </c>
      <c r="R33" s="43" t="s">
        <v>570</v>
      </c>
      <c r="S33">
        <v>6</v>
      </c>
      <c r="T33">
        <v>10.199999999999999</v>
      </c>
      <c r="U33">
        <v>8</v>
      </c>
      <c r="V33">
        <v>16</v>
      </c>
      <c r="W33">
        <v>9</v>
      </c>
      <c r="X33">
        <v>7</v>
      </c>
      <c r="Y33">
        <v>1</v>
      </c>
      <c r="Z33">
        <v>1</v>
      </c>
      <c r="AA33">
        <v>1</v>
      </c>
      <c r="AE33">
        <f>DOLLARDE(T33,3)</f>
        <v>10.666666666666664</v>
      </c>
      <c r="AI33">
        <f t="shared" ref="AI33:AI41" si="16">FIND(" ", SUBSTITUTE(R33, CHAR(160), " "))</f>
        <v>5</v>
      </c>
      <c r="AJ33">
        <f t="shared" ref="AJ33:AJ41" si="17">LEN(R33)</f>
        <v>11</v>
      </c>
      <c r="AK33">
        <f>AJ33-AI33</f>
        <v>6</v>
      </c>
      <c r="AL33" t="str">
        <f t="shared" ref="AL33:AL41" si="18">RIGHT(R33,AK33)</f>
        <v>Snyder</v>
      </c>
      <c r="AM33" t="str">
        <f t="shared" ref="AM33:AM41" si="19">LEFT(R33,(AI33-1))</f>
        <v>Jack</v>
      </c>
      <c r="AN33" t="str">
        <f>AL33&amp;", "&amp;AM33</f>
        <v>Snyder, Jack</v>
      </c>
    </row>
    <row r="34" spans="1:40" ht="17.100000000000001" customHeight="1" x14ac:dyDescent="0.2">
      <c r="A34" s="19"/>
      <c r="B34" s="19">
        <f t="shared" ref="B34:B41" si="20">IF(C34="","",S34)</f>
        <v>1</v>
      </c>
      <c r="C34" s="36" t="str">
        <f t="shared" ref="C34:C41" si="21">IF(AJ34=0,"",AN34)</f>
        <v>Kirk, Earl</v>
      </c>
      <c r="D34" s="41">
        <f t="shared" ref="D34:D41" si="22">IF(C34="","",AE34)</f>
        <v>1.3333333333333337</v>
      </c>
      <c r="E34" s="20">
        <f t="shared" ref="E34:E41" si="23">IF(C34="","",V34)</f>
        <v>4</v>
      </c>
      <c r="F34" s="20">
        <f t="shared" ref="F34:F41" si="24">IF(C34="","",U34)</f>
        <v>2</v>
      </c>
      <c r="G34" s="20">
        <f t="shared" ref="G34:G41" si="25">IF(C34="","",W34)</f>
        <v>2</v>
      </c>
      <c r="H34" s="20">
        <f t="shared" ref="H34:H41" si="26">IF(C34="","",X34)</f>
        <v>2</v>
      </c>
      <c r="I34" s="31">
        <f t="shared" ref="I34:I41" si="27">IF(C34="","",E34*7/D34)</f>
        <v>20.999999999999993</v>
      </c>
      <c r="J34" s="31">
        <f t="shared" ref="J34:J41" si="28">IF(C34="","",F34*7/D34)</f>
        <v>10.499999999999996</v>
      </c>
      <c r="K34" s="31">
        <f t="shared" ref="K34:K41" si="29">IF(C34="","",G34*7/D34)</f>
        <v>10.499999999999996</v>
      </c>
      <c r="L34" s="31">
        <f t="shared" ref="L34:L41" si="30">IF(C34="","",H34*7/D34)</f>
        <v>10.499999999999996</v>
      </c>
      <c r="M34" s="20">
        <f t="shared" ref="M34:M41" si="31">IF(C34="","",Y34)</f>
        <v>0</v>
      </c>
      <c r="N34" s="20">
        <f t="shared" ref="N34:N41" si="32">IF(C34="","",Z34)</f>
        <v>0</v>
      </c>
      <c r="O34" s="20">
        <f t="shared" ref="O34:O41" si="33">IF(C34="","",AA34)</f>
        <v>0</v>
      </c>
      <c r="Q34">
        <v>5</v>
      </c>
      <c r="R34" s="43" t="s">
        <v>571</v>
      </c>
      <c r="S34">
        <v>1</v>
      </c>
      <c r="T34">
        <v>1.1000000000000001</v>
      </c>
      <c r="U34">
        <v>2</v>
      </c>
      <c r="V34">
        <v>4</v>
      </c>
      <c r="W34">
        <v>2</v>
      </c>
      <c r="X34">
        <v>2</v>
      </c>
      <c r="Y34">
        <v>0</v>
      </c>
      <c r="Z34">
        <v>0</v>
      </c>
      <c r="AA34">
        <v>0</v>
      </c>
      <c r="AE34">
        <f t="shared" ref="AE34:AE41" si="34">DOLLARDE(T34,3)</f>
        <v>1.3333333333333337</v>
      </c>
      <c r="AI34">
        <f t="shared" si="16"/>
        <v>5</v>
      </c>
      <c r="AJ34">
        <f t="shared" si="17"/>
        <v>9</v>
      </c>
      <c r="AK34">
        <f t="shared" ref="AK34:AK41" si="35">AJ34-AI34</f>
        <v>4</v>
      </c>
      <c r="AL34" t="str">
        <f t="shared" si="18"/>
        <v>Kirk</v>
      </c>
      <c r="AM34" t="str">
        <f t="shared" si="19"/>
        <v>Earl</v>
      </c>
      <c r="AN34" t="str">
        <f t="shared" ref="AN34:AN41" si="36">AL34&amp;", "&amp;AM34</f>
        <v>Kirk, Earl</v>
      </c>
    </row>
    <row r="35" spans="1:40" ht="17.100000000000001" customHeight="1" x14ac:dyDescent="0.2">
      <c r="A35" s="19"/>
      <c r="B35" s="19">
        <f t="shared" si="20"/>
        <v>9</v>
      </c>
      <c r="C35" s="36" t="str">
        <f t="shared" si="21"/>
        <v>Anderson, Bill</v>
      </c>
      <c r="D35" s="41">
        <f t="shared" si="22"/>
        <v>36</v>
      </c>
      <c r="E35" s="20">
        <f t="shared" si="23"/>
        <v>43</v>
      </c>
      <c r="F35" s="20">
        <f t="shared" si="24"/>
        <v>12</v>
      </c>
      <c r="G35" s="20">
        <f t="shared" si="25"/>
        <v>7</v>
      </c>
      <c r="H35" s="20">
        <f t="shared" si="26"/>
        <v>22</v>
      </c>
      <c r="I35" s="31">
        <f t="shared" si="27"/>
        <v>8.3611111111111107</v>
      </c>
      <c r="J35" s="31">
        <f t="shared" si="28"/>
        <v>2.3333333333333335</v>
      </c>
      <c r="K35" s="31">
        <f t="shared" si="29"/>
        <v>1.3611111111111112</v>
      </c>
      <c r="L35" s="31">
        <f t="shared" si="30"/>
        <v>4.2777777777777777</v>
      </c>
      <c r="M35" s="20">
        <f t="shared" si="31"/>
        <v>5</v>
      </c>
      <c r="N35" s="20">
        <f t="shared" si="32"/>
        <v>0</v>
      </c>
      <c r="O35" s="20">
        <f t="shared" si="33"/>
        <v>0</v>
      </c>
      <c r="Q35">
        <v>8</v>
      </c>
      <c r="R35" t="s">
        <v>572</v>
      </c>
      <c r="S35">
        <v>9</v>
      </c>
      <c r="T35">
        <v>36</v>
      </c>
      <c r="U35">
        <v>12</v>
      </c>
      <c r="V35">
        <v>43</v>
      </c>
      <c r="W35">
        <v>7</v>
      </c>
      <c r="X35">
        <v>22</v>
      </c>
      <c r="Y35">
        <v>5</v>
      </c>
      <c r="Z35">
        <v>0</v>
      </c>
      <c r="AA35">
        <v>0</v>
      </c>
      <c r="AE35">
        <f t="shared" si="34"/>
        <v>36</v>
      </c>
      <c r="AI35">
        <f t="shared" si="16"/>
        <v>5</v>
      </c>
      <c r="AJ35">
        <f t="shared" si="17"/>
        <v>13</v>
      </c>
      <c r="AK35">
        <f t="shared" si="35"/>
        <v>8</v>
      </c>
      <c r="AL35" t="str">
        <f t="shared" si="18"/>
        <v>Anderson</v>
      </c>
      <c r="AM35" t="str">
        <f t="shared" si="19"/>
        <v>Bill</v>
      </c>
      <c r="AN35" t="str">
        <f t="shared" si="36"/>
        <v>Anderson, Bill</v>
      </c>
    </row>
    <row r="36" spans="1:40" ht="17.100000000000001" customHeight="1" x14ac:dyDescent="0.2">
      <c r="A36" s="19"/>
      <c r="B36" s="19">
        <f t="shared" si="20"/>
        <v>7</v>
      </c>
      <c r="C36" s="36" t="str">
        <f t="shared" si="21"/>
        <v>Lovell, Greg</v>
      </c>
      <c r="D36" s="41">
        <f t="shared" si="22"/>
        <v>17.666666666666664</v>
      </c>
      <c r="E36" s="20">
        <f t="shared" si="23"/>
        <v>28</v>
      </c>
      <c r="F36" s="20">
        <f t="shared" si="24"/>
        <v>16</v>
      </c>
      <c r="G36" s="20">
        <f t="shared" si="25"/>
        <v>8</v>
      </c>
      <c r="H36" s="20">
        <f t="shared" si="26"/>
        <v>5</v>
      </c>
      <c r="I36" s="31">
        <f t="shared" si="27"/>
        <v>11.094339622641511</v>
      </c>
      <c r="J36" s="31">
        <f t="shared" si="28"/>
        <v>6.3396226415094352</v>
      </c>
      <c r="K36" s="31">
        <f t="shared" si="29"/>
        <v>3.1698113207547176</v>
      </c>
      <c r="L36" s="31">
        <f t="shared" si="30"/>
        <v>1.9811320754716983</v>
      </c>
      <c r="M36" s="20">
        <f t="shared" si="31"/>
        <v>2</v>
      </c>
      <c r="N36" s="20">
        <f t="shared" si="32"/>
        <v>1</v>
      </c>
      <c r="O36" s="20">
        <f t="shared" si="33"/>
        <v>2</v>
      </c>
      <c r="Q36">
        <v>11</v>
      </c>
      <c r="R36" t="s">
        <v>573</v>
      </c>
      <c r="S36">
        <v>7</v>
      </c>
      <c r="T36">
        <v>17.2</v>
      </c>
      <c r="U36">
        <v>16</v>
      </c>
      <c r="V36">
        <v>28</v>
      </c>
      <c r="W36">
        <v>8</v>
      </c>
      <c r="X36">
        <v>5</v>
      </c>
      <c r="Y36">
        <v>2</v>
      </c>
      <c r="Z36">
        <v>1</v>
      </c>
      <c r="AA36">
        <v>2</v>
      </c>
      <c r="AE36">
        <f t="shared" si="34"/>
        <v>17.666666666666664</v>
      </c>
      <c r="AI36">
        <f t="shared" si="16"/>
        <v>5</v>
      </c>
      <c r="AJ36">
        <f t="shared" si="17"/>
        <v>11</v>
      </c>
      <c r="AK36">
        <f t="shared" si="35"/>
        <v>6</v>
      </c>
      <c r="AL36" t="str">
        <f t="shared" si="18"/>
        <v>Lovell</v>
      </c>
      <c r="AM36" t="str">
        <f t="shared" si="19"/>
        <v>Greg</v>
      </c>
      <c r="AN36" t="str">
        <f t="shared" si="36"/>
        <v>Lovell, Greg</v>
      </c>
    </row>
    <row r="37" spans="1:40" ht="17.100000000000001" customHeight="1" x14ac:dyDescent="0.2">
      <c r="A37" s="19"/>
      <c r="B37" s="19">
        <f t="shared" si="20"/>
        <v>2</v>
      </c>
      <c r="C37" s="36" t="str">
        <f t="shared" si="21"/>
        <v>Zumbrun, Keith</v>
      </c>
      <c r="D37" s="41">
        <f t="shared" si="22"/>
        <v>3.3333333333333335</v>
      </c>
      <c r="E37" s="20">
        <f t="shared" si="23"/>
        <v>0</v>
      </c>
      <c r="F37" s="20">
        <f t="shared" si="24"/>
        <v>0</v>
      </c>
      <c r="G37" s="20">
        <f t="shared" si="25"/>
        <v>2</v>
      </c>
      <c r="H37" s="20">
        <f t="shared" si="26"/>
        <v>0</v>
      </c>
      <c r="I37" s="31">
        <f t="shared" si="27"/>
        <v>0</v>
      </c>
      <c r="J37" s="31">
        <f t="shared" si="28"/>
        <v>0</v>
      </c>
      <c r="K37" s="31">
        <f t="shared" si="29"/>
        <v>4.2</v>
      </c>
      <c r="L37" s="31">
        <f t="shared" si="30"/>
        <v>0</v>
      </c>
      <c r="M37" s="20">
        <f t="shared" si="31"/>
        <v>0</v>
      </c>
      <c r="N37" s="20">
        <f t="shared" si="32"/>
        <v>0</v>
      </c>
      <c r="O37" s="20">
        <f t="shared" si="33"/>
        <v>0</v>
      </c>
      <c r="Q37">
        <v>12</v>
      </c>
      <c r="R37" t="s">
        <v>574</v>
      </c>
      <c r="S37">
        <v>2</v>
      </c>
      <c r="T37">
        <v>3.1</v>
      </c>
      <c r="U37">
        <v>0</v>
      </c>
      <c r="V37">
        <v>0</v>
      </c>
      <c r="W37">
        <v>2</v>
      </c>
      <c r="X37">
        <v>0</v>
      </c>
      <c r="Y37">
        <v>0</v>
      </c>
      <c r="Z37">
        <v>0</v>
      </c>
      <c r="AA37">
        <v>0</v>
      </c>
      <c r="AB37" s="42"/>
      <c r="AC37" s="42"/>
      <c r="AD37" s="42"/>
      <c r="AE37">
        <f t="shared" si="34"/>
        <v>3.3333333333333335</v>
      </c>
      <c r="AI37">
        <f t="shared" si="16"/>
        <v>6</v>
      </c>
      <c r="AJ37">
        <f t="shared" si="17"/>
        <v>13</v>
      </c>
      <c r="AK37">
        <f t="shared" si="35"/>
        <v>7</v>
      </c>
      <c r="AL37" t="str">
        <f t="shared" si="18"/>
        <v>Zumbrun</v>
      </c>
      <c r="AM37" t="str">
        <f t="shared" si="19"/>
        <v>Keith</v>
      </c>
      <c r="AN37" t="str">
        <f t="shared" si="36"/>
        <v>Zumbrun, Keith</v>
      </c>
    </row>
    <row r="38" spans="1:40" ht="17.100000000000001" customHeight="1" x14ac:dyDescent="0.2">
      <c r="A38" s="19"/>
      <c r="B38" s="19" t="str">
        <f t="shared" si="20"/>
        <v/>
      </c>
      <c r="C38" s="36" t="str">
        <f t="shared" si="21"/>
        <v/>
      </c>
      <c r="D38" s="41" t="str">
        <f t="shared" si="22"/>
        <v/>
      </c>
      <c r="E38" s="20" t="str">
        <f t="shared" si="23"/>
        <v/>
      </c>
      <c r="F38" s="20" t="str">
        <f t="shared" si="24"/>
        <v/>
      </c>
      <c r="G38" s="20" t="str">
        <f t="shared" si="25"/>
        <v/>
      </c>
      <c r="H38" s="20" t="str">
        <f t="shared" si="26"/>
        <v/>
      </c>
      <c r="I38" s="31" t="str">
        <f t="shared" si="27"/>
        <v/>
      </c>
      <c r="J38" s="31" t="str">
        <f t="shared" si="28"/>
        <v/>
      </c>
      <c r="K38" s="31" t="str">
        <f t="shared" si="29"/>
        <v/>
      </c>
      <c r="L38" s="31" t="str">
        <f t="shared" si="30"/>
        <v/>
      </c>
      <c r="M38" s="20" t="str">
        <f t="shared" si="31"/>
        <v/>
      </c>
      <c r="N38" s="20" t="str">
        <f t="shared" si="32"/>
        <v/>
      </c>
      <c r="O38" s="20" t="str">
        <f t="shared" si="33"/>
        <v/>
      </c>
      <c r="Q38" s="33"/>
      <c r="S38" s="33"/>
      <c r="T38" s="33"/>
      <c r="U38" s="33"/>
      <c r="V38" s="33"/>
      <c r="W38" s="33"/>
      <c r="X38" s="33"/>
      <c r="Y38" s="33"/>
      <c r="Z38" s="33"/>
      <c r="AA38" s="33"/>
      <c r="AB38" s="42"/>
      <c r="AC38" s="42"/>
      <c r="AD38" s="42"/>
      <c r="AE38">
        <f t="shared" si="34"/>
        <v>0</v>
      </c>
      <c r="AI38" t="e">
        <f t="shared" si="16"/>
        <v>#VALUE!</v>
      </c>
      <c r="AJ38">
        <f t="shared" si="17"/>
        <v>0</v>
      </c>
      <c r="AK38" t="e">
        <f t="shared" si="35"/>
        <v>#VALUE!</v>
      </c>
      <c r="AL38" t="e">
        <f t="shared" si="18"/>
        <v>#VALUE!</v>
      </c>
      <c r="AM38" t="e">
        <f t="shared" si="19"/>
        <v>#VALUE!</v>
      </c>
      <c r="AN38" t="e">
        <f t="shared" si="36"/>
        <v>#VALUE!</v>
      </c>
    </row>
    <row r="39" spans="1:40" ht="17.100000000000001" customHeight="1" x14ac:dyDescent="0.2">
      <c r="A39" s="19"/>
      <c r="B39" s="19" t="str">
        <f t="shared" si="20"/>
        <v/>
      </c>
      <c r="C39" s="36" t="str">
        <f t="shared" si="21"/>
        <v/>
      </c>
      <c r="D39" s="41" t="str">
        <f t="shared" si="22"/>
        <v/>
      </c>
      <c r="E39" s="20" t="str">
        <f t="shared" si="23"/>
        <v/>
      </c>
      <c r="F39" s="20" t="str">
        <f t="shared" si="24"/>
        <v/>
      </c>
      <c r="G39" s="20" t="str">
        <f t="shared" si="25"/>
        <v/>
      </c>
      <c r="H39" s="20" t="str">
        <f t="shared" si="26"/>
        <v/>
      </c>
      <c r="I39" s="31" t="str">
        <f t="shared" si="27"/>
        <v/>
      </c>
      <c r="J39" s="31" t="str">
        <f t="shared" si="28"/>
        <v/>
      </c>
      <c r="K39" s="31" t="str">
        <f t="shared" si="29"/>
        <v/>
      </c>
      <c r="L39" s="31" t="str">
        <f t="shared" si="30"/>
        <v/>
      </c>
      <c r="M39" s="20" t="str">
        <f t="shared" si="31"/>
        <v/>
      </c>
      <c r="N39" s="20" t="str">
        <f t="shared" si="32"/>
        <v/>
      </c>
      <c r="O39" s="20" t="str">
        <f t="shared" si="33"/>
        <v/>
      </c>
      <c r="Q39" s="33"/>
      <c r="S39" s="33"/>
      <c r="T39" s="33"/>
      <c r="U39" s="33"/>
      <c r="V39" s="33"/>
      <c r="W39" s="33"/>
      <c r="X39" s="33"/>
      <c r="Y39" s="33"/>
      <c r="Z39" s="33"/>
      <c r="AA39" s="33"/>
      <c r="AB39" s="42"/>
      <c r="AC39" s="42"/>
      <c r="AD39" s="42"/>
      <c r="AE39">
        <f t="shared" si="34"/>
        <v>0</v>
      </c>
      <c r="AI39" t="e">
        <f t="shared" si="16"/>
        <v>#VALUE!</v>
      </c>
      <c r="AJ39">
        <f t="shared" si="17"/>
        <v>0</v>
      </c>
      <c r="AK39" t="e">
        <f t="shared" si="35"/>
        <v>#VALUE!</v>
      </c>
      <c r="AL39" t="e">
        <f t="shared" si="18"/>
        <v>#VALUE!</v>
      </c>
      <c r="AM39" t="e">
        <f t="shared" si="19"/>
        <v>#VALUE!</v>
      </c>
      <c r="AN39" t="e">
        <f t="shared" si="36"/>
        <v>#VALUE!</v>
      </c>
    </row>
    <row r="40" spans="1:40" ht="17.100000000000001" customHeight="1" x14ac:dyDescent="0.2">
      <c r="A40" s="19"/>
      <c r="B40" s="19" t="str">
        <f t="shared" si="20"/>
        <v/>
      </c>
      <c r="C40" s="36" t="str">
        <f t="shared" si="21"/>
        <v/>
      </c>
      <c r="D40" s="41" t="str">
        <f t="shared" si="22"/>
        <v/>
      </c>
      <c r="E40" s="20" t="str">
        <f t="shared" si="23"/>
        <v/>
      </c>
      <c r="F40" s="20" t="str">
        <f t="shared" si="24"/>
        <v/>
      </c>
      <c r="G40" s="20" t="str">
        <f t="shared" si="25"/>
        <v/>
      </c>
      <c r="H40" s="20" t="str">
        <f t="shared" si="26"/>
        <v/>
      </c>
      <c r="I40" s="20" t="str">
        <f t="shared" si="27"/>
        <v/>
      </c>
      <c r="J40" s="20" t="str">
        <f t="shared" si="28"/>
        <v/>
      </c>
      <c r="K40" s="20" t="str">
        <f t="shared" si="29"/>
        <v/>
      </c>
      <c r="L40" s="20" t="str">
        <f t="shared" si="30"/>
        <v/>
      </c>
      <c r="M40" s="20" t="str">
        <f t="shared" si="31"/>
        <v/>
      </c>
      <c r="N40" s="20" t="str">
        <f t="shared" si="32"/>
        <v/>
      </c>
      <c r="O40" s="20" t="str">
        <f t="shared" si="33"/>
        <v/>
      </c>
      <c r="Q40" s="33"/>
      <c r="S40" s="33"/>
      <c r="T40" s="33"/>
      <c r="U40" s="33"/>
      <c r="V40" s="33"/>
      <c r="W40" s="33"/>
      <c r="X40" s="33"/>
      <c r="Y40" s="33"/>
      <c r="Z40" s="33"/>
      <c r="AA40" s="33"/>
      <c r="AB40" s="42"/>
      <c r="AC40" s="42"/>
      <c r="AD40" s="42"/>
      <c r="AE40">
        <f t="shared" si="34"/>
        <v>0</v>
      </c>
      <c r="AI40" t="e">
        <f t="shared" si="16"/>
        <v>#VALUE!</v>
      </c>
      <c r="AJ40">
        <f t="shared" si="17"/>
        <v>0</v>
      </c>
      <c r="AK40" t="e">
        <f t="shared" si="35"/>
        <v>#VALUE!</v>
      </c>
      <c r="AL40" t="e">
        <f t="shared" si="18"/>
        <v>#VALUE!</v>
      </c>
      <c r="AM40" t="e">
        <f t="shared" si="19"/>
        <v>#VALUE!</v>
      </c>
      <c r="AN40" t="e">
        <f t="shared" si="36"/>
        <v>#VALUE!</v>
      </c>
    </row>
    <row r="41" spans="1:40" ht="17.100000000000001" customHeight="1" x14ac:dyDescent="0.2">
      <c r="A41" s="19"/>
      <c r="B41" s="19" t="str">
        <f t="shared" si="20"/>
        <v/>
      </c>
      <c r="C41" s="36" t="str">
        <f t="shared" si="21"/>
        <v/>
      </c>
      <c r="D41" s="41" t="str">
        <f t="shared" si="22"/>
        <v/>
      </c>
      <c r="E41" s="20" t="str">
        <f t="shared" si="23"/>
        <v/>
      </c>
      <c r="F41" s="20" t="str">
        <f t="shared" si="24"/>
        <v/>
      </c>
      <c r="G41" s="20" t="str">
        <f t="shared" si="25"/>
        <v/>
      </c>
      <c r="H41" s="20" t="str">
        <f t="shared" si="26"/>
        <v/>
      </c>
      <c r="I41" s="20" t="str">
        <f t="shared" si="27"/>
        <v/>
      </c>
      <c r="J41" s="20" t="str">
        <f t="shared" si="28"/>
        <v/>
      </c>
      <c r="K41" s="20" t="str">
        <f t="shared" si="29"/>
        <v/>
      </c>
      <c r="L41" s="20" t="str">
        <f t="shared" si="30"/>
        <v/>
      </c>
      <c r="M41" s="20" t="str">
        <f t="shared" si="31"/>
        <v/>
      </c>
      <c r="N41" s="20" t="str">
        <f t="shared" si="32"/>
        <v/>
      </c>
      <c r="O41" s="20" t="str">
        <f t="shared" si="33"/>
        <v/>
      </c>
      <c r="Q41" s="33"/>
      <c r="S41" s="33"/>
      <c r="T41" s="33"/>
      <c r="U41" s="33"/>
      <c r="V41" s="33"/>
      <c r="W41" s="33"/>
      <c r="X41" s="33"/>
      <c r="Y41" s="33"/>
      <c r="Z41" s="33"/>
      <c r="AA41" s="33"/>
      <c r="AB41" s="42"/>
      <c r="AC41" s="42"/>
      <c r="AD41" s="42"/>
      <c r="AE41">
        <f t="shared" si="34"/>
        <v>0</v>
      </c>
      <c r="AI41" t="e">
        <f t="shared" si="16"/>
        <v>#VALUE!</v>
      </c>
      <c r="AJ41">
        <f t="shared" si="17"/>
        <v>0</v>
      </c>
      <c r="AK41" t="e">
        <f t="shared" si="35"/>
        <v>#VALUE!</v>
      </c>
      <c r="AL41" t="e">
        <f t="shared" si="18"/>
        <v>#VALUE!</v>
      </c>
      <c r="AM41" t="e">
        <f t="shared" si="19"/>
        <v>#VALUE!</v>
      </c>
      <c r="AN41" t="e">
        <f t="shared" si="36"/>
        <v>#VALUE!</v>
      </c>
    </row>
    <row r="42" spans="1:40" ht="17.100000000000001" customHeight="1" x14ac:dyDescent="0.2">
      <c r="A42" s="22"/>
      <c r="B42" s="22"/>
      <c r="C42" s="37" t="s">
        <v>37</v>
      </c>
      <c r="D42" s="31">
        <f t="shared" ref="D42:H42" si="37">SUM(D33:D41)</f>
        <v>68.999999999999986</v>
      </c>
      <c r="E42" s="35">
        <f t="shared" si="37"/>
        <v>91</v>
      </c>
      <c r="F42" s="35">
        <f t="shared" si="37"/>
        <v>38</v>
      </c>
      <c r="G42" s="35">
        <f t="shared" si="37"/>
        <v>28</v>
      </c>
      <c r="H42" s="35">
        <f t="shared" si="37"/>
        <v>36</v>
      </c>
      <c r="I42" s="31">
        <f>E42*7/D42</f>
        <v>9.2318840579710155</v>
      </c>
      <c r="J42" s="31">
        <f>F42*7/D42</f>
        <v>3.8550724637681166</v>
      </c>
      <c r="K42" s="32">
        <f>G42*7/D42</f>
        <v>2.8405797101449282</v>
      </c>
      <c r="L42" s="32">
        <f>H42*7/D42</f>
        <v>3.6521739130434789</v>
      </c>
      <c r="M42" s="20">
        <f>SUM(M33:M41)</f>
        <v>8</v>
      </c>
      <c r="N42" s="20">
        <f t="shared" ref="N42:O42" si="38">SUM(N33:N41)</f>
        <v>2</v>
      </c>
      <c r="O42" s="20">
        <f t="shared" si="38"/>
        <v>3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zoomScaleNormal="100" workbookViewId="0">
      <selection activeCell="E3" sqref="E3"/>
    </sheetView>
  </sheetViews>
  <sheetFormatPr defaultRowHeight="12.75" x14ac:dyDescent="0.2"/>
  <cols>
    <col min="1" max="1" width="5.7109375" customWidth="1"/>
    <col min="2" max="2" width="4.7109375" customWidth="1"/>
    <col min="3" max="3" width="18.140625" customWidth="1"/>
    <col min="4" max="4" width="7.5703125" customWidth="1"/>
    <col min="5" max="15" width="5.7109375" customWidth="1"/>
    <col min="17" max="17" width="3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331</v>
      </c>
      <c r="B1" s="2"/>
      <c r="C1" s="2"/>
      <c r="D1" s="2"/>
      <c r="E1" s="3"/>
      <c r="F1" s="4"/>
      <c r="G1" s="5" t="s">
        <v>0</v>
      </c>
      <c r="H1" s="6" t="s">
        <v>3</v>
      </c>
      <c r="I1" s="7" t="s">
        <v>854</v>
      </c>
      <c r="J1" s="5" t="s">
        <v>2</v>
      </c>
      <c r="K1" s="6" t="s">
        <v>1</v>
      </c>
      <c r="L1" s="7" t="s">
        <v>855</v>
      </c>
      <c r="M1" s="5" t="s">
        <v>4</v>
      </c>
      <c r="N1" s="6" t="s">
        <v>3</v>
      </c>
      <c r="O1" s="7" t="s">
        <v>856</v>
      </c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>
        <v>44087</v>
      </c>
      <c r="H2" s="10" t="s">
        <v>5</v>
      </c>
      <c r="I2" s="11"/>
      <c r="J2" s="9">
        <v>44094</v>
      </c>
      <c r="K2" s="10" t="s">
        <v>5</v>
      </c>
      <c r="L2" s="11"/>
      <c r="M2" s="9">
        <v>44107</v>
      </c>
      <c r="N2" s="10" t="s">
        <v>5</v>
      </c>
      <c r="O2" s="120"/>
    </row>
    <row r="3" spans="1:40" s="8" customFormat="1" ht="17.100000000000001" customHeight="1" x14ac:dyDescent="0.25">
      <c r="A3" s="1" t="s">
        <v>6</v>
      </c>
      <c r="B3" s="2"/>
      <c r="C3" s="1" t="s">
        <v>45</v>
      </c>
      <c r="D3" s="2"/>
      <c r="E3" s="12"/>
      <c r="F3" s="3"/>
      <c r="G3" s="13" t="s">
        <v>313</v>
      </c>
      <c r="H3" s="124" t="s">
        <v>334</v>
      </c>
      <c r="I3" s="15"/>
      <c r="J3" s="13" t="s">
        <v>760</v>
      </c>
      <c r="K3" s="122" t="s">
        <v>314</v>
      </c>
      <c r="L3" s="15"/>
      <c r="M3" s="13" t="s">
        <v>770</v>
      </c>
      <c r="N3" s="122" t="s">
        <v>44</v>
      </c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9" t="s">
        <v>9</v>
      </c>
      <c r="H4" s="6" t="s">
        <v>3</v>
      </c>
      <c r="I4" s="7" t="s">
        <v>857</v>
      </c>
      <c r="J4" s="119" t="s">
        <v>10</v>
      </c>
      <c r="K4" s="86" t="s">
        <v>3</v>
      </c>
      <c r="L4" s="11" t="s">
        <v>858</v>
      </c>
      <c r="M4" s="5" t="s">
        <v>11</v>
      </c>
      <c r="N4" s="86" t="s">
        <v>3</v>
      </c>
      <c r="O4" s="7" t="s">
        <v>859</v>
      </c>
    </row>
    <row r="5" spans="1:40" s="8" customFormat="1" ht="17.100000000000001" customHeight="1" x14ac:dyDescent="0.25">
      <c r="A5" s="1" t="s">
        <v>12</v>
      </c>
      <c r="B5" s="2"/>
      <c r="C5" s="1" t="s">
        <v>337</v>
      </c>
      <c r="D5" s="2"/>
      <c r="G5" s="9">
        <v>44108</v>
      </c>
      <c r="H5" s="10" t="s">
        <v>5</v>
      </c>
      <c r="I5" s="11"/>
      <c r="J5" s="9">
        <v>44115</v>
      </c>
      <c r="K5" s="10" t="s">
        <v>5</v>
      </c>
      <c r="L5" s="11"/>
      <c r="M5" s="9">
        <v>44121</v>
      </c>
      <c r="N5" s="10" t="s">
        <v>5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 t="s">
        <v>761</v>
      </c>
      <c r="H6" s="14" t="s">
        <v>335</v>
      </c>
      <c r="I6" s="15"/>
      <c r="J6" s="13" t="s">
        <v>760</v>
      </c>
      <c r="K6" s="14" t="s">
        <v>325</v>
      </c>
      <c r="L6" s="15"/>
      <c r="M6" s="13" t="s">
        <v>788</v>
      </c>
      <c r="N6" s="14" t="s">
        <v>312</v>
      </c>
      <c r="O6" s="15"/>
    </row>
    <row r="7" spans="1:40" s="8" customFormat="1" ht="17.100000000000001" customHeight="1" x14ac:dyDescent="0.25">
      <c r="A7" s="1" t="s">
        <v>15</v>
      </c>
      <c r="B7" s="2"/>
      <c r="C7" s="12">
        <f>COUNTIF(D1:O9,"won")</f>
        <v>3</v>
      </c>
      <c r="D7" s="5" t="s">
        <v>16</v>
      </c>
      <c r="E7" s="6" t="s">
        <v>1</v>
      </c>
      <c r="F7" s="7" t="s">
        <v>860</v>
      </c>
      <c r="G7" s="5" t="s">
        <v>17</v>
      </c>
      <c r="H7" s="6" t="s">
        <v>3</v>
      </c>
      <c r="I7" s="7" t="s">
        <v>792</v>
      </c>
      <c r="J7" s="5" t="s">
        <v>18</v>
      </c>
      <c r="K7" s="6" t="s">
        <v>1</v>
      </c>
      <c r="L7" s="7" t="s">
        <v>861</v>
      </c>
      <c r="M7" s="5" t="s">
        <v>322</v>
      </c>
      <c r="N7" s="6" t="s">
        <v>3</v>
      </c>
      <c r="O7" s="7" t="s">
        <v>862</v>
      </c>
    </row>
    <row r="8" spans="1:40" s="8" customFormat="1" ht="17.100000000000001" customHeight="1" x14ac:dyDescent="0.25">
      <c r="A8" s="1" t="s">
        <v>19</v>
      </c>
      <c r="B8" s="2"/>
      <c r="C8" s="12">
        <f>COUNTIF(D1:O9,"lost")</f>
        <v>7</v>
      </c>
      <c r="D8" s="9">
        <v>44122</v>
      </c>
      <c r="E8" s="10" t="s">
        <v>5</v>
      </c>
      <c r="F8" s="11"/>
      <c r="G8" s="9">
        <v>44129</v>
      </c>
      <c r="H8" s="10" t="s">
        <v>5</v>
      </c>
      <c r="I8" s="11"/>
      <c r="J8" s="9">
        <v>44142</v>
      </c>
      <c r="K8" s="10" t="s">
        <v>5</v>
      </c>
      <c r="L8" s="11"/>
      <c r="M8" s="9">
        <v>44143</v>
      </c>
      <c r="N8" s="10" t="s">
        <v>5</v>
      </c>
      <c r="O8" s="11"/>
    </row>
    <row r="9" spans="1:40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760</v>
      </c>
      <c r="E9" s="14" t="s">
        <v>326</v>
      </c>
      <c r="F9" s="15"/>
      <c r="G9" s="13" t="s">
        <v>760</v>
      </c>
      <c r="H9" s="14" t="s">
        <v>7</v>
      </c>
      <c r="I9" s="15"/>
      <c r="J9" s="13" t="s">
        <v>313</v>
      </c>
      <c r="K9" s="14" t="s">
        <v>336</v>
      </c>
      <c r="L9" s="15"/>
      <c r="M9" s="13" t="s">
        <v>761</v>
      </c>
      <c r="N9" s="14" t="s">
        <v>53</v>
      </c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60</v>
      </c>
      <c r="R11" t="s">
        <v>24</v>
      </c>
      <c r="S11" s="33" t="s">
        <v>61</v>
      </c>
      <c r="T11" s="33" t="s">
        <v>62</v>
      </c>
      <c r="U11" s="33" t="s">
        <v>63</v>
      </c>
      <c r="V11" s="33" t="s">
        <v>64</v>
      </c>
      <c r="W11" s="33" t="s">
        <v>65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123" t="s">
        <v>328</v>
      </c>
      <c r="AF11" s="33" t="s">
        <v>66</v>
      </c>
      <c r="AG11" s="4" t="s">
        <v>329</v>
      </c>
    </row>
    <row r="12" spans="1:40" ht="17.100000000000001" customHeight="1" x14ac:dyDescent="0.2">
      <c r="A12" s="19">
        <v>41</v>
      </c>
      <c r="B12" s="19">
        <f>T12</f>
        <v>8</v>
      </c>
      <c r="C12" s="36" t="str">
        <f>AN12</f>
        <v>Miller, Jason</v>
      </c>
      <c r="D12" s="36">
        <f t="shared" ref="D12:L24" si="0">U12</f>
        <v>19</v>
      </c>
      <c r="E12" s="20">
        <f t="shared" si="0"/>
        <v>7</v>
      </c>
      <c r="F12" s="20">
        <f t="shared" si="0"/>
        <v>7</v>
      </c>
      <c r="G12" s="20">
        <f t="shared" si="0"/>
        <v>2</v>
      </c>
      <c r="H12" s="20">
        <f t="shared" si="0"/>
        <v>0</v>
      </c>
      <c r="I12" s="20">
        <f t="shared" si="0"/>
        <v>0</v>
      </c>
      <c r="J12" s="20">
        <f t="shared" si="0"/>
        <v>3</v>
      </c>
      <c r="K12" s="20">
        <f t="shared" si="0"/>
        <v>6</v>
      </c>
      <c r="L12" s="20">
        <f t="shared" si="0"/>
        <v>2</v>
      </c>
      <c r="M12" s="21">
        <f t="shared" ref="M12:M24" si="1">F12/D12</f>
        <v>0.36842105263157893</v>
      </c>
      <c r="N12" s="20">
        <f>F12+G12+(H12*2)+(I12*3)</f>
        <v>9</v>
      </c>
      <c r="O12" s="21">
        <f>N12/D12</f>
        <v>0.47368421052631576</v>
      </c>
      <c r="Q12">
        <v>1</v>
      </c>
      <c r="R12" t="s">
        <v>587</v>
      </c>
      <c r="S12">
        <v>0.36799999999999999</v>
      </c>
      <c r="T12">
        <v>8</v>
      </c>
      <c r="U12">
        <v>19</v>
      </c>
      <c r="V12">
        <v>7</v>
      </c>
      <c r="W12">
        <v>7</v>
      </c>
      <c r="X12">
        <v>2</v>
      </c>
      <c r="Y12">
        <v>0</v>
      </c>
      <c r="Z12">
        <v>0</v>
      </c>
      <c r="AA12">
        <v>3</v>
      </c>
      <c r="AB12">
        <v>6</v>
      </c>
      <c r="AC12">
        <v>2</v>
      </c>
      <c r="AD12">
        <v>9</v>
      </c>
      <c r="AE12">
        <v>0.52</v>
      </c>
      <c r="AF12">
        <v>0.47399999999999998</v>
      </c>
      <c r="AG12">
        <v>0.99399999999999999</v>
      </c>
      <c r="AI12">
        <f t="shared" ref="AI12:AI25" si="2">FIND(" ",R12)</f>
        <v>6</v>
      </c>
      <c r="AJ12">
        <f t="shared" ref="AJ12:AJ25" si="3">LEN(R12)</f>
        <v>12</v>
      </c>
      <c r="AK12">
        <f>AJ12-AI12</f>
        <v>6</v>
      </c>
      <c r="AL12" t="str">
        <f t="shared" ref="AL12:AL25" si="4">RIGHT(R12,AK12)</f>
        <v>Miller</v>
      </c>
      <c r="AM12" t="str">
        <f t="shared" ref="AM12:AM25" si="5">LEFT(R12,(AI12-1))</f>
        <v>Jason</v>
      </c>
      <c r="AN12" t="str">
        <f>AL12&amp;", "&amp;AM12</f>
        <v>Miller, Jason</v>
      </c>
    </row>
    <row r="13" spans="1:40" ht="17.100000000000001" customHeight="1" x14ac:dyDescent="0.2">
      <c r="A13" s="19">
        <v>42</v>
      </c>
      <c r="B13" s="19">
        <f t="shared" ref="B13:B24" si="6">T13</f>
        <v>8</v>
      </c>
      <c r="C13" s="36" t="str">
        <f t="shared" ref="C13:C24" si="7">AN13</f>
        <v>Holler, Greg</v>
      </c>
      <c r="D13" s="36">
        <f t="shared" si="0"/>
        <v>21</v>
      </c>
      <c r="E13" s="20">
        <f t="shared" si="0"/>
        <v>3</v>
      </c>
      <c r="F13" s="20">
        <f t="shared" si="0"/>
        <v>7</v>
      </c>
      <c r="G13" s="20">
        <f t="shared" si="0"/>
        <v>2</v>
      </c>
      <c r="H13" s="20">
        <f t="shared" si="0"/>
        <v>0</v>
      </c>
      <c r="I13" s="20">
        <f t="shared" si="0"/>
        <v>0</v>
      </c>
      <c r="J13" s="20">
        <f t="shared" si="0"/>
        <v>4</v>
      </c>
      <c r="K13" s="20">
        <f t="shared" si="0"/>
        <v>5</v>
      </c>
      <c r="L13" s="20">
        <f t="shared" si="0"/>
        <v>3</v>
      </c>
      <c r="M13" s="21">
        <f t="shared" si="1"/>
        <v>0.33333333333333331</v>
      </c>
      <c r="N13" s="20">
        <f>F13+G13+(H13*2)+(I13*3)</f>
        <v>9</v>
      </c>
      <c r="O13" s="21">
        <f t="shared" ref="O13:O24" si="8">N13/D13</f>
        <v>0.42857142857142855</v>
      </c>
      <c r="Q13">
        <v>2</v>
      </c>
      <c r="R13" t="s">
        <v>588</v>
      </c>
      <c r="S13">
        <v>0.33300000000000002</v>
      </c>
      <c r="T13">
        <v>8</v>
      </c>
      <c r="U13">
        <v>21</v>
      </c>
      <c r="V13">
        <v>3</v>
      </c>
      <c r="W13">
        <v>7</v>
      </c>
      <c r="X13">
        <v>2</v>
      </c>
      <c r="Y13">
        <v>0</v>
      </c>
      <c r="Z13">
        <v>0</v>
      </c>
      <c r="AA13">
        <v>4</v>
      </c>
      <c r="AB13">
        <v>5</v>
      </c>
      <c r="AC13">
        <v>3</v>
      </c>
      <c r="AD13">
        <v>9</v>
      </c>
      <c r="AE13">
        <v>0.46200000000000002</v>
      </c>
      <c r="AF13">
        <v>0.42899999999999999</v>
      </c>
      <c r="AG13">
        <v>0.89</v>
      </c>
      <c r="AI13">
        <f t="shared" si="2"/>
        <v>5</v>
      </c>
      <c r="AJ13">
        <f t="shared" si="3"/>
        <v>11</v>
      </c>
      <c r="AK13">
        <f t="shared" ref="AK13:AK25" si="9">AJ13-AI13</f>
        <v>6</v>
      </c>
      <c r="AL13" t="str">
        <f t="shared" si="4"/>
        <v>Holler</v>
      </c>
      <c r="AM13" t="str">
        <f t="shared" si="5"/>
        <v>Greg</v>
      </c>
      <c r="AN13" t="str">
        <f t="shared" ref="AN13:AN25" si="10">AL13&amp;", "&amp;AM13</f>
        <v>Holler, Greg</v>
      </c>
    </row>
    <row r="14" spans="1:40" ht="17.100000000000001" customHeight="1" x14ac:dyDescent="0.2">
      <c r="A14" s="19">
        <v>63</v>
      </c>
      <c r="B14" s="19">
        <f t="shared" si="6"/>
        <v>9</v>
      </c>
      <c r="C14" s="36" t="str">
        <f t="shared" si="7"/>
        <v>Biser, Ron</v>
      </c>
      <c r="D14" s="36">
        <f t="shared" si="0"/>
        <v>22</v>
      </c>
      <c r="E14" s="20">
        <f t="shared" si="0"/>
        <v>4</v>
      </c>
      <c r="F14" s="20">
        <f t="shared" si="0"/>
        <v>4</v>
      </c>
      <c r="G14" s="20">
        <f t="shared" si="0"/>
        <v>0</v>
      </c>
      <c r="H14" s="20">
        <f t="shared" si="0"/>
        <v>0</v>
      </c>
      <c r="I14" s="20">
        <f t="shared" si="0"/>
        <v>0</v>
      </c>
      <c r="J14" s="20">
        <f t="shared" si="0"/>
        <v>4</v>
      </c>
      <c r="K14" s="20">
        <f t="shared" si="0"/>
        <v>6</v>
      </c>
      <c r="L14" s="20">
        <f t="shared" si="0"/>
        <v>5</v>
      </c>
      <c r="M14" s="21">
        <f t="shared" si="1"/>
        <v>0.18181818181818182</v>
      </c>
      <c r="N14" s="20">
        <f t="shared" ref="N14:N24" si="11">F14+G14+(H14*2)+(I14*3)</f>
        <v>4</v>
      </c>
      <c r="O14" s="21">
        <f t="shared" si="8"/>
        <v>0.18181818181818182</v>
      </c>
      <c r="Q14">
        <v>3</v>
      </c>
      <c r="R14" t="s">
        <v>589</v>
      </c>
      <c r="S14">
        <v>0.182</v>
      </c>
      <c r="T14">
        <v>9</v>
      </c>
      <c r="U14">
        <v>22</v>
      </c>
      <c r="V14">
        <v>4</v>
      </c>
      <c r="W14">
        <v>4</v>
      </c>
      <c r="X14">
        <v>0</v>
      </c>
      <c r="Y14">
        <v>0</v>
      </c>
      <c r="Z14">
        <v>0</v>
      </c>
      <c r="AA14">
        <v>4</v>
      </c>
      <c r="AB14">
        <v>6</v>
      </c>
      <c r="AC14">
        <v>5</v>
      </c>
      <c r="AD14">
        <v>4</v>
      </c>
      <c r="AE14">
        <v>0.35699999999999998</v>
      </c>
      <c r="AF14">
        <v>0.182</v>
      </c>
      <c r="AG14">
        <v>0.53900000000000003</v>
      </c>
      <c r="AI14">
        <f t="shared" si="2"/>
        <v>4</v>
      </c>
      <c r="AJ14">
        <f t="shared" si="3"/>
        <v>9</v>
      </c>
      <c r="AK14">
        <f t="shared" si="9"/>
        <v>5</v>
      </c>
      <c r="AL14" t="str">
        <f t="shared" si="4"/>
        <v>Biser</v>
      </c>
      <c r="AM14" t="str">
        <f t="shared" si="5"/>
        <v>Ron</v>
      </c>
      <c r="AN14" t="str">
        <f t="shared" si="10"/>
        <v>Biser, Ron</v>
      </c>
    </row>
    <row r="15" spans="1:40" ht="17.100000000000001" customHeight="1" x14ac:dyDescent="0.2">
      <c r="A15" s="19">
        <v>38</v>
      </c>
      <c r="B15" s="19">
        <f t="shared" si="6"/>
        <v>7</v>
      </c>
      <c r="C15" s="36" t="str">
        <f t="shared" si="7"/>
        <v>Roof, Jody</v>
      </c>
      <c r="D15" s="36">
        <f t="shared" si="0"/>
        <v>22</v>
      </c>
      <c r="E15" s="20">
        <f t="shared" si="0"/>
        <v>5</v>
      </c>
      <c r="F15" s="20">
        <f t="shared" si="0"/>
        <v>11</v>
      </c>
      <c r="G15" s="20">
        <f t="shared" si="0"/>
        <v>3</v>
      </c>
      <c r="H15" s="20">
        <f t="shared" si="0"/>
        <v>0</v>
      </c>
      <c r="I15" s="20">
        <f t="shared" si="0"/>
        <v>0</v>
      </c>
      <c r="J15" s="20">
        <f t="shared" si="0"/>
        <v>7</v>
      </c>
      <c r="K15" s="20">
        <f t="shared" si="0"/>
        <v>2</v>
      </c>
      <c r="L15" s="20">
        <f t="shared" si="0"/>
        <v>0</v>
      </c>
      <c r="M15" s="21">
        <f t="shared" si="1"/>
        <v>0.5</v>
      </c>
      <c r="N15" s="20">
        <f t="shared" si="11"/>
        <v>14</v>
      </c>
      <c r="O15" s="21">
        <f t="shared" si="8"/>
        <v>0.63636363636363635</v>
      </c>
      <c r="Q15">
        <v>4</v>
      </c>
      <c r="R15" t="s">
        <v>590</v>
      </c>
      <c r="S15">
        <v>0.5</v>
      </c>
      <c r="T15">
        <v>7</v>
      </c>
      <c r="U15">
        <v>22</v>
      </c>
      <c r="V15">
        <v>5</v>
      </c>
      <c r="W15">
        <v>11</v>
      </c>
      <c r="X15">
        <v>3</v>
      </c>
      <c r="Y15">
        <v>0</v>
      </c>
      <c r="Z15">
        <v>0</v>
      </c>
      <c r="AA15">
        <v>7</v>
      </c>
      <c r="AB15">
        <v>2</v>
      </c>
      <c r="AC15">
        <v>0</v>
      </c>
      <c r="AD15">
        <v>14</v>
      </c>
      <c r="AE15">
        <v>0.54200000000000004</v>
      </c>
      <c r="AF15">
        <v>0.63600000000000001</v>
      </c>
      <c r="AG15">
        <v>1.1779999999999999</v>
      </c>
      <c r="AI15">
        <f t="shared" si="2"/>
        <v>5</v>
      </c>
      <c r="AJ15">
        <f t="shared" si="3"/>
        <v>9</v>
      </c>
      <c r="AK15">
        <f t="shared" si="9"/>
        <v>4</v>
      </c>
      <c r="AL15" t="str">
        <f t="shared" si="4"/>
        <v>Roof</v>
      </c>
      <c r="AM15" t="str">
        <f t="shared" si="5"/>
        <v>Jody</v>
      </c>
      <c r="AN15" t="str">
        <f t="shared" si="10"/>
        <v>Roof, Jody</v>
      </c>
    </row>
    <row r="16" spans="1:40" ht="17.100000000000001" customHeight="1" x14ac:dyDescent="0.2">
      <c r="A16" s="19">
        <v>40</v>
      </c>
      <c r="B16" s="19">
        <f t="shared" si="6"/>
        <v>9</v>
      </c>
      <c r="C16" s="36" t="str">
        <f t="shared" si="7"/>
        <v>Kilmer, Jon</v>
      </c>
      <c r="D16" s="36">
        <f t="shared" si="0"/>
        <v>28</v>
      </c>
      <c r="E16" s="20">
        <f t="shared" si="0"/>
        <v>4</v>
      </c>
      <c r="F16" s="20">
        <f t="shared" si="0"/>
        <v>13</v>
      </c>
      <c r="G16" s="20">
        <f t="shared" si="0"/>
        <v>2</v>
      </c>
      <c r="H16" s="20">
        <f t="shared" si="0"/>
        <v>0</v>
      </c>
      <c r="I16" s="20">
        <f t="shared" si="0"/>
        <v>1</v>
      </c>
      <c r="J16" s="20">
        <f t="shared" si="0"/>
        <v>6</v>
      </c>
      <c r="K16" s="20">
        <f t="shared" si="0"/>
        <v>0</v>
      </c>
      <c r="L16" s="20">
        <f t="shared" si="0"/>
        <v>1</v>
      </c>
      <c r="M16" s="21">
        <f t="shared" si="1"/>
        <v>0.4642857142857143</v>
      </c>
      <c r="N16" s="20">
        <f t="shared" si="11"/>
        <v>18</v>
      </c>
      <c r="O16" s="21">
        <f t="shared" si="8"/>
        <v>0.6428571428571429</v>
      </c>
      <c r="Q16">
        <v>5</v>
      </c>
      <c r="R16" t="s">
        <v>591</v>
      </c>
      <c r="S16">
        <v>0.46400000000000002</v>
      </c>
      <c r="T16">
        <v>9</v>
      </c>
      <c r="U16">
        <v>28</v>
      </c>
      <c r="V16">
        <v>4</v>
      </c>
      <c r="W16">
        <v>13</v>
      </c>
      <c r="X16">
        <v>2</v>
      </c>
      <c r="Y16">
        <v>0</v>
      </c>
      <c r="Z16">
        <v>1</v>
      </c>
      <c r="AA16">
        <v>6</v>
      </c>
      <c r="AB16">
        <v>0</v>
      </c>
      <c r="AC16">
        <v>1</v>
      </c>
      <c r="AD16">
        <v>18</v>
      </c>
      <c r="AE16">
        <v>0.46400000000000002</v>
      </c>
      <c r="AF16">
        <v>0.64300000000000002</v>
      </c>
      <c r="AG16">
        <v>1.107</v>
      </c>
      <c r="AI16">
        <f t="shared" si="2"/>
        <v>4</v>
      </c>
      <c r="AJ16">
        <f t="shared" si="3"/>
        <v>10</v>
      </c>
      <c r="AK16">
        <f t="shared" si="9"/>
        <v>6</v>
      </c>
      <c r="AL16" t="str">
        <f t="shared" si="4"/>
        <v>Kilmer</v>
      </c>
      <c r="AM16" t="str">
        <f t="shared" si="5"/>
        <v>Jon</v>
      </c>
      <c r="AN16" t="str">
        <f t="shared" si="10"/>
        <v>Kilmer, Jon</v>
      </c>
    </row>
    <row r="17" spans="1:40" ht="17.100000000000001" customHeight="1" x14ac:dyDescent="0.2">
      <c r="A17" s="19">
        <v>52</v>
      </c>
      <c r="B17" s="19">
        <f t="shared" si="6"/>
        <v>7</v>
      </c>
      <c r="C17" s="36" t="str">
        <f t="shared" si="7"/>
        <v>Crone, Steve</v>
      </c>
      <c r="D17" s="36">
        <f t="shared" si="0"/>
        <v>17</v>
      </c>
      <c r="E17" s="20">
        <f t="shared" si="0"/>
        <v>3</v>
      </c>
      <c r="F17" s="20">
        <f t="shared" si="0"/>
        <v>3</v>
      </c>
      <c r="G17" s="20">
        <f t="shared" si="0"/>
        <v>1</v>
      </c>
      <c r="H17" s="20">
        <f t="shared" si="0"/>
        <v>0</v>
      </c>
      <c r="I17" s="20">
        <f t="shared" si="0"/>
        <v>0</v>
      </c>
      <c r="J17" s="20">
        <f t="shared" si="0"/>
        <v>4</v>
      </c>
      <c r="K17" s="20">
        <f t="shared" si="0"/>
        <v>5</v>
      </c>
      <c r="L17" s="20">
        <f t="shared" si="0"/>
        <v>5</v>
      </c>
      <c r="M17" s="21">
        <f t="shared" si="1"/>
        <v>0.17647058823529413</v>
      </c>
      <c r="N17" s="20">
        <f t="shared" si="11"/>
        <v>4</v>
      </c>
      <c r="O17" s="21">
        <f t="shared" si="8"/>
        <v>0.23529411764705882</v>
      </c>
      <c r="Q17">
        <v>6</v>
      </c>
      <c r="R17" t="s">
        <v>592</v>
      </c>
      <c r="S17">
        <v>0.17599999999999999</v>
      </c>
      <c r="T17">
        <v>7</v>
      </c>
      <c r="U17">
        <v>17</v>
      </c>
      <c r="V17">
        <v>3</v>
      </c>
      <c r="W17">
        <v>3</v>
      </c>
      <c r="X17">
        <v>1</v>
      </c>
      <c r="Y17">
        <v>0</v>
      </c>
      <c r="Z17">
        <v>0</v>
      </c>
      <c r="AA17">
        <v>4</v>
      </c>
      <c r="AB17">
        <v>5</v>
      </c>
      <c r="AC17">
        <v>5</v>
      </c>
      <c r="AD17">
        <v>4</v>
      </c>
      <c r="AE17">
        <v>0.36399999999999999</v>
      </c>
      <c r="AF17">
        <v>0.23499999999999999</v>
      </c>
      <c r="AG17">
        <v>0.59899999999999998</v>
      </c>
      <c r="AI17">
        <f t="shared" si="2"/>
        <v>6</v>
      </c>
      <c r="AJ17">
        <f t="shared" si="3"/>
        <v>11</v>
      </c>
      <c r="AK17">
        <f t="shared" si="9"/>
        <v>5</v>
      </c>
      <c r="AL17" t="str">
        <f t="shared" si="4"/>
        <v>Crone</v>
      </c>
      <c r="AM17" t="str">
        <f t="shared" si="5"/>
        <v>Steve</v>
      </c>
      <c r="AN17" t="str">
        <f t="shared" si="10"/>
        <v>Crone, Steve</v>
      </c>
    </row>
    <row r="18" spans="1:40" ht="17.100000000000001" customHeight="1" x14ac:dyDescent="0.2">
      <c r="A18" s="19">
        <v>43</v>
      </c>
      <c r="B18" s="19">
        <f t="shared" si="6"/>
        <v>10</v>
      </c>
      <c r="C18" s="36" t="str">
        <f t="shared" si="7"/>
        <v>Rangel, Roga</v>
      </c>
      <c r="D18" s="36">
        <f t="shared" si="0"/>
        <v>31</v>
      </c>
      <c r="E18" s="20">
        <f t="shared" si="0"/>
        <v>4</v>
      </c>
      <c r="F18" s="20">
        <f t="shared" si="0"/>
        <v>11</v>
      </c>
      <c r="G18" s="20">
        <f t="shared" si="0"/>
        <v>2</v>
      </c>
      <c r="H18" s="20">
        <f t="shared" si="0"/>
        <v>0</v>
      </c>
      <c r="I18" s="20">
        <f t="shared" si="0"/>
        <v>0</v>
      </c>
      <c r="J18" s="20">
        <f t="shared" si="0"/>
        <v>5</v>
      </c>
      <c r="K18" s="20">
        <f t="shared" si="0"/>
        <v>2</v>
      </c>
      <c r="L18" s="20">
        <f t="shared" si="0"/>
        <v>1</v>
      </c>
      <c r="M18" s="21">
        <f t="shared" si="1"/>
        <v>0.35483870967741937</v>
      </c>
      <c r="N18" s="20">
        <f t="shared" si="11"/>
        <v>13</v>
      </c>
      <c r="O18" s="21">
        <f t="shared" si="8"/>
        <v>0.41935483870967744</v>
      </c>
      <c r="Q18">
        <v>7</v>
      </c>
      <c r="R18" t="s">
        <v>593</v>
      </c>
      <c r="S18">
        <v>0.35499999999999998</v>
      </c>
      <c r="T18">
        <v>10</v>
      </c>
      <c r="U18">
        <v>31</v>
      </c>
      <c r="V18">
        <v>4</v>
      </c>
      <c r="W18">
        <v>11</v>
      </c>
      <c r="X18">
        <v>2</v>
      </c>
      <c r="Y18">
        <v>0</v>
      </c>
      <c r="Z18">
        <v>0</v>
      </c>
      <c r="AA18">
        <v>5</v>
      </c>
      <c r="AB18">
        <v>2</v>
      </c>
      <c r="AC18">
        <v>1</v>
      </c>
      <c r="AD18">
        <v>13</v>
      </c>
      <c r="AE18">
        <v>0.39400000000000002</v>
      </c>
      <c r="AF18">
        <v>0.41899999999999998</v>
      </c>
      <c r="AG18">
        <v>0.81299999999999994</v>
      </c>
      <c r="AI18">
        <f t="shared" si="2"/>
        <v>5</v>
      </c>
      <c r="AJ18">
        <f t="shared" si="3"/>
        <v>11</v>
      </c>
      <c r="AK18">
        <f t="shared" si="9"/>
        <v>6</v>
      </c>
      <c r="AL18" t="str">
        <f t="shared" si="4"/>
        <v>Rangel</v>
      </c>
      <c r="AM18" t="str">
        <f t="shared" si="5"/>
        <v>Roga</v>
      </c>
      <c r="AN18" t="str">
        <f t="shared" si="10"/>
        <v>Rangel, Roga</v>
      </c>
    </row>
    <row r="19" spans="1:40" ht="17.100000000000001" customHeight="1" x14ac:dyDescent="0.2">
      <c r="A19" s="19">
        <v>62</v>
      </c>
      <c r="B19" s="19">
        <f t="shared" si="6"/>
        <v>10</v>
      </c>
      <c r="C19" s="36" t="str">
        <f t="shared" si="7"/>
        <v>Riccobono, Ric</v>
      </c>
      <c r="D19" s="36">
        <f t="shared" si="0"/>
        <v>26</v>
      </c>
      <c r="E19" s="20">
        <f t="shared" si="0"/>
        <v>3</v>
      </c>
      <c r="F19" s="20">
        <f t="shared" si="0"/>
        <v>4</v>
      </c>
      <c r="G19" s="20">
        <f t="shared" si="0"/>
        <v>1</v>
      </c>
      <c r="H19" s="20">
        <f t="shared" si="0"/>
        <v>0</v>
      </c>
      <c r="I19" s="20">
        <f t="shared" si="0"/>
        <v>0</v>
      </c>
      <c r="J19" s="20">
        <f t="shared" si="0"/>
        <v>2</v>
      </c>
      <c r="K19" s="20">
        <f t="shared" si="0"/>
        <v>7</v>
      </c>
      <c r="L19" s="20">
        <f t="shared" si="0"/>
        <v>4</v>
      </c>
      <c r="M19" s="21">
        <f t="shared" si="1"/>
        <v>0.15384615384615385</v>
      </c>
      <c r="N19" s="20">
        <f t="shared" si="11"/>
        <v>5</v>
      </c>
      <c r="O19" s="21">
        <f t="shared" si="8"/>
        <v>0.19230769230769232</v>
      </c>
      <c r="Q19">
        <v>8</v>
      </c>
      <c r="R19" t="s">
        <v>594</v>
      </c>
      <c r="S19">
        <v>0.154</v>
      </c>
      <c r="T19">
        <v>10</v>
      </c>
      <c r="U19">
        <v>26</v>
      </c>
      <c r="V19">
        <v>3</v>
      </c>
      <c r="W19">
        <v>4</v>
      </c>
      <c r="X19">
        <v>1</v>
      </c>
      <c r="Y19">
        <v>0</v>
      </c>
      <c r="Z19">
        <v>0</v>
      </c>
      <c r="AA19">
        <v>2</v>
      </c>
      <c r="AB19">
        <v>7</v>
      </c>
      <c r="AC19">
        <v>4</v>
      </c>
      <c r="AD19">
        <v>5</v>
      </c>
      <c r="AE19">
        <v>0.33300000000000002</v>
      </c>
      <c r="AF19">
        <v>0.192</v>
      </c>
      <c r="AG19">
        <v>0.52600000000000002</v>
      </c>
      <c r="AI19">
        <f t="shared" si="2"/>
        <v>4</v>
      </c>
      <c r="AJ19">
        <f t="shared" si="3"/>
        <v>13</v>
      </c>
      <c r="AK19">
        <f t="shared" si="9"/>
        <v>9</v>
      </c>
      <c r="AL19" t="str">
        <f t="shared" si="4"/>
        <v>Riccobono</v>
      </c>
      <c r="AM19" t="str">
        <f t="shared" si="5"/>
        <v>Ric</v>
      </c>
      <c r="AN19" t="str">
        <f t="shared" si="10"/>
        <v>Riccobono, Ric</v>
      </c>
    </row>
    <row r="20" spans="1:40" ht="17.100000000000001" customHeight="1" x14ac:dyDescent="0.2">
      <c r="A20" s="19">
        <v>51</v>
      </c>
      <c r="B20" s="19">
        <f t="shared" si="6"/>
        <v>10</v>
      </c>
      <c r="C20" s="36" t="str">
        <f t="shared" si="7"/>
        <v>Dougherty, Rich</v>
      </c>
      <c r="D20" s="36">
        <f t="shared" si="0"/>
        <v>28</v>
      </c>
      <c r="E20" s="20">
        <f t="shared" si="0"/>
        <v>1</v>
      </c>
      <c r="F20" s="20">
        <f t="shared" si="0"/>
        <v>9</v>
      </c>
      <c r="G20" s="20">
        <f t="shared" si="0"/>
        <v>0</v>
      </c>
      <c r="H20" s="20">
        <f t="shared" si="0"/>
        <v>0</v>
      </c>
      <c r="I20" s="20">
        <f t="shared" si="0"/>
        <v>0</v>
      </c>
      <c r="J20" s="20">
        <f t="shared" si="0"/>
        <v>2</v>
      </c>
      <c r="K20" s="20">
        <f t="shared" si="0"/>
        <v>4</v>
      </c>
      <c r="L20" s="20">
        <f t="shared" si="0"/>
        <v>3</v>
      </c>
      <c r="M20" s="21">
        <f t="shared" si="1"/>
        <v>0.32142857142857145</v>
      </c>
      <c r="N20" s="20">
        <f t="shared" si="11"/>
        <v>9</v>
      </c>
      <c r="O20" s="21">
        <f t="shared" si="8"/>
        <v>0.32142857142857145</v>
      </c>
      <c r="Q20">
        <v>9</v>
      </c>
      <c r="R20" t="s">
        <v>595</v>
      </c>
      <c r="S20">
        <v>0.32100000000000001</v>
      </c>
      <c r="T20">
        <v>10</v>
      </c>
      <c r="U20">
        <v>28</v>
      </c>
      <c r="V20">
        <v>1</v>
      </c>
      <c r="W20">
        <v>9</v>
      </c>
      <c r="X20">
        <v>0</v>
      </c>
      <c r="Y20">
        <v>0</v>
      </c>
      <c r="Z20">
        <v>0</v>
      </c>
      <c r="AA20">
        <v>2</v>
      </c>
      <c r="AB20">
        <v>4</v>
      </c>
      <c r="AC20">
        <v>3</v>
      </c>
      <c r="AD20">
        <v>9</v>
      </c>
      <c r="AE20">
        <v>0.40600000000000003</v>
      </c>
      <c r="AF20">
        <v>0.32100000000000001</v>
      </c>
      <c r="AG20">
        <v>0.72799999999999998</v>
      </c>
      <c r="AI20">
        <f t="shared" si="2"/>
        <v>5</v>
      </c>
      <c r="AJ20">
        <f t="shared" si="3"/>
        <v>14</v>
      </c>
      <c r="AK20">
        <f t="shared" si="9"/>
        <v>9</v>
      </c>
      <c r="AL20" t="str">
        <f t="shared" si="4"/>
        <v>Dougherty</v>
      </c>
      <c r="AM20" t="str">
        <f t="shared" si="5"/>
        <v>Rich</v>
      </c>
      <c r="AN20" t="str">
        <f t="shared" si="10"/>
        <v>Dougherty, Rich</v>
      </c>
    </row>
    <row r="21" spans="1:40" ht="17.100000000000001" customHeight="1" x14ac:dyDescent="0.2">
      <c r="A21" s="19">
        <v>45</v>
      </c>
      <c r="B21" s="19">
        <f t="shared" si="6"/>
        <v>9</v>
      </c>
      <c r="C21" s="36" t="str">
        <f t="shared" si="7"/>
        <v>Howard, Jim</v>
      </c>
      <c r="D21" s="36">
        <f t="shared" si="0"/>
        <v>18</v>
      </c>
      <c r="E21" s="20">
        <f t="shared" si="0"/>
        <v>3</v>
      </c>
      <c r="F21" s="20">
        <f t="shared" si="0"/>
        <v>2</v>
      </c>
      <c r="G21" s="20">
        <f t="shared" si="0"/>
        <v>0</v>
      </c>
      <c r="H21" s="20">
        <f t="shared" si="0"/>
        <v>0</v>
      </c>
      <c r="I21" s="20">
        <f t="shared" si="0"/>
        <v>0</v>
      </c>
      <c r="J21" s="20">
        <f t="shared" si="0"/>
        <v>1</v>
      </c>
      <c r="K21" s="20">
        <f t="shared" si="0"/>
        <v>10</v>
      </c>
      <c r="L21" s="20">
        <f t="shared" si="0"/>
        <v>6</v>
      </c>
      <c r="M21" s="21">
        <f t="shared" si="1"/>
        <v>0.1111111111111111</v>
      </c>
      <c r="N21" s="20">
        <f t="shared" si="11"/>
        <v>2</v>
      </c>
      <c r="O21" s="21">
        <f t="shared" si="8"/>
        <v>0.1111111111111111</v>
      </c>
      <c r="Q21">
        <v>10</v>
      </c>
      <c r="R21" t="s">
        <v>596</v>
      </c>
      <c r="S21">
        <v>0.111</v>
      </c>
      <c r="T21">
        <v>9</v>
      </c>
      <c r="U21">
        <v>18</v>
      </c>
      <c r="V21">
        <v>3</v>
      </c>
      <c r="W21">
        <v>2</v>
      </c>
      <c r="X21">
        <v>0</v>
      </c>
      <c r="Y21">
        <v>0</v>
      </c>
      <c r="Z21">
        <v>0</v>
      </c>
      <c r="AA21">
        <v>1</v>
      </c>
      <c r="AB21">
        <v>10</v>
      </c>
      <c r="AC21">
        <v>6</v>
      </c>
      <c r="AD21">
        <v>2</v>
      </c>
      <c r="AE21">
        <v>0.42899999999999999</v>
      </c>
      <c r="AF21">
        <v>0.111</v>
      </c>
      <c r="AG21">
        <v>0.54</v>
      </c>
      <c r="AI21">
        <f t="shared" si="2"/>
        <v>4</v>
      </c>
      <c r="AJ21">
        <f t="shared" si="3"/>
        <v>10</v>
      </c>
      <c r="AK21">
        <f t="shared" si="9"/>
        <v>6</v>
      </c>
      <c r="AL21" t="str">
        <f t="shared" si="4"/>
        <v>Howard</v>
      </c>
      <c r="AM21" t="str">
        <f t="shared" si="5"/>
        <v>Jim</v>
      </c>
      <c r="AN21" t="str">
        <f t="shared" si="10"/>
        <v>Howard, Jim</v>
      </c>
    </row>
    <row r="22" spans="1:40" ht="17.100000000000001" customHeight="1" x14ac:dyDescent="0.2">
      <c r="A22" s="19">
        <v>60</v>
      </c>
      <c r="B22" s="19">
        <f t="shared" si="6"/>
        <v>10</v>
      </c>
      <c r="C22" s="36" t="str">
        <f t="shared" si="7"/>
        <v>Lininger, Alan</v>
      </c>
      <c r="D22" s="36">
        <f t="shared" si="0"/>
        <v>25</v>
      </c>
      <c r="E22" s="20">
        <f t="shared" si="0"/>
        <v>4</v>
      </c>
      <c r="F22" s="20">
        <f t="shared" si="0"/>
        <v>8</v>
      </c>
      <c r="G22" s="20">
        <f t="shared" si="0"/>
        <v>2</v>
      </c>
      <c r="H22" s="20">
        <f t="shared" si="0"/>
        <v>0</v>
      </c>
      <c r="I22" s="20">
        <f t="shared" si="0"/>
        <v>0</v>
      </c>
      <c r="J22" s="20">
        <f t="shared" si="0"/>
        <v>4</v>
      </c>
      <c r="K22" s="20">
        <f t="shared" si="0"/>
        <v>6</v>
      </c>
      <c r="L22" s="20">
        <f t="shared" si="0"/>
        <v>4</v>
      </c>
      <c r="M22" s="21">
        <f t="shared" si="1"/>
        <v>0.32</v>
      </c>
      <c r="N22" s="20">
        <f t="shared" si="11"/>
        <v>10</v>
      </c>
      <c r="O22" s="21">
        <f t="shared" si="8"/>
        <v>0.4</v>
      </c>
      <c r="Q22">
        <v>11</v>
      </c>
      <c r="R22" t="s">
        <v>597</v>
      </c>
      <c r="S22">
        <v>0.32</v>
      </c>
      <c r="T22">
        <v>10</v>
      </c>
      <c r="U22">
        <v>25</v>
      </c>
      <c r="V22">
        <v>4</v>
      </c>
      <c r="W22">
        <v>8</v>
      </c>
      <c r="X22">
        <v>2</v>
      </c>
      <c r="Y22">
        <v>0</v>
      </c>
      <c r="Z22">
        <v>0</v>
      </c>
      <c r="AA22">
        <v>4</v>
      </c>
      <c r="AB22">
        <v>6</v>
      </c>
      <c r="AC22">
        <v>4</v>
      </c>
      <c r="AD22">
        <v>10</v>
      </c>
      <c r="AE22">
        <v>0.45200000000000001</v>
      </c>
      <c r="AF22">
        <v>0.4</v>
      </c>
      <c r="AG22">
        <v>0.85199999999999998</v>
      </c>
      <c r="AI22">
        <f t="shared" si="2"/>
        <v>5</v>
      </c>
      <c r="AJ22">
        <f t="shared" si="3"/>
        <v>13</v>
      </c>
      <c r="AK22">
        <f t="shared" si="9"/>
        <v>8</v>
      </c>
      <c r="AL22" t="str">
        <f t="shared" si="4"/>
        <v>Lininger</v>
      </c>
      <c r="AM22" t="str">
        <f t="shared" si="5"/>
        <v>Alan</v>
      </c>
      <c r="AN22" t="str">
        <f t="shared" si="10"/>
        <v>Lininger, Alan</v>
      </c>
    </row>
    <row r="23" spans="1:40" ht="17.100000000000001" customHeight="1" x14ac:dyDescent="0.2">
      <c r="A23" s="19">
        <v>68</v>
      </c>
      <c r="B23" s="19">
        <f t="shared" si="6"/>
        <v>7</v>
      </c>
      <c r="C23" s="36" t="str">
        <f t="shared" si="7"/>
        <v>Miller, Roger</v>
      </c>
      <c r="D23" s="36">
        <f t="shared" si="0"/>
        <v>17</v>
      </c>
      <c r="E23" s="20">
        <f t="shared" si="0"/>
        <v>4</v>
      </c>
      <c r="F23" s="20">
        <f t="shared" si="0"/>
        <v>1</v>
      </c>
      <c r="G23" s="20">
        <f t="shared" si="0"/>
        <v>0</v>
      </c>
      <c r="H23" s="20">
        <f t="shared" si="0"/>
        <v>0</v>
      </c>
      <c r="I23" s="20">
        <f t="shared" si="0"/>
        <v>0</v>
      </c>
      <c r="J23" s="20">
        <f t="shared" si="0"/>
        <v>1</v>
      </c>
      <c r="K23" s="20">
        <f t="shared" si="0"/>
        <v>4</v>
      </c>
      <c r="L23" s="20">
        <f t="shared" si="0"/>
        <v>5</v>
      </c>
      <c r="M23" s="21">
        <f t="shared" si="1"/>
        <v>5.8823529411764705E-2</v>
      </c>
      <c r="N23" s="20">
        <f t="shared" si="11"/>
        <v>1</v>
      </c>
      <c r="O23" s="21">
        <f t="shared" si="8"/>
        <v>5.8823529411764705E-2</v>
      </c>
      <c r="Q23">
        <v>12</v>
      </c>
      <c r="R23" t="s">
        <v>598</v>
      </c>
      <c r="S23">
        <v>5.8999999999999997E-2</v>
      </c>
      <c r="T23">
        <v>7</v>
      </c>
      <c r="U23">
        <v>17</v>
      </c>
      <c r="V23">
        <v>4</v>
      </c>
      <c r="W23">
        <v>1</v>
      </c>
      <c r="X23">
        <v>0</v>
      </c>
      <c r="Y23">
        <v>0</v>
      </c>
      <c r="Z23">
        <v>0</v>
      </c>
      <c r="AA23">
        <v>1</v>
      </c>
      <c r="AB23">
        <v>4</v>
      </c>
      <c r="AC23">
        <v>5</v>
      </c>
      <c r="AD23">
        <v>1</v>
      </c>
      <c r="AE23">
        <v>0.23799999999999999</v>
      </c>
      <c r="AF23">
        <v>5.8999999999999997E-2</v>
      </c>
      <c r="AG23">
        <v>0.29699999999999999</v>
      </c>
      <c r="AI23">
        <f t="shared" si="2"/>
        <v>6</v>
      </c>
      <c r="AJ23">
        <f t="shared" si="3"/>
        <v>12</v>
      </c>
      <c r="AK23">
        <f t="shared" si="9"/>
        <v>6</v>
      </c>
      <c r="AL23" t="str">
        <f t="shared" si="4"/>
        <v>Miller</v>
      </c>
      <c r="AM23" t="str">
        <f t="shared" si="5"/>
        <v>Roger</v>
      </c>
      <c r="AN23" t="str">
        <f t="shared" si="10"/>
        <v>Miller, Roger</v>
      </c>
    </row>
    <row r="24" spans="1:40" ht="17.100000000000001" customHeight="1" x14ac:dyDescent="0.2">
      <c r="A24" s="19">
        <v>59</v>
      </c>
      <c r="B24" s="19">
        <f t="shared" si="6"/>
        <v>10</v>
      </c>
      <c r="C24" s="36" t="str">
        <f t="shared" si="7"/>
        <v>Gladhill, Eric</v>
      </c>
      <c r="D24" s="36">
        <f t="shared" si="0"/>
        <v>27</v>
      </c>
      <c r="E24" s="20">
        <f t="shared" si="0"/>
        <v>5</v>
      </c>
      <c r="F24" s="20">
        <f t="shared" si="0"/>
        <v>4</v>
      </c>
      <c r="G24" s="20">
        <f t="shared" si="0"/>
        <v>0</v>
      </c>
      <c r="H24" s="20">
        <f t="shared" si="0"/>
        <v>0</v>
      </c>
      <c r="I24" s="20">
        <f t="shared" si="0"/>
        <v>0</v>
      </c>
      <c r="J24" s="20">
        <f t="shared" si="0"/>
        <v>0</v>
      </c>
      <c r="K24" s="20">
        <f t="shared" si="0"/>
        <v>5</v>
      </c>
      <c r="L24" s="20">
        <f t="shared" si="0"/>
        <v>8</v>
      </c>
      <c r="M24" s="21">
        <f t="shared" si="1"/>
        <v>0.14814814814814814</v>
      </c>
      <c r="N24" s="20">
        <f t="shared" si="11"/>
        <v>4</v>
      </c>
      <c r="O24" s="21">
        <f t="shared" si="8"/>
        <v>0.14814814814814814</v>
      </c>
      <c r="Q24">
        <v>13</v>
      </c>
      <c r="R24" t="s">
        <v>337</v>
      </c>
      <c r="S24">
        <v>0.14799999999999999</v>
      </c>
      <c r="T24">
        <v>10</v>
      </c>
      <c r="U24">
        <v>27</v>
      </c>
      <c r="V24">
        <v>5</v>
      </c>
      <c r="W24">
        <v>4</v>
      </c>
      <c r="X24">
        <v>0</v>
      </c>
      <c r="Y24">
        <v>0</v>
      </c>
      <c r="Z24">
        <v>0</v>
      </c>
      <c r="AA24">
        <v>0</v>
      </c>
      <c r="AB24">
        <v>5</v>
      </c>
      <c r="AC24">
        <v>8</v>
      </c>
      <c r="AD24">
        <v>4</v>
      </c>
      <c r="AE24">
        <v>0.28100000000000003</v>
      </c>
      <c r="AF24">
        <v>0.14799999999999999</v>
      </c>
      <c r="AG24">
        <v>0.42899999999999999</v>
      </c>
      <c r="AI24">
        <f t="shared" si="2"/>
        <v>5</v>
      </c>
      <c r="AJ24">
        <f t="shared" si="3"/>
        <v>13</v>
      </c>
      <c r="AK24">
        <f t="shared" si="9"/>
        <v>8</v>
      </c>
      <c r="AL24" t="str">
        <f t="shared" si="4"/>
        <v>Gladhill</v>
      </c>
      <c r="AM24" t="str">
        <f t="shared" si="5"/>
        <v>Eric</v>
      </c>
      <c r="AN24" t="str">
        <f t="shared" si="10"/>
        <v>Gladhill, Eric</v>
      </c>
    </row>
    <row r="25" spans="1:40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  <c r="AI25" t="e">
        <f t="shared" si="2"/>
        <v>#VALUE!</v>
      </c>
      <c r="AJ25">
        <f t="shared" si="3"/>
        <v>0</v>
      </c>
      <c r="AK25" t="e">
        <f t="shared" si="9"/>
        <v>#VALUE!</v>
      </c>
      <c r="AL25" t="e">
        <f t="shared" si="4"/>
        <v>#VALUE!</v>
      </c>
      <c r="AM25" t="e">
        <f t="shared" si="5"/>
        <v>#VALUE!</v>
      </c>
      <c r="AN25" t="e">
        <f t="shared" si="10"/>
        <v>#VALUE!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/>
      <c r="C27" s="36" t="s">
        <v>59</v>
      </c>
      <c r="D27" s="36"/>
      <c r="E27" s="20"/>
      <c r="F27" s="20"/>
      <c r="G27" s="20"/>
      <c r="H27" s="20"/>
      <c r="I27" s="20"/>
      <c r="J27" s="20"/>
      <c r="K27" s="20"/>
      <c r="L27" s="20"/>
      <c r="M27" s="21" t="e">
        <f t="shared" ref="M27" si="12">F27/D27</f>
        <v>#DIV/0!</v>
      </c>
      <c r="N27" s="20">
        <f t="shared" ref="N27" si="13">F27+G27+(H27*2)+(I27*3)</f>
        <v>0</v>
      </c>
      <c r="O27" s="21" t="e">
        <f t="shared" ref="O27" si="14">N27/D27</f>
        <v>#DIV/0!</v>
      </c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664</v>
      </c>
      <c r="B29" s="22"/>
      <c r="C29" s="37" t="s">
        <v>37</v>
      </c>
      <c r="D29" s="38">
        <f>SUM(D12:D28)</f>
        <v>301</v>
      </c>
      <c r="E29" s="23">
        <f t="shared" ref="E29:L29" si="15">SUM(E12:E28)</f>
        <v>50</v>
      </c>
      <c r="F29" s="23">
        <f t="shared" si="15"/>
        <v>84</v>
      </c>
      <c r="G29" s="23">
        <f t="shared" si="15"/>
        <v>15</v>
      </c>
      <c r="H29" s="23">
        <f t="shared" si="15"/>
        <v>0</v>
      </c>
      <c r="I29" s="23">
        <f t="shared" si="15"/>
        <v>1</v>
      </c>
      <c r="J29" s="23">
        <f t="shared" si="15"/>
        <v>43</v>
      </c>
      <c r="K29" s="23">
        <f t="shared" si="15"/>
        <v>62</v>
      </c>
      <c r="L29" s="23">
        <f t="shared" si="15"/>
        <v>47</v>
      </c>
      <c r="M29" s="21">
        <f>F29/D29</f>
        <v>0.27906976744186046</v>
      </c>
      <c r="N29" s="24">
        <f>SUM(N12:N28)</f>
        <v>102</v>
      </c>
      <c r="O29" s="21">
        <f>N29/D29</f>
        <v>0.33887043189368771</v>
      </c>
    </row>
    <row r="30" spans="1:40" ht="17.100000000000001" customHeight="1" x14ac:dyDescent="0.2">
      <c r="A30" s="25">
        <f>A29/COUNT(A12:A28)</f>
        <v>51.07692307692308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87" t="s">
        <v>60</v>
      </c>
      <c r="R32" t="s">
        <v>24</v>
      </c>
      <c r="S32" s="33" t="s">
        <v>62</v>
      </c>
      <c r="T32" s="33" t="s">
        <v>67</v>
      </c>
      <c r="U32" s="33" t="s">
        <v>64</v>
      </c>
      <c r="V32" s="33" t="s">
        <v>65</v>
      </c>
      <c r="W32" s="33" t="s">
        <v>32</v>
      </c>
      <c r="X32" s="33" t="s">
        <v>33</v>
      </c>
      <c r="Y32" s="33" t="s">
        <v>68</v>
      </c>
      <c r="Z32" s="33" t="s">
        <v>69</v>
      </c>
      <c r="AA32" s="33" t="s">
        <v>70</v>
      </c>
      <c r="AD32" s="33"/>
      <c r="AE32" s="90" t="s">
        <v>330</v>
      </c>
    </row>
    <row r="33" spans="1:40" ht="17.100000000000001" customHeight="1" x14ac:dyDescent="0.2">
      <c r="A33" s="19"/>
      <c r="B33" s="19">
        <f>IF(C33="","",S33)</f>
        <v>3</v>
      </c>
      <c r="C33" s="36" t="str">
        <f>IF(AJ33=0,"",AN33)</f>
        <v>Miller, Jason</v>
      </c>
      <c r="D33" s="41">
        <f>IF(C33="","",AE33)</f>
        <v>3.6666666666666674</v>
      </c>
      <c r="E33" s="20">
        <f>IF(C33="","",V33)</f>
        <v>7</v>
      </c>
      <c r="F33" s="20">
        <f>IF(C33="","",U33)</f>
        <v>5</v>
      </c>
      <c r="G33" s="20">
        <f>IF(C33="","",W33)</f>
        <v>7</v>
      </c>
      <c r="H33" s="20">
        <f>IF(C33="","",X33)</f>
        <v>2</v>
      </c>
      <c r="I33" s="31">
        <f>IF(C33="","",E33*7/D33)</f>
        <v>13.363636363636362</v>
      </c>
      <c r="J33" s="31">
        <f>IF(C33="","",F33*7/D33)</f>
        <v>9.5454545454545432</v>
      </c>
      <c r="K33" s="31">
        <f>IF(C33="","",G33*7/D33)</f>
        <v>13.363636363636362</v>
      </c>
      <c r="L33" s="31">
        <f>IF(C33="","",H33*7/D33)</f>
        <v>3.8181818181818175</v>
      </c>
      <c r="M33" s="20">
        <f>IF(C33="","",Y33)</f>
        <v>0</v>
      </c>
      <c r="N33" s="20">
        <f>IF(C33="","",Z33)</f>
        <v>0</v>
      </c>
      <c r="O33" s="20">
        <f>IF(C33="","",AA33)</f>
        <v>0</v>
      </c>
      <c r="Q33">
        <v>1</v>
      </c>
      <c r="R33" s="43" t="s">
        <v>599</v>
      </c>
      <c r="S33">
        <v>3</v>
      </c>
      <c r="T33">
        <v>3.2</v>
      </c>
      <c r="U33">
        <v>5</v>
      </c>
      <c r="V33">
        <v>7</v>
      </c>
      <c r="W33">
        <v>7</v>
      </c>
      <c r="X33">
        <v>2</v>
      </c>
      <c r="Y33">
        <v>0</v>
      </c>
      <c r="Z33">
        <v>0</v>
      </c>
      <c r="AA33">
        <v>0</v>
      </c>
      <c r="AE33">
        <f>DOLLARDE(T33,3)</f>
        <v>3.6666666666666674</v>
      </c>
      <c r="AI33">
        <f t="shared" ref="AI33:AI41" si="16">FIND(" ", SUBSTITUTE(R33, CHAR(160), " "))</f>
        <v>6</v>
      </c>
      <c r="AJ33">
        <f t="shared" ref="AJ33:AJ41" si="17">LEN(R33)</f>
        <v>12</v>
      </c>
      <c r="AK33">
        <f>AJ33-AI33</f>
        <v>6</v>
      </c>
      <c r="AL33" t="str">
        <f t="shared" ref="AL33:AL41" si="18">RIGHT(R33,AK33)</f>
        <v>Miller</v>
      </c>
      <c r="AM33" t="str">
        <f t="shared" ref="AM33:AM41" si="19">LEFT(R33,(AI33-1))</f>
        <v>Jason</v>
      </c>
      <c r="AN33" t="str">
        <f>AL33&amp;", "&amp;AM33</f>
        <v>Miller, Jason</v>
      </c>
    </row>
    <row r="34" spans="1:40" ht="17.100000000000001" customHeight="1" x14ac:dyDescent="0.2">
      <c r="A34" s="19"/>
      <c r="B34" s="19">
        <f t="shared" ref="B34:B41" si="20">IF(C34="","",S34)</f>
        <v>2</v>
      </c>
      <c r="C34" s="36" t="str">
        <f t="shared" ref="C34:C41" si="21">IF(AJ34=0,"",AN34)</f>
        <v>Roof, Jody</v>
      </c>
      <c r="D34" s="41">
        <f t="shared" ref="D34:D41" si="22">IF(C34="","",AE34)</f>
        <v>3</v>
      </c>
      <c r="E34" s="20">
        <f t="shared" ref="E34:E41" si="23">IF(C34="","",V34)</f>
        <v>3</v>
      </c>
      <c r="F34" s="20">
        <f t="shared" ref="F34:F41" si="24">IF(C34="","",U34)</f>
        <v>4</v>
      </c>
      <c r="G34" s="20">
        <f t="shared" ref="G34:G41" si="25">IF(C34="","",W34)</f>
        <v>3</v>
      </c>
      <c r="H34" s="20">
        <f t="shared" ref="H34:H41" si="26">IF(C34="","",X34)</f>
        <v>1</v>
      </c>
      <c r="I34" s="31">
        <f t="shared" ref="I34:I41" si="27">IF(C34="","",E34*7/D34)</f>
        <v>7</v>
      </c>
      <c r="J34" s="31">
        <f t="shared" ref="J34:J41" si="28">IF(C34="","",F34*7/D34)</f>
        <v>9.3333333333333339</v>
      </c>
      <c r="K34" s="31">
        <f t="shared" ref="K34:K41" si="29">IF(C34="","",G34*7/D34)</f>
        <v>7</v>
      </c>
      <c r="L34" s="31">
        <f t="shared" ref="L34:L41" si="30">IF(C34="","",H34*7/D34)</f>
        <v>2.3333333333333335</v>
      </c>
      <c r="M34" s="20">
        <f t="shared" ref="M34:M41" si="31">IF(C34="","",Y34)</f>
        <v>1</v>
      </c>
      <c r="N34" s="20">
        <f t="shared" ref="N34:N41" si="32">IF(C34="","",Z34)</f>
        <v>0</v>
      </c>
      <c r="O34" s="20">
        <f t="shared" ref="O34:O41" si="33">IF(C34="","",AA34)</f>
        <v>0</v>
      </c>
      <c r="Q34">
        <v>4</v>
      </c>
      <c r="R34" s="43" t="s">
        <v>600</v>
      </c>
      <c r="S34">
        <v>2</v>
      </c>
      <c r="T34">
        <v>3</v>
      </c>
      <c r="U34">
        <v>4</v>
      </c>
      <c r="V34">
        <v>3</v>
      </c>
      <c r="W34">
        <v>3</v>
      </c>
      <c r="X34">
        <v>1</v>
      </c>
      <c r="Y34">
        <v>1</v>
      </c>
      <c r="Z34">
        <v>0</v>
      </c>
      <c r="AA34">
        <v>0</v>
      </c>
      <c r="AE34">
        <f t="shared" ref="AE34:AE41" si="34">DOLLARDE(T34,3)</f>
        <v>3</v>
      </c>
      <c r="AI34">
        <f t="shared" si="16"/>
        <v>5</v>
      </c>
      <c r="AJ34">
        <f t="shared" si="17"/>
        <v>9</v>
      </c>
      <c r="AK34">
        <f t="shared" ref="AK34:AK41" si="35">AJ34-AI34</f>
        <v>4</v>
      </c>
      <c r="AL34" t="str">
        <f t="shared" si="18"/>
        <v>Roof</v>
      </c>
      <c r="AM34" t="str">
        <f t="shared" si="19"/>
        <v>Jody</v>
      </c>
      <c r="AN34" t="str">
        <f t="shared" ref="AN34:AN41" si="36">AL34&amp;", "&amp;AM34</f>
        <v>Roof, Jody</v>
      </c>
    </row>
    <row r="35" spans="1:40" ht="17.100000000000001" customHeight="1" x14ac:dyDescent="0.2">
      <c r="A35" s="19"/>
      <c r="B35" s="19">
        <f t="shared" si="20"/>
        <v>6</v>
      </c>
      <c r="C35" s="36" t="str">
        <f t="shared" si="21"/>
        <v>Kilmer, Jon</v>
      </c>
      <c r="D35" s="41">
        <f t="shared" si="22"/>
        <v>8.6666666666666643</v>
      </c>
      <c r="E35" s="20">
        <f t="shared" si="23"/>
        <v>23</v>
      </c>
      <c r="F35" s="20">
        <f t="shared" si="24"/>
        <v>26</v>
      </c>
      <c r="G35" s="20">
        <f t="shared" si="25"/>
        <v>12</v>
      </c>
      <c r="H35" s="20">
        <f t="shared" si="26"/>
        <v>11</v>
      </c>
      <c r="I35" s="31">
        <f t="shared" si="27"/>
        <v>18.576923076923084</v>
      </c>
      <c r="J35" s="31">
        <f t="shared" si="28"/>
        <v>21.000000000000007</v>
      </c>
      <c r="K35" s="31">
        <f t="shared" si="29"/>
        <v>9.6923076923076952</v>
      </c>
      <c r="L35" s="31">
        <f t="shared" si="30"/>
        <v>8.8846153846153868</v>
      </c>
      <c r="M35" s="20">
        <f t="shared" si="31"/>
        <v>0</v>
      </c>
      <c r="N35" s="20">
        <f t="shared" si="32"/>
        <v>1</v>
      </c>
      <c r="O35" s="20">
        <f t="shared" si="33"/>
        <v>0</v>
      </c>
      <c r="Q35">
        <v>5</v>
      </c>
      <c r="R35" t="s">
        <v>601</v>
      </c>
      <c r="S35">
        <v>6</v>
      </c>
      <c r="T35">
        <v>8.1999999999999993</v>
      </c>
      <c r="U35">
        <v>26</v>
      </c>
      <c r="V35">
        <v>23</v>
      </c>
      <c r="W35">
        <v>12</v>
      </c>
      <c r="X35">
        <v>11</v>
      </c>
      <c r="Y35">
        <v>0</v>
      </c>
      <c r="Z35">
        <v>1</v>
      </c>
      <c r="AA35">
        <v>0</v>
      </c>
      <c r="AE35">
        <f t="shared" si="34"/>
        <v>8.6666666666666643</v>
      </c>
      <c r="AI35">
        <f t="shared" si="16"/>
        <v>4</v>
      </c>
      <c r="AJ35">
        <f t="shared" si="17"/>
        <v>10</v>
      </c>
      <c r="AK35">
        <f t="shared" si="35"/>
        <v>6</v>
      </c>
      <c r="AL35" t="str">
        <f t="shared" si="18"/>
        <v>Kilmer</v>
      </c>
      <c r="AM35" t="str">
        <f t="shared" si="19"/>
        <v>Jon</v>
      </c>
      <c r="AN35" t="str">
        <f t="shared" si="36"/>
        <v>Kilmer, Jon</v>
      </c>
    </row>
    <row r="36" spans="1:40" ht="17.100000000000001" customHeight="1" x14ac:dyDescent="0.2">
      <c r="A36" s="19"/>
      <c r="B36" s="19">
        <f t="shared" si="20"/>
        <v>6</v>
      </c>
      <c r="C36" s="36" t="str">
        <f t="shared" si="21"/>
        <v>Rangel, Roga</v>
      </c>
      <c r="D36" s="41">
        <f t="shared" si="22"/>
        <v>17.333333333333339</v>
      </c>
      <c r="E36" s="20">
        <f t="shared" si="23"/>
        <v>25</v>
      </c>
      <c r="F36" s="20">
        <f t="shared" si="24"/>
        <v>14</v>
      </c>
      <c r="G36" s="20">
        <f t="shared" si="25"/>
        <v>5</v>
      </c>
      <c r="H36" s="20">
        <f t="shared" si="26"/>
        <v>9</v>
      </c>
      <c r="I36" s="31">
        <f t="shared" si="27"/>
        <v>10.096153846153843</v>
      </c>
      <c r="J36" s="31">
        <f t="shared" si="28"/>
        <v>5.6538461538461515</v>
      </c>
      <c r="K36" s="31">
        <f t="shared" si="29"/>
        <v>2.0192307692307687</v>
      </c>
      <c r="L36" s="31">
        <f t="shared" si="30"/>
        <v>3.6346153846153832</v>
      </c>
      <c r="M36" s="20">
        <f t="shared" si="31"/>
        <v>2</v>
      </c>
      <c r="N36" s="20">
        <f t="shared" si="32"/>
        <v>1</v>
      </c>
      <c r="O36" s="20">
        <f t="shared" si="33"/>
        <v>0</v>
      </c>
      <c r="Q36">
        <v>7</v>
      </c>
      <c r="R36" t="s">
        <v>602</v>
      </c>
      <c r="S36">
        <v>6</v>
      </c>
      <c r="T36">
        <v>17.100000000000001</v>
      </c>
      <c r="U36">
        <v>14</v>
      </c>
      <c r="V36">
        <v>25</v>
      </c>
      <c r="W36">
        <v>5</v>
      </c>
      <c r="X36">
        <v>9</v>
      </c>
      <c r="Y36">
        <v>2</v>
      </c>
      <c r="Z36">
        <v>1</v>
      </c>
      <c r="AA36">
        <v>0</v>
      </c>
      <c r="AE36">
        <f t="shared" si="34"/>
        <v>17.333333333333339</v>
      </c>
      <c r="AI36">
        <f t="shared" si="16"/>
        <v>5</v>
      </c>
      <c r="AJ36">
        <f t="shared" si="17"/>
        <v>11</v>
      </c>
      <c r="AK36">
        <f t="shared" si="35"/>
        <v>6</v>
      </c>
      <c r="AL36" t="str">
        <f t="shared" si="18"/>
        <v>Rangel</v>
      </c>
      <c r="AM36" t="str">
        <f t="shared" si="19"/>
        <v>Roga</v>
      </c>
      <c r="AN36" t="str">
        <f t="shared" si="36"/>
        <v>Rangel, Roga</v>
      </c>
    </row>
    <row r="37" spans="1:40" ht="17.100000000000001" customHeight="1" x14ac:dyDescent="0.2">
      <c r="A37" s="19"/>
      <c r="B37" s="19">
        <f t="shared" si="20"/>
        <v>10</v>
      </c>
      <c r="C37" s="36" t="str">
        <f t="shared" si="21"/>
        <v>Lininger, Alan</v>
      </c>
      <c r="D37" s="41">
        <f t="shared" si="22"/>
        <v>36</v>
      </c>
      <c r="E37" s="20">
        <f t="shared" si="23"/>
        <v>53</v>
      </c>
      <c r="F37" s="20">
        <f t="shared" si="24"/>
        <v>37</v>
      </c>
      <c r="G37" s="20">
        <f t="shared" si="25"/>
        <v>29</v>
      </c>
      <c r="H37" s="20">
        <f t="shared" si="26"/>
        <v>43</v>
      </c>
      <c r="I37" s="31">
        <f t="shared" si="27"/>
        <v>10.305555555555555</v>
      </c>
      <c r="J37" s="31">
        <f t="shared" si="28"/>
        <v>7.1944444444444446</v>
      </c>
      <c r="K37" s="31">
        <f t="shared" si="29"/>
        <v>5.6388888888888893</v>
      </c>
      <c r="L37" s="31">
        <f t="shared" si="30"/>
        <v>8.3611111111111107</v>
      </c>
      <c r="M37" s="20">
        <f t="shared" si="31"/>
        <v>0</v>
      </c>
      <c r="N37" s="20">
        <f t="shared" si="32"/>
        <v>5</v>
      </c>
      <c r="O37" s="20">
        <f t="shared" si="33"/>
        <v>0</v>
      </c>
      <c r="Q37">
        <v>11</v>
      </c>
      <c r="R37" t="s">
        <v>603</v>
      </c>
      <c r="S37">
        <v>10</v>
      </c>
      <c r="T37">
        <v>36</v>
      </c>
      <c r="U37">
        <v>37</v>
      </c>
      <c r="V37">
        <v>53</v>
      </c>
      <c r="W37">
        <v>29</v>
      </c>
      <c r="X37">
        <v>43</v>
      </c>
      <c r="Y37">
        <v>0</v>
      </c>
      <c r="Z37">
        <v>5</v>
      </c>
      <c r="AA37">
        <v>0</v>
      </c>
      <c r="AB37" s="42"/>
      <c r="AC37" s="42"/>
      <c r="AD37" s="42"/>
      <c r="AE37">
        <f t="shared" si="34"/>
        <v>36</v>
      </c>
      <c r="AI37">
        <f t="shared" si="16"/>
        <v>5</v>
      </c>
      <c r="AJ37">
        <f t="shared" si="17"/>
        <v>13</v>
      </c>
      <c r="AK37">
        <f t="shared" si="35"/>
        <v>8</v>
      </c>
      <c r="AL37" t="str">
        <f t="shared" si="18"/>
        <v>Lininger</v>
      </c>
      <c r="AM37" t="str">
        <f t="shared" si="19"/>
        <v>Alan</v>
      </c>
      <c r="AN37" t="str">
        <f t="shared" si="36"/>
        <v>Lininger, Alan</v>
      </c>
    </row>
    <row r="38" spans="1:40" ht="17.100000000000001" customHeight="1" x14ac:dyDescent="0.2">
      <c r="A38" s="19"/>
      <c r="B38" s="19" t="str">
        <f t="shared" si="20"/>
        <v/>
      </c>
      <c r="C38" s="36" t="str">
        <f t="shared" si="21"/>
        <v/>
      </c>
      <c r="D38" s="41" t="str">
        <f t="shared" si="22"/>
        <v/>
      </c>
      <c r="E38" s="20" t="str">
        <f t="shared" si="23"/>
        <v/>
      </c>
      <c r="F38" s="20" t="str">
        <f t="shared" si="24"/>
        <v/>
      </c>
      <c r="G38" s="20" t="str">
        <f t="shared" si="25"/>
        <v/>
      </c>
      <c r="H38" s="20" t="str">
        <f t="shared" si="26"/>
        <v/>
      </c>
      <c r="I38" s="31" t="str">
        <f t="shared" si="27"/>
        <v/>
      </c>
      <c r="J38" s="31" t="str">
        <f t="shared" si="28"/>
        <v/>
      </c>
      <c r="K38" s="31" t="str">
        <f t="shared" si="29"/>
        <v/>
      </c>
      <c r="L38" s="31" t="str">
        <f t="shared" si="30"/>
        <v/>
      </c>
      <c r="M38" s="20" t="str">
        <f t="shared" si="31"/>
        <v/>
      </c>
      <c r="N38" s="20" t="str">
        <f t="shared" si="32"/>
        <v/>
      </c>
      <c r="O38" s="20" t="str">
        <f t="shared" si="33"/>
        <v/>
      </c>
      <c r="Q38" s="33"/>
      <c r="S38" s="33"/>
      <c r="T38" s="33"/>
      <c r="U38" s="33"/>
      <c r="V38" s="33"/>
      <c r="W38" s="33"/>
      <c r="X38" s="33"/>
      <c r="Y38" s="33"/>
      <c r="Z38" s="33"/>
      <c r="AA38" s="33"/>
      <c r="AB38" s="42"/>
      <c r="AC38" s="42"/>
      <c r="AD38" s="42"/>
      <c r="AE38">
        <f t="shared" si="34"/>
        <v>0</v>
      </c>
      <c r="AI38" t="e">
        <f t="shared" si="16"/>
        <v>#VALUE!</v>
      </c>
      <c r="AJ38">
        <f t="shared" si="17"/>
        <v>0</v>
      </c>
      <c r="AK38" t="e">
        <f t="shared" si="35"/>
        <v>#VALUE!</v>
      </c>
      <c r="AL38" t="e">
        <f t="shared" si="18"/>
        <v>#VALUE!</v>
      </c>
      <c r="AM38" t="e">
        <f t="shared" si="19"/>
        <v>#VALUE!</v>
      </c>
      <c r="AN38" t="e">
        <f t="shared" si="36"/>
        <v>#VALUE!</v>
      </c>
    </row>
    <row r="39" spans="1:40" ht="17.100000000000001" customHeight="1" x14ac:dyDescent="0.2">
      <c r="A39" s="19"/>
      <c r="B39" s="19" t="str">
        <f t="shared" si="20"/>
        <v/>
      </c>
      <c r="C39" s="36" t="str">
        <f t="shared" si="21"/>
        <v/>
      </c>
      <c r="D39" s="41" t="str">
        <f t="shared" si="22"/>
        <v/>
      </c>
      <c r="E39" s="20" t="str">
        <f t="shared" si="23"/>
        <v/>
      </c>
      <c r="F39" s="20" t="str">
        <f t="shared" si="24"/>
        <v/>
      </c>
      <c r="G39" s="20" t="str">
        <f t="shared" si="25"/>
        <v/>
      </c>
      <c r="H39" s="20" t="str">
        <f t="shared" si="26"/>
        <v/>
      </c>
      <c r="I39" s="31" t="str">
        <f t="shared" si="27"/>
        <v/>
      </c>
      <c r="J39" s="31" t="str">
        <f t="shared" si="28"/>
        <v/>
      </c>
      <c r="K39" s="31" t="str">
        <f t="shared" si="29"/>
        <v/>
      </c>
      <c r="L39" s="31" t="str">
        <f t="shared" si="30"/>
        <v/>
      </c>
      <c r="M39" s="20" t="str">
        <f t="shared" si="31"/>
        <v/>
      </c>
      <c r="N39" s="20" t="str">
        <f t="shared" si="32"/>
        <v/>
      </c>
      <c r="O39" s="20" t="str">
        <f t="shared" si="33"/>
        <v/>
      </c>
      <c r="Q39" s="33"/>
      <c r="S39" s="33"/>
      <c r="T39" s="33"/>
      <c r="U39" s="33"/>
      <c r="V39" s="33"/>
      <c r="W39" s="33"/>
      <c r="X39" s="33"/>
      <c r="Y39" s="33"/>
      <c r="Z39" s="33"/>
      <c r="AA39" s="33"/>
      <c r="AB39" s="42"/>
      <c r="AC39" s="42"/>
      <c r="AD39" s="42"/>
      <c r="AE39">
        <f t="shared" si="34"/>
        <v>0</v>
      </c>
      <c r="AI39" t="e">
        <f t="shared" si="16"/>
        <v>#VALUE!</v>
      </c>
      <c r="AJ39">
        <f t="shared" si="17"/>
        <v>0</v>
      </c>
      <c r="AK39" t="e">
        <f t="shared" si="35"/>
        <v>#VALUE!</v>
      </c>
      <c r="AL39" t="e">
        <f t="shared" si="18"/>
        <v>#VALUE!</v>
      </c>
      <c r="AM39" t="e">
        <f t="shared" si="19"/>
        <v>#VALUE!</v>
      </c>
      <c r="AN39" t="e">
        <f t="shared" si="36"/>
        <v>#VALUE!</v>
      </c>
    </row>
    <row r="40" spans="1:40" ht="17.100000000000001" customHeight="1" x14ac:dyDescent="0.2">
      <c r="A40" s="19"/>
      <c r="B40" s="19" t="str">
        <f t="shared" si="20"/>
        <v/>
      </c>
      <c r="C40" s="36" t="str">
        <f t="shared" si="21"/>
        <v/>
      </c>
      <c r="D40" s="41" t="str">
        <f t="shared" si="22"/>
        <v/>
      </c>
      <c r="E40" s="20" t="str">
        <f t="shared" si="23"/>
        <v/>
      </c>
      <c r="F40" s="20" t="str">
        <f t="shared" si="24"/>
        <v/>
      </c>
      <c r="G40" s="20" t="str">
        <f t="shared" si="25"/>
        <v/>
      </c>
      <c r="H40" s="20" t="str">
        <f t="shared" si="26"/>
        <v/>
      </c>
      <c r="I40" s="20" t="str">
        <f t="shared" si="27"/>
        <v/>
      </c>
      <c r="J40" s="20" t="str">
        <f t="shared" si="28"/>
        <v/>
      </c>
      <c r="K40" s="20" t="str">
        <f t="shared" si="29"/>
        <v/>
      </c>
      <c r="L40" s="20" t="str">
        <f t="shared" si="30"/>
        <v/>
      </c>
      <c r="M40" s="20" t="str">
        <f t="shared" si="31"/>
        <v/>
      </c>
      <c r="N40" s="20" t="str">
        <f t="shared" si="32"/>
        <v/>
      </c>
      <c r="O40" s="20" t="str">
        <f t="shared" si="33"/>
        <v/>
      </c>
      <c r="Q40" s="33"/>
      <c r="S40" s="33"/>
      <c r="T40" s="33"/>
      <c r="U40" s="33"/>
      <c r="V40" s="33"/>
      <c r="W40" s="33"/>
      <c r="X40" s="33"/>
      <c r="Y40" s="33"/>
      <c r="Z40" s="33"/>
      <c r="AA40" s="33"/>
      <c r="AB40" s="42"/>
      <c r="AC40" s="42"/>
      <c r="AD40" s="42"/>
      <c r="AE40">
        <f t="shared" si="34"/>
        <v>0</v>
      </c>
      <c r="AI40" t="e">
        <f t="shared" si="16"/>
        <v>#VALUE!</v>
      </c>
      <c r="AJ40">
        <f t="shared" si="17"/>
        <v>0</v>
      </c>
      <c r="AK40" t="e">
        <f t="shared" si="35"/>
        <v>#VALUE!</v>
      </c>
      <c r="AL40" t="e">
        <f t="shared" si="18"/>
        <v>#VALUE!</v>
      </c>
      <c r="AM40" t="e">
        <f t="shared" si="19"/>
        <v>#VALUE!</v>
      </c>
      <c r="AN40" t="e">
        <f t="shared" si="36"/>
        <v>#VALUE!</v>
      </c>
    </row>
    <row r="41" spans="1:40" ht="17.100000000000001" customHeight="1" x14ac:dyDescent="0.2">
      <c r="A41" s="19"/>
      <c r="B41" s="19" t="str">
        <f t="shared" si="20"/>
        <v/>
      </c>
      <c r="C41" s="36" t="str">
        <f t="shared" si="21"/>
        <v/>
      </c>
      <c r="D41" s="41" t="str">
        <f t="shared" si="22"/>
        <v/>
      </c>
      <c r="E41" s="20" t="str">
        <f t="shared" si="23"/>
        <v/>
      </c>
      <c r="F41" s="20" t="str">
        <f t="shared" si="24"/>
        <v/>
      </c>
      <c r="G41" s="20" t="str">
        <f t="shared" si="25"/>
        <v/>
      </c>
      <c r="H41" s="20" t="str">
        <f t="shared" si="26"/>
        <v/>
      </c>
      <c r="I41" s="20" t="str">
        <f t="shared" si="27"/>
        <v/>
      </c>
      <c r="J41" s="20" t="str">
        <f t="shared" si="28"/>
        <v/>
      </c>
      <c r="K41" s="20" t="str">
        <f t="shared" si="29"/>
        <v/>
      </c>
      <c r="L41" s="20" t="str">
        <f t="shared" si="30"/>
        <v/>
      </c>
      <c r="M41" s="20" t="str">
        <f t="shared" si="31"/>
        <v/>
      </c>
      <c r="N41" s="20" t="str">
        <f t="shared" si="32"/>
        <v/>
      </c>
      <c r="O41" s="20" t="str">
        <f t="shared" si="33"/>
        <v/>
      </c>
      <c r="Q41" s="33"/>
      <c r="S41" s="33"/>
      <c r="T41" s="33"/>
      <c r="U41" s="33"/>
      <c r="V41" s="33"/>
      <c r="W41" s="33"/>
      <c r="X41" s="33"/>
      <c r="Y41" s="33"/>
      <c r="Z41" s="33"/>
      <c r="AA41" s="33"/>
      <c r="AB41" s="42"/>
      <c r="AC41" s="42"/>
      <c r="AD41" s="42"/>
      <c r="AE41">
        <f t="shared" si="34"/>
        <v>0</v>
      </c>
      <c r="AI41" t="e">
        <f t="shared" si="16"/>
        <v>#VALUE!</v>
      </c>
      <c r="AJ41">
        <f t="shared" si="17"/>
        <v>0</v>
      </c>
      <c r="AK41" t="e">
        <f t="shared" si="35"/>
        <v>#VALUE!</v>
      </c>
      <c r="AL41" t="e">
        <f t="shared" si="18"/>
        <v>#VALUE!</v>
      </c>
      <c r="AM41" t="e">
        <f t="shared" si="19"/>
        <v>#VALUE!</v>
      </c>
      <c r="AN41" t="e">
        <f t="shared" si="36"/>
        <v>#VALUE!</v>
      </c>
    </row>
    <row r="42" spans="1:40" ht="17.100000000000001" customHeight="1" x14ac:dyDescent="0.2">
      <c r="A42" s="22"/>
      <c r="B42" s="22"/>
      <c r="C42" s="37" t="s">
        <v>37</v>
      </c>
      <c r="D42" s="31">
        <f t="shared" ref="D42:H42" si="37">SUM(D33:D41)</f>
        <v>68.666666666666671</v>
      </c>
      <c r="E42" s="35">
        <f t="shared" si="37"/>
        <v>111</v>
      </c>
      <c r="F42" s="35">
        <f t="shared" si="37"/>
        <v>86</v>
      </c>
      <c r="G42" s="35">
        <f t="shared" si="37"/>
        <v>56</v>
      </c>
      <c r="H42" s="35">
        <f t="shared" si="37"/>
        <v>66</v>
      </c>
      <c r="I42" s="31">
        <f>E42*7/D42</f>
        <v>11.315533980582524</v>
      </c>
      <c r="J42" s="31">
        <f>F42*7/D42</f>
        <v>8.766990291262136</v>
      </c>
      <c r="K42" s="32">
        <f>G42*7/D42</f>
        <v>5.7087378640776691</v>
      </c>
      <c r="L42" s="32">
        <f>H42*7/D42</f>
        <v>6.7281553398058245</v>
      </c>
      <c r="M42" s="20">
        <f>SUM(M33:M41)</f>
        <v>3</v>
      </c>
      <c r="N42" s="20">
        <f t="shared" ref="N42:O42" si="38">SUM(N33:N41)</f>
        <v>7</v>
      </c>
      <c r="O42" s="20">
        <f t="shared" si="38"/>
        <v>0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zoomScaleNormal="100" workbookViewId="0">
      <selection activeCell="E4" sqref="E4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331</v>
      </c>
      <c r="B1" s="2"/>
      <c r="C1" s="2"/>
      <c r="D1" s="2"/>
      <c r="E1" s="3"/>
      <c r="F1" s="4"/>
      <c r="G1" s="5" t="s">
        <v>0</v>
      </c>
      <c r="H1" s="6" t="s">
        <v>1</v>
      </c>
      <c r="I1" s="7" t="s">
        <v>863</v>
      </c>
      <c r="J1" s="5" t="s">
        <v>2</v>
      </c>
      <c r="K1" s="6" t="s">
        <v>3</v>
      </c>
      <c r="L1" s="7" t="s">
        <v>864</v>
      </c>
      <c r="M1" s="5" t="s">
        <v>4</v>
      </c>
      <c r="N1" s="6" t="s">
        <v>3</v>
      </c>
      <c r="O1" s="7" t="s">
        <v>865</v>
      </c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>
        <v>44087</v>
      </c>
      <c r="H2" s="10" t="s">
        <v>5</v>
      </c>
      <c r="I2" s="11"/>
      <c r="J2" s="9">
        <v>44094</v>
      </c>
      <c r="K2" s="10" t="s">
        <v>5</v>
      </c>
      <c r="L2" s="11"/>
      <c r="M2" s="9">
        <v>44107</v>
      </c>
      <c r="N2" s="10" t="s">
        <v>5</v>
      </c>
      <c r="O2" s="120"/>
    </row>
    <row r="3" spans="1:40" s="8" customFormat="1" ht="17.100000000000001" customHeight="1" x14ac:dyDescent="0.25">
      <c r="A3" s="1" t="s">
        <v>6</v>
      </c>
      <c r="B3" s="2"/>
      <c r="C3" s="1" t="s">
        <v>314</v>
      </c>
      <c r="D3" s="2"/>
      <c r="E3" s="12"/>
      <c r="F3" s="3"/>
      <c r="G3" s="13" t="s">
        <v>313</v>
      </c>
      <c r="H3" s="124" t="s">
        <v>326</v>
      </c>
      <c r="I3" s="15"/>
      <c r="J3" s="13" t="s">
        <v>760</v>
      </c>
      <c r="K3" s="122" t="s">
        <v>45</v>
      </c>
      <c r="L3" s="15"/>
      <c r="M3" s="13" t="s">
        <v>770</v>
      </c>
      <c r="N3" s="122" t="s">
        <v>53</v>
      </c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9" t="s">
        <v>9</v>
      </c>
      <c r="H4" s="6" t="s">
        <v>3</v>
      </c>
      <c r="I4" s="7" t="s">
        <v>751</v>
      </c>
      <c r="J4" s="119" t="s">
        <v>10</v>
      </c>
      <c r="K4" s="86" t="s">
        <v>3</v>
      </c>
      <c r="L4" s="11" t="s">
        <v>808</v>
      </c>
      <c r="M4" s="5" t="s">
        <v>11</v>
      </c>
      <c r="N4" s="86" t="s">
        <v>3</v>
      </c>
      <c r="O4" s="7" t="s">
        <v>859</v>
      </c>
    </row>
    <row r="5" spans="1:40" s="8" customFormat="1" ht="17.100000000000001" customHeight="1" x14ac:dyDescent="0.25">
      <c r="A5" s="1" t="s">
        <v>12</v>
      </c>
      <c r="B5" s="2"/>
      <c r="C5" s="1" t="s">
        <v>51</v>
      </c>
      <c r="D5" s="2"/>
      <c r="G5" s="9">
        <v>44108</v>
      </c>
      <c r="H5" s="10" t="s">
        <v>5</v>
      </c>
      <c r="I5" s="11"/>
      <c r="J5" s="9">
        <v>44115</v>
      </c>
      <c r="K5" s="10" t="s">
        <v>5</v>
      </c>
      <c r="L5" s="11"/>
      <c r="M5" s="9">
        <v>44121</v>
      </c>
      <c r="N5" s="10" t="s">
        <v>5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 t="s">
        <v>760</v>
      </c>
      <c r="H6" s="14" t="s">
        <v>325</v>
      </c>
      <c r="I6" s="15"/>
      <c r="J6" s="13" t="s">
        <v>770</v>
      </c>
      <c r="K6" s="14" t="s">
        <v>7</v>
      </c>
      <c r="L6" s="15"/>
      <c r="M6" s="13" t="s">
        <v>770</v>
      </c>
      <c r="N6" s="14" t="s">
        <v>21</v>
      </c>
      <c r="O6" s="15"/>
    </row>
    <row r="7" spans="1:40" s="8" customFormat="1" ht="17.100000000000001" customHeight="1" x14ac:dyDescent="0.25">
      <c r="A7" s="1" t="s">
        <v>15</v>
      </c>
      <c r="B7" s="2"/>
      <c r="C7" s="12">
        <f>COUNTIF(D1:O9,"won")</f>
        <v>2</v>
      </c>
      <c r="D7" s="5" t="s">
        <v>16</v>
      </c>
      <c r="E7" s="6" t="s">
        <v>3</v>
      </c>
      <c r="F7" s="7" t="s">
        <v>776</v>
      </c>
      <c r="G7" s="5" t="s">
        <v>17</v>
      </c>
      <c r="H7" s="6" t="s">
        <v>3</v>
      </c>
      <c r="I7" s="7" t="s">
        <v>800</v>
      </c>
      <c r="J7" s="5" t="s">
        <v>18</v>
      </c>
      <c r="K7" s="6" t="s">
        <v>1</v>
      </c>
      <c r="L7" s="7" t="s">
        <v>789</v>
      </c>
      <c r="M7" s="5" t="s">
        <v>322</v>
      </c>
      <c r="N7" s="6" t="s">
        <v>3</v>
      </c>
      <c r="O7" s="7" t="s">
        <v>814</v>
      </c>
    </row>
    <row r="8" spans="1:40" s="8" customFormat="1" ht="17.100000000000001" customHeight="1" x14ac:dyDescent="0.25">
      <c r="A8" s="1" t="s">
        <v>19</v>
      </c>
      <c r="B8" s="2"/>
      <c r="C8" s="12">
        <f>COUNTIF(D1:O9,"lost")</f>
        <v>8</v>
      </c>
      <c r="D8" s="9">
        <v>44122</v>
      </c>
      <c r="E8" s="10" t="s">
        <v>5</v>
      </c>
      <c r="F8" s="11"/>
      <c r="G8" s="9">
        <v>44129</v>
      </c>
      <c r="H8" s="10" t="s">
        <v>5</v>
      </c>
      <c r="I8" s="11"/>
      <c r="J8" s="9">
        <v>44142</v>
      </c>
      <c r="K8" s="10" t="s">
        <v>5</v>
      </c>
      <c r="L8" s="11"/>
      <c r="M8" s="9">
        <v>44143</v>
      </c>
      <c r="N8" s="10" t="s">
        <v>5</v>
      </c>
      <c r="O8" s="11"/>
    </row>
    <row r="9" spans="1:40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761</v>
      </c>
      <c r="E9" s="14" t="s">
        <v>335</v>
      </c>
      <c r="F9" s="15"/>
      <c r="G9" s="13" t="s">
        <v>760</v>
      </c>
      <c r="H9" s="14" t="s">
        <v>336</v>
      </c>
      <c r="I9" s="15"/>
      <c r="J9" s="13" t="s">
        <v>313</v>
      </c>
      <c r="K9" s="14" t="s">
        <v>334</v>
      </c>
      <c r="L9" s="15"/>
      <c r="M9" s="13" t="s">
        <v>760</v>
      </c>
      <c r="N9" s="14" t="s">
        <v>44</v>
      </c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60</v>
      </c>
      <c r="R11" t="s">
        <v>24</v>
      </c>
      <c r="S11" s="33" t="s">
        <v>61</v>
      </c>
      <c r="T11" s="33" t="s">
        <v>62</v>
      </c>
      <c r="U11" s="33" t="s">
        <v>63</v>
      </c>
      <c r="V11" s="33" t="s">
        <v>64</v>
      </c>
      <c r="W11" s="33" t="s">
        <v>65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123" t="s">
        <v>328</v>
      </c>
      <c r="AF11" s="33" t="s">
        <v>66</v>
      </c>
      <c r="AG11" s="4" t="s">
        <v>329</v>
      </c>
    </row>
    <row r="12" spans="1:40" ht="17.100000000000001" customHeight="1" x14ac:dyDescent="0.2">
      <c r="A12" s="19">
        <v>44</v>
      </c>
      <c r="B12" s="19">
        <f>T12</f>
        <v>10</v>
      </c>
      <c r="C12" s="36" t="str">
        <f>AN12</f>
        <v>Graybill, Brent</v>
      </c>
      <c r="D12" s="36">
        <f t="shared" ref="D12:L12" si="0">U12</f>
        <v>27</v>
      </c>
      <c r="E12" s="20">
        <f t="shared" si="0"/>
        <v>4</v>
      </c>
      <c r="F12" s="20">
        <f t="shared" si="0"/>
        <v>8</v>
      </c>
      <c r="G12" s="20">
        <f t="shared" si="0"/>
        <v>0</v>
      </c>
      <c r="H12" s="20">
        <f t="shared" si="0"/>
        <v>0</v>
      </c>
      <c r="I12" s="20">
        <f t="shared" si="0"/>
        <v>0</v>
      </c>
      <c r="J12" s="20">
        <f t="shared" si="0"/>
        <v>1</v>
      </c>
      <c r="K12" s="20">
        <f t="shared" si="0"/>
        <v>3</v>
      </c>
      <c r="L12" s="20">
        <f t="shared" si="0"/>
        <v>1</v>
      </c>
      <c r="M12" s="21">
        <f t="shared" ref="M12:M24" si="1">F12/D12</f>
        <v>0.29629629629629628</v>
      </c>
      <c r="N12" s="20">
        <f>F12+G12+(H12*2)+(I12*3)</f>
        <v>8</v>
      </c>
      <c r="O12" s="21">
        <f>N12/D12</f>
        <v>0.29629629629629628</v>
      </c>
      <c r="Q12">
        <v>1</v>
      </c>
      <c r="R12" t="s">
        <v>609</v>
      </c>
      <c r="S12">
        <v>0.29599999999999999</v>
      </c>
      <c r="T12">
        <v>10</v>
      </c>
      <c r="U12">
        <v>27</v>
      </c>
      <c r="V12">
        <v>4</v>
      </c>
      <c r="W12">
        <v>8</v>
      </c>
      <c r="X12">
        <v>0</v>
      </c>
      <c r="Y12">
        <v>0</v>
      </c>
      <c r="Z12">
        <v>0</v>
      </c>
      <c r="AA12">
        <v>1</v>
      </c>
      <c r="AB12">
        <v>3</v>
      </c>
      <c r="AC12">
        <v>1</v>
      </c>
      <c r="AD12">
        <v>8</v>
      </c>
      <c r="AE12">
        <v>0.36699999999999999</v>
      </c>
      <c r="AF12">
        <v>0.29599999999999999</v>
      </c>
      <c r="AG12">
        <v>0.66300000000000003</v>
      </c>
      <c r="AI12">
        <f t="shared" ref="AI12:AI25" si="2">FIND(" ",R12)</f>
        <v>6</v>
      </c>
      <c r="AJ12">
        <f t="shared" ref="AJ12:AJ25" si="3">LEN(R12)</f>
        <v>14</v>
      </c>
      <c r="AK12">
        <f>AJ12-AI12</f>
        <v>8</v>
      </c>
      <c r="AL12" t="str">
        <f t="shared" ref="AL12:AL25" si="4">RIGHT(R12,AK12)</f>
        <v>Graybill</v>
      </c>
      <c r="AM12" t="str">
        <f t="shared" ref="AM12:AM25" si="5">LEFT(R12,(AI12-1))</f>
        <v>Brent</v>
      </c>
      <c r="AN12" t="str">
        <f>AL12&amp;", "&amp;AM12</f>
        <v>Graybill, Brent</v>
      </c>
    </row>
    <row r="13" spans="1:40" ht="17.100000000000001" customHeight="1" x14ac:dyDescent="0.2">
      <c r="A13" s="19">
        <v>43</v>
      </c>
      <c r="B13" s="19">
        <f t="shared" ref="B13:B24" si="6">T13</f>
        <v>9</v>
      </c>
      <c r="C13" s="36" t="str">
        <f t="shared" ref="C13:C24" si="7">AN13</f>
        <v>Krepps, Andrew</v>
      </c>
      <c r="D13" s="36">
        <f t="shared" ref="D13:L24" si="8">U13</f>
        <v>23</v>
      </c>
      <c r="E13" s="20">
        <f t="shared" si="8"/>
        <v>4</v>
      </c>
      <c r="F13" s="20">
        <f t="shared" si="8"/>
        <v>7</v>
      </c>
      <c r="G13" s="20">
        <f t="shared" si="8"/>
        <v>2</v>
      </c>
      <c r="H13" s="20">
        <f t="shared" si="8"/>
        <v>0</v>
      </c>
      <c r="I13" s="20">
        <f t="shared" si="8"/>
        <v>0</v>
      </c>
      <c r="J13" s="20">
        <f t="shared" si="8"/>
        <v>1</v>
      </c>
      <c r="K13" s="20">
        <f t="shared" si="8"/>
        <v>4</v>
      </c>
      <c r="L13" s="20">
        <f t="shared" si="8"/>
        <v>7</v>
      </c>
      <c r="M13" s="21">
        <f t="shared" si="1"/>
        <v>0.30434782608695654</v>
      </c>
      <c r="N13" s="20">
        <f>F13+G13+(H13*2)+(I13*3)</f>
        <v>9</v>
      </c>
      <c r="O13" s="21">
        <f t="shared" ref="O13:O24" si="9">N13/D13</f>
        <v>0.39130434782608697</v>
      </c>
      <c r="Q13">
        <v>2</v>
      </c>
      <c r="R13" t="s">
        <v>610</v>
      </c>
      <c r="S13">
        <v>0.30399999999999999</v>
      </c>
      <c r="T13">
        <v>9</v>
      </c>
      <c r="U13">
        <v>23</v>
      </c>
      <c r="V13">
        <v>4</v>
      </c>
      <c r="W13">
        <v>7</v>
      </c>
      <c r="X13">
        <v>2</v>
      </c>
      <c r="Y13">
        <v>0</v>
      </c>
      <c r="Z13">
        <v>0</v>
      </c>
      <c r="AA13">
        <v>1</v>
      </c>
      <c r="AB13">
        <v>4</v>
      </c>
      <c r="AC13">
        <v>7</v>
      </c>
      <c r="AD13">
        <v>9</v>
      </c>
      <c r="AE13">
        <v>0.40699999999999997</v>
      </c>
      <c r="AF13">
        <v>0.39100000000000001</v>
      </c>
      <c r="AG13">
        <v>0.79900000000000004</v>
      </c>
      <c r="AI13">
        <f t="shared" si="2"/>
        <v>7</v>
      </c>
      <c r="AJ13">
        <f t="shared" si="3"/>
        <v>13</v>
      </c>
      <c r="AK13">
        <f t="shared" ref="AK13:AK25" si="10">AJ13-AI13</f>
        <v>6</v>
      </c>
      <c r="AL13" t="str">
        <f t="shared" si="4"/>
        <v>Krepps</v>
      </c>
      <c r="AM13" t="str">
        <f t="shared" si="5"/>
        <v>Andrew</v>
      </c>
      <c r="AN13" t="str">
        <f t="shared" ref="AN13:AN25" si="11">AL13&amp;", "&amp;AM13</f>
        <v>Krepps, Andrew</v>
      </c>
    </row>
    <row r="14" spans="1:40" ht="17.100000000000001" customHeight="1" x14ac:dyDescent="0.2">
      <c r="A14" s="19">
        <v>47</v>
      </c>
      <c r="B14" s="19">
        <f t="shared" si="6"/>
        <v>6</v>
      </c>
      <c r="C14" s="36" t="str">
        <f t="shared" si="7"/>
        <v>Shaull, Ron</v>
      </c>
      <c r="D14" s="36">
        <f t="shared" si="8"/>
        <v>14</v>
      </c>
      <c r="E14" s="20">
        <f t="shared" si="8"/>
        <v>5</v>
      </c>
      <c r="F14" s="20">
        <f t="shared" si="8"/>
        <v>7</v>
      </c>
      <c r="G14" s="20">
        <f t="shared" si="8"/>
        <v>0</v>
      </c>
      <c r="H14" s="20">
        <f t="shared" si="8"/>
        <v>0</v>
      </c>
      <c r="I14" s="20">
        <f t="shared" si="8"/>
        <v>0</v>
      </c>
      <c r="J14" s="20">
        <f t="shared" si="8"/>
        <v>1</v>
      </c>
      <c r="K14" s="20">
        <f t="shared" si="8"/>
        <v>2</v>
      </c>
      <c r="L14" s="20">
        <f t="shared" si="8"/>
        <v>3</v>
      </c>
      <c r="M14" s="21">
        <f t="shared" si="1"/>
        <v>0.5</v>
      </c>
      <c r="N14" s="20">
        <f t="shared" ref="N14:N24" si="12">F14+G14+(H14*2)+(I14*3)</f>
        <v>7</v>
      </c>
      <c r="O14" s="21">
        <f t="shared" si="9"/>
        <v>0.5</v>
      </c>
      <c r="Q14">
        <v>3</v>
      </c>
      <c r="R14" t="s">
        <v>611</v>
      </c>
      <c r="S14">
        <v>0.5</v>
      </c>
      <c r="T14">
        <v>6</v>
      </c>
      <c r="U14">
        <v>14</v>
      </c>
      <c r="V14">
        <v>5</v>
      </c>
      <c r="W14">
        <v>7</v>
      </c>
      <c r="X14">
        <v>0</v>
      </c>
      <c r="Y14">
        <v>0</v>
      </c>
      <c r="Z14">
        <v>0</v>
      </c>
      <c r="AA14">
        <v>1</v>
      </c>
      <c r="AB14">
        <v>2</v>
      </c>
      <c r="AC14">
        <v>3</v>
      </c>
      <c r="AD14">
        <v>7</v>
      </c>
      <c r="AE14">
        <v>0.56200000000000006</v>
      </c>
      <c r="AF14">
        <v>0.5</v>
      </c>
      <c r="AG14">
        <v>1.0620000000000001</v>
      </c>
      <c r="AI14">
        <f t="shared" si="2"/>
        <v>4</v>
      </c>
      <c r="AJ14">
        <f t="shared" si="3"/>
        <v>10</v>
      </c>
      <c r="AK14">
        <f t="shared" si="10"/>
        <v>6</v>
      </c>
      <c r="AL14" t="str">
        <f t="shared" si="4"/>
        <v>Shaull</v>
      </c>
      <c r="AM14" t="str">
        <f t="shared" si="5"/>
        <v>Ron</v>
      </c>
      <c r="AN14" t="str">
        <f t="shared" si="11"/>
        <v>Shaull, Ron</v>
      </c>
    </row>
    <row r="15" spans="1:40" ht="17.100000000000001" customHeight="1" x14ac:dyDescent="0.2">
      <c r="A15" s="19">
        <v>47</v>
      </c>
      <c r="B15" s="19">
        <f t="shared" si="6"/>
        <v>10</v>
      </c>
      <c r="C15" s="36" t="str">
        <f t="shared" si="7"/>
        <v>Goebeler, Rick</v>
      </c>
      <c r="D15" s="36">
        <f t="shared" si="8"/>
        <v>28</v>
      </c>
      <c r="E15" s="20">
        <f t="shared" si="8"/>
        <v>7</v>
      </c>
      <c r="F15" s="20">
        <f t="shared" si="8"/>
        <v>14</v>
      </c>
      <c r="G15" s="20">
        <f t="shared" si="8"/>
        <v>0</v>
      </c>
      <c r="H15" s="20">
        <f t="shared" si="8"/>
        <v>1</v>
      </c>
      <c r="I15" s="20">
        <f t="shared" si="8"/>
        <v>0</v>
      </c>
      <c r="J15" s="20">
        <f t="shared" si="8"/>
        <v>4</v>
      </c>
      <c r="K15" s="20">
        <f t="shared" si="8"/>
        <v>1</v>
      </c>
      <c r="L15" s="20">
        <f t="shared" si="8"/>
        <v>0</v>
      </c>
      <c r="M15" s="21">
        <f t="shared" si="1"/>
        <v>0.5</v>
      </c>
      <c r="N15" s="20">
        <f t="shared" si="12"/>
        <v>16</v>
      </c>
      <c r="O15" s="21">
        <f t="shared" si="9"/>
        <v>0.5714285714285714</v>
      </c>
      <c r="Q15">
        <v>4</v>
      </c>
      <c r="R15" t="s">
        <v>612</v>
      </c>
      <c r="S15">
        <v>0.5</v>
      </c>
      <c r="T15">
        <v>10</v>
      </c>
      <c r="U15">
        <v>28</v>
      </c>
      <c r="V15">
        <v>7</v>
      </c>
      <c r="W15">
        <v>14</v>
      </c>
      <c r="X15">
        <v>0</v>
      </c>
      <c r="Y15">
        <v>1</v>
      </c>
      <c r="Z15">
        <v>0</v>
      </c>
      <c r="AA15">
        <v>4</v>
      </c>
      <c r="AB15">
        <v>1</v>
      </c>
      <c r="AC15">
        <v>0</v>
      </c>
      <c r="AD15">
        <v>16</v>
      </c>
      <c r="AE15">
        <v>0.51700000000000002</v>
      </c>
      <c r="AF15">
        <v>0.57099999999999995</v>
      </c>
      <c r="AG15">
        <v>1.089</v>
      </c>
      <c r="AI15">
        <f t="shared" si="2"/>
        <v>5</v>
      </c>
      <c r="AJ15">
        <f t="shared" si="3"/>
        <v>13</v>
      </c>
      <c r="AK15">
        <f t="shared" si="10"/>
        <v>8</v>
      </c>
      <c r="AL15" t="str">
        <f t="shared" si="4"/>
        <v>Goebeler</v>
      </c>
      <c r="AM15" t="str">
        <f t="shared" si="5"/>
        <v>Rick</v>
      </c>
      <c r="AN15" t="str">
        <f t="shared" si="11"/>
        <v>Goebeler, Rick</v>
      </c>
    </row>
    <row r="16" spans="1:40" ht="17.100000000000001" customHeight="1" x14ac:dyDescent="0.2">
      <c r="A16" s="19">
        <v>50</v>
      </c>
      <c r="B16" s="19">
        <f t="shared" si="6"/>
        <v>10</v>
      </c>
      <c r="C16" s="36" t="str">
        <f t="shared" si="7"/>
        <v>Goshorn, Cory</v>
      </c>
      <c r="D16" s="36">
        <f t="shared" si="8"/>
        <v>24</v>
      </c>
      <c r="E16" s="20">
        <f t="shared" si="8"/>
        <v>6</v>
      </c>
      <c r="F16" s="20">
        <f t="shared" si="8"/>
        <v>6</v>
      </c>
      <c r="G16" s="20">
        <f t="shared" si="8"/>
        <v>0</v>
      </c>
      <c r="H16" s="20">
        <f t="shared" si="8"/>
        <v>0</v>
      </c>
      <c r="I16" s="20">
        <f t="shared" si="8"/>
        <v>0</v>
      </c>
      <c r="J16" s="20">
        <f t="shared" si="8"/>
        <v>4</v>
      </c>
      <c r="K16" s="20">
        <f t="shared" si="8"/>
        <v>4</v>
      </c>
      <c r="L16" s="20">
        <f t="shared" si="8"/>
        <v>8</v>
      </c>
      <c r="M16" s="21">
        <f t="shared" si="1"/>
        <v>0.25</v>
      </c>
      <c r="N16" s="20">
        <f t="shared" si="12"/>
        <v>6</v>
      </c>
      <c r="O16" s="21">
        <f t="shared" si="9"/>
        <v>0.25</v>
      </c>
      <c r="Q16">
        <v>5</v>
      </c>
      <c r="R16" t="s">
        <v>613</v>
      </c>
      <c r="S16">
        <v>0.25</v>
      </c>
      <c r="T16">
        <v>10</v>
      </c>
      <c r="U16">
        <v>24</v>
      </c>
      <c r="V16">
        <v>6</v>
      </c>
      <c r="W16">
        <v>6</v>
      </c>
      <c r="X16">
        <v>0</v>
      </c>
      <c r="Y16">
        <v>0</v>
      </c>
      <c r="Z16">
        <v>0</v>
      </c>
      <c r="AA16">
        <v>4</v>
      </c>
      <c r="AB16">
        <v>4</v>
      </c>
      <c r="AC16">
        <v>8</v>
      </c>
      <c r="AD16">
        <v>6</v>
      </c>
      <c r="AE16">
        <v>0.34499999999999997</v>
      </c>
      <c r="AF16">
        <v>0.25</v>
      </c>
      <c r="AG16">
        <v>0.59499999999999997</v>
      </c>
      <c r="AI16">
        <f t="shared" si="2"/>
        <v>5</v>
      </c>
      <c r="AJ16">
        <f t="shared" si="3"/>
        <v>12</v>
      </c>
      <c r="AK16">
        <f t="shared" si="10"/>
        <v>7</v>
      </c>
      <c r="AL16" t="str">
        <f t="shared" si="4"/>
        <v>Goshorn</v>
      </c>
      <c r="AM16" t="str">
        <f t="shared" si="5"/>
        <v>Cory</v>
      </c>
      <c r="AN16" t="str">
        <f t="shared" si="11"/>
        <v>Goshorn, Cory</v>
      </c>
    </row>
    <row r="17" spans="1:40" ht="17.100000000000001" customHeight="1" x14ac:dyDescent="0.2">
      <c r="A17" s="19">
        <v>50</v>
      </c>
      <c r="B17" s="19">
        <f t="shared" si="6"/>
        <v>9</v>
      </c>
      <c r="C17" s="36" t="str">
        <f t="shared" si="7"/>
        <v>Bills, Ed</v>
      </c>
      <c r="D17" s="36">
        <f t="shared" si="8"/>
        <v>24</v>
      </c>
      <c r="E17" s="20">
        <f t="shared" si="8"/>
        <v>3</v>
      </c>
      <c r="F17" s="20">
        <f t="shared" si="8"/>
        <v>13</v>
      </c>
      <c r="G17" s="20">
        <f t="shared" si="8"/>
        <v>2</v>
      </c>
      <c r="H17" s="20">
        <f t="shared" si="8"/>
        <v>0</v>
      </c>
      <c r="I17" s="20">
        <f t="shared" si="8"/>
        <v>0</v>
      </c>
      <c r="J17" s="20">
        <f t="shared" si="8"/>
        <v>5</v>
      </c>
      <c r="K17" s="20">
        <f t="shared" si="8"/>
        <v>2</v>
      </c>
      <c r="L17" s="20">
        <f t="shared" si="8"/>
        <v>3</v>
      </c>
      <c r="M17" s="21">
        <f t="shared" si="1"/>
        <v>0.54166666666666663</v>
      </c>
      <c r="N17" s="20">
        <f t="shared" si="12"/>
        <v>15</v>
      </c>
      <c r="O17" s="21">
        <f t="shared" si="9"/>
        <v>0.625</v>
      </c>
      <c r="Q17">
        <v>6</v>
      </c>
      <c r="R17" t="s">
        <v>614</v>
      </c>
      <c r="S17">
        <v>0.54200000000000004</v>
      </c>
      <c r="T17">
        <v>9</v>
      </c>
      <c r="U17">
        <v>24</v>
      </c>
      <c r="V17">
        <v>3</v>
      </c>
      <c r="W17">
        <v>13</v>
      </c>
      <c r="X17">
        <v>2</v>
      </c>
      <c r="Y17">
        <v>0</v>
      </c>
      <c r="Z17">
        <v>0</v>
      </c>
      <c r="AA17">
        <v>5</v>
      </c>
      <c r="AB17">
        <v>2</v>
      </c>
      <c r="AC17">
        <v>3</v>
      </c>
      <c r="AD17">
        <v>15</v>
      </c>
      <c r="AE17">
        <v>0.55600000000000005</v>
      </c>
      <c r="AF17">
        <v>0.625</v>
      </c>
      <c r="AG17">
        <v>1.181</v>
      </c>
      <c r="AI17">
        <f t="shared" si="2"/>
        <v>3</v>
      </c>
      <c r="AJ17">
        <f t="shared" si="3"/>
        <v>8</v>
      </c>
      <c r="AK17">
        <f t="shared" si="10"/>
        <v>5</v>
      </c>
      <c r="AL17" t="str">
        <f t="shared" si="4"/>
        <v>Bills</v>
      </c>
      <c r="AM17" t="str">
        <f t="shared" si="5"/>
        <v>Ed</v>
      </c>
      <c r="AN17" t="str">
        <f t="shared" si="11"/>
        <v>Bills, Ed</v>
      </c>
    </row>
    <row r="18" spans="1:40" ht="17.100000000000001" customHeight="1" x14ac:dyDescent="0.2">
      <c r="A18" s="19">
        <v>43</v>
      </c>
      <c r="B18" s="19">
        <f t="shared" si="6"/>
        <v>9</v>
      </c>
      <c r="C18" s="36" t="str">
        <f t="shared" si="7"/>
        <v>Bubb, Chris</v>
      </c>
      <c r="D18" s="36">
        <f t="shared" si="8"/>
        <v>20</v>
      </c>
      <c r="E18" s="20">
        <f t="shared" si="8"/>
        <v>2</v>
      </c>
      <c r="F18" s="20">
        <f t="shared" si="8"/>
        <v>4</v>
      </c>
      <c r="G18" s="20">
        <f t="shared" si="8"/>
        <v>0</v>
      </c>
      <c r="H18" s="20">
        <f t="shared" si="8"/>
        <v>0</v>
      </c>
      <c r="I18" s="20">
        <f t="shared" si="8"/>
        <v>0</v>
      </c>
      <c r="J18" s="20">
        <f t="shared" si="8"/>
        <v>5</v>
      </c>
      <c r="K18" s="20">
        <f t="shared" si="8"/>
        <v>6</v>
      </c>
      <c r="L18" s="20">
        <f t="shared" si="8"/>
        <v>4</v>
      </c>
      <c r="M18" s="21">
        <f t="shared" si="1"/>
        <v>0.2</v>
      </c>
      <c r="N18" s="20">
        <f t="shared" si="12"/>
        <v>4</v>
      </c>
      <c r="O18" s="21">
        <f t="shared" si="9"/>
        <v>0.2</v>
      </c>
      <c r="Q18">
        <v>7</v>
      </c>
      <c r="R18" t="s">
        <v>615</v>
      </c>
      <c r="S18">
        <v>0.2</v>
      </c>
      <c r="T18">
        <v>9</v>
      </c>
      <c r="U18">
        <v>20</v>
      </c>
      <c r="V18">
        <v>2</v>
      </c>
      <c r="W18">
        <v>4</v>
      </c>
      <c r="X18">
        <v>0</v>
      </c>
      <c r="Y18">
        <v>0</v>
      </c>
      <c r="Z18">
        <v>0</v>
      </c>
      <c r="AA18">
        <v>5</v>
      </c>
      <c r="AB18">
        <v>6</v>
      </c>
      <c r="AC18">
        <v>4</v>
      </c>
      <c r="AD18">
        <v>4</v>
      </c>
      <c r="AE18">
        <v>0.38500000000000001</v>
      </c>
      <c r="AF18">
        <v>0.2</v>
      </c>
      <c r="AG18">
        <v>0.58499999999999996</v>
      </c>
      <c r="AI18">
        <f t="shared" si="2"/>
        <v>6</v>
      </c>
      <c r="AJ18">
        <f t="shared" si="3"/>
        <v>10</v>
      </c>
      <c r="AK18">
        <f t="shared" si="10"/>
        <v>4</v>
      </c>
      <c r="AL18" t="str">
        <f t="shared" si="4"/>
        <v>Bubb</v>
      </c>
      <c r="AM18" t="str">
        <f t="shared" si="5"/>
        <v>Chris</v>
      </c>
      <c r="AN18" t="str">
        <f t="shared" si="11"/>
        <v>Bubb, Chris</v>
      </c>
    </row>
    <row r="19" spans="1:40" ht="17.100000000000001" customHeight="1" x14ac:dyDescent="0.2">
      <c r="A19" s="19">
        <v>60</v>
      </c>
      <c r="B19" s="19">
        <f t="shared" si="6"/>
        <v>9</v>
      </c>
      <c r="C19" s="36" t="str">
        <f t="shared" si="7"/>
        <v>Stambaugh, Randy</v>
      </c>
      <c r="D19" s="36">
        <f t="shared" si="8"/>
        <v>23</v>
      </c>
      <c r="E19" s="20">
        <f t="shared" si="8"/>
        <v>0</v>
      </c>
      <c r="F19" s="20">
        <f t="shared" si="8"/>
        <v>6</v>
      </c>
      <c r="G19" s="20">
        <f t="shared" si="8"/>
        <v>0</v>
      </c>
      <c r="H19" s="20">
        <f t="shared" si="8"/>
        <v>0</v>
      </c>
      <c r="I19" s="20">
        <f t="shared" si="8"/>
        <v>0</v>
      </c>
      <c r="J19" s="20">
        <f t="shared" si="8"/>
        <v>5</v>
      </c>
      <c r="K19" s="20">
        <f t="shared" si="8"/>
        <v>4</v>
      </c>
      <c r="L19" s="20">
        <f t="shared" si="8"/>
        <v>1</v>
      </c>
      <c r="M19" s="21">
        <f t="shared" si="1"/>
        <v>0.2608695652173913</v>
      </c>
      <c r="N19" s="20">
        <f t="shared" si="12"/>
        <v>6</v>
      </c>
      <c r="O19" s="21">
        <f t="shared" si="9"/>
        <v>0.2608695652173913</v>
      </c>
      <c r="Q19">
        <v>8</v>
      </c>
      <c r="R19" t="s">
        <v>51</v>
      </c>
      <c r="S19">
        <v>0.26100000000000001</v>
      </c>
      <c r="T19">
        <v>9</v>
      </c>
      <c r="U19">
        <v>23</v>
      </c>
      <c r="V19">
        <v>0</v>
      </c>
      <c r="W19">
        <v>6</v>
      </c>
      <c r="X19">
        <v>0</v>
      </c>
      <c r="Y19">
        <v>0</v>
      </c>
      <c r="Z19">
        <v>0</v>
      </c>
      <c r="AA19">
        <v>5</v>
      </c>
      <c r="AB19">
        <v>4</v>
      </c>
      <c r="AC19">
        <v>1</v>
      </c>
      <c r="AD19">
        <v>6</v>
      </c>
      <c r="AE19">
        <v>0.37</v>
      </c>
      <c r="AF19">
        <v>0.26100000000000001</v>
      </c>
      <c r="AG19">
        <v>0.63100000000000001</v>
      </c>
      <c r="AI19">
        <f t="shared" si="2"/>
        <v>6</v>
      </c>
      <c r="AJ19">
        <f t="shared" si="3"/>
        <v>15</v>
      </c>
      <c r="AK19">
        <f t="shared" si="10"/>
        <v>9</v>
      </c>
      <c r="AL19" t="str">
        <f t="shared" si="4"/>
        <v>Stambaugh</v>
      </c>
      <c r="AM19" t="str">
        <f t="shared" si="5"/>
        <v>Randy</v>
      </c>
      <c r="AN19" t="str">
        <f t="shared" si="11"/>
        <v>Stambaugh, Randy</v>
      </c>
    </row>
    <row r="20" spans="1:40" ht="17.100000000000001" customHeight="1" x14ac:dyDescent="0.2">
      <c r="A20" s="19">
        <v>61</v>
      </c>
      <c r="B20" s="19">
        <f t="shared" si="6"/>
        <v>9</v>
      </c>
      <c r="C20" s="36" t="str">
        <f t="shared" si="7"/>
        <v>Skehan, Mark</v>
      </c>
      <c r="D20" s="36">
        <f t="shared" si="8"/>
        <v>22</v>
      </c>
      <c r="E20" s="20">
        <f t="shared" si="8"/>
        <v>0</v>
      </c>
      <c r="F20" s="20">
        <f t="shared" si="8"/>
        <v>3</v>
      </c>
      <c r="G20" s="20">
        <f t="shared" si="8"/>
        <v>0</v>
      </c>
      <c r="H20" s="20">
        <f t="shared" si="8"/>
        <v>0</v>
      </c>
      <c r="I20" s="20">
        <f t="shared" si="8"/>
        <v>0</v>
      </c>
      <c r="J20" s="20">
        <f t="shared" si="8"/>
        <v>3</v>
      </c>
      <c r="K20" s="20">
        <f t="shared" si="8"/>
        <v>4</v>
      </c>
      <c r="L20" s="20">
        <f t="shared" si="8"/>
        <v>7</v>
      </c>
      <c r="M20" s="21">
        <f t="shared" si="1"/>
        <v>0.13636363636363635</v>
      </c>
      <c r="N20" s="20">
        <f t="shared" si="12"/>
        <v>3</v>
      </c>
      <c r="O20" s="21">
        <f t="shared" si="9"/>
        <v>0.13636363636363635</v>
      </c>
      <c r="Q20">
        <v>9</v>
      </c>
      <c r="R20" t="s">
        <v>616</v>
      </c>
      <c r="S20">
        <v>0.13600000000000001</v>
      </c>
      <c r="T20">
        <v>9</v>
      </c>
      <c r="U20">
        <v>22</v>
      </c>
      <c r="V20">
        <v>0</v>
      </c>
      <c r="W20">
        <v>3</v>
      </c>
      <c r="X20">
        <v>0</v>
      </c>
      <c r="Y20">
        <v>0</v>
      </c>
      <c r="Z20">
        <v>0</v>
      </c>
      <c r="AA20">
        <v>3</v>
      </c>
      <c r="AB20">
        <v>4</v>
      </c>
      <c r="AC20">
        <v>7</v>
      </c>
      <c r="AD20">
        <v>3</v>
      </c>
      <c r="AE20">
        <v>0.26900000000000002</v>
      </c>
      <c r="AF20">
        <v>0.13600000000000001</v>
      </c>
      <c r="AG20">
        <v>0.40600000000000003</v>
      </c>
      <c r="AI20">
        <f t="shared" si="2"/>
        <v>5</v>
      </c>
      <c r="AJ20">
        <f t="shared" si="3"/>
        <v>11</v>
      </c>
      <c r="AK20">
        <f t="shared" si="10"/>
        <v>6</v>
      </c>
      <c r="AL20" t="str">
        <f t="shared" si="4"/>
        <v>Skehan</v>
      </c>
      <c r="AM20" t="str">
        <f t="shared" si="5"/>
        <v>Mark</v>
      </c>
      <c r="AN20" t="str">
        <f t="shared" si="11"/>
        <v>Skehan, Mark</v>
      </c>
    </row>
    <row r="21" spans="1:40" ht="17.100000000000001" customHeight="1" x14ac:dyDescent="0.2">
      <c r="A21" s="19">
        <v>67</v>
      </c>
      <c r="B21" s="19">
        <f t="shared" si="6"/>
        <v>10</v>
      </c>
      <c r="C21" s="36" t="str">
        <f t="shared" si="7"/>
        <v>Bubb, Charles</v>
      </c>
      <c r="D21" s="36">
        <f t="shared" si="8"/>
        <v>24</v>
      </c>
      <c r="E21" s="20">
        <f t="shared" si="8"/>
        <v>1</v>
      </c>
      <c r="F21" s="20">
        <f t="shared" si="8"/>
        <v>3</v>
      </c>
      <c r="G21" s="20">
        <f t="shared" si="8"/>
        <v>1</v>
      </c>
      <c r="H21" s="20">
        <f t="shared" si="8"/>
        <v>0</v>
      </c>
      <c r="I21" s="20">
        <f t="shared" si="8"/>
        <v>0</v>
      </c>
      <c r="J21" s="20">
        <f t="shared" si="8"/>
        <v>1</v>
      </c>
      <c r="K21" s="20">
        <f t="shared" si="8"/>
        <v>5</v>
      </c>
      <c r="L21" s="20">
        <f t="shared" si="8"/>
        <v>9</v>
      </c>
      <c r="M21" s="21">
        <f t="shared" si="1"/>
        <v>0.125</v>
      </c>
      <c r="N21" s="20">
        <f t="shared" si="12"/>
        <v>4</v>
      </c>
      <c r="O21" s="21">
        <f t="shared" si="9"/>
        <v>0.16666666666666666</v>
      </c>
      <c r="Q21">
        <v>10</v>
      </c>
      <c r="R21" t="s">
        <v>617</v>
      </c>
      <c r="S21">
        <v>0.125</v>
      </c>
      <c r="T21">
        <v>10</v>
      </c>
      <c r="U21">
        <v>24</v>
      </c>
      <c r="V21">
        <v>1</v>
      </c>
      <c r="W21">
        <v>3</v>
      </c>
      <c r="X21">
        <v>1</v>
      </c>
      <c r="Y21">
        <v>0</v>
      </c>
      <c r="Z21">
        <v>0</v>
      </c>
      <c r="AA21">
        <v>1</v>
      </c>
      <c r="AB21">
        <v>5</v>
      </c>
      <c r="AC21">
        <v>9</v>
      </c>
      <c r="AD21">
        <v>4</v>
      </c>
      <c r="AE21">
        <v>0.27600000000000002</v>
      </c>
      <c r="AF21">
        <v>0.16700000000000001</v>
      </c>
      <c r="AG21">
        <v>0.443</v>
      </c>
      <c r="AI21">
        <f t="shared" si="2"/>
        <v>8</v>
      </c>
      <c r="AJ21">
        <f t="shared" si="3"/>
        <v>12</v>
      </c>
      <c r="AK21">
        <f t="shared" si="10"/>
        <v>4</v>
      </c>
      <c r="AL21" t="str">
        <f t="shared" si="4"/>
        <v>Bubb</v>
      </c>
      <c r="AM21" t="str">
        <f t="shared" si="5"/>
        <v>Charles</v>
      </c>
      <c r="AN21" t="str">
        <f t="shared" si="11"/>
        <v>Bubb, Charles</v>
      </c>
    </row>
    <row r="22" spans="1:40" ht="17.100000000000001" customHeight="1" x14ac:dyDescent="0.2">
      <c r="A22" s="19">
        <v>38</v>
      </c>
      <c r="B22" s="19">
        <f t="shared" si="6"/>
        <v>10</v>
      </c>
      <c r="C22" s="36" t="str">
        <f t="shared" si="7"/>
        <v>Brown, Dustin</v>
      </c>
      <c r="D22" s="36">
        <f t="shared" si="8"/>
        <v>27</v>
      </c>
      <c r="E22" s="20">
        <f t="shared" si="8"/>
        <v>0</v>
      </c>
      <c r="F22" s="20">
        <f t="shared" si="8"/>
        <v>9</v>
      </c>
      <c r="G22" s="20">
        <f t="shared" si="8"/>
        <v>0</v>
      </c>
      <c r="H22" s="20">
        <f t="shared" si="8"/>
        <v>0</v>
      </c>
      <c r="I22" s="20">
        <f t="shared" si="8"/>
        <v>0</v>
      </c>
      <c r="J22" s="20">
        <f t="shared" si="8"/>
        <v>1</v>
      </c>
      <c r="K22" s="20">
        <f t="shared" si="8"/>
        <v>2</v>
      </c>
      <c r="L22" s="20">
        <f t="shared" si="8"/>
        <v>8</v>
      </c>
      <c r="M22" s="21">
        <f t="shared" si="1"/>
        <v>0.33333333333333331</v>
      </c>
      <c r="N22" s="20">
        <f t="shared" si="12"/>
        <v>9</v>
      </c>
      <c r="O22" s="21">
        <f t="shared" si="9"/>
        <v>0.33333333333333331</v>
      </c>
      <c r="Q22">
        <v>11</v>
      </c>
      <c r="R22" t="s">
        <v>618</v>
      </c>
      <c r="S22">
        <v>0.33300000000000002</v>
      </c>
      <c r="T22">
        <v>10</v>
      </c>
      <c r="U22">
        <v>27</v>
      </c>
      <c r="V22">
        <v>0</v>
      </c>
      <c r="W22">
        <v>9</v>
      </c>
      <c r="X22">
        <v>0</v>
      </c>
      <c r="Y22">
        <v>0</v>
      </c>
      <c r="Z22">
        <v>0</v>
      </c>
      <c r="AA22">
        <v>1</v>
      </c>
      <c r="AB22">
        <v>2</v>
      </c>
      <c r="AC22">
        <v>8</v>
      </c>
      <c r="AD22">
        <v>9</v>
      </c>
      <c r="AE22">
        <v>0.379</v>
      </c>
      <c r="AF22">
        <v>0.33300000000000002</v>
      </c>
      <c r="AG22">
        <v>0.71299999999999997</v>
      </c>
      <c r="AI22">
        <f t="shared" si="2"/>
        <v>7</v>
      </c>
      <c r="AJ22">
        <f t="shared" si="3"/>
        <v>12</v>
      </c>
      <c r="AK22">
        <f t="shared" si="10"/>
        <v>5</v>
      </c>
      <c r="AL22" t="str">
        <f t="shared" si="4"/>
        <v>Brown</v>
      </c>
      <c r="AM22" t="str">
        <f t="shared" si="5"/>
        <v>Dustin</v>
      </c>
      <c r="AN22" t="str">
        <f t="shared" si="11"/>
        <v>Brown, Dustin</v>
      </c>
    </row>
    <row r="23" spans="1:40" ht="17.100000000000001" customHeight="1" x14ac:dyDescent="0.2">
      <c r="A23" s="19">
        <v>79</v>
      </c>
      <c r="B23" s="19">
        <f t="shared" si="6"/>
        <v>10</v>
      </c>
      <c r="C23" s="36" t="str">
        <f t="shared" si="7"/>
        <v>Chronister, Dale</v>
      </c>
      <c r="D23" s="36">
        <f t="shared" si="8"/>
        <v>28</v>
      </c>
      <c r="E23" s="20">
        <f t="shared" si="8"/>
        <v>0</v>
      </c>
      <c r="F23" s="20">
        <f t="shared" si="8"/>
        <v>2</v>
      </c>
      <c r="G23" s="20">
        <f t="shared" si="8"/>
        <v>0</v>
      </c>
      <c r="H23" s="20">
        <f t="shared" si="8"/>
        <v>0</v>
      </c>
      <c r="I23" s="20">
        <f t="shared" si="8"/>
        <v>0</v>
      </c>
      <c r="J23" s="20">
        <f t="shared" si="8"/>
        <v>0</v>
      </c>
      <c r="K23" s="20">
        <f t="shared" si="8"/>
        <v>1</v>
      </c>
      <c r="L23" s="20">
        <f t="shared" si="8"/>
        <v>8</v>
      </c>
      <c r="M23" s="21">
        <f t="shared" si="1"/>
        <v>7.1428571428571425E-2</v>
      </c>
      <c r="N23" s="20">
        <f t="shared" si="12"/>
        <v>2</v>
      </c>
      <c r="O23" s="21">
        <f t="shared" si="9"/>
        <v>7.1428571428571425E-2</v>
      </c>
      <c r="Q23">
        <v>12</v>
      </c>
      <c r="R23" t="s">
        <v>619</v>
      </c>
      <c r="S23">
        <v>7.0999999999999994E-2</v>
      </c>
      <c r="T23">
        <v>10</v>
      </c>
      <c r="U23">
        <v>28</v>
      </c>
      <c r="V23">
        <v>0</v>
      </c>
      <c r="W23">
        <v>2</v>
      </c>
      <c r="X23">
        <v>0</v>
      </c>
      <c r="Y23">
        <v>0</v>
      </c>
      <c r="Z23">
        <v>0</v>
      </c>
      <c r="AA23">
        <v>0</v>
      </c>
      <c r="AB23">
        <v>1</v>
      </c>
      <c r="AC23">
        <v>8</v>
      </c>
      <c r="AD23">
        <v>2</v>
      </c>
      <c r="AE23">
        <v>0.10299999999999999</v>
      </c>
      <c r="AF23">
        <v>7.0999999999999994E-2</v>
      </c>
      <c r="AG23">
        <v>0.17499999999999999</v>
      </c>
      <c r="AI23">
        <f t="shared" si="2"/>
        <v>5</v>
      </c>
      <c r="AJ23">
        <f t="shared" si="3"/>
        <v>15</v>
      </c>
      <c r="AK23">
        <f t="shared" si="10"/>
        <v>10</v>
      </c>
      <c r="AL23" t="str">
        <f t="shared" si="4"/>
        <v>Chronister</v>
      </c>
      <c r="AM23" t="str">
        <f t="shared" si="5"/>
        <v>Dale</v>
      </c>
      <c r="AN23" t="str">
        <f t="shared" si="11"/>
        <v>Chronister, Dale</v>
      </c>
    </row>
    <row r="24" spans="1:40" ht="17.100000000000001" customHeight="1" x14ac:dyDescent="0.2">
      <c r="A24" s="19">
        <v>37</v>
      </c>
      <c r="B24" s="19">
        <f t="shared" si="6"/>
        <v>6</v>
      </c>
      <c r="C24" s="36" t="str">
        <f t="shared" si="7"/>
        <v>Judd, Tom</v>
      </c>
      <c r="D24" s="36">
        <f t="shared" si="8"/>
        <v>14</v>
      </c>
      <c r="E24" s="20">
        <f t="shared" si="8"/>
        <v>2</v>
      </c>
      <c r="F24" s="20">
        <f t="shared" si="8"/>
        <v>3</v>
      </c>
      <c r="G24" s="20">
        <f t="shared" si="8"/>
        <v>0</v>
      </c>
      <c r="H24" s="20">
        <f t="shared" si="8"/>
        <v>0</v>
      </c>
      <c r="I24" s="20">
        <f t="shared" si="8"/>
        <v>0</v>
      </c>
      <c r="J24" s="20">
        <f t="shared" si="8"/>
        <v>0</v>
      </c>
      <c r="K24" s="20">
        <f t="shared" si="8"/>
        <v>4</v>
      </c>
      <c r="L24" s="20">
        <f t="shared" si="8"/>
        <v>1</v>
      </c>
      <c r="M24" s="21">
        <f t="shared" si="1"/>
        <v>0.21428571428571427</v>
      </c>
      <c r="N24" s="20">
        <f t="shared" si="12"/>
        <v>3</v>
      </c>
      <c r="O24" s="21">
        <f t="shared" si="9"/>
        <v>0.21428571428571427</v>
      </c>
      <c r="Q24">
        <v>13</v>
      </c>
      <c r="R24" t="s">
        <v>620</v>
      </c>
      <c r="S24">
        <v>0.214</v>
      </c>
      <c r="T24">
        <v>6</v>
      </c>
      <c r="U24">
        <v>14</v>
      </c>
      <c r="V24">
        <v>2</v>
      </c>
      <c r="W24">
        <v>3</v>
      </c>
      <c r="X24">
        <v>0</v>
      </c>
      <c r="Y24">
        <v>0</v>
      </c>
      <c r="Z24">
        <v>0</v>
      </c>
      <c r="AA24">
        <v>0</v>
      </c>
      <c r="AB24">
        <v>4</v>
      </c>
      <c r="AC24">
        <v>1</v>
      </c>
      <c r="AD24">
        <v>3</v>
      </c>
      <c r="AE24">
        <v>0.38900000000000001</v>
      </c>
      <c r="AF24">
        <v>0.214</v>
      </c>
      <c r="AG24">
        <v>0.60299999999999998</v>
      </c>
      <c r="AI24">
        <f t="shared" si="2"/>
        <v>4</v>
      </c>
      <c r="AJ24">
        <f t="shared" si="3"/>
        <v>8</v>
      </c>
      <c r="AK24">
        <f t="shared" si="10"/>
        <v>4</v>
      </c>
      <c r="AL24" t="str">
        <f t="shared" si="4"/>
        <v>Judd</v>
      </c>
      <c r="AM24" t="str">
        <f t="shared" si="5"/>
        <v>Tom</v>
      </c>
      <c r="AN24" t="str">
        <f t="shared" si="11"/>
        <v>Judd, Tom</v>
      </c>
    </row>
    <row r="25" spans="1:40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  <c r="AI25" t="e">
        <f t="shared" si="2"/>
        <v>#VALUE!</v>
      </c>
      <c r="AJ25">
        <f t="shared" si="3"/>
        <v>0</v>
      </c>
      <c r="AK25" t="e">
        <f t="shared" si="10"/>
        <v>#VALUE!</v>
      </c>
      <c r="AL25" t="e">
        <f t="shared" si="4"/>
        <v>#VALUE!</v>
      </c>
      <c r="AM25" t="e">
        <f t="shared" si="5"/>
        <v>#VALUE!</v>
      </c>
      <c r="AN25" t="e">
        <f t="shared" si="11"/>
        <v>#VALUE!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/>
      <c r="C27" s="36" t="s">
        <v>59</v>
      </c>
      <c r="D27" s="36"/>
      <c r="E27" s="20"/>
      <c r="F27" s="20"/>
      <c r="G27" s="20"/>
      <c r="H27" s="20"/>
      <c r="I27" s="20"/>
      <c r="J27" s="20"/>
      <c r="K27" s="20"/>
      <c r="L27" s="20"/>
      <c r="M27" s="21" t="e">
        <f t="shared" ref="M27" si="13">F27/D27</f>
        <v>#DIV/0!</v>
      </c>
      <c r="N27" s="20">
        <f t="shared" ref="N27" si="14">F27+G27+(H27*2)+(I27*3)</f>
        <v>0</v>
      </c>
      <c r="O27" s="21" t="e">
        <f t="shared" ref="O27" si="15">N27/D27</f>
        <v>#DIV/0!</v>
      </c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666</v>
      </c>
      <c r="B29" s="22"/>
      <c r="C29" s="37" t="s">
        <v>37</v>
      </c>
      <c r="D29" s="38">
        <f>SUM(D12:D28)</f>
        <v>298</v>
      </c>
      <c r="E29" s="23">
        <f t="shared" ref="E29:L29" si="16">SUM(E12:E28)</f>
        <v>34</v>
      </c>
      <c r="F29" s="23">
        <f t="shared" si="16"/>
        <v>85</v>
      </c>
      <c r="G29" s="23">
        <f t="shared" si="16"/>
        <v>5</v>
      </c>
      <c r="H29" s="23">
        <f t="shared" si="16"/>
        <v>1</v>
      </c>
      <c r="I29" s="23">
        <f t="shared" si="16"/>
        <v>0</v>
      </c>
      <c r="J29" s="23">
        <f t="shared" si="16"/>
        <v>31</v>
      </c>
      <c r="K29" s="23">
        <f t="shared" si="16"/>
        <v>42</v>
      </c>
      <c r="L29" s="23">
        <f t="shared" si="16"/>
        <v>60</v>
      </c>
      <c r="M29" s="21">
        <f>F29/D29</f>
        <v>0.28523489932885904</v>
      </c>
      <c r="N29" s="24">
        <f>SUM(N12:N28)</f>
        <v>92</v>
      </c>
      <c r="O29" s="21">
        <f>N29/D29</f>
        <v>0.3087248322147651</v>
      </c>
    </row>
    <row r="30" spans="1:40" ht="17.100000000000001" customHeight="1" x14ac:dyDescent="0.2">
      <c r="A30" s="25">
        <f>A29/COUNT(A12:A28)</f>
        <v>51.230769230769234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87" t="s">
        <v>60</v>
      </c>
      <c r="R32" t="s">
        <v>24</v>
      </c>
      <c r="S32" s="33" t="s">
        <v>62</v>
      </c>
      <c r="T32" s="33" t="s">
        <v>67</v>
      </c>
      <c r="U32" s="33" t="s">
        <v>64</v>
      </c>
      <c r="V32" s="33" t="s">
        <v>65</v>
      </c>
      <c r="W32" s="33" t="s">
        <v>32</v>
      </c>
      <c r="X32" s="33" t="s">
        <v>33</v>
      </c>
      <c r="Y32" s="33" t="s">
        <v>68</v>
      </c>
      <c r="Z32" s="33" t="s">
        <v>69</v>
      </c>
      <c r="AA32" s="33" t="s">
        <v>70</v>
      </c>
      <c r="AD32" s="33"/>
      <c r="AE32" s="90" t="s">
        <v>330</v>
      </c>
    </row>
    <row r="33" spans="1:40" ht="17.100000000000001" customHeight="1" x14ac:dyDescent="0.2">
      <c r="A33" s="19"/>
      <c r="B33" s="19">
        <f>IF(C33="","",S33)</f>
        <v>5</v>
      </c>
      <c r="C33" s="36" t="str">
        <f>IF(AJ33=0,"",AN33)</f>
        <v>Shaull, Ron</v>
      </c>
      <c r="D33" s="41">
        <f>IF(C33="","",AE33)</f>
        <v>10</v>
      </c>
      <c r="E33" s="20">
        <f>IF(C33="","",V33)</f>
        <v>13</v>
      </c>
      <c r="F33" s="20">
        <f>IF(C33="","",U33)</f>
        <v>8</v>
      </c>
      <c r="G33" s="20">
        <f>IF(C33="","",W33)</f>
        <v>10</v>
      </c>
      <c r="H33" s="20">
        <f>IF(C33="","",X33)</f>
        <v>10</v>
      </c>
      <c r="I33" s="31">
        <f>IF(C33="","",E33*7/D33)</f>
        <v>9.1</v>
      </c>
      <c r="J33" s="31">
        <f>IF(C33="","",F33*7/D33)</f>
        <v>5.6</v>
      </c>
      <c r="K33" s="31">
        <f>IF(C33="","",G33*7/D33)</f>
        <v>7</v>
      </c>
      <c r="L33" s="31">
        <f>IF(C33="","",H33*7/D33)</f>
        <v>7</v>
      </c>
      <c r="M33" s="20">
        <f>IF(C33="","",Y33)</f>
        <v>0</v>
      </c>
      <c r="N33" s="20">
        <f>IF(C33="","",Z33)</f>
        <v>0</v>
      </c>
      <c r="O33" s="20">
        <f>IF(C33="","",AA33)</f>
        <v>0</v>
      </c>
      <c r="Q33">
        <v>3</v>
      </c>
      <c r="R33" s="43" t="s">
        <v>604</v>
      </c>
      <c r="S33">
        <v>5</v>
      </c>
      <c r="T33">
        <v>10</v>
      </c>
      <c r="U33">
        <v>8</v>
      </c>
      <c r="V33">
        <v>13</v>
      </c>
      <c r="W33">
        <v>10</v>
      </c>
      <c r="X33">
        <v>10</v>
      </c>
      <c r="Y33">
        <v>0</v>
      </c>
      <c r="Z33">
        <v>0</v>
      </c>
      <c r="AA33">
        <v>0</v>
      </c>
      <c r="AE33">
        <f>DOLLARDE(T33,3)</f>
        <v>10</v>
      </c>
      <c r="AI33">
        <f t="shared" ref="AI33:AI41" si="17">FIND(" ", SUBSTITUTE(R33, CHAR(160), " "))</f>
        <v>4</v>
      </c>
      <c r="AJ33">
        <f t="shared" ref="AJ33:AJ41" si="18">LEN(R33)</f>
        <v>10</v>
      </c>
      <c r="AK33">
        <f>AJ33-AI33</f>
        <v>6</v>
      </c>
      <c r="AL33" t="str">
        <f t="shared" ref="AL33:AL41" si="19">RIGHT(R33,AK33)</f>
        <v>Shaull</v>
      </c>
      <c r="AM33" t="str">
        <f t="shared" ref="AM33:AM41" si="20">LEFT(R33,(AI33-1))</f>
        <v>Ron</v>
      </c>
      <c r="AN33" t="str">
        <f>AL33&amp;", "&amp;AM33</f>
        <v>Shaull, Ron</v>
      </c>
    </row>
    <row r="34" spans="1:40" ht="17.100000000000001" customHeight="1" x14ac:dyDescent="0.2">
      <c r="A34" s="19"/>
      <c r="B34" s="19">
        <f t="shared" ref="B34:B41" si="21">IF(C34="","",S34)</f>
        <v>10</v>
      </c>
      <c r="C34" s="36" t="str">
        <f t="shared" ref="C34:C41" si="22">IF(AJ34=0,"",AN34)</f>
        <v>Goebeler, Rick</v>
      </c>
      <c r="D34" s="41">
        <f t="shared" ref="D34:D41" si="23">IF(C34="","",AE34)</f>
        <v>40</v>
      </c>
      <c r="E34" s="20">
        <f t="shared" ref="E34:E41" si="24">IF(C34="","",V34)</f>
        <v>62</v>
      </c>
      <c r="F34" s="20">
        <f t="shared" ref="F34:F41" si="25">IF(C34="","",U34)</f>
        <v>30</v>
      </c>
      <c r="G34" s="20">
        <f t="shared" ref="G34:G41" si="26">IF(C34="","",W34)</f>
        <v>3</v>
      </c>
      <c r="H34" s="20">
        <f t="shared" ref="H34:H41" si="27">IF(C34="","",X34)</f>
        <v>38</v>
      </c>
      <c r="I34" s="31">
        <f t="shared" ref="I34:I41" si="28">IF(C34="","",E34*7/D34)</f>
        <v>10.85</v>
      </c>
      <c r="J34" s="31">
        <f t="shared" ref="J34:J41" si="29">IF(C34="","",F34*7/D34)</f>
        <v>5.25</v>
      </c>
      <c r="K34" s="31">
        <f t="shared" ref="K34:K41" si="30">IF(C34="","",G34*7/D34)</f>
        <v>0.52500000000000002</v>
      </c>
      <c r="L34" s="31">
        <f t="shared" ref="L34:L41" si="31">IF(C34="","",H34*7/D34)</f>
        <v>6.65</v>
      </c>
      <c r="M34" s="20">
        <f t="shared" ref="M34:M41" si="32">IF(C34="","",Y34)</f>
        <v>2</v>
      </c>
      <c r="N34" s="20">
        <f t="shared" ref="N34:N41" si="33">IF(C34="","",Z34)</f>
        <v>6</v>
      </c>
      <c r="O34" s="20">
        <f t="shared" ref="O34:O41" si="34">IF(C34="","",AA34)</f>
        <v>0</v>
      </c>
      <c r="Q34">
        <v>4</v>
      </c>
      <c r="R34" s="43" t="s">
        <v>605</v>
      </c>
      <c r="S34">
        <v>10</v>
      </c>
      <c r="T34">
        <v>40</v>
      </c>
      <c r="U34">
        <v>30</v>
      </c>
      <c r="V34">
        <v>62</v>
      </c>
      <c r="W34">
        <v>3</v>
      </c>
      <c r="X34">
        <v>38</v>
      </c>
      <c r="Y34">
        <v>2</v>
      </c>
      <c r="Z34">
        <v>6</v>
      </c>
      <c r="AA34">
        <v>0</v>
      </c>
      <c r="AE34">
        <f t="shared" ref="AE34:AE41" si="35">DOLLARDE(T34,3)</f>
        <v>40</v>
      </c>
      <c r="AI34">
        <f t="shared" si="17"/>
        <v>5</v>
      </c>
      <c r="AJ34">
        <f t="shared" si="18"/>
        <v>13</v>
      </c>
      <c r="AK34">
        <f t="shared" ref="AK34:AK41" si="36">AJ34-AI34</f>
        <v>8</v>
      </c>
      <c r="AL34" t="str">
        <f t="shared" si="19"/>
        <v>Goebeler</v>
      </c>
      <c r="AM34" t="str">
        <f t="shared" si="20"/>
        <v>Rick</v>
      </c>
      <c r="AN34" t="str">
        <f t="shared" ref="AN34:AN41" si="37">AL34&amp;", "&amp;AM34</f>
        <v>Goebeler, Rick</v>
      </c>
    </row>
    <row r="35" spans="1:40" ht="17.100000000000001" customHeight="1" x14ac:dyDescent="0.2">
      <c r="A35" s="19"/>
      <c r="B35" s="19">
        <f t="shared" si="21"/>
        <v>7</v>
      </c>
      <c r="C35" s="36" t="str">
        <f t="shared" si="22"/>
        <v>Goshorn, Cory</v>
      </c>
      <c r="D35" s="41">
        <f t="shared" si="23"/>
        <v>16.333333333333339</v>
      </c>
      <c r="E35" s="20">
        <f t="shared" si="24"/>
        <v>43</v>
      </c>
      <c r="F35" s="20">
        <f t="shared" si="25"/>
        <v>37</v>
      </c>
      <c r="G35" s="20">
        <f t="shared" si="26"/>
        <v>11</v>
      </c>
      <c r="H35" s="20">
        <f t="shared" si="27"/>
        <v>7</v>
      </c>
      <c r="I35" s="31">
        <f t="shared" si="28"/>
        <v>18.428571428571423</v>
      </c>
      <c r="J35" s="31">
        <f t="shared" si="29"/>
        <v>15.857142857142851</v>
      </c>
      <c r="K35" s="31">
        <f t="shared" si="30"/>
        <v>4.7142857142857126</v>
      </c>
      <c r="L35" s="31">
        <f t="shared" si="31"/>
        <v>2.9999999999999991</v>
      </c>
      <c r="M35" s="20">
        <f t="shared" si="32"/>
        <v>0</v>
      </c>
      <c r="N35" s="20">
        <f t="shared" si="33"/>
        <v>2</v>
      </c>
      <c r="O35" s="20">
        <f t="shared" si="34"/>
        <v>1</v>
      </c>
      <c r="Q35">
        <v>5</v>
      </c>
      <c r="R35" t="s">
        <v>606</v>
      </c>
      <c r="S35">
        <v>7</v>
      </c>
      <c r="T35">
        <v>16.100000000000001</v>
      </c>
      <c r="U35">
        <v>37</v>
      </c>
      <c r="V35">
        <v>43</v>
      </c>
      <c r="W35">
        <v>11</v>
      </c>
      <c r="X35">
        <v>7</v>
      </c>
      <c r="Y35">
        <v>0</v>
      </c>
      <c r="Z35">
        <v>2</v>
      </c>
      <c r="AA35">
        <v>1</v>
      </c>
      <c r="AE35">
        <f t="shared" si="35"/>
        <v>16.333333333333339</v>
      </c>
      <c r="AI35">
        <f t="shared" si="17"/>
        <v>5</v>
      </c>
      <c r="AJ35">
        <f t="shared" si="18"/>
        <v>12</v>
      </c>
      <c r="AK35">
        <f t="shared" si="36"/>
        <v>7</v>
      </c>
      <c r="AL35" t="str">
        <f t="shared" si="19"/>
        <v>Goshorn</v>
      </c>
      <c r="AM35" t="str">
        <f t="shared" si="20"/>
        <v>Cory</v>
      </c>
      <c r="AN35" t="str">
        <f t="shared" si="37"/>
        <v>Goshorn, Cory</v>
      </c>
    </row>
    <row r="36" spans="1:40" ht="17.100000000000001" customHeight="1" x14ac:dyDescent="0.2">
      <c r="A36" s="19"/>
      <c r="B36" s="19">
        <f t="shared" si="21"/>
        <v>1</v>
      </c>
      <c r="C36" s="36" t="str">
        <f t="shared" si="22"/>
        <v>Bills, Ed</v>
      </c>
      <c r="D36" s="41">
        <f t="shared" si="23"/>
        <v>1</v>
      </c>
      <c r="E36" s="20">
        <f t="shared" si="24"/>
        <v>6</v>
      </c>
      <c r="F36" s="20">
        <f t="shared" si="25"/>
        <v>7</v>
      </c>
      <c r="G36" s="20">
        <f t="shared" si="26"/>
        <v>2</v>
      </c>
      <c r="H36" s="20">
        <f t="shared" si="27"/>
        <v>0</v>
      </c>
      <c r="I36" s="31">
        <f t="shared" si="28"/>
        <v>42</v>
      </c>
      <c r="J36" s="31">
        <f t="shared" si="29"/>
        <v>49</v>
      </c>
      <c r="K36" s="31">
        <f t="shared" si="30"/>
        <v>14</v>
      </c>
      <c r="L36" s="31">
        <f t="shared" si="31"/>
        <v>0</v>
      </c>
      <c r="M36" s="20">
        <f t="shared" si="32"/>
        <v>0</v>
      </c>
      <c r="N36" s="20">
        <f t="shared" si="33"/>
        <v>0</v>
      </c>
      <c r="O36" s="20">
        <f t="shared" si="34"/>
        <v>0</v>
      </c>
      <c r="Q36">
        <v>6</v>
      </c>
      <c r="R36" t="s">
        <v>607</v>
      </c>
      <c r="S36">
        <v>1</v>
      </c>
      <c r="T36">
        <v>1</v>
      </c>
      <c r="U36">
        <v>7</v>
      </c>
      <c r="V36">
        <v>6</v>
      </c>
      <c r="W36">
        <v>2</v>
      </c>
      <c r="X36">
        <v>0</v>
      </c>
      <c r="Y36">
        <v>0</v>
      </c>
      <c r="Z36">
        <v>0</v>
      </c>
      <c r="AA36">
        <v>0</v>
      </c>
      <c r="AE36">
        <f t="shared" si="35"/>
        <v>1</v>
      </c>
      <c r="AI36">
        <f t="shared" si="17"/>
        <v>3</v>
      </c>
      <c r="AJ36">
        <f t="shared" si="18"/>
        <v>8</v>
      </c>
      <c r="AK36">
        <f t="shared" si="36"/>
        <v>5</v>
      </c>
      <c r="AL36" t="str">
        <f t="shared" si="19"/>
        <v>Bills</v>
      </c>
      <c r="AM36" t="str">
        <f t="shared" si="20"/>
        <v>Ed</v>
      </c>
      <c r="AN36" t="str">
        <f t="shared" si="37"/>
        <v>Bills, Ed</v>
      </c>
    </row>
    <row r="37" spans="1:40" ht="17.100000000000001" customHeight="1" x14ac:dyDescent="0.2">
      <c r="A37" s="19"/>
      <c r="B37" s="19">
        <f t="shared" si="21"/>
        <v>1</v>
      </c>
      <c r="C37" s="36" t="str">
        <f t="shared" si="22"/>
        <v>Bubb, Chris</v>
      </c>
      <c r="D37" s="41">
        <f t="shared" si="23"/>
        <v>1</v>
      </c>
      <c r="E37" s="20">
        <f t="shared" si="24"/>
        <v>2</v>
      </c>
      <c r="F37" s="20">
        <f t="shared" si="25"/>
        <v>0</v>
      </c>
      <c r="G37" s="20">
        <f t="shared" si="26"/>
        <v>1</v>
      </c>
      <c r="H37" s="20">
        <f t="shared" si="27"/>
        <v>0</v>
      </c>
      <c r="I37" s="31">
        <f t="shared" si="28"/>
        <v>14</v>
      </c>
      <c r="J37" s="31">
        <f t="shared" si="29"/>
        <v>0</v>
      </c>
      <c r="K37" s="31">
        <f t="shared" si="30"/>
        <v>7</v>
      </c>
      <c r="L37" s="31">
        <f t="shared" si="31"/>
        <v>0</v>
      </c>
      <c r="M37" s="20">
        <f t="shared" si="32"/>
        <v>0</v>
      </c>
      <c r="N37" s="20">
        <f t="shared" si="33"/>
        <v>0</v>
      </c>
      <c r="O37" s="20">
        <f t="shared" si="34"/>
        <v>0</v>
      </c>
      <c r="Q37">
        <v>7</v>
      </c>
      <c r="R37" t="s">
        <v>608</v>
      </c>
      <c r="S37">
        <v>1</v>
      </c>
      <c r="T37">
        <v>1</v>
      </c>
      <c r="U37">
        <v>0</v>
      </c>
      <c r="V37">
        <v>2</v>
      </c>
      <c r="W37">
        <v>1</v>
      </c>
      <c r="X37">
        <v>0</v>
      </c>
      <c r="Y37">
        <v>0</v>
      </c>
      <c r="Z37">
        <v>0</v>
      </c>
      <c r="AA37">
        <v>0</v>
      </c>
      <c r="AB37" s="42"/>
      <c r="AC37" s="42"/>
      <c r="AD37" s="42"/>
      <c r="AE37">
        <f t="shared" si="35"/>
        <v>1</v>
      </c>
      <c r="AI37">
        <f t="shared" si="17"/>
        <v>6</v>
      </c>
      <c r="AJ37">
        <f t="shared" si="18"/>
        <v>10</v>
      </c>
      <c r="AK37">
        <f t="shared" si="36"/>
        <v>4</v>
      </c>
      <c r="AL37" t="str">
        <f t="shared" si="19"/>
        <v>Bubb</v>
      </c>
      <c r="AM37" t="str">
        <f t="shared" si="20"/>
        <v>Chris</v>
      </c>
      <c r="AN37" t="str">
        <f t="shared" si="37"/>
        <v>Bubb, Chris</v>
      </c>
    </row>
    <row r="38" spans="1:40" ht="17.100000000000001" customHeight="1" x14ac:dyDescent="0.2">
      <c r="A38" s="19"/>
      <c r="B38" s="19" t="str">
        <f t="shared" si="21"/>
        <v/>
      </c>
      <c r="C38" s="36" t="str">
        <f t="shared" si="22"/>
        <v/>
      </c>
      <c r="D38" s="41" t="str">
        <f t="shared" si="23"/>
        <v/>
      </c>
      <c r="E38" s="20" t="str">
        <f t="shared" si="24"/>
        <v/>
      </c>
      <c r="F38" s="20" t="str">
        <f t="shared" si="25"/>
        <v/>
      </c>
      <c r="G38" s="20" t="str">
        <f t="shared" si="26"/>
        <v/>
      </c>
      <c r="H38" s="20" t="str">
        <f t="shared" si="27"/>
        <v/>
      </c>
      <c r="I38" s="31" t="str">
        <f t="shared" si="28"/>
        <v/>
      </c>
      <c r="J38" s="31" t="str">
        <f t="shared" si="29"/>
        <v/>
      </c>
      <c r="K38" s="31" t="str">
        <f t="shared" si="30"/>
        <v/>
      </c>
      <c r="L38" s="31" t="str">
        <f t="shared" si="31"/>
        <v/>
      </c>
      <c r="M38" s="20" t="str">
        <f t="shared" si="32"/>
        <v/>
      </c>
      <c r="N38" s="20" t="str">
        <f t="shared" si="33"/>
        <v/>
      </c>
      <c r="O38" s="20" t="str">
        <f t="shared" si="34"/>
        <v/>
      </c>
      <c r="Q38" s="33"/>
      <c r="S38" s="33"/>
      <c r="T38" s="33"/>
      <c r="U38" s="33"/>
      <c r="V38" s="33"/>
      <c r="W38" s="33"/>
      <c r="X38" s="33"/>
      <c r="Y38" s="33"/>
      <c r="Z38" s="33"/>
      <c r="AA38" s="33"/>
      <c r="AB38" s="42"/>
      <c r="AC38" s="42"/>
      <c r="AD38" s="42"/>
      <c r="AE38">
        <f t="shared" si="35"/>
        <v>0</v>
      </c>
      <c r="AI38" t="e">
        <f t="shared" si="17"/>
        <v>#VALUE!</v>
      </c>
      <c r="AJ38">
        <f t="shared" si="18"/>
        <v>0</v>
      </c>
      <c r="AK38" t="e">
        <f t="shared" si="36"/>
        <v>#VALUE!</v>
      </c>
      <c r="AL38" t="e">
        <f t="shared" si="19"/>
        <v>#VALUE!</v>
      </c>
      <c r="AM38" t="e">
        <f t="shared" si="20"/>
        <v>#VALUE!</v>
      </c>
      <c r="AN38" t="e">
        <f t="shared" si="37"/>
        <v>#VALUE!</v>
      </c>
    </row>
    <row r="39" spans="1:40" ht="17.100000000000001" customHeight="1" x14ac:dyDescent="0.2">
      <c r="A39" s="19"/>
      <c r="B39" s="19" t="str">
        <f t="shared" si="21"/>
        <v/>
      </c>
      <c r="C39" s="36" t="str">
        <f t="shared" si="22"/>
        <v/>
      </c>
      <c r="D39" s="41" t="str">
        <f t="shared" si="23"/>
        <v/>
      </c>
      <c r="E39" s="20" t="str">
        <f t="shared" si="24"/>
        <v/>
      </c>
      <c r="F39" s="20" t="str">
        <f t="shared" si="25"/>
        <v/>
      </c>
      <c r="G39" s="20" t="str">
        <f t="shared" si="26"/>
        <v/>
      </c>
      <c r="H39" s="20" t="str">
        <f t="shared" si="27"/>
        <v/>
      </c>
      <c r="I39" s="31" t="str">
        <f t="shared" si="28"/>
        <v/>
      </c>
      <c r="J39" s="31" t="str">
        <f t="shared" si="29"/>
        <v/>
      </c>
      <c r="K39" s="31" t="str">
        <f t="shared" si="30"/>
        <v/>
      </c>
      <c r="L39" s="31" t="str">
        <f t="shared" si="31"/>
        <v/>
      </c>
      <c r="M39" s="20" t="str">
        <f t="shared" si="32"/>
        <v/>
      </c>
      <c r="N39" s="20" t="str">
        <f t="shared" si="33"/>
        <v/>
      </c>
      <c r="O39" s="20" t="str">
        <f t="shared" si="34"/>
        <v/>
      </c>
      <c r="Q39" s="33"/>
      <c r="S39" s="33"/>
      <c r="T39" s="33"/>
      <c r="U39" s="33"/>
      <c r="V39" s="33"/>
      <c r="W39" s="33"/>
      <c r="X39" s="33"/>
      <c r="Y39" s="33"/>
      <c r="Z39" s="33"/>
      <c r="AA39" s="33"/>
      <c r="AB39" s="42"/>
      <c r="AC39" s="42"/>
      <c r="AD39" s="42"/>
      <c r="AE39">
        <f t="shared" si="35"/>
        <v>0</v>
      </c>
      <c r="AI39" t="e">
        <f t="shared" si="17"/>
        <v>#VALUE!</v>
      </c>
      <c r="AJ39">
        <f t="shared" si="18"/>
        <v>0</v>
      </c>
      <c r="AK39" t="e">
        <f t="shared" si="36"/>
        <v>#VALUE!</v>
      </c>
      <c r="AL39" t="e">
        <f t="shared" si="19"/>
        <v>#VALUE!</v>
      </c>
      <c r="AM39" t="e">
        <f t="shared" si="20"/>
        <v>#VALUE!</v>
      </c>
      <c r="AN39" t="e">
        <f t="shared" si="37"/>
        <v>#VALUE!</v>
      </c>
    </row>
    <row r="40" spans="1:40" ht="17.100000000000001" customHeight="1" x14ac:dyDescent="0.2">
      <c r="A40" s="19"/>
      <c r="B40" s="19" t="str">
        <f t="shared" si="21"/>
        <v/>
      </c>
      <c r="C40" s="36" t="str">
        <f t="shared" si="22"/>
        <v/>
      </c>
      <c r="D40" s="41" t="str">
        <f t="shared" si="23"/>
        <v/>
      </c>
      <c r="E40" s="20" t="str">
        <f t="shared" si="24"/>
        <v/>
      </c>
      <c r="F40" s="20" t="str">
        <f t="shared" si="25"/>
        <v/>
      </c>
      <c r="G40" s="20" t="str">
        <f t="shared" si="26"/>
        <v/>
      </c>
      <c r="H40" s="20" t="str">
        <f t="shared" si="27"/>
        <v/>
      </c>
      <c r="I40" s="20" t="str">
        <f t="shared" si="28"/>
        <v/>
      </c>
      <c r="J40" s="20" t="str">
        <f t="shared" si="29"/>
        <v/>
      </c>
      <c r="K40" s="20" t="str">
        <f t="shared" si="30"/>
        <v/>
      </c>
      <c r="L40" s="20" t="str">
        <f t="shared" si="31"/>
        <v/>
      </c>
      <c r="M40" s="20" t="str">
        <f t="shared" si="32"/>
        <v/>
      </c>
      <c r="N40" s="20" t="str">
        <f t="shared" si="33"/>
        <v/>
      </c>
      <c r="O40" s="20" t="str">
        <f t="shared" si="34"/>
        <v/>
      </c>
      <c r="Q40" s="33"/>
      <c r="S40" s="33"/>
      <c r="T40" s="33"/>
      <c r="U40" s="33"/>
      <c r="V40" s="33"/>
      <c r="W40" s="33"/>
      <c r="X40" s="33"/>
      <c r="Y40" s="33"/>
      <c r="Z40" s="33"/>
      <c r="AA40" s="33"/>
      <c r="AB40" s="42"/>
      <c r="AC40" s="42"/>
      <c r="AD40" s="42"/>
      <c r="AE40">
        <f t="shared" si="35"/>
        <v>0</v>
      </c>
      <c r="AI40" t="e">
        <f t="shared" si="17"/>
        <v>#VALUE!</v>
      </c>
      <c r="AJ40">
        <f t="shared" si="18"/>
        <v>0</v>
      </c>
      <c r="AK40" t="e">
        <f t="shared" si="36"/>
        <v>#VALUE!</v>
      </c>
      <c r="AL40" t="e">
        <f t="shared" si="19"/>
        <v>#VALUE!</v>
      </c>
      <c r="AM40" t="e">
        <f t="shared" si="20"/>
        <v>#VALUE!</v>
      </c>
      <c r="AN40" t="e">
        <f t="shared" si="37"/>
        <v>#VALUE!</v>
      </c>
    </row>
    <row r="41" spans="1:40" ht="17.100000000000001" customHeight="1" x14ac:dyDescent="0.2">
      <c r="A41" s="19"/>
      <c r="B41" s="19" t="str">
        <f t="shared" si="21"/>
        <v/>
      </c>
      <c r="C41" s="36" t="str">
        <f t="shared" si="22"/>
        <v/>
      </c>
      <c r="D41" s="41" t="str">
        <f t="shared" si="23"/>
        <v/>
      </c>
      <c r="E41" s="20" t="str">
        <f t="shared" si="24"/>
        <v/>
      </c>
      <c r="F41" s="20" t="str">
        <f t="shared" si="25"/>
        <v/>
      </c>
      <c r="G41" s="20" t="str">
        <f t="shared" si="26"/>
        <v/>
      </c>
      <c r="H41" s="20" t="str">
        <f t="shared" si="27"/>
        <v/>
      </c>
      <c r="I41" s="20" t="str">
        <f t="shared" si="28"/>
        <v/>
      </c>
      <c r="J41" s="20" t="str">
        <f t="shared" si="29"/>
        <v/>
      </c>
      <c r="K41" s="20" t="str">
        <f t="shared" si="30"/>
        <v/>
      </c>
      <c r="L41" s="20" t="str">
        <f t="shared" si="31"/>
        <v/>
      </c>
      <c r="M41" s="20" t="str">
        <f t="shared" si="32"/>
        <v/>
      </c>
      <c r="N41" s="20" t="str">
        <f t="shared" si="33"/>
        <v/>
      </c>
      <c r="O41" s="20" t="str">
        <f t="shared" si="34"/>
        <v/>
      </c>
      <c r="Q41" s="33"/>
      <c r="S41" s="33"/>
      <c r="T41" s="33"/>
      <c r="U41" s="33"/>
      <c r="V41" s="33"/>
      <c r="W41" s="33"/>
      <c r="X41" s="33"/>
      <c r="Y41" s="33"/>
      <c r="Z41" s="33"/>
      <c r="AA41" s="33"/>
      <c r="AB41" s="42"/>
      <c r="AC41" s="42"/>
      <c r="AD41" s="42"/>
      <c r="AE41">
        <f t="shared" si="35"/>
        <v>0</v>
      </c>
      <c r="AI41" t="e">
        <f t="shared" si="17"/>
        <v>#VALUE!</v>
      </c>
      <c r="AJ41">
        <f t="shared" si="18"/>
        <v>0</v>
      </c>
      <c r="AK41" t="e">
        <f t="shared" si="36"/>
        <v>#VALUE!</v>
      </c>
      <c r="AL41" t="e">
        <f t="shared" si="19"/>
        <v>#VALUE!</v>
      </c>
      <c r="AM41" t="e">
        <f t="shared" si="20"/>
        <v>#VALUE!</v>
      </c>
      <c r="AN41" t="e">
        <f t="shared" si="37"/>
        <v>#VALUE!</v>
      </c>
    </row>
    <row r="42" spans="1:40" ht="17.100000000000001" customHeight="1" x14ac:dyDescent="0.2">
      <c r="A42" s="22"/>
      <c r="B42" s="22"/>
      <c r="C42" s="37" t="s">
        <v>37</v>
      </c>
      <c r="D42" s="31">
        <f t="shared" ref="D42" si="38">SUM(D33:D41)</f>
        <v>68.333333333333343</v>
      </c>
      <c r="E42" s="35">
        <f t="shared" ref="E42:H42" si="39">SUM(E33:E41)</f>
        <v>126</v>
      </c>
      <c r="F42" s="35">
        <f t="shared" si="39"/>
        <v>82</v>
      </c>
      <c r="G42" s="35">
        <f t="shared" si="39"/>
        <v>27</v>
      </c>
      <c r="H42" s="35">
        <f t="shared" si="39"/>
        <v>55</v>
      </c>
      <c r="I42" s="31">
        <f>E42*7/D42</f>
        <v>12.907317073170731</v>
      </c>
      <c r="J42" s="31">
        <f>F42*7/D42</f>
        <v>8.3999999999999986</v>
      </c>
      <c r="K42" s="32">
        <f>G42*7/D42</f>
        <v>2.7658536585365852</v>
      </c>
      <c r="L42" s="32">
        <f>H42*7/D42</f>
        <v>5.6341463414634134</v>
      </c>
      <c r="M42" s="20">
        <f>SUM(M33:M41)</f>
        <v>2</v>
      </c>
      <c r="N42" s="20">
        <f t="shared" ref="N42:O42" si="40">SUM(N33:N41)</f>
        <v>8</v>
      </c>
      <c r="O42" s="20">
        <f t="shared" si="40"/>
        <v>1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15"/>
  <sheetViews>
    <sheetView zoomScale="75" zoomScaleNormal="75" workbookViewId="0">
      <pane ySplit="2" topLeftCell="A51" activePane="bottomLeft" state="frozen"/>
      <selection pane="bottomLeft" activeCell="I81" sqref="I81"/>
    </sheetView>
  </sheetViews>
  <sheetFormatPr defaultColWidth="10" defaultRowHeight="15" customHeight="1" x14ac:dyDescent="0.2"/>
  <cols>
    <col min="1" max="1" width="3.7109375" style="46" customWidth="1"/>
    <col min="2" max="3" width="2.7109375" style="46" customWidth="1"/>
    <col min="4" max="4" width="13" style="47" customWidth="1"/>
    <col min="5" max="5" width="5.85546875" style="46" customWidth="1"/>
    <col min="6" max="6" width="9.7109375" style="46" customWidth="1"/>
    <col min="7" max="7" width="17.5703125" style="47" customWidth="1"/>
    <col min="8" max="8" width="5.7109375" style="46" customWidth="1"/>
    <col min="9" max="9" width="9.28515625" style="48" customWidth="1"/>
    <col min="10" max="10" width="4.28515625" customWidth="1"/>
    <col min="11" max="11" width="11.42578125" style="46" customWidth="1"/>
    <col min="12" max="12" width="1" style="46" customWidth="1"/>
    <col min="13" max="13" width="1" style="47" customWidth="1"/>
    <col min="14" max="14" width="2.7109375" style="47" customWidth="1"/>
    <col min="15" max="15" width="4" style="47" customWidth="1"/>
    <col min="16" max="16" width="5" style="47" customWidth="1"/>
    <col min="17" max="18" width="4" style="47" customWidth="1"/>
    <col min="19" max="21" width="3" style="47" customWidth="1"/>
    <col min="22" max="24" width="4" style="47" customWidth="1"/>
    <col min="25" max="25" width="7" style="55" customWidth="1"/>
    <col min="26" max="26" width="17.5703125" style="51" customWidth="1"/>
    <col min="27" max="28" width="11" style="52" customWidth="1"/>
    <col min="29" max="29" width="10" style="52" customWidth="1"/>
    <col min="30" max="30" width="10" style="53" customWidth="1"/>
    <col min="31" max="31" width="10.7109375" style="47" customWidth="1"/>
    <col min="32" max="32" width="24.140625" style="47" customWidth="1"/>
    <col min="33" max="33" width="10.7109375" style="47" customWidth="1"/>
    <col min="34" max="34" width="11.7109375" style="47" customWidth="1"/>
    <col min="35" max="35" width="19.28515625" style="47" customWidth="1"/>
    <col min="36" max="36" width="18.7109375" style="47" customWidth="1"/>
    <col min="37" max="37" width="10" style="47" customWidth="1"/>
    <col min="38" max="38" width="16.28515625" style="47" customWidth="1"/>
    <col min="39" max="39" width="10" style="47" customWidth="1"/>
    <col min="40" max="40" width="12.7109375" style="47" customWidth="1"/>
    <col min="41" max="41" width="15.5703125" style="47" customWidth="1"/>
    <col min="42" max="16384" width="10" style="47"/>
  </cols>
  <sheetData>
    <row r="1" spans="1:40" ht="15" customHeight="1" x14ac:dyDescent="0.2">
      <c r="A1" s="46">
        <v>0</v>
      </c>
      <c r="B1" s="46" t="s">
        <v>71</v>
      </c>
      <c r="C1" s="46" t="s">
        <v>72</v>
      </c>
      <c r="D1" s="47" t="s">
        <v>73</v>
      </c>
      <c r="E1" s="46" t="s">
        <v>60</v>
      </c>
      <c r="F1" s="46" t="s">
        <v>74</v>
      </c>
      <c r="G1" s="47" t="s">
        <v>73</v>
      </c>
      <c r="H1" s="46" t="s">
        <v>75</v>
      </c>
      <c r="I1" s="48" t="s">
        <v>76</v>
      </c>
      <c r="K1" s="46" t="s">
        <v>77</v>
      </c>
      <c r="L1" s="49"/>
      <c r="M1" s="49"/>
      <c r="N1" s="46" t="s">
        <v>78</v>
      </c>
      <c r="O1" s="46" t="s">
        <v>79</v>
      </c>
      <c r="P1" s="46" t="s">
        <v>63</v>
      </c>
      <c r="Q1" s="46" t="s">
        <v>64</v>
      </c>
      <c r="R1" s="46" t="s">
        <v>65</v>
      </c>
      <c r="S1" s="46" t="s">
        <v>28</v>
      </c>
      <c r="T1" s="46" t="s">
        <v>29</v>
      </c>
      <c r="U1" s="46" t="s">
        <v>30</v>
      </c>
      <c r="V1" s="46" t="s">
        <v>31</v>
      </c>
      <c r="W1" s="46" t="s">
        <v>32</v>
      </c>
      <c r="X1" s="46" t="s">
        <v>33</v>
      </c>
      <c r="Y1" s="50" t="s">
        <v>80</v>
      </c>
      <c r="AA1" s="52" t="s">
        <v>81</v>
      </c>
      <c r="AB1" s="52" t="s">
        <v>82</v>
      </c>
      <c r="AC1" s="52" t="s">
        <v>83</v>
      </c>
      <c r="AD1" s="53" t="s">
        <v>84</v>
      </c>
      <c r="AE1" s="47" t="s">
        <v>85</v>
      </c>
      <c r="AF1" s="47" t="s">
        <v>86</v>
      </c>
      <c r="AG1" s="46" t="s">
        <v>6</v>
      </c>
      <c r="AH1" s="47" t="s">
        <v>87</v>
      </c>
      <c r="AI1" s="47" t="s">
        <v>88</v>
      </c>
      <c r="AJ1" s="47" t="s">
        <v>89</v>
      </c>
    </row>
    <row r="2" spans="1:40" ht="15" customHeight="1" x14ac:dyDescent="0.2">
      <c r="A2" s="46">
        <v>0</v>
      </c>
      <c r="E2" s="46" t="s">
        <v>90</v>
      </c>
      <c r="F2" s="46" t="s">
        <v>6</v>
      </c>
      <c r="L2" s="49"/>
      <c r="M2" s="54"/>
      <c r="N2" s="47" t="s">
        <v>91</v>
      </c>
      <c r="T2" s="46" t="s">
        <v>92</v>
      </c>
      <c r="AA2" s="52" t="s">
        <v>93</v>
      </c>
      <c r="AB2" s="52" t="s">
        <v>94</v>
      </c>
      <c r="AC2" s="52" t="s">
        <v>95</v>
      </c>
      <c r="AD2" s="53" t="s">
        <v>96</v>
      </c>
      <c r="AG2" s="46" t="s">
        <v>97</v>
      </c>
    </row>
    <row r="3" spans="1:40" ht="15" customHeight="1" x14ac:dyDescent="0.2">
      <c r="A3" s="46">
        <v>1</v>
      </c>
      <c r="B3" s="46" t="s">
        <v>69</v>
      </c>
      <c r="C3" s="46" t="s">
        <v>69</v>
      </c>
      <c r="D3" s="47" t="s">
        <v>98</v>
      </c>
      <c r="E3" s="46">
        <v>181</v>
      </c>
      <c r="F3" s="46" t="s">
        <v>7</v>
      </c>
      <c r="G3" s="47" t="s">
        <v>98</v>
      </c>
      <c r="H3" s="46">
        <f t="shared" ref="H3:H66" si="0">INT((AA3-I3)/365.2)</f>
        <v>68</v>
      </c>
      <c r="I3" s="48">
        <v>17234</v>
      </c>
      <c r="L3" s="49"/>
      <c r="M3" s="49"/>
      <c r="N3" s="47">
        <v>19</v>
      </c>
      <c r="O3" s="56">
        <v>179</v>
      </c>
      <c r="P3" s="56">
        <v>515</v>
      </c>
      <c r="Q3" s="56">
        <v>37</v>
      </c>
      <c r="R3" s="56">
        <v>105</v>
      </c>
      <c r="S3" s="56">
        <v>10</v>
      </c>
      <c r="T3" s="56">
        <v>1</v>
      </c>
      <c r="U3" s="56">
        <v>0</v>
      </c>
      <c r="V3" s="56">
        <v>40</v>
      </c>
      <c r="W3" s="56">
        <v>24</v>
      </c>
      <c r="X3" s="56">
        <v>128</v>
      </c>
      <c r="Y3" s="57">
        <v>0.20388349514563106</v>
      </c>
      <c r="AA3" s="48">
        <v>42254</v>
      </c>
      <c r="AE3" s="58"/>
      <c r="AG3" s="46"/>
      <c r="AM3" s="46"/>
      <c r="AN3" s="46"/>
    </row>
    <row r="4" spans="1:40" ht="15" customHeight="1" x14ac:dyDescent="0.2">
      <c r="A4" s="46">
        <v>2</v>
      </c>
      <c r="B4" s="46" t="s">
        <v>64</v>
      </c>
      <c r="C4" s="46" t="s">
        <v>64</v>
      </c>
      <c r="D4" s="47" t="s">
        <v>99</v>
      </c>
      <c r="E4" s="46">
        <v>42</v>
      </c>
      <c r="F4" s="46" t="s">
        <v>53</v>
      </c>
      <c r="G4" s="47" t="s">
        <v>99</v>
      </c>
      <c r="H4" s="46">
        <f t="shared" si="0"/>
        <v>51</v>
      </c>
      <c r="I4" s="48">
        <v>23608</v>
      </c>
      <c r="L4" s="49"/>
      <c r="M4" s="54"/>
      <c r="N4" s="47">
        <v>2</v>
      </c>
      <c r="O4" s="56">
        <v>16</v>
      </c>
      <c r="P4" s="56">
        <v>49</v>
      </c>
      <c r="Q4" s="56">
        <v>7</v>
      </c>
      <c r="R4" s="56">
        <v>19</v>
      </c>
      <c r="S4" s="56">
        <v>1</v>
      </c>
      <c r="T4" s="56">
        <v>0</v>
      </c>
      <c r="U4" s="56">
        <v>0</v>
      </c>
      <c r="V4" s="56">
        <v>8</v>
      </c>
      <c r="W4" s="56">
        <v>3</v>
      </c>
      <c r="X4" s="56">
        <v>7</v>
      </c>
      <c r="Y4" s="57">
        <v>0.38775510204081631</v>
      </c>
      <c r="AA4" s="48">
        <v>42254</v>
      </c>
      <c r="AE4" s="58"/>
      <c r="AM4" s="46"/>
      <c r="AN4" s="46"/>
    </row>
    <row r="5" spans="1:40" ht="15" customHeight="1" x14ac:dyDescent="0.2">
      <c r="A5" s="46">
        <v>3</v>
      </c>
      <c r="B5" s="46" t="s">
        <v>64</v>
      </c>
      <c r="C5" s="46" t="s">
        <v>64</v>
      </c>
      <c r="D5" s="47" t="s">
        <v>100</v>
      </c>
      <c r="E5" s="46">
        <v>138</v>
      </c>
      <c r="F5" s="46" t="s">
        <v>56</v>
      </c>
      <c r="G5" s="47" t="s">
        <v>100</v>
      </c>
      <c r="H5" s="46">
        <f t="shared" si="0"/>
        <v>42</v>
      </c>
      <c r="I5" s="48">
        <v>26794</v>
      </c>
      <c r="L5" s="49"/>
      <c r="M5" s="49"/>
      <c r="N5" s="47">
        <v>5</v>
      </c>
      <c r="O5" s="56">
        <v>21</v>
      </c>
      <c r="P5" s="56">
        <v>58</v>
      </c>
      <c r="Q5" s="56">
        <v>9</v>
      </c>
      <c r="R5" s="56">
        <v>15</v>
      </c>
      <c r="S5" s="56">
        <v>1</v>
      </c>
      <c r="T5" s="56">
        <v>0</v>
      </c>
      <c r="U5" s="56">
        <v>0</v>
      </c>
      <c r="V5" s="56">
        <v>10</v>
      </c>
      <c r="W5" s="56">
        <v>5</v>
      </c>
      <c r="X5" s="56">
        <v>10</v>
      </c>
      <c r="Y5" s="57">
        <v>0.25862068965517243</v>
      </c>
      <c r="AA5" s="48">
        <v>42254</v>
      </c>
      <c r="AB5" s="53"/>
      <c r="AE5" s="46"/>
    </row>
    <row r="6" spans="1:40" ht="15" customHeight="1" x14ac:dyDescent="0.2">
      <c r="A6" s="46">
        <v>4</v>
      </c>
      <c r="B6" s="46" t="s">
        <v>64</v>
      </c>
      <c r="C6" s="46" t="s">
        <v>64</v>
      </c>
      <c r="D6" s="47" t="s">
        <v>101</v>
      </c>
      <c r="E6" s="46">
        <v>63</v>
      </c>
      <c r="F6" s="46" t="s">
        <v>14</v>
      </c>
      <c r="G6" s="47" t="s">
        <v>101</v>
      </c>
      <c r="H6" s="46">
        <f t="shared" si="0"/>
        <v>56</v>
      </c>
      <c r="I6" s="48">
        <v>21563</v>
      </c>
      <c r="L6" s="49"/>
      <c r="M6" s="49"/>
      <c r="N6" s="47">
        <v>18</v>
      </c>
      <c r="O6" s="56">
        <v>171</v>
      </c>
      <c r="P6" s="56">
        <v>466</v>
      </c>
      <c r="Q6" s="56">
        <v>54</v>
      </c>
      <c r="R6" s="56">
        <v>120</v>
      </c>
      <c r="S6" s="56">
        <v>14</v>
      </c>
      <c r="T6" s="56">
        <v>2</v>
      </c>
      <c r="U6" s="56">
        <v>1</v>
      </c>
      <c r="V6" s="56">
        <v>66</v>
      </c>
      <c r="W6" s="56">
        <v>40</v>
      </c>
      <c r="X6" s="56">
        <v>128</v>
      </c>
      <c r="Y6" s="57">
        <v>0.25751072961373389</v>
      </c>
      <c r="AA6" s="48">
        <v>42254</v>
      </c>
      <c r="AB6" s="53"/>
      <c r="AD6" s="46"/>
    </row>
    <row r="7" spans="1:40" ht="15" customHeight="1" x14ac:dyDescent="0.2">
      <c r="A7" s="46">
        <v>5</v>
      </c>
      <c r="B7" s="46" t="s">
        <v>64</v>
      </c>
      <c r="C7" s="46" t="s">
        <v>64</v>
      </c>
      <c r="D7" s="47" t="s">
        <v>102</v>
      </c>
      <c r="E7" s="46">
        <v>60</v>
      </c>
      <c r="F7" s="46" t="s">
        <v>54</v>
      </c>
      <c r="G7" s="47" t="s">
        <v>102</v>
      </c>
      <c r="H7" s="46">
        <f t="shared" si="0"/>
        <v>45</v>
      </c>
      <c r="I7" s="48">
        <v>25803</v>
      </c>
      <c r="L7" s="49"/>
      <c r="M7" s="49"/>
      <c r="N7" s="47">
        <v>2</v>
      </c>
      <c r="O7" s="56">
        <v>18</v>
      </c>
      <c r="P7" s="56">
        <v>50</v>
      </c>
      <c r="Q7" s="56">
        <v>6</v>
      </c>
      <c r="R7" s="56">
        <v>12</v>
      </c>
      <c r="S7" s="56">
        <v>0</v>
      </c>
      <c r="T7" s="56">
        <v>0</v>
      </c>
      <c r="U7" s="56">
        <v>0</v>
      </c>
      <c r="V7" s="56">
        <v>2</v>
      </c>
      <c r="W7" s="56">
        <v>7</v>
      </c>
      <c r="X7" s="56">
        <v>12</v>
      </c>
      <c r="Y7" s="57">
        <v>0.24</v>
      </c>
      <c r="AA7" s="48">
        <v>42254</v>
      </c>
      <c r="AE7" s="58"/>
      <c r="AJ7" s="59"/>
    </row>
    <row r="8" spans="1:40" ht="15" customHeight="1" x14ac:dyDescent="0.2">
      <c r="A8" s="46">
        <v>6</v>
      </c>
      <c r="B8" s="46" t="s">
        <v>64</v>
      </c>
      <c r="C8" s="46" t="s">
        <v>64</v>
      </c>
      <c r="D8" s="47" t="s">
        <v>103</v>
      </c>
      <c r="E8" s="46">
        <v>97</v>
      </c>
      <c r="F8" s="48" t="s">
        <v>13</v>
      </c>
      <c r="G8" s="47" t="s">
        <v>103</v>
      </c>
      <c r="H8" s="46">
        <f t="shared" si="0"/>
        <v>58</v>
      </c>
      <c r="I8" s="48">
        <v>20866</v>
      </c>
      <c r="L8" s="49"/>
      <c r="M8" s="49"/>
      <c r="N8" s="47">
        <v>9</v>
      </c>
      <c r="O8" s="56">
        <v>76</v>
      </c>
      <c r="P8" s="56">
        <v>196</v>
      </c>
      <c r="Q8" s="56">
        <v>48</v>
      </c>
      <c r="R8" s="56">
        <v>59</v>
      </c>
      <c r="S8" s="56">
        <v>10</v>
      </c>
      <c r="T8" s="56">
        <v>1</v>
      </c>
      <c r="U8" s="56">
        <v>1</v>
      </c>
      <c r="V8" s="56">
        <v>39</v>
      </c>
      <c r="W8" s="56">
        <v>45</v>
      </c>
      <c r="X8" s="56">
        <v>27</v>
      </c>
      <c r="Y8" s="57">
        <v>0.30102040816326531</v>
      </c>
      <c r="AA8" s="48">
        <v>42254</v>
      </c>
      <c r="AB8" s="53"/>
      <c r="AE8" s="58"/>
    </row>
    <row r="9" spans="1:40" ht="15" customHeight="1" x14ac:dyDescent="0.2">
      <c r="A9" s="46">
        <v>7</v>
      </c>
      <c r="B9" s="46" t="s">
        <v>64</v>
      </c>
      <c r="C9" s="46" t="s">
        <v>64</v>
      </c>
      <c r="D9" s="47" t="s">
        <v>104</v>
      </c>
      <c r="E9" s="46">
        <v>28</v>
      </c>
      <c r="F9" s="46" t="s">
        <v>53</v>
      </c>
      <c r="G9" s="47" t="s">
        <v>104</v>
      </c>
      <c r="H9" s="46">
        <f t="shared" si="0"/>
        <v>40</v>
      </c>
      <c r="I9" s="48">
        <v>27294</v>
      </c>
      <c r="K9" s="46" t="s">
        <v>105</v>
      </c>
      <c r="L9" s="49"/>
      <c r="M9" s="49"/>
      <c r="O9" s="56"/>
      <c r="P9" s="56"/>
      <c r="Q9" s="56"/>
      <c r="R9" s="56"/>
      <c r="S9" s="56"/>
      <c r="T9" s="56"/>
      <c r="U9" s="56"/>
      <c r="V9" s="56"/>
      <c r="W9" s="56"/>
      <c r="X9" s="56"/>
      <c r="Y9" s="57"/>
      <c r="AA9" s="48">
        <v>42254</v>
      </c>
      <c r="AE9" s="46"/>
      <c r="AM9" s="46"/>
      <c r="AN9" s="46"/>
    </row>
    <row r="10" spans="1:40" ht="15" customHeight="1" x14ac:dyDescent="0.2">
      <c r="A10" s="46">
        <v>8</v>
      </c>
      <c r="B10" s="46" t="s">
        <v>69</v>
      </c>
      <c r="C10" s="46" t="s">
        <v>69</v>
      </c>
      <c r="D10" s="47" t="s">
        <v>106</v>
      </c>
      <c r="E10" s="46">
        <v>115</v>
      </c>
      <c r="F10" s="46" t="s">
        <v>56</v>
      </c>
      <c r="G10" s="47" t="s">
        <v>106</v>
      </c>
      <c r="H10" s="46">
        <f t="shared" si="0"/>
        <v>58</v>
      </c>
      <c r="I10" s="48">
        <v>21010</v>
      </c>
      <c r="L10" s="49"/>
      <c r="M10" s="54"/>
      <c r="N10" s="56">
        <v>1</v>
      </c>
      <c r="O10" s="56">
        <v>8</v>
      </c>
      <c r="P10" s="56">
        <v>22</v>
      </c>
      <c r="Q10" s="56">
        <v>6</v>
      </c>
      <c r="R10" s="56">
        <v>7</v>
      </c>
      <c r="S10" s="56">
        <v>0</v>
      </c>
      <c r="T10" s="56">
        <v>0</v>
      </c>
      <c r="U10" s="56">
        <v>0</v>
      </c>
      <c r="V10" s="56">
        <v>3</v>
      </c>
      <c r="W10" s="56">
        <v>1</v>
      </c>
      <c r="X10" s="56">
        <v>1</v>
      </c>
      <c r="Y10" s="57">
        <v>0.31818181818181818</v>
      </c>
      <c r="AA10" s="48">
        <v>42254</v>
      </c>
      <c r="AE10" s="58"/>
    </row>
    <row r="11" spans="1:40" ht="15" customHeight="1" x14ac:dyDescent="0.2">
      <c r="A11" s="46">
        <v>9</v>
      </c>
      <c r="B11" s="46" t="s">
        <v>64</v>
      </c>
      <c r="C11" s="46" t="s">
        <v>69</v>
      </c>
      <c r="D11" s="47" t="s">
        <v>107</v>
      </c>
      <c r="E11" s="46">
        <v>52</v>
      </c>
      <c r="F11" s="46" t="s">
        <v>58</v>
      </c>
      <c r="G11" s="47" t="s">
        <v>107</v>
      </c>
      <c r="H11" s="46">
        <f t="shared" si="0"/>
        <v>49</v>
      </c>
      <c r="I11" s="48">
        <v>24045</v>
      </c>
      <c r="L11" s="49"/>
      <c r="M11" s="54"/>
      <c r="N11" s="56">
        <v>5</v>
      </c>
      <c r="O11" s="56">
        <v>48</v>
      </c>
      <c r="P11" s="56">
        <v>133</v>
      </c>
      <c r="Q11" s="56">
        <v>34</v>
      </c>
      <c r="R11" s="56">
        <v>56</v>
      </c>
      <c r="S11" s="56">
        <v>10</v>
      </c>
      <c r="T11" s="56">
        <v>0</v>
      </c>
      <c r="U11" s="56">
        <v>2</v>
      </c>
      <c r="V11" s="56">
        <v>37</v>
      </c>
      <c r="W11" s="56">
        <v>20</v>
      </c>
      <c r="X11" s="56">
        <v>12</v>
      </c>
      <c r="Y11" s="57">
        <v>0.42105263157894735</v>
      </c>
      <c r="AA11" s="48">
        <v>42254</v>
      </c>
      <c r="AE11" s="58"/>
    </row>
    <row r="12" spans="1:40" ht="15" customHeight="1" x14ac:dyDescent="0.2">
      <c r="A12" s="46">
        <v>10</v>
      </c>
      <c r="B12" s="46" t="s">
        <v>108</v>
      </c>
      <c r="C12" s="46" t="s">
        <v>64</v>
      </c>
      <c r="D12" s="47" t="s">
        <v>109</v>
      </c>
      <c r="E12" s="46">
        <v>121</v>
      </c>
      <c r="F12" s="46" t="s">
        <v>47</v>
      </c>
      <c r="G12" s="47" t="s">
        <v>109</v>
      </c>
      <c r="H12" s="46">
        <f t="shared" si="0"/>
        <v>58</v>
      </c>
      <c r="I12" s="48">
        <v>20843</v>
      </c>
      <c r="L12" s="49"/>
      <c r="M12" s="54"/>
      <c r="N12" s="47">
        <v>19</v>
      </c>
      <c r="O12" s="56">
        <v>163</v>
      </c>
      <c r="P12" s="56">
        <v>427</v>
      </c>
      <c r="Q12" s="56">
        <v>79</v>
      </c>
      <c r="R12" s="56">
        <v>123</v>
      </c>
      <c r="S12" s="56">
        <v>14</v>
      </c>
      <c r="T12" s="56">
        <v>4</v>
      </c>
      <c r="U12" s="56">
        <v>2</v>
      </c>
      <c r="V12" s="56">
        <v>60</v>
      </c>
      <c r="W12" s="56">
        <v>45</v>
      </c>
      <c r="X12" s="56">
        <v>70</v>
      </c>
      <c r="Y12" s="57">
        <v>0.28805620608899296</v>
      </c>
      <c r="AA12" s="48">
        <v>42254</v>
      </c>
      <c r="AB12" s="53"/>
      <c r="AE12" s="58"/>
    </row>
    <row r="13" spans="1:40" ht="15" customHeight="1" x14ac:dyDescent="0.2">
      <c r="A13" s="46">
        <v>11</v>
      </c>
      <c r="B13" s="46" t="s">
        <v>69</v>
      </c>
      <c r="C13" s="46" t="s">
        <v>69</v>
      </c>
      <c r="D13" s="47" t="s">
        <v>110</v>
      </c>
      <c r="E13" s="46">
        <v>168</v>
      </c>
      <c r="F13" s="46" t="s">
        <v>53</v>
      </c>
      <c r="G13" s="47" t="s">
        <v>110</v>
      </c>
      <c r="H13" s="46">
        <f t="shared" si="0"/>
        <v>50</v>
      </c>
      <c r="I13" s="48">
        <v>23972</v>
      </c>
      <c r="L13" s="49"/>
      <c r="M13" s="49"/>
      <c r="N13" s="47">
        <v>2</v>
      </c>
      <c r="O13" s="56">
        <v>19</v>
      </c>
      <c r="P13" s="56">
        <v>46</v>
      </c>
      <c r="Q13" s="56">
        <v>6</v>
      </c>
      <c r="R13" s="56">
        <v>7</v>
      </c>
      <c r="S13" s="56">
        <v>0</v>
      </c>
      <c r="T13" s="56">
        <v>0</v>
      </c>
      <c r="U13" s="56">
        <v>0</v>
      </c>
      <c r="V13" s="56">
        <v>2</v>
      </c>
      <c r="W13" s="56">
        <v>14</v>
      </c>
      <c r="X13" s="56">
        <v>25</v>
      </c>
      <c r="Y13" s="57">
        <v>0.15217391304347827</v>
      </c>
      <c r="AA13" s="48">
        <v>42254</v>
      </c>
      <c r="AE13" s="58"/>
    </row>
    <row r="14" spans="1:40" ht="15" customHeight="1" x14ac:dyDescent="0.2">
      <c r="A14" s="46">
        <v>12</v>
      </c>
      <c r="B14" s="46" t="s">
        <v>64</v>
      </c>
      <c r="C14" s="46" t="s">
        <v>64</v>
      </c>
      <c r="D14" s="47" t="s">
        <v>111</v>
      </c>
      <c r="E14" s="46">
        <v>167</v>
      </c>
      <c r="F14" s="46" t="s">
        <v>112</v>
      </c>
      <c r="G14" s="47" t="s">
        <v>111</v>
      </c>
      <c r="H14" s="46">
        <f t="shared" si="0"/>
        <v>46</v>
      </c>
      <c r="I14" s="48">
        <v>25188</v>
      </c>
      <c r="L14" s="49"/>
      <c r="M14" s="54"/>
      <c r="N14" s="47">
        <v>3</v>
      </c>
      <c r="O14" s="56">
        <v>22</v>
      </c>
      <c r="P14" s="56">
        <v>73</v>
      </c>
      <c r="Q14" s="56">
        <v>17</v>
      </c>
      <c r="R14" s="56">
        <v>15</v>
      </c>
      <c r="S14" s="56">
        <v>0</v>
      </c>
      <c r="T14" s="56">
        <v>0</v>
      </c>
      <c r="U14" s="56">
        <v>0</v>
      </c>
      <c r="V14" s="56">
        <v>5</v>
      </c>
      <c r="W14" s="56">
        <v>2</v>
      </c>
      <c r="X14" s="56">
        <v>11</v>
      </c>
      <c r="Y14" s="57">
        <v>0.20547945205479451</v>
      </c>
      <c r="Z14" s="60"/>
      <c r="AA14" s="48">
        <v>42254</v>
      </c>
      <c r="AD14" s="52"/>
      <c r="AE14" s="61"/>
      <c r="AH14" s="46"/>
    </row>
    <row r="15" spans="1:40" ht="15" customHeight="1" x14ac:dyDescent="0.2">
      <c r="A15" s="46">
        <v>13</v>
      </c>
      <c r="B15" s="46" t="s">
        <v>64</v>
      </c>
      <c r="C15" s="46" t="s">
        <v>64</v>
      </c>
      <c r="D15" s="47" t="s">
        <v>113</v>
      </c>
      <c r="E15" s="46">
        <v>10</v>
      </c>
      <c r="F15" s="48" t="s">
        <v>8</v>
      </c>
      <c r="G15" s="47" t="s">
        <v>113</v>
      </c>
      <c r="H15" s="46">
        <f t="shared" si="0"/>
        <v>48</v>
      </c>
      <c r="I15" s="48">
        <v>24510</v>
      </c>
      <c r="L15" s="49"/>
      <c r="M15" s="54"/>
      <c r="N15" s="47">
        <v>7</v>
      </c>
      <c r="O15" s="56">
        <v>61</v>
      </c>
      <c r="P15" s="56">
        <v>154</v>
      </c>
      <c r="Q15" s="56">
        <v>40</v>
      </c>
      <c r="R15" s="56">
        <v>61</v>
      </c>
      <c r="S15" s="56">
        <v>10</v>
      </c>
      <c r="T15" s="56">
        <v>0</v>
      </c>
      <c r="U15" s="56">
        <v>2</v>
      </c>
      <c r="V15" s="56">
        <v>41</v>
      </c>
      <c r="W15" s="56">
        <v>36</v>
      </c>
      <c r="X15" s="56">
        <v>24</v>
      </c>
      <c r="Y15" s="57">
        <v>0.39610389610389612</v>
      </c>
      <c r="AA15" s="48">
        <v>42254</v>
      </c>
      <c r="AE15" s="58"/>
    </row>
    <row r="16" spans="1:40" ht="15" customHeight="1" x14ac:dyDescent="0.2">
      <c r="A16" s="46">
        <v>14</v>
      </c>
      <c r="B16" s="46" t="s">
        <v>64</v>
      </c>
      <c r="C16" s="46" t="s">
        <v>64</v>
      </c>
      <c r="D16" s="47" t="s">
        <v>114</v>
      </c>
      <c r="E16" s="46">
        <v>8</v>
      </c>
      <c r="F16" s="46" t="s">
        <v>44</v>
      </c>
      <c r="G16" s="47" t="s">
        <v>114</v>
      </c>
      <c r="H16" s="46">
        <f t="shared" si="0"/>
        <v>58</v>
      </c>
      <c r="I16" s="48">
        <v>20774</v>
      </c>
      <c r="L16" s="49"/>
      <c r="M16" s="49"/>
      <c r="N16" s="56">
        <v>17</v>
      </c>
      <c r="O16" s="62">
        <v>157</v>
      </c>
      <c r="P16" s="62">
        <v>413</v>
      </c>
      <c r="Q16" s="62">
        <v>178</v>
      </c>
      <c r="R16" s="62">
        <v>215</v>
      </c>
      <c r="S16" s="62">
        <v>52</v>
      </c>
      <c r="T16" s="46">
        <v>9</v>
      </c>
      <c r="U16" s="62">
        <v>9</v>
      </c>
      <c r="V16" s="62">
        <v>125</v>
      </c>
      <c r="W16" s="62">
        <v>88</v>
      </c>
      <c r="X16" s="62">
        <v>10</v>
      </c>
      <c r="Y16" s="55">
        <v>0.52058111380145278</v>
      </c>
      <c r="AA16" s="48">
        <v>42254</v>
      </c>
      <c r="AE16" s="58"/>
    </row>
    <row r="17" spans="1:40" ht="15" customHeight="1" x14ac:dyDescent="0.2">
      <c r="A17" s="46">
        <v>15</v>
      </c>
      <c r="B17" s="46" t="s">
        <v>64</v>
      </c>
      <c r="C17" s="46" t="s">
        <v>64</v>
      </c>
      <c r="D17" s="47" t="s">
        <v>115</v>
      </c>
      <c r="E17" s="46">
        <v>26</v>
      </c>
      <c r="F17" s="46" t="s">
        <v>56</v>
      </c>
      <c r="G17" s="47" t="s">
        <v>115</v>
      </c>
      <c r="H17" s="46">
        <f t="shared" si="0"/>
        <v>50</v>
      </c>
      <c r="I17" s="48">
        <v>23698</v>
      </c>
      <c r="L17" s="49"/>
      <c r="M17" s="49"/>
      <c r="N17" s="47">
        <v>5</v>
      </c>
      <c r="O17" s="56">
        <v>46</v>
      </c>
      <c r="P17" s="56">
        <v>115</v>
      </c>
      <c r="Q17" s="56">
        <v>20</v>
      </c>
      <c r="R17" s="56">
        <v>44</v>
      </c>
      <c r="S17" s="56">
        <v>6</v>
      </c>
      <c r="T17" s="56">
        <v>0</v>
      </c>
      <c r="U17" s="56">
        <v>1</v>
      </c>
      <c r="V17" s="56">
        <v>26</v>
      </c>
      <c r="W17" s="56">
        <v>22</v>
      </c>
      <c r="X17" s="56">
        <v>14</v>
      </c>
      <c r="Y17" s="57">
        <v>0.38260869565217392</v>
      </c>
      <c r="AA17" s="48">
        <v>42254</v>
      </c>
      <c r="AE17" s="46"/>
      <c r="AM17" s="46"/>
      <c r="AN17" s="46"/>
    </row>
    <row r="18" spans="1:40" ht="15" customHeight="1" x14ac:dyDescent="0.2">
      <c r="A18" s="46">
        <v>16</v>
      </c>
      <c r="B18" s="46" t="s">
        <v>64</v>
      </c>
      <c r="C18" s="46" t="s">
        <v>64</v>
      </c>
      <c r="D18" s="47" t="s">
        <v>116</v>
      </c>
      <c r="E18" s="46">
        <v>113</v>
      </c>
      <c r="F18" s="48" t="s">
        <v>53</v>
      </c>
      <c r="G18" s="47" t="s">
        <v>116</v>
      </c>
      <c r="H18" s="46">
        <f t="shared" si="0"/>
        <v>67</v>
      </c>
      <c r="I18" s="48">
        <v>17617</v>
      </c>
      <c r="L18" s="49"/>
      <c r="M18" s="49"/>
      <c r="N18" s="47">
        <v>24</v>
      </c>
      <c r="O18" s="56">
        <v>204</v>
      </c>
      <c r="P18" s="56">
        <v>557</v>
      </c>
      <c r="Q18" s="56">
        <v>99</v>
      </c>
      <c r="R18" s="56">
        <v>177</v>
      </c>
      <c r="S18" s="56">
        <v>39</v>
      </c>
      <c r="T18" s="56">
        <v>0</v>
      </c>
      <c r="U18" s="56">
        <v>3</v>
      </c>
      <c r="V18" s="56">
        <v>98</v>
      </c>
      <c r="W18" s="56">
        <v>62</v>
      </c>
      <c r="X18" s="56">
        <v>129</v>
      </c>
      <c r="Y18" s="57">
        <v>0.318</v>
      </c>
      <c r="Z18" s="55"/>
      <c r="AA18" s="48">
        <v>42254</v>
      </c>
      <c r="AB18" s="53"/>
      <c r="AE18" s="46"/>
      <c r="AF18"/>
    </row>
    <row r="19" spans="1:40" ht="15" customHeight="1" x14ac:dyDescent="0.2">
      <c r="A19" s="46">
        <v>17</v>
      </c>
      <c r="B19" s="46" t="s">
        <v>64</v>
      </c>
      <c r="C19" s="46" t="s">
        <v>64</v>
      </c>
      <c r="D19" s="47" t="s">
        <v>117</v>
      </c>
      <c r="E19" s="46">
        <v>173</v>
      </c>
      <c r="F19" s="46" t="s">
        <v>8</v>
      </c>
      <c r="G19" s="47" t="s">
        <v>117</v>
      </c>
      <c r="H19" s="46">
        <f t="shared" si="0"/>
        <v>61</v>
      </c>
      <c r="I19" s="48">
        <v>19943</v>
      </c>
      <c r="L19" s="49"/>
      <c r="M19" s="49"/>
      <c r="N19" s="47">
        <v>4</v>
      </c>
      <c r="O19" s="56">
        <v>34</v>
      </c>
      <c r="P19" s="56">
        <v>94</v>
      </c>
      <c r="Q19" s="56">
        <v>14</v>
      </c>
      <c r="R19" s="56">
        <v>19</v>
      </c>
      <c r="S19" s="56">
        <v>0</v>
      </c>
      <c r="T19" s="56">
        <v>0</v>
      </c>
      <c r="U19" s="56">
        <v>0</v>
      </c>
      <c r="V19" s="56">
        <v>5</v>
      </c>
      <c r="W19" s="56">
        <v>3</v>
      </c>
      <c r="X19" s="56">
        <v>22</v>
      </c>
      <c r="Y19" s="57">
        <v>0.20200000000000001</v>
      </c>
      <c r="AA19" s="48">
        <v>42254</v>
      </c>
      <c r="AD19" s="47"/>
      <c r="AE19" s="46"/>
    </row>
    <row r="20" spans="1:40" ht="15" customHeight="1" x14ac:dyDescent="0.2">
      <c r="A20" s="46">
        <v>18</v>
      </c>
      <c r="B20" s="46" t="s">
        <v>69</v>
      </c>
      <c r="C20" s="46" t="s">
        <v>64</v>
      </c>
      <c r="D20" s="47" t="s">
        <v>118</v>
      </c>
      <c r="E20" s="46">
        <v>32</v>
      </c>
      <c r="F20" s="46" t="s">
        <v>45</v>
      </c>
      <c r="G20" s="47" t="s">
        <v>118</v>
      </c>
      <c r="H20" s="46">
        <f t="shared" si="0"/>
        <v>47</v>
      </c>
      <c r="I20" s="48">
        <v>24736</v>
      </c>
      <c r="L20" s="49"/>
      <c r="M20" s="49"/>
      <c r="N20" s="47">
        <v>8</v>
      </c>
      <c r="O20" s="56">
        <v>72</v>
      </c>
      <c r="P20" s="56">
        <v>190</v>
      </c>
      <c r="Q20" s="56">
        <v>43</v>
      </c>
      <c r="R20" s="56">
        <v>78</v>
      </c>
      <c r="S20" s="56">
        <v>6</v>
      </c>
      <c r="T20" s="56">
        <v>0</v>
      </c>
      <c r="U20" s="56">
        <v>0</v>
      </c>
      <c r="V20" s="56">
        <v>52</v>
      </c>
      <c r="W20" s="56">
        <v>35</v>
      </c>
      <c r="X20" s="56">
        <v>6</v>
      </c>
      <c r="Y20" s="57">
        <v>0.41052631578947368</v>
      </c>
      <c r="AA20" s="48">
        <v>42254</v>
      </c>
      <c r="AE20" s="58"/>
      <c r="AG20" s="46"/>
    </row>
    <row r="21" spans="1:40" ht="15" customHeight="1" x14ac:dyDescent="0.2">
      <c r="A21" s="46">
        <v>19</v>
      </c>
      <c r="B21" s="46" t="s">
        <v>64</v>
      </c>
      <c r="C21" s="46" t="s">
        <v>64</v>
      </c>
      <c r="D21" s="47" t="s">
        <v>119</v>
      </c>
      <c r="E21" s="46">
        <v>150</v>
      </c>
      <c r="F21" s="46" t="s">
        <v>8</v>
      </c>
      <c r="G21" s="47" t="s">
        <v>119</v>
      </c>
      <c r="H21" s="46">
        <f t="shared" si="0"/>
        <v>38</v>
      </c>
      <c r="I21" s="48">
        <v>28050</v>
      </c>
      <c r="L21" s="49"/>
      <c r="M21" s="54"/>
      <c r="N21" s="56">
        <v>1</v>
      </c>
      <c r="O21" s="63">
        <v>8</v>
      </c>
      <c r="P21" s="63">
        <v>24</v>
      </c>
      <c r="Q21" s="63">
        <v>4</v>
      </c>
      <c r="R21" s="63">
        <v>4</v>
      </c>
      <c r="S21" s="63">
        <v>1</v>
      </c>
      <c r="T21" s="46">
        <v>0</v>
      </c>
      <c r="U21" s="63">
        <v>0</v>
      </c>
      <c r="V21" s="63">
        <v>4</v>
      </c>
      <c r="W21" s="63">
        <v>4</v>
      </c>
      <c r="X21" s="63">
        <v>6</v>
      </c>
      <c r="Y21" s="55">
        <v>0.16700000000000001</v>
      </c>
      <c r="AA21" s="48">
        <v>42254</v>
      </c>
      <c r="AE21" s="58"/>
    </row>
    <row r="22" spans="1:40" ht="15" customHeight="1" x14ac:dyDescent="0.2">
      <c r="A22" s="46">
        <v>20</v>
      </c>
      <c r="B22" s="46" t="s">
        <v>69</v>
      </c>
      <c r="C22" s="46" t="s">
        <v>64</v>
      </c>
      <c r="D22" s="47" t="s">
        <v>120</v>
      </c>
      <c r="E22" s="46">
        <v>15</v>
      </c>
      <c r="F22" s="46" t="s">
        <v>50</v>
      </c>
      <c r="G22" s="47" t="s">
        <v>120</v>
      </c>
      <c r="H22" s="46">
        <f t="shared" si="0"/>
        <v>50</v>
      </c>
      <c r="I22" s="48">
        <v>23661</v>
      </c>
      <c r="L22" s="49"/>
      <c r="M22" s="49"/>
      <c r="N22" s="56">
        <v>8</v>
      </c>
      <c r="O22" s="56">
        <v>64</v>
      </c>
      <c r="P22" s="56">
        <v>176</v>
      </c>
      <c r="Q22" s="56">
        <v>64</v>
      </c>
      <c r="R22" s="56">
        <v>90</v>
      </c>
      <c r="S22" s="56">
        <v>27</v>
      </c>
      <c r="T22" s="56">
        <v>8</v>
      </c>
      <c r="U22" s="56">
        <v>8</v>
      </c>
      <c r="V22" s="56">
        <v>73</v>
      </c>
      <c r="W22" s="56">
        <v>31</v>
      </c>
      <c r="X22" s="56">
        <v>6</v>
      </c>
      <c r="Y22" s="57">
        <v>0.51100000000000001</v>
      </c>
      <c r="AA22" s="48">
        <v>42254</v>
      </c>
      <c r="AE22" s="46"/>
    </row>
    <row r="23" spans="1:40" ht="15" customHeight="1" x14ac:dyDescent="0.2">
      <c r="A23" s="46">
        <v>21</v>
      </c>
      <c r="B23" s="46" t="s">
        <v>64</v>
      </c>
      <c r="C23" s="46" t="s">
        <v>64</v>
      </c>
      <c r="D23" s="47" t="s">
        <v>121</v>
      </c>
      <c r="E23" s="46">
        <v>128</v>
      </c>
      <c r="F23" s="48" t="s">
        <v>13</v>
      </c>
      <c r="G23" s="47" t="s">
        <v>121</v>
      </c>
      <c r="H23" s="46">
        <f t="shared" si="0"/>
        <v>42</v>
      </c>
      <c r="I23" s="48">
        <v>26822</v>
      </c>
      <c r="K23" s="46" t="s">
        <v>105</v>
      </c>
      <c r="L23" s="49"/>
      <c r="M23" s="49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7"/>
      <c r="AA23" s="48">
        <v>42254</v>
      </c>
      <c r="AE23" s="58"/>
    </row>
    <row r="24" spans="1:40" ht="15" customHeight="1" x14ac:dyDescent="0.2">
      <c r="A24" s="46">
        <v>22</v>
      </c>
      <c r="B24" s="46" t="s">
        <v>64</v>
      </c>
      <c r="C24" s="46" t="s">
        <v>64</v>
      </c>
      <c r="D24" s="47" t="s">
        <v>122</v>
      </c>
      <c r="E24" s="46">
        <v>175</v>
      </c>
      <c r="F24" s="46" t="s">
        <v>44</v>
      </c>
      <c r="G24" s="47" t="s">
        <v>122</v>
      </c>
      <c r="H24" s="46">
        <f t="shared" si="0"/>
        <v>74</v>
      </c>
      <c r="I24" s="48">
        <v>15019</v>
      </c>
      <c r="L24" s="49"/>
      <c r="M24" s="49"/>
      <c r="N24" s="47">
        <v>19</v>
      </c>
      <c r="O24" s="56">
        <v>170</v>
      </c>
      <c r="P24" s="56">
        <v>466</v>
      </c>
      <c r="Q24" s="56">
        <v>32</v>
      </c>
      <c r="R24" s="56">
        <v>85</v>
      </c>
      <c r="S24" s="56">
        <v>6</v>
      </c>
      <c r="T24" s="56">
        <v>0</v>
      </c>
      <c r="U24" s="56">
        <v>0</v>
      </c>
      <c r="V24" s="56">
        <v>33</v>
      </c>
      <c r="W24" s="56">
        <v>20</v>
      </c>
      <c r="X24" s="56">
        <v>85</v>
      </c>
      <c r="Y24" s="57">
        <v>0.18240343347639484</v>
      </c>
      <c r="AA24" s="48">
        <v>42254</v>
      </c>
      <c r="AE24" s="58"/>
    </row>
    <row r="25" spans="1:40" ht="15" customHeight="1" x14ac:dyDescent="0.2">
      <c r="A25" s="46">
        <v>23</v>
      </c>
      <c r="B25" s="46" t="s">
        <v>64</v>
      </c>
      <c r="C25" s="46" t="s">
        <v>69</v>
      </c>
      <c r="D25" s="47" t="s">
        <v>123</v>
      </c>
      <c r="E25" s="46">
        <v>22</v>
      </c>
      <c r="F25" s="46" t="s">
        <v>14</v>
      </c>
      <c r="G25" s="47" t="s">
        <v>123</v>
      </c>
      <c r="H25" s="46">
        <f t="shared" si="0"/>
        <v>51</v>
      </c>
      <c r="I25" s="48">
        <v>23515</v>
      </c>
      <c r="L25" s="49"/>
      <c r="M25" s="49"/>
      <c r="N25" s="47">
        <v>13</v>
      </c>
      <c r="O25" s="56">
        <v>122</v>
      </c>
      <c r="P25" s="56">
        <v>358</v>
      </c>
      <c r="Q25" s="56">
        <v>100</v>
      </c>
      <c r="R25" s="56">
        <v>152</v>
      </c>
      <c r="S25" s="56">
        <v>40</v>
      </c>
      <c r="T25" s="56">
        <v>4</v>
      </c>
      <c r="U25" s="56">
        <v>8</v>
      </c>
      <c r="V25" s="56">
        <v>103</v>
      </c>
      <c r="W25" s="56">
        <v>33</v>
      </c>
      <c r="X25" s="56">
        <v>27</v>
      </c>
      <c r="Y25" s="57">
        <v>0.42458100558659218</v>
      </c>
      <c r="AA25" s="48">
        <v>42254</v>
      </c>
      <c r="AE25" s="58"/>
    </row>
    <row r="26" spans="1:40" ht="15" customHeight="1" x14ac:dyDescent="0.2">
      <c r="A26" s="46">
        <v>24</v>
      </c>
      <c r="B26" s="46" t="s">
        <v>64</v>
      </c>
      <c r="C26" s="46" t="s">
        <v>64</v>
      </c>
      <c r="D26" s="47" t="s">
        <v>124</v>
      </c>
      <c r="E26" s="46">
        <v>169</v>
      </c>
      <c r="F26" s="48" t="s">
        <v>50</v>
      </c>
      <c r="G26" s="47" t="s">
        <v>124</v>
      </c>
      <c r="H26" s="46">
        <f t="shared" si="0"/>
        <v>51</v>
      </c>
      <c r="I26" s="48">
        <v>23277</v>
      </c>
      <c r="L26" s="49"/>
      <c r="M26" s="49"/>
      <c r="N26" s="47">
        <v>2</v>
      </c>
      <c r="O26" s="56">
        <v>13</v>
      </c>
      <c r="P26" s="56">
        <v>36</v>
      </c>
      <c r="Q26" s="56">
        <v>2</v>
      </c>
      <c r="R26" s="56">
        <v>3</v>
      </c>
      <c r="S26" s="56">
        <v>0</v>
      </c>
      <c r="T26" s="56">
        <v>0</v>
      </c>
      <c r="U26" s="56">
        <v>0</v>
      </c>
      <c r="V26" s="56">
        <v>3</v>
      </c>
      <c r="W26" s="56">
        <v>1</v>
      </c>
      <c r="X26" s="56">
        <v>16</v>
      </c>
      <c r="Y26" s="57">
        <v>8.3333333333333329E-2</v>
      </c>
      <c r="AA26" s="48">
        <v>42254</v>
      </c>
      <c r="AE26" s="46"/>
    </row>
    <row r="27" spans="1:40" ht="15" customHeight="1" x14ac:dyDescent="0.2">
      <c r="A27" s="46">
        <v>25</v>
      </c>
      <c r="B27" s="47" t="s">
        <v>108</v>
      </c>
      <c r="C27" s="47" t="s">
        <v>64</v>
      </c>
      <c r="D27" s="47" t="s">
        <v>125</v>
      </c>
      <c r="E27" s="46">
        <v>139</v>
      </c>
      <c r="F27" s="48" t="s">
        <v>7</v>
      </c>
      <c r="G27" s="47" t="s">
        <v>125</v>
      </c>
      <c r="H27" s="46">
        <f t="shared" si="0"/>
        <v>42</v>
      </c>
      <c r="I27" s="48">
        <v>26767</v>
      </c>
      <c r="K27" s="46" t="s">
        <v>105</v>
      </c>
      <c r="L27" s="49"/>
      <c r="M27" s="49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7"/>
      <c r="AA27" s="48">
        <v>42254</v>
      </c>
      <c r="AE27" s="46"/>
    </row>
    <row r="28" spans="1:40" ht="15" customHeight="1" x14ac:dyDescent="0.2">
      <c r="A28" s="46">
        <v>179</v>
      </c>
      <c r="B28" s="46" t="s">
        <v>69</v>
      </c>
      <c r="C28" s="46" t="s">
        <v>69</v>
      </c>
      <c r="D28" s="47" t="s">
        <v>126</v>
      </c>
      <c r="E28" s="46">
        <v>155</v>
      </c>
      <c r="F28" s="48" t="s">
        <v>50</v>
      </c>
      <c r="G28" s="47" t="s">
        <v>126</v>
      </c>
      <c r="H28" s="46">
        <f t="shared" si="0"/>
        <v>54</v>
      </c>
      <c r="I28" s="48">
        <v>22278</v>
      </c>
      <c r="K28" s="46" t="s">
        <v>105</v>
      </c>
      <c r="L28" s="49"/>
      <c r="M28" s="49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7"/>
      <c r="AA28" s="48">
        <v>42254</v>
      </c>
      <c r="AE28" s="46"/>
    </row>
    <row r="29" spans="1:40" ht="15" customHeight="1" x14ac:dyDescent="0.2">
      <c r="A29" s="46">
        <v>26</v>
      </c>
      <c r="B29" s="46" t="s">
        <v>64</v>
      </c>
      <c r="C29" s="46" t="s">
        <v>64</v>
      </c>
      <c r="D29" s="47" t="s">
        <v>127</v>
      </c>
      <c r="E29" s="46">
        <v>78</v>
      </c>
      <c r="F29" s="46" t="s">
        <v>14</v>
      </c>
      <c r="G29" s="47" t="s">
        <v>127</v>
      </c>
      <c r="H29" s="46">
        <f t="shared" si="0"/>
        <v>36</v>
      </c>
      <c r="I29" s="48">
        <v>29020</v>
      </c>
      <c r="K29" s="46" t="s">
        <v>105</v>
      </c>
      <c r="L29" s="49"/>
      <c r="M29" s="54"/>
      <c r="N29" s="56"/>
      <c r="O29" s="62"/>
      <c r="P29" s="62"/>
      <c r="Q29" s="62"/>
      <c r="R29" s="62"/>
      <c r="S29" s="62"/>
      <c r="T29" s="46"/>
      <c r="U29" s="62"/>
      <c r="V29" s="62"/>
      <c r="W29" s="62"/>
      <c r="X29" s="62"/>
      <c r="AA29" s="48">
        <v>42254</v>
      </c>
      <c r="AE29" s="46"/>
    </row>
    <row r="30" spans="1:40" ht="15" customHeight="1" x14ac:dyDescent="0.2">
      <c r="A30" s="46">
        <v>27</v>
      </c>
      <c r="B30" s="46" t="s">
        <v>64</v>
      </c>
      <c r="C30" s="46" t="s">
        <v>64</v>
      </c>
      <c r="D30" s="47" t="s">
        <v>128</v>
      </c>
      <c r="E30" s="46">
        <v>126</v>
      </c>
      <c r="F30" s="46" t="s">
        <v>50</v>
      </c>
      <c r="G30" s="47" t="s">
        <v>128</v>
      </c>
      <c r="H30" s="46">
        <f t="shared" si="0"/>
        <v>40</v>
      </c>
      <c r="I30" s="48">
        <v>27443</v>
      </c>
      <c r="L30" s="49"/>
      <c r="M30" s="49"/>
      <c r="N30" s="47">
        <v>2</v>
      </c>
      <c r="O30" s="56">
        <v>18</v>
      </c>
      <c r="P30" s="56">
        <v>45</v>
      </c>
      <c r="Q30" s="56">
        <v>8</v>
      </c>
      <c r="R30" s="56">
        <v>12</v>
      </c>
      <c r="S30" s="56">
        <v>0</v>
      </c>
      <c r="T30" s="56">
        <v>0</v>
      </c>
      <c r="U30" s="56">
        <v>0</v>
      </c>
      <c r="V30" s="56">
        <v>7</v>
      </c>
      <c r="W30" s="56">
        <v>4</v>
      </c>
      <c r="X30" s="56">
        <v>9</v>
      </c>
      <c r="Y30" s="57">
        <v>0.26666666666666666</v>
      </c>
      <c r="AA30" s="48">
        <v>42254</v>
      </c>
      <c r="AE30" s="58"/>
    </row>
    <row r="31" spans="1:40" ht="15" customHeight="1" x14ac:dyDescent="0.2">
      <c r="A31" s="46">
        <v>28</v>
      </c>
      <c r="B31" s="46" t="s">
        <v>64</v>
      </c>
      <c r="C31" s="46" t="s">
        <v>64</v>
      </c>
      <c r="D31" s="47" t="s">
        <v>129</v>
      </c>
      <c r="E31" s="46">
        <v>147</v>
      </c>
      <c r="F31" s="46" t="s">
        <v>14</v>
      </c>
      <c r="G31" s="47" t="s">
        <v>129</v>
      </c>
      <c r="H31" s="46">
        <f t="shared" si="0"/>
        <v>50</v>
      </c>
      <c r="I31" s="48">
        <v>23737</v>
      </c>
      <c r="L31" s="49"/>
      <c r="M31" s="54"/>
      <c r="N31" s="47">
        <v>1</v>
      </c>
      <c r="O31" s="56">
        <v>9</v>
      </c>
      <c r="P31" s="56">
        <v>20</v>
      </c>
      <c r="Q31" s="56">
        <v>2</v>
      </c>
      <c r="R31" s="56">
        <v>4</v>
      </c>
      <c r="S31" s="56">
        <v>0</v>
      </c>
      <c r="T31" s="56">
        <v>0</v>
      </c>
      <c r="U31" s="56">
        <v>0</v>
      </c>
      <c r="V31" s="56">
        <v>0</v>
      </c>
      <c r="W31" s="56">
        <v>3</v>
      </c>
      <c r="X31" s="56">
        <v>6</v>
      </c>
      <c r="Y31" s="57">
        <v>0.2</v>
      </c>
      <c r="AA31" s="48">
        <v>42254</v>
      </c>
      <c r="AE31" s="46"/>
    </row>
    <row r="32" spans="1:40" ht="15" customHeight="1" x14ac:dyDescent="0.2">
      <c r="A32" s="46">
        <v>29</v>
      </c>
      <c r="B32" s="46" t="s">
        <v>64</v>
      </c>
      <c r="C32" s="46" t="s">
        <v>64</v>
      </c>
      <c r="D32" s="47" t="s">
        <v>130</v>
      </c>
      <c r="E32" s="46">
        <v>119</v>
      </c>
      <c r="F32" s="46" t="s">
        <v>14</v>
      </c>
      <c r="G32" s="47" t="s">
        <v>130</v>
      </c>
      <c r="H32" s="46">
        <f t="shared" si="0"/>
        <v>44</v>
      </c>
      <c r="I32" s="48">
        <v>25910</v>
      </c>
      <c r="L32" s="49"/>
      <c r="M32" s="49"/>
      <c r="N32" s="47">
        <v>1</v>
      </c>
      <c r="O32" s="56">
        <v>6</v>
      </c>
      <c r="P32" s="56">
        <v>15</v>
      </c>
      <c r="Q32" s="56">
        <v>2</v>
      </c>
      <c r="R32" s="56">
        <v>4</v>
      </c>
      <c r="S32" s="56">
        <v>2</v>
      </c>
      <c r="T32" s="56">
        <v>0</v>
      </c>
      <c r="U32" s="56">
        <v>0</v>
      </c>
      <c r="V32" s="56">
        <v>2</v>
      </c>
      <c r="W32" s="56">
        <v>2</v>
      </c>
      <c r="X32" s="56">
        <v>5</v>
      </c>
      <c r="Y32" s="57">
        <v>0.26666666666666666</v>
      </c>
      <c r="AA32" s="48">
        <v>42254</v>
      </c>
      <c r="AE32" s="46"/>
    </row>
    <row r="33" spans="1:40" ht="15" customHeight="1" x14ac:dyDescent="0.2">
      <c r="A33" s="46">
        <v>30</v>
      </c>
      <c r="B33" s="46" t="s">
        <v>64</v>
      </c>
      <c r="C33" s="46" t="s">
        <v>64</v>
      </c>
      <c r="D33" s="47" t="s">
        <v>131</v>
      </c>
      <c r="E33" s="46">
        <v>160</v>
      </c>
      <c r="F33" s="46" t="s">
        <v>47</v>
      </c>
      <c r="G33" s="47" t="s">
        <v>131</v>
      </c>
      <c r="H33" s="46">
        <f t="shared" si="0"/>
        <v>61</v>
      </c>
      <c r="I33" s="48">
        <v>19689</v>
      </c>
      <c r="L33" s="49"/>
      <c r="M33" s="49"/>
      <c r="N33" s="47">
        <v>12</v>
      </c>
      <c r="O33" s="56">
        <v>108</v>
      </c>
      <c r="P33" s="56">
        <v>274</v>
      </c>
      <c r="Q33" s="56">
        <v>45</v>
      </c>
      <c r="R33" s="56">
        <v>56</v>
      </c>
      <c r="S33" s="56">
        <v>5</v>
      </c>
      <c r="T33" s="56">
        <v>1</v>
      </c>
      <c r="U33" s="56">
        <v>0</v>
      </c>
      <c r="V33" s="56">
        <v>30</v>
      </c>
      <c r="W33" s="56">
        <v>42</v>
      </c>
      <c r="X33" s="56">
        <v>69</v>
      </c>
      <c r="Y33" s="57">
        <v>0.20399999999999999</v>
      </c>
      <c r="AA33" s="48">
        <v>42254</v>
      </c>
      <c r="AE33" s="58"/>
    </row>
    <row r="34" spans="1:40" ht="15" customHeight="1" x14ac:dyDescent="0.2">
      <c r="A34" s="46">
        <v>31</v>
      </c>
      <c r="B34" s="46" t="s">
        <v>64</v>
      </c>
      <c r="C34" s="46" t="s">
        <v>64</v>
      </c>
      <c r="D34" s="47" t="s">
        <v>132</v>
      </c>
      <c r="E34" s="46">
        <v>109</v>
      </c>
      <c r="F34" s="46" t="s">
        <v>54</v>
      </c>
      <c r="G34" s="47" t="s">
        <v>132</v>
      </c>
      <c r="H34" s="46">
        <f t="shared" si="0"/>
        <v>46</v>
      </c>
      <c r="I34" s="48">
        <v>25386</v>
      </c>
      <c r="L34" s="49"/>
      <c r="M34" s="49"/>
      <c r="N34" s="47">
        <v>4</v>
      </c>
      <c r="O34" s="56">
        <v>36</v>
      </c>
      <c r="P34" s="56">
        <v>95</v>
      </c>
      <c r="Q34" s="56">
        <v>22</v>
      </c>
      <c r="R34" s="56">
        <v>27</v>
      </c>
      <c r="S34" s="56">
        <v>9</v>
      </c>
      <c r="T34" s="56">
        <v>0</v>
      </c>
      <c r="U34" s="56">
        <v>0</v>
      </c>
      <c r="V34" s="56">
        <v>15</v>
      </c>
      <c r="W34" s="56">
        <v>12</v>
      </c>
      <c r="X34" s="56">
        <v>15</v>
      </c>
      <c r="Y34" s="57">
        <v>0.28399999999999997</v>
      </c>
      <c r="AA34" s="48">
        <v>42254</v>
      </c>
      <c r="AE34" s="46"/>
    </row>
    <row r="35" spans="1:40" ht="15" customHeight="1" x14ac:dyDescent="0.2">
      <c r="A35" s="46">
        <v>32</v>
      </c>
      <c r="B35" s="46" t="s">
        <v>64</v>
      </c>
      <c r="C35" s="46" t="s">
        <v>64</v>
      </c>
      <c r="D35" s="47" t="s">
        <v>133</v>
      </c>
      <c r="E35" s="46">
        <v>24</v>
      </c>
      <c r="F35" s="46" t="s">
        <v>58</v>
      </c>
      <c r="G35" s="47" t="s">
        <v>133</v>
      </c>
      <c r="H35" s="46">
        <f t="shared" si="0"/>
        <v>53</v>
      </c>
      <c r="I35" s="48">
        <v>22896</v>
      </c>
      <c r="L35" s="49"/>
      <c r="M35" s="54"/>
      <c r="N35" s="47">
        <v>7</v>
      </c>
      <c r="O35" s="56">
        <v>67</v>
      </c>
      <c r="P35" s="56">
        <v>193</v>
      </c>
      <c r="Q35" s="56">
        <v>29</v>
      </c>
      <c r="R35" s="56">
        <v>79</v>
      </c>
      <c r="S35" s="56">
        <v>7</v>
      </c>
      <c r="T35" s="56">
        <v>0</v>
      </c>
      <c r="U35" s="56">
        <v>0</v>
      </c>
      <c r="V35" s="56">
        <v>58</v>
      </c>
      <c r="W35" s="56">
        <v>17</v>
      </c>
      <c r="X35" s="56">
        <v>5</v>
      </c>
      <c r="Y35" s="57">
        <v>0.40932642487046633</v>
      </c>
      <c r="AA35" s="48">
        <v>42254</v>
      </c>
      <c r="AE35" s="46"/>
    </row>
    <row r="36" spans="1:40" ht="15" customHeight="1" x14ac:dyDescent="0.2">
      <c r="A36" s="46">
        <v>33</v>
      </c>
      <c r="B36" s="46" t="s">
        <v>64</v>
      </c>
      <c r="C36" s="46" t="s">
        <v>64</v>
      </c>
      <c r="D36" s="47" t="s">
        <v>134</v>
      </c>
      <c r="E36" s="46">
        <v>21</v>
      </c>
      <c r="F36" s="46" t="s">
        <v>44</v>
      </c>
      <c r="G36" s="47" t="s">
        <v>134</v>
      </c>
      <c r="H36" s="46">
        <f t="shared" si="0"/>
        <v>40</v>
      </c>
      <c r="I36" s="48">
        <v>27488</v>
      </c>
      <c r="L36" s="49"/>
      <c r="M36" s="49"/>
      <c r="N36" s="56">
        <v>4</v>
      </c>
      <c r="O36" s="56">
        <v>39</v>
      </c>
      <c r="P36" s="56">
        <v>114</v>
      </c>
      <c r="Q36" s="56">
        <v>27</v>
      </c>
      <c r="R36" s="56">
        <v>46</v>
      </c>
      <c r="S36" s="56">
        <v>10</v>
      </c>
      <c r="T36" s="56">
        <v>2</v>
      </c>
      <c r="U36" s="56">
        <v>2</v>
      </c>
      <c r="V36" s="56">
        <v>44</v>
      </c>
      <c r="W36" s="56">
        <v>11</v>
      </c>
      <c r="X36" s="56">
        <v>11</v>
      </c>
      <c r="Y36" s="57">
        <v>0.40350877192982454</v>
      </c>
      <c r="AA36" s="48">
        <v>42254</v>
      </c>
      <c r="AE36" s="58"/>
      <c r="AG36" s="46"/>
      <c r="AH36" s="59"/>
    </row>
    <row r="37" spans="1:40" ht="15" customHeight="1" x14ac:dyDescent="0.2">
      <c r="A37" s="46">
        <v>34</v>
      </c>
      <c r="B37" s="46" t="s">
        <v>64</v>
      </c>
      <c r="C37" s="46" t="s">
        <v>64</v>
      </c>
      <c r="D37" s="47" t="s">
        <v>135</v>
      </c>
      <c r="E37" s="46">
        <v>89</v>
      </c>
      <c r="F37" s="46" t="s">
        <v>58</v>
      </c>
      <c r="G37" s="47" t="s">
        <v>135</v>
      </c>
      <c r="H37" s="46">
        <f t="shared" si="0"/>
        <v>40</v>
      </c>
      <c r="I37" s="48">
        <v>27391</v>
      </c>
      <c r="K37" s="46" t="s">
        <v>105</v>
      </c>
      <c r="L37" s="49"/>
      <c r="M37" s="49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7"/>
      <c r="AA37" s="48">
        <v>42254</v>
      </c>
      <c r="AE37" s="58"/>
      <c r="AM37" s="46"/>
      <c r="AN37" s="46"/>
    </row>
    <row r="38" spans="1:40" ht="15" customHeight="1" x14ac:dyDescent="0.2">
      <c r="A38" s="46">
        <v>35</v>
      </c>
      <c r="B38" s="46" t="s">
        <v>64</v>
      </c>
      <c r="C38" s="46" t="s">
        <v>64</v>
      </c>
      <c r="D38" s="47" t="s">
        <v>136</v>
      </c>
      <c r="E38" s="46">
        <v>96</v>
      </c>
      <c r="F38" s="46" t="s">
        <v>21</v>
      </c>
      <c r="G38" s="47" t="s">
        <v>136</v>
      </c>
      <c r="H38" s="46">
        <f t="shared" si="0"/>
        <v>37</v>
      </c>
      <c r="I38" s="48">
        <v>28613</v>
      </c>
      <c r="L38" s="49"/>
      <c r="M38" s="49"/>
      <c r="N38" s="47">
        <v>1</v>
      </c>
      <c r="O38" s="56">
        <v>8</v>
      </c>
      <c r="P38" s="56">
        <v>24</v>
      </c>
      <c r="Q38" s="56">
        <v>6</v>
      </c>
      <c r="R38" s="56">
        <v>8</v>
      </c>
      <c r="S38" s="56">
        <v>0</v>
      </c>
      <c r="T38" s="56">
        <v>0</v>
      </c>
      <c r="U38" s="56">
        <v>0</v>
      </c>
      <c r="V38" s="56">
        <v>2</v>
      </c>
      <c r="W38" s="56">
        <v>3</v>
      </c>
      <c r="X38" s="56">
        <v>6</v>
      </c>
      <c r="Y38" s="57">
        <v>0.33333333333333331</v>
      </c>
      <c r="AA38" s="48">
        <v>42254</v>
      </c>
      <c r="AE38" s="58"/>
    </row>
    <row r="39" spans="1:40" ht="15" customHeight="1" x14ac:dyDescent="0.2">
      <c r="A39" s="46">
        <v>36</v>
      </c>
      <c r="B39" s="46" t="s">
        <v>108</v>
      </c>
      <c r="C39" s="46" t="s">
        <v>64</v>
      </c>
      <c r="D39" s="47" t="s">
        <v>137</v>
      </c>
      <c r="E39" s="46">
        <v>17</v>
      </c>
      <c r="F39" s="46" t="s">
        <v>21</v>
      </c>
      <c r="G39" s="47" t="s">
        <v>137</v>
      </c>
      <c r="H39" s="46">
        <f t="shared" si="0"/>
        <v>47</v>
      </c>
      <c r="I39" s="48">
        <v>25021</v>
      </c>
      <c r="L39" s="49"/>
      <c r="M39" s="54"/>
      <c r="N39" s="47">
        <v>4</v>
      </c>
      <c r="O39" s="56">
        <v>37</v>
      </c>
      <c r="P39" s="56">
        <v>97</v>
      </c>
      <c r="Q39" s="56">
        <v>23</v>
      </c>
      <c r="R39" s="56">
        <v>44</v>
      </c>
      <c r="S39" s="56">
        <v>8</v>
      </c>
      <c r="T39" s="56">
        <v>4</v>
      </c>
      <c r="U39" s="56">
        <v>0</v>
      </c>
      <c r="V39" s="56">
        <v>25</v>
      </c>
      <c r="W39" s="56">
        <v>20</v>
      </c>
      <c r="X39" s="56">
        <v>14</v>
      </c>
      <c r="Y39" s="57">
        <v>0.45360824742268041</v>
      </c>
      <c r="AA39" s="48">
        <v>42254</v>
      </c>
      <c r="AE39" s="58"/>
      <c r="AH39" s="59"/>
    </row>
    <row r="40" spans="1:40" ht="15" customHeight="1" x14ac:dyDescent="0.2">
      <c r="A40" s="46">
        <v>37</v>
      </c>
      <c r="B40" s="46" t="s">
        <v>69</v>
      </c>
      <c r="C40" s="46" t="s">
        <v>69</v>
      </c>
      <c r="D40" s="46" t="s">
        <v>138</v>
      </c>
      <c r="E40" s="46">
        <v>162</v>
      </c>
      <c r="F40" s="48" t="s">
        <v>14</v>
      </c>
      <c r="G40" s="51" t="s">
        <v>138</v>
      </c>
      <c r="H40" s="46">
        <f t="shared" si="0"/>
        <v>35</v>
      </c>
      <c r="I40" s="48">
        <v>29328</v>
      </c>
      <c r="K40" s="46" t="s">
        <v>105</v>
      </c>
      <c r="L40" s="49"/>
      <c r="M40" s="54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7"/>
      <c r="Z40" s="55"/>
      <c r="AA40" s="48">
        <v>42254</v>
      </c>
      <c r="AD40" s="52"/>
      <c r="AE40" s="53"/>
      <c r="AF40" s="64"/>
    </row>
    <row r="41" spans="1:40" ht="15" customHeight="1" x14ac:dyDescent="0.2">
      <c r="A41" s="46">
        <v>38</v>
      </c>
      <c r="B41" s="46" t="s">
        <v>64</v>
      </c>
      <c r="C41" s="46" t="s">
        <v>64</v>
      </c>
      <c r="D41" s="47" t="s">
        <v>139</v>
      </c>
      <c r="E41" s="46">
        <v>41</v>
      </c>
      <c r="F41" s="46" t="s">
        <v>7</v>
      </c>
      <c r="G41" s="47" t="s">
        <v>139</v>
      </c>
      <c r="H41" s="46">
        <f t="shared" si="0"/>
        <v>39</v>
      </c>
      <c r="I41" s="48">
        <v>27851</v>
      </c>
      <c r="L41" s="49"/>
      <c r="M41" s="49"/>
      <c r="N41" s="47">
        <v>1</v>
      </c>
      <c r="O41" s="56">
        <v>7</v>
      </c>
      <c r="P41" s="56">
        <v>21</v>
      </c>
      <c r="Q41" s="56">
        <v>5</v>
      </c>
      <c r="R41" s="56">
        <v>9</v>
      </c>
      <c r="S41" s="56">
        <v>1</v>
      </c>
      <c r="T41" s="56">
        <v>0</v>
      </c>
      <c r="U41" s="56">
        <v>0</v>
      </c>
      <c r="V41" s="56">
        <v>5</v>
      </c>
      <c r="W41" s="56">
        <v>5</v>
      </c>
      <c r="X41" s="56">
        <v>3</v>
      </c>
      <c r="Y41" s="57">
        <v>0.42857142857142855</v>
      </c>
      <c r="AA41" s="48">
        <v>42254</v>
      </c>
      <c r="AE41" s="46"/>
    </row>
    <row r="42" spans="1:40" ht="15" customHeight="1" x14ac:dyDescent="0.2">
      <c r="A42" s="46">
        <v>39</v>
      </c>
      <c r="B42" s="46" t="s">
        <v>64</v>
      </c>
      <c r="C42" s="46" t="s">
        <v>64</v>
      </c>
      <c r="D42" s="47" t="s">
        <v>140</v>
      </c>
      <c r="E42" s="46">
        <v>37</v>
      </c>
      <c r="F42" s="46" t="s">
        <v>52</v>
      </c>
      <c r="G42" s="47" t="s">
        <v>140</v>
      </c>
      <c r="H42" s="46">
        <f t="shared" si="0"/>
        <v>54</v>
      </c>
      <c r="I42" s="48">
        <v>22208</v>
      </c>
      <c r="L42" s="49"/>
      <c r="M42" s="54"/>
      <c r="N42" s="56">
        <v>12</v>
      </c>
      <c r="O42" s="62">
        <v>113</v>
      </c>
      <c r="P42" s="62">
        <v>292</v>
      </c>
      <c r="Q42" s="62">
        <v>83</v>
      </c>
      <c r="R42" s="62">
        <v>118</v>
      </c>
      <c r="S42" s="62">
        <v>24</v>
      </c>
      <c r="T42" s="46">
        <v>1</v>
      </c>
      <c r="U42" s="62">
        <v>6</v>
      </c>
      <c r="V42" s="62">
        <v>79</v>
      </c>
      <c r="W42" s="62">
        <v>68</v>
      </c>
      <c r="X42" s="62">
        <v>31</v>
      </c>
      <c r="Y42" s="55">
        <v>0.4041095890410959</v>
      </c>
      <c r="AA42" s="48">
        <v>42254</v>
      </c>
      <c r="AE42" s="58"/>
    </row>
    <row r="43" spans="1:40" ht="15" customHeight="1" x14ac:dyDescent="0.2">
      <c r="A43" s="46">
        <v>40</v>
      </c>
      <c r="B43" s="46" t="s">
        <v>64</v>
      </c>
      <c r="C43" s="46" t="s">
        <v>64</v>
      </c>
      <c r="D43" s="47" t="s">
        <v>141</v>
      </c>
      <c r="E43" s="46">
        <v>69</v>
      </c>
      <c r="F43" s="46" t="s">
        <v>13</v>
      </c>
      <c r="G43" s="47" t="s">
        <v>141</v>
      </c>
      <c r="H43" s="46">
        <f t="shared" si="0"/>
        <v>37</v>
      </c>
      <c r="I43" s="48">
        <v>28669</v>
      </c>
      <c r="K43" s="46" t="s">
        <v>105</v>
      </c>
      <c r="L43" s="49"/>
      <c r="M43" s="49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7"/>
      <c r="AA43" s="48">
        <v>42254</v>
      </c>
      <c r="AE43" s="46"/>
      <c r="AG43" s="46"/>
    </row>
    <row r="44" spans="1:40" ht="15" customHeight="1" x14ac:dyDescent="0.2">
      <c r="A44" s="46">
        <v>41</v>
      </c>
      <c r="B44" s="46" t="s">
        <v>64</v>
      </c>
      <c r="C44" s="46" t="s">
        <v>64</v>
      </c>
      <c r="D44" s="47" t="s">
        <v>142</v>
      </c>
      <c r="E44" s="46">
        <v>156</v>
      </c>
      <c r="F44" s="46" t="s">
        <v>13</v>
      </c>
      <c r="G44" s="47" t="s">
        <v>142</v>
      </c>
      <c r="H44" s="46">
        <f t="shared" si="0"/>
        <v>62</v>
      </c>
      <c r="I44" s="48">
        <v>19377</v>
      </c>
      <c r="L44" s="49"/>
      <c r="M44" s="49"/>
      <c r="N44" s="47">
        <v>19</v>
      </c>
      <c r="O44" s="56">
        <v>147</v>
      </c>
      <c r="P44" s="56">
        <v>346</v>
      </c>
      <c r="Q44" s="56">
        <v>74</v>
      </c>
      <c r="R44" s="56">
        <v>80</v>
      </c>
      <c r="S44" s="56">
        <v>11</v>
      </c>
      <c r="T44" s="56">
        <v>0</v>
      </c>
      <c r="U44" s="56">
        <v>0</v>
      </c>
      <c r="V44" s="56">
        <v>38</v>
      </c>
      <c r="W44" s="56">
        <v>83</v>
      </c>
      <c r="X44" s="56">
        <v>61</v>
      </c>
      <c r="Y44" s="57">
        <v>0.23121387283236994</v>
      </c>
      <c r="Z44" s="55"/>
      <c r="AA44" s="48">
        <v>42254</v>
      </c>
      <c r="AE44" s="58"/>
      <c r="AG44" s="46"/>
    </row>
    <row r="45" spans="1:40" ht="15" customHeight="1" x14ac:dyDescent="0.2">
      <c r="A45" s="46">
        <v>42</v>
      </c>
      <c r="B45" s="46" t="s">
        <v>64</v>
      </c>
      <c r="C45" s="46" t="s">
        <v>64</v>
      </c>
      <c r="D45" s="47" t="s">
        <v>143</v>
      </c>
      <c r="E45" s="46">
        <v>46</v>
      </c>
      <c r="F45" s="48" t="s">
        <v>45</v>
      </c>
      <c r="G45" s="47" t="s">
        <v>143</v>
      </c>
      <c r="H45" s="46">
        <f t="shared" si="0"/>
        <v>54</v>
      </c>
      <c r="I45" s="48">
        <v>22306</v>
      </c>
      <c r="L45" s="49"/>
      <c r="M45" s="49"/>
      <c r="N45" s="56">
        <v>12</v>
      </c>
      <c r="O45" s="62">
        <v>105</v>
      </c>
      <c r="P45" s="62">
        <v>283</v>
      </c>
      <c r="Q45" s="62">
        <v>61</v>
      </c>
      <c r="R45" s="62">
        <v>92</v>
      </c>
      <c r="S45" s="62">
        <v>16</v>
      </c>
      <c r="T45" s="46">
        <v>2</v>
      </c>
      <c r="U45" s="62">
        <v>0</v>
      </c>
      <c r="V45" s="62">
        <v>36</v>
      </c>
      <c r="W45" s="62">
        <v>29</v>
      </c>
      <c r="X45" s="62">
        <v>40</v>
      </c>
      <c r="Y45" s="55">
        <v>0.32508833922261482</v>
      </c>
      <c r="AA45" s="48">
        <v>42254</v>
      </c>
      <c r="AE45" s="58"/>
      <c r="AG45" s="46"/>
    </row>
    <row r="46" spans="1:40" ht="15" customHeight="1" x14ac:dyDescent="0.2">
      <c r="A46" s="46">
        <v>43</v>
      </c>
      <c r="B46" s="46" t="s">
        <v>64</v>
      </c>
      <c r="C46" s="46" t="s">
        <v>64</v>
      </c>
      <c r="D46" s="47" t="s">
        <v>144</v>
      </c>
      <c r="E46" s="46">
        <v>1</v>
      </c>
      <c r="F46" s="46" t="s">
        <v>53</v>
      </c>
      <c r="G46" s="47" t="s">
        <v>144</v>
      </c>
      <c r="H46" s="46">
        <f t="shared" si="0"/>
        <v>42</v>
      </c>
      <c r="I46" s="48">
        <v>26706</v>
      </c>
      <c r="L46" s="49"/>
      <c r="M46" s="54"/>
      <c r="N46" s="47">
        <v>2</v>
      </c>
      <c r="O46" s="56">
        <v>18</v>
      </c>
      <c r="P46" s="56">
        <v>55</v>
      </c>
      <c r="Q46" s="56">
        <v>16</v>
      </c>
      <c r="R46" s="56">
        <v>29</v>
      </c>
      <c r="S46" s="56">
        <v>9</v>
      </c>
      <c r="T46" s="56">
        <v>4</v>
      </c>
      <c r="U46" s="56">
        <v>5</v>
      </c>
      <c r="V46" s="56">
        <v>30</v>
      </c>
      <c r="W46" s="56">
        <v>1</v>
      </c>
      <c r="X46" s="56">
        <v>2</v>
      </c>
      <c r="Y46" s="57">
        <v>0.52727272727272723</v>
      </c>
      <c r="AA46" s="48">
        <v>42254</v>
      </c>
      <c r="AE46" s="58"/>
    </row>
    <row r="47" spans="1:40" ht="15" customHeight="1" x14ac:dyDescent="0.2">
      <c r="A47" s="46">
        <v>44</v>
      </c>
      <c r="B47" s="46" t="s">
        <v>64</v>
      </c>
      <c r="C47" s="46" t="s">
        <v>64</v>
      </c>
      <c r="D47" s="47" t="s">
        <v>145</v>
      </c>
      <c r="E47" s="46">
        <v>12</v>
      </c>
      <c r="F47" s="46" t="s">
        <v>21</v>
      </c>
      <c r="G47" s="47" t="s">
        <v>145</v>
      </c>
      <c r="H47" s="46">
        <f t="shared" si="0"/>
        <v>48</v>
      </c>
      <c r="I47" s="48">
        <v>24400</v>
      </c>
      <c r="L47" s="49"/>
      <c r="M47" s="49"/>
      <c r="N47" s="47">
        <v>3</v>
      </c>
      <c r="O47" s="56">
        <v>16</v>
      </c>
      <c r="P47" s="56">
        <v>71</v>
      </c>
      <c r="Q47" s="56">
        <v>18</v>
      </c>
      <c r="R47" s="56">
        <v>21</v>
      </c>
      <c r="S47" s="56">
        <v>3</v>
      </c>
      <c r="T47" s="56">
        <v>0</v>
      </c>
      <c r="U47" s="56">
        <v>0</v>
      </c>
      <c r="V47" s="56">
        <v>13</v>
      </c>
      <c r="W47" s="56">
        <v>17</v>
      </c>
      <c r="X47" s="56">
        <v>7</v>
      </c>
      <c r="Y47" s="57">
        <v>0.29577464788732394</v>
      </c>
      <c r="AA47" s="48">
        <v>42254</v>
      </c>
      <c r="AB47" s="53"/>
      <c r="AE47" s="46"/>
    </row>
    <row r="48" spans="1:40" ht="15" customHeight="1" x14ac:dyDescent="0.2">
      <c r="A48" s="46">
        <v>45</v>
      </c>
      <c r="B48" s="46" t="s">
        <v>64</v>
      </c>
      <c r="C48" s="46" t="s">
        <v>64</v>
      </c>
      <c r="D48" s="47" t="s">
        <v>146</v>
      </c>
      <c r="E48" s="46">
        <v>70</v>
      </c>
      <c r="F48" s="46" t="s">
        <v>50</v>
      </c>
      <c r="G48" s="47" t="s">
        <v>146</v>
      </c>
      <c r="H48" s="46">
        <f t="shared" si="0"/>
        <v>45</v>
      </c>
      <c r="I48" s="48">
        <v>25583</v>
      </c>
      <c r="L48" s="49"/>
      <c r="M48" s="49"/>
      <c r="N48" s="47">
        <v>4</v>
      </c>
      <c r="O48" s="56">
        <v>37</v>
      </c>
      <c r="P48" s="56">
        <v>119</v>
      </c>
      <c r="Q48" s="56">
        <v>27</v>
      </c>
      <c r="R48" s="56">
        <v>37</v>
      </c>
      <c r="S48" s="56">
        <v>11</v>
      </c>
      <c r="T48" s="56">
        <v>0</v>
      </c>
      <c r="U48" s="56">
        <v>3</v>
      </c>
      <c r="V48" s="56">
        <v>30</v>
      </c>
      <c r="W48" s="56">
        <v>4</v>
      </c>
      <c r="X48" s="56">
        <v>21</v>
      </c>
      <c r="Y48" s="57">
        <v>0.31092436974789917</v>
      </c>
      <c r="AA48" s="48">
        <v>42254</v>
      </c>
      <c r="AE48" s="46"/>
    </row>
    <row r="49" spans="1:34" ht="15" customHeight="1" x14ac:dyDescent="0.2">
      <c r="A49" s="46">
        <v>46</v>
      </c>
      <c r="B49" s="46" t="s">
        <v>69</v>
      </c>
      <c r="C49" s="46" t="s">
        <v>64</v>
      </c>
      <c r="D49" s="47" t="s">
        <v>147</v>
      </c>
      <c r="E49" s="46">
        <v>45</v>
      </c>
      <c r="F49" s="46" t="s">
        <v>21</v>
      </c>
      <c r="G49" s="47" t="s">
        <v>147</v>
      </c>
      <c r="H49" s="46">
        <f t="shared" si="0"/>
        <v>38</v>
      </c>
      <c r="I49" s="48">
        <v>28369</v>
      </c>
      <c r="L49" s="49"/>
      <c r="M49" s="49"/>
      <c r="N49" s="47">
        <v>2</v>
      </c>
      <c r="O49" s="56">
        <v>15</v>
      </c>
      <c r="P49" s="56">
        <v>47</v>
      </c>
      <c r="Q49" s="56">
        <v>12</v>
      </c>
      <c r="R49" s="56">
        <v>16</v>
      </c>
      <c r="S49" s="56">
        <v>3</v>
      </c>
      <c r="T49" s="56">
        <v>0</v>
      </c>
      <c r="U49" s="56">
        <v>0</v>
      </c>
      <c r="V49" s="56">
        <v>7</v>
      </c>
      <c r="W49" s="56">
        <v>4</v>
      </c>
      <c r="X49" s="56">
        <v>9</v>
      </c>
      <c r="Y49" s="57">
        <v>0.34042553191489361</v>
      </c>
      <c r="AA49" s="48">
        <v>42254</v>
      </c>
      <c r="AE49" s="58"/>
      <c r="AG49" s="46"/>
    </row>
    <row r="50" spans="1:34" ht="15" customHeight="1" x14ac:dyDescent="0.2">
      <c r="A50" s="46">
        <v>47</v>
      </c>
      <c r="B50" s="46" t="s">
        <v>64</v>
      </c>
      <c r="C50" s="46" t="s">
        <v>64</v>
      </c>
      <c r="D50" s="47" t="s">
        <v>148</v>
      </c>
      <c r="E50" s="46">
        <v>51</v>
      </c>
      <c r="F50" s="46" t="s">
        <v>52</v>
      </c>
      <c r="G50" s="47" t="s">
        <v>148</v>
      </c>
      <c r="H50" s="46">
        <f t="shared" si="0"/>
        <v>64</v>
      </c>
      <c r="I50" s="48">
        <v>18725</v>
      </c>
      <c r="L50" s="49"/>
      <c r="M50" s="49"/>
      <c r="N50" s="47">
        <v>15</v>
      </c>
      <c r="O50" s="56">
        <v>134</v>
      </c>
      <c r="P50" s="56">
        <v>352</v>
      </c>
      <c r="Q50" s="56">
        <v>58</v>
      </c>
      <c r="R50" s="56">
        <v>111</v>
      </c>
      <c r="S50" s="56">
        <v>22</v>
      </c>
      <c r="T50" s="56">
        <v>0</v>
      </c>
      <c r="U50" s="56">
        <v>0</v>
      </c>
      <c r="V50" s="56">
        <v>51</v>
      </c>
      <c r="W50" s="56">
        <v>49</v>
      </c>
      <c r="X50" s="56">
        <v>27</v>
      </c>
      <c r="Y50" s="57">
        <v>0.31534090909090912</v>
      </c>
      <c r="AA50" s="48">
        <v>42254</v>
      </c>
      <c r="AE50" s="58"/>
    </row>
    <row r="51" spans="1:34" ht="15" customHeight="1" x14ac:dyDescent="0.2">
      <c r="A51" s="46">
        <v>48</v>
      </c>
      <c r="B51" s="46" t="s">
        <v>64</v>
      </c>
      <c r="C51" s="46" t="s">
        <v>64</v>
      </c>
      <c r="D51" s="47" t="s">
        <v>149</v>
      </c>
      <c r="E51" s="46">
        <v>90</v>
      </c>
      <c r="F51" s="48" t="s">
        <v>52</v>
      </c>
      <c r="G51" s="47" t="s">
        <v>149</v>
      </c>
      <c r="H51" s="46">
        <f t="shared" si="0"/>
        <v>35</v>
      </c>
      <c r="I51" s="48">
        <v>29186</v>
      </c>
      <c r="K51" s="46" t="s">
        <v>105</v>
      </c>
      <c r="L51" s="49"/>
      <c r="M51" s="49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7"/>
      <c r="AA51" s="48">
        <v>42254</v>
      </c>
      <c r="AD51" s="47"/>
    </row>
    <row r="52" spans="1:34" ht="15" customHeight="1" x14ac:dyDescent="0.2">
      <c r="A52" s="46">
        <v>49</v>
      </c>
      <c r="B52" s="46" t="s">
        <v>64</v>
      </c>
      <c r="C52" s="46" t="s">
        <v>64</v>
      </c>
      <c r="D52" s="47" t="s">
        <v>150</v>
      </c>
      <c r="E52" s="46">
        <v>35</v>
      </c>
      <c r="F52" s="46" t="s">
        <v>44</v>
      </c>
      <c r="G52" s="47" t="s">
        <v>150</v>
      </c>
      <c r="H52" s="46">
        <f t="shared" si="0"/>
        <v>49</v>
      </c>
      <c r="I52" s="48">
        <v>24130</v>
      </c>
      <c r="L52" s="49"/>
      <c r="M52" s="54"/>
      <c r="N52" s="56">
        <v>9</v>
      </c>
      <c r="O52" s="63">
        <v>87</v>
      </c>
      <c r="P52" s="63">
        <v>245</v>
      </c>
      <c r="Q52" s="63">
        <v>44</v>
      </c>
      <c r="R52" s="63">
        <v>90</v>
      </c>
      <c r="S52" s="63">
        <v>19</v>
      </c>
      <c r="T52" s="46">
        <v>0</v>
      </c>
      <c r="U52" s="63">
        <v>0</v>
      </c>
      <c r="V52" s="63">
        <v>60</v>
      </c>
      <c r="W52" s="63">
        <v>21</v>
      </c>
      <c r="X52" s="63">
        <v>17</v>
      </c>
      <c r="Y52" s="55">
        <v>0.36734693877551022</v>
      </c>
      <c r="Z52" s="55"/>
      <c r="AA52" s="48">
        <v>42254</v>
      </c>
      <c r="AE52" s="58"/>
    </row>
    <row r="53" spans="1:34" ht="15" customHeight="1" x14ac:dyDescent="0.2">
      <c r="A53" s="46">
        <v>50</v>
      </c>
      <c r="B53" s="46" t="s">
        <v>64</v>
      </c>
      <c r="C53" s="46" t="s">
        <v>64</v>
      </c>
      <c r="D53" s="47" t="s">
        <v>151</v>
      </c>
      <c r="E53" s="46">
        <v>88</v>
      </c>
      <c r="F53" s="48" t="s">
        <v>54</v>
      </c>
      <c r="G53" s="47" t="s">
        <v>151</v>
      </c>
      <c r="H53" s="46">
        <f t="shared" si="0"/>
        <v>40</v>
      </c>
      <c r="I53" s="48">
        <v>27312</v>
      </c>
      <c r="L53" s="49"/>
      <c r="M53" s="54"/>
      <c r="N53" s="47">
        <v>2</v>
      </c>
      <c r="O53" s="56">
        <v>19</v>
      </c>
      <c r="P53" s="56">
        <v>51</v>
      </c>
      <c r="Q53" s="56">
        <v>8</v>
      </c>
      <c r="R53" s="56">
        <v>22</v>
      </c>
      <c r="S53" s="56">
        <v>4</v>
      </c>
      <c r="T53" s="56">
        <v>0</v>
      </c>
      <c r="U53" s="56">
        <v>0</v>
      </c>
      <c r="V53" s="56">
        <v>10</v>
      </c>
      <c r="W53" s="56">
        <v>2</v>
      </c>
      <c r="X53" s="56">
        <v>14</v>
      </c>
      <c r="Y53" s="57">
        <v>0.43099999999999999</v>
      </c>
      <c r="AA53" s="48">
        <v>42254</v>
      </c>
      <c r="AD53" s="47"/>
    </row>
    <row r="54" spans="1:34" ht="15" customHeight="1" x14ac:dyDescent="0.2">
      <c r="A54" s="46">
        <v>51</v>
      </c>
      <c r="B54" s="46" t="s">
        <v>64</v>
      </c>
      <c r="C54" s="46" t="s">
        <v>64</v>
      </c>
      <c r="D54" s="47" t="s">
        <v>152</v>
      </c>
      <c r="E54" s="46">
        <v>165</v>
      </c>
      <c r="F54" s="48" t="s">
        <v>54</v>
      </c>
      <c r="G54" s="47" t="s">
        <v>152</v>
      </c>
      <c r="H54" s="46">
        <f t="shared" si="0"/>
        <v>49</v>
      </c>
      <c r="I54" s="48">
        <v>24149</v>
      </c>
      <c r="L54" s="49"/>
      <c r="M54" s="49"/>
      <c r="N54" s="47">
        <v>6</v>
      </c>
      <c r="O54" s="56">
        <v>48</v>
      </c>
      <c r="P54" s="56">
        <v>140</v>
      </c>
      <c r="Q54" s="56">
        <v>12</v>
      </c>
      <c r="R54" s="56">
        <v>21</v>
      </c>
      <c r="S54" s="56">
        <v>0</v>
      </c>
      <c r="T54" s="56">
        <v>0</v>
      </c>
      <c r="U54" s="56">
        <v>0</v>
      </c>
      <c r="V54" s="56">
        <v>11</v>
      </c>
      <c r="W54" s="56">
        <v>10</v>
      </c>
      <c r="X54" s="56">
        <v>30</v>
      </c>
      <c r="Y54" s="57">
        <v>0.15</v>
      </c>
      <c r="AA54" s="48">
        <v>42254</v>
      </c>
      <c r="AE54" s="46"/>
    </row>
    <row r="55" spans="1:34" ht="15" customHeight="1" x14ac:dyDescent="0.2">
      <c r="A55" s="46">
        <v>52</v>
      </c>
      <c r="B55" s="46" t="s">
        <v>64</v>
      </c>
      <c r="C55" s="46" t="s">
        <v>64</v>
      </c>
      <c r="D55" s="47" t="s">
        <v>153</v>
      </c>
      <c r="E55" s="46">
        <v>163</v>
      </c>
      <c r="F55" s="46" t="s">
        <v>52</v>
      </c>
      <c r="G55" s="47" t="s">
        <v>153</v>
      </c>
      <c r="H55" s="46">
        <f t="shared" si="0"/>
        <v>56</v>
      </c>
      <c r="I55" s="48">
        <v>21446</v>
      </c>
      <c r="L55" s="49"/>
      <c r="M55" s="49"/>
      <c r="N55" s="47">
        <v>6</v>
      </c>
      <c r="O55" s="56">
        <v>56</v>
      </c>
      <c r="P55" s="56">
        <v>142</v>
      </c>
      <c r="Q55" s="56">
        <v>17</v>
      </c>
      <c r="R55" s="56">
        <v>31</v>
      </c>
      <c r="S55" s="56">
        <v>2</v>
      </c>
      <c r="T55" s="56">
        <v>0</v>
      </c>
      <c r="U55" s="56">
        <v>0</v>
      </c>
      <c r="V55" s="56">
        <v>14</v>
      </c>
      <c r="W55" s="56">
        <v>31</v>
      </c>
      <c r="X55" s="56">
        <v>48</v>
      </c>
      <c r="Y55" s="57">
        <v>0.21830985915492956</v>
      </c>
      <c r="AA55" s="48">
        <v>42254</v>
      </c>
      <c r="AE55" s="58"/>
      <c r="AG55" s="46"/>
    </row>
    <row r="56" spans="1:34" ht="15" customHeight="1" x14ac:dyDescent="0.2">
      <c r="A56" s="46">
        <v>53</v>
      </c>
      <c r="B56" s="46" t="s">
        <v>64</v>
      </c>
      <c r="C56" s="46" t="s">
        <v>64</v>
      </c>
      <c r="D56" s="47" t="s">
        <v>154</v>
      </c>
      <c r="E56" s="46">
        <v>4</v>
      </c>
      <c r="F56" s="46" t="s">
        <v>54</v>
      </c>
      <c r="G56" s="47" t="s">
        <v>154</v>
      </c>
      <c r="H56" s="46">
        <f t="shared" si="0"/>
        <v>45</v>
      </c>
      <c r="I56" s="48">
        <v>25781</v>
      </c>
      <c r="L56" s="49"/>
      <c r="M56" s="49"/>
      <c r="N56" s="47">
        <v>4</v>
      </c>
      <c r="O56" s="56">
        <v>30</v>
      </c>
      <c r="P56" s="56">
        <v>69</v>
      </c>
      <c r="Q56" s="56">
        <v>26</v>
      </c>
      <c r="R56" s="56">
        <v>31</v>
      </c>
      <c r="S56" s="56">
        <v>4</v>
      </c>
      <c r="T56" s="56">
        <v>3</v>
      </c>
      <c r="U56" s="56">
        <v>3</v>
      </c>
      <c r="V56" s="56">
        <v>20</v>
      </c>
      <c r="W56" s="56">
        <v>16</v>
      </c>
      <c r="X56" s="56">
        <v>13</v>
      </c>
      <c r="Y56" s="57">
        <v>0.44900000000000001</v>
      </c>
      <c r="AA56" s="48">
        <v>42254</v>
      </c>
      <c r="AE56" s="46"/>
    </row>
    <row r="57" spans="1:34" ht="15" customHeight="1" x14ac:dyDescent="0.2">
      <c r="A57" s="46">
        <v>54</v>
      </c>
      <c r="B57" s="46" t="s">
        <v>69</v>
      </c>
      <c r="C57" s="46" t="s">
        <v>64</v>
      </c>
      <c r="D57" s="47" t="s">
        <v>155</v>
      </c>
      <c r="E57" s="46">
        <v>93</v>
      </c>
      <c r="F57" s="46" t="s">
        <v>47</v>
      </c>
      <c r="G57" s="47" t="s">
        <v>155</v>
      </c>
      <c r="H57" s="46">
        <f t="shared" si="0"/>
        <v>55</v>
      </c>
      <c r="I57" s="48">
        <v>22164</v>
      </c>
      <c r="L57" s="49"/>
      <c r="M57" s="49"/>
      <c r="N57" s="56">
        <v>13</v>
      </c>
      <c r="O57" s="62">
        <v>103</v>
      </c>
      <c r="P57" s="62">
        <v>264</v>
      </c>
      <c r="Q57" s="62">
        <v>59</v>
      </c>
      <c r="R57" s="62">
        <v>95</v>
      </c>
      <c r="S57" s="62">
        <v>23</v>
      </c>
      <c r="T57" s="46">
        <v>4</v>
      </c>
      <c r="U57" s="62">
        <v>2</v>
      </c>
      <c r="V57" s="62">
        <v>78</v>
      </c>
      <c r="W57" s="62">
        <v>49</v>
      </c>
      <c r="X57" s="62">
        <v>21</v>
      </c>
      <c r="Y57" s="55">
        <v>0.35984848484848486</v>
      </c>
      <c r="AA57" s="48">
        <v>42254</v>
      </c>
      <c r="AE57" s="58"/>
    </row>
    <row r="58" spans="1:34" ht="15" customHeight="1" x14ac:dyDescent="0.2">
      <c r="A58" s="46">
        <v>55</v>
      </c>
      <c r="B58" s="46" t="s">
        <v>64</v>
      </c>
      <c r="C58" s="46" t="s">
        <v>64</v>
      </c>
      <c r="D58" s="47" t="s">
        <v>156</v>
      </c>
      <c r="E58" s="46">
        <v>27</v>
      </c>
      <c r="F58" s="46" t="s">
        <v>7</v>
      </c>
      <c r="G58" s="47" t="s">
        <v>156</v>
      </c>
      <c r="H58" s="46">
        <f t="shared" si="0"/>
        <v>53</v>
      </c>
      <c r="I58" s="48">
        <v>22559</v>
      </c>
      <c r="L58" s="49"/>
      <c r="M58" s="49"/>
      <c r="N58" s="47">
        <v>15</v>
      </c>
      <c r="O58" s="56">
        <v>134</v>
      </c>
      <c r="P58" s="56">
        <v>360</v>
      </c>
      <c r="Q58" s="56">
        <v>114</v>
      </c>
      <c r="R58" s="56">
        <v>175</v>
      </c>
      <c r="S58" s="56">
        <v>41</v>
      </c>
      <c r="T58" s="56">
        <v>7</v>
      </c>
      <c r="U58" s="56">
        <v>17</v>
      </c>
      <c r="V58" s="56">
        <v>139</v>
      </c>
      <c r="W58" s="56">
        <v>54</v>
      </c>
      <c r="X58" s="56">
        <v>15</v>
      </c>
      <c r="Y58" s="57">
        <v>0.4861111111111111</v>
      </c>
      <c r="AA58" s="48">
        <v>42254</v>
      </c>
      <c r="AE58" s="58"/>
    </row>
    <row r="59" spans="1:34" ht="15" customHeight="1" x14ac:dyDescent="0.2">
      <c r="A59" s="46">
        <v>56</v>
      </c>
      <c r="B59" s="46" t="s">
        <v>108</v>
      </c>
      <c r="C59" s="46" t="s">
        <v>64</v>
      </c>
      <c r="D59" s="47" t="s">
        <v>157</v>
      </c>
      <c r="E59" s="46">
        <v>62</v>
      </c>
      <c r="F59" s="46" t="s">
        <v>52</v>
      </c>
      <c r="G59" s="47" t="s">
        <v>157</v>
      </c>
      <c r="H59" s="46">
        <f t="shared" si="0"/>
        <v>60</v>
      </c>
      <c r="I59" s="48">
        <v>19980</v>
      </c>
      <c r="L59" s="49"/>
      <c r="M59" s="49"/>
      <c r="N59" s="47">
        <v>10</v>
      </c>
      <c r="O59" s="56">
        <v>79</v>
      </c>
      <c r="P59" s="56">
        <v>197</v>
      </c>
      <c r="Q59" s="56">
        <v>41</v>
      </c>
      <c r="R59" s="56">
        <v>71</v>
      </c>
      <c r="S59" s="56">
        <v>10</v>
      </c>
      <c r="T59" s="56">
        <v>0</v>
      </c>
      <c r="U59" s="56">
        <v>0</v>
      </c>
      <c r="V59" s="56">
        <v>46</v>
      </c>
      <c r="W59" s="56">
        <v>30</v>
      </c>
      <c r="X59" s="56">
        <v>11</v>
      </c>
      <c r="Y59" s="57">
        <v>0.36</v>
      </c>
      <c r="AA59" s="48">
        <v>42254</v>
      </c>
      <c r="AE59" s="46"/>
      <c r="AG59" s="46"/>
    </row>
    <row r="60" spans="1:34" ht="15" customHeight="1" x14ac:dyDescent="0.2">
      <c r="A60" s="46">
        <v>57</v>
      </c>
      <c r="B60" s="46" t="s">
        <v>69</v>
      </c>
      <c r="C60" s="46" t="s">
        <v>64</v>
      </c>
      <c r="D60" s="47" t="s">
        <v>158</v>
      </c>
      <c r="E60" s="46">
        <v>100</v>
      </c>
      <c r="F60" s="46" t="s">
        <v>13</v>
      </c>
      <c r="G60" s="47" t="s">
        <v>158</v>
      </c>
      <c r="H60" s="46">
        <f t="shared" si="0"/>
        <v>49</v>
      </c>
      <c r="I60" s="48">
        <v>23996</v>
      </c>
      <c r="L60" s="49"/>
      <c r="M60" s="54"/>
      <c r="N60" s="47">
        <v>2</v>
      </c>
      <c r="O60" s="56">
        <v>20</v>
      </c>
      <c r="P60" s="56">
        <v>69</v>
      </c>
      <c r="Q60" s="56">
        <v>1</v>
      </c>
      <c r="R60" s="56">
        <v>22</v>
      </c>
      <c r="S60" s="56">
        <v>1</v>
      </c>
      <c r="T60" s="56">
        <v>0</v>
      </c>
      <c r="U60" s="56">
        <v>0</v>
      </c>
      <c r="V60" s="56">
        <v>9</v>
      </c>
      <c r="W60" s="56">
        <v>4</v>
      </c>
      <c r="X60" s="56">
        <v>7</v>
      </c>
      <c r="Y60" s="57">
        <v>0.31900000000000001</v>
      </c>
      <c r="AA60" s="48">
        <v>42254</v>
      </c>
      <c r="AE60" s="52"/>
      <c r="AG60" s="46"/>
    </row>
    <row r="61" spans="1:34" ht="15" customHeight="1" x14ac:dyDescent="0.2">
      <c r="A61" s="46">
        <v>58</v>
      </c>
      <c r="B61" s="46" t="s">
        <v>64</v>
      </c>
      <c r="C61" s="46" t="s">
        <v>64</v>
      </c>
      <c r="D61" s="47" t="s">
        <v>159</v>
      </c>
      <c r="E61" s="46">
        <v>114</v>
      </c>
      <c r="F61" s="48" t="s">
        <v>7</v>
      </c>
      <c r="G61" s="47" t="s">
        <v>159</v>
      </c>
      <c r="H61" s="46">
        <f t="shared" si="0"/>
        <v>55</v>
      </c>
      <c r="I61" s="48">
        <v>22032</v>
      </c>
      <c r="L61" s="49"/>
      <c r="M61" s="49"/>
      <c r="N61" s="47">
        <v>1</v>
      </c>
      <c r="O61" s="56">
        <v>9</v>
      </c>
      <c r="P61" s="56">
        <v>23</v>
      </c>
      <c r="Q61" s="56">
        <v>2</v>
      </c>
      <c r="R61" s="56">
        <v>6</v>
      </c>
      <c r="S61" s="56">
        <v>2</v>
      </c>
      <c r="T61" s="56">
        <v>0</v>
      </c>
      <c r="U61" s="56">
        <v>0</v>
      </c>
      <c r="V61" s="56">
        <v>2</v>
      </c>
      <c r="W61" s="56">
        <v>2</v>
      </c>
      <c r="X61" s="56">
        <v>3</v>
      </c>
      <c r="Y61" s="57">
        <v>0.2608695652173913</v>
      </c>
      <c r="AA61" s="48">
        <v>42254</v>
      </c>
      <c r="AE61" s="58"/>
      <c r="AG61" s="48"/>
    </row>
    <row r="62" spans="1:34" ht="15" customHeight="1" x14ac:dyDescent="0.2">
      <c r="A62" s="46">
        <v>59</v>
      </c>
      <c r="B62" s="46" t="s">
        <v>64</v>
      </c>
      <c r="C62" s="46" t="s">
        <v>64</v>
      </c>
      <c r="D62" s="47" t="s">
        <v>160</v>
      </c>
      <c r="E62" s="46">
        <v>73</v>
      </c>
      <c r="F62" s="48" t="s">
        <v>21</v>
      </c>
      <c r="G62" s="47" t="s">
        <v>160</v>
      </c>
      <c r="H62" s="46">
        <f t="shared" si="0"/>
        <v>40</v>
      </c>
      <c r="I62" s="48">
        <v>27325</v>
      </c>
      <c r="L62" s="49"/>
      <c r="M62" s="49"/>
      <c r="N62" s="47">
        <v>4</v>
      </c>
      <c r="O62" s="56">
        <v>27</v>
      </c>
      <c r="P62" s="56">
        <v>80</v>
      </c>
      <c r="Q62" s="56">
        <v>23</v>
      </c>
      <c r="R62" s="56">
        <v>29</v>
      </c>
      <c r="S62" s="56">
        <v>8</v>
      </c>
      <c r="T62" s="56">
        <v>0</v>
      </c>
      <c r="U62" s="56">
        <v>0</v>
      </c>
      <c r="V62" s="56">
        <v>12</v>
      </c>
      <c r="W62" s="56">
        <v>3</v>
      </c>
      <c r="X62" s="56">
        <v>2</v>
      </c>
      <c r="Y62" s="57">
        <v>0.36249999999999999</v>
      </c>
      <c r="AA62" s="48">
        <v>42254</v>
      </c>
      <c r="AE62" s="46"/>
    </row>
    <row r="63" spans="1:34" ht="15" customHeight="1" x14ac:dyDescent="0.2">
      <c r="A63" s="46">
        <v>60</v>
      </c>
      <c r="B63" s="46" t="s">
        <v>69</v>
      </c>
      <c r="C63" s="46" t="s">
        <v>64</v>
      </c>
      <c r="D63" s="47" t="s">
        <v>161</v>
      </c>
      <c r="E63" s="46">
        <v>154</v>
      </c>
      <c r="F63" s="46" t="s">
        <v>50</v>
      </c>
      <c r="G63" s="47" t="s">
        <v>161</v>
      </c>
      <c r="H63" s="46">
        <f t="shared" si="0"/>
        <v>56</v>
      </c>
      <c r="I63" s="48">
        <v>21582</v>
      </c>
      <c r="L63" s="49"/>
      <c r="M63" s="49"/>
      <c r="N63" s="47">
        <v>5</v>
      </c>
      <c r="O63" s="56">
        <v>45</v>
      </c>
      <c r="P63" s="56">
        <v>121</v>
      </c>
      <c r="Q63" s="56">
        <v>22</v>
      </c>
      <c r="R63" s="56">
        <v>30</v>
      </c>
      <c r="S63" s="56">
        <v>1</v>
      </c>
      <c r="T63" s="56">
        <v>0</v>
      </c>
      <c r="U63" s="56">
        <v>0</v>
      </c>
      <c r="V63" s="56">
        <v>22</v>
      </c>
      <c r="W63" s="56">
        <v>23</v>
      </c>
      <c r="X63" s="56">
        <v>14</v>
      </c>
      <c r="Y63" s="57">
        <v>0.24793388429752067</v>
      </c>
      <c r="AA63" s="48">
        <v>42254</v>
      </c>
      <c r="AE63" s="46"/>
      <c r="AG63" s="46"/>
    </row>
    <row r="64" spans="1:34" ht="15" customHeight="1" x14ac:dyDescent="0.2">
      <c r="A64" s="46">
        <v>61</v>
      </c>
      <c r="B64" s="46" t="s">
        <v>69</v>
      </c>
      <c r="C64" s="46" t="s">
        <v>64</v>
      </c>
      <c r="D64" s="47" t="s">
        <v>162</v>
      </c>
      <c r="E64" s="46">
        <v>107</v>
      </c>
      <c r="F64" s="46" t="s">
        <v>52</v>
      </c>
      <c r="G64" s="47" t="s">
        <v>162</v>
      </c>
      <c r="H64" s="46">
        <f t="shared" si="0"/>
        <v>56</v>
      </c>
      <c r="I64" s="48">
        <v>21573</v>
      </c>
      <c r="L64" s="49"/>
      <c r="M64" s="49"/>
      <c r="N64" s="47">
        <v>9</v>
      </c>
      <c r="O64" s="56">
        <v>85</v>
      </c>
      <c r="P64" s="56">
        <v>208</v>
      </c>
      <c r="Q64" s="56">
        <v>48</v>
      </c>
      <c r="R64" s="56">
        <v>85</v>
      </c>
      <c r="S64" s="56">
        <v>11</v>
      </c>
      <c r="T64" s="56">
        <v>0</v>
      </c>
      <c r="U64" s="56">
        <v>3</v>
      </c>
      <c r="V64" s="56">
        <v>65</v>
      </c>
      <c r="W64" s="56">
        <v>33</v>
      </c>
      <c r="X64" s="56">
        <v>32</v>
      </c>
      <c r="Y64" s="57">
        <v>0.40865384615384615</v>
      </c>
      <c r="AA64" s="48">
        <v>42254</v>
      </c>
      <c r="AE64" s="58"/>
      <c r="AG64" s="46"/>
      <c r="AH64" s="58"/>
    </row>
    <row r="65" spans="1:33" ht="15" customHeight="1" x14ac:dyDescent="0.2">
      <c r="A65" s="46">
        <v>62</v>
      </c>
      <c r="B65" s="46" t="s">
        <v>64</v>
      </c>
      <c r="C65" s="46" t="s">
        <v>64</v>
      </c>
      <c r="D65" s="47" t="s">
        <v>163</v>
      </c>
      <c r="E65" s="46">
        <v>81</v>
      </c>
      <c r="F65" s="46" t="s">
        <v>54</v>
      </c>
      <c r="G65" s="47" t="s">
        <v>163</v>
      </c>
      <c r="H65" s="46">
        <f t="shared" si="0"/>
        <v>68</v>
      </c>
      <c r="I65" s="48">
        <v>17096</v>
      </c>
      <c r="L65" s="49"/>
      <c r="M65" s="49"/>
      <c r="N65" s="47">
        <v>24</v>
      </c>
      <c r="O65" s="56">
        <v>207</v>
      </c>
      <c r="P65" s="56">
        <v>528</v>
      </c>
      <c r="Q65" s="56">
        <v>98</v>
      </c>
      <c r="R65" s="56">
        <v>148</v>
      </c>
      <c r="S65" s="56">
        <v>30</v>
      </c>
      <c r="T65" s="56">
        <v>1</v>
      </c>
      <c r="U65" s="56">
        <v>2</v>
      </c>
      <c r="V65" s="56">
        <v>86</v>
      </c>
      <c r="W65" s="56">
        <v>77</v>
      </c>
      <c r="X65" s="56">
        <v>92</v>
      </c>
      <c r="Y65" s="57">
        <v>0.28000000000000003</v>
      </c>
      <c r="AA65" s="48">
        <v>42254</v>
      </c>
      <c r="AE65" s="58"/>
      <c r="AG65" s="46"/>
    </row>
    <row r="66" spans="1:33" ht="15" customHeight="1" x14ac:dyDescent="0.2">
      <c r="A66" s="46">
        <v>63</v>
      </c>
      <c r="B66" s="46" t="s">
        <v>108</v>
      </c>
      <c r="C66" s="46" t="s">
        <v>64</v>
      </c>
      <c r="D66" s="47" t="s">
        <v>164</v>
      </c>
      <c r="E66" s="46">
        <v>136</v>
      </c>
      <c r="F66" s="46" t="s">
        <v>58</v>
      </c>
      <c r="G66" s="47" t="s">
        <v>164</v>
      </c>
      <c r="H66" s="46">
        <f t="shared" si="0"/>
        <v>47</v>
      </c>
      <c r="I66" s="48">
        <v>24874</v>
      </c>
      <c r="L66" s="49"/>
      <c r="M66" s="54"/>
      <c r="N66" s="47">
        <v>9</v>
      </c>
      <c r="O66" s="56">
        <v>85</v>
      </c>
      <c r="P66" s="56">
        <v>233</v>
      </c>
      <c r="Q66" s="56">
        <v>32</v>
      </c>
      <c r="R66" s="56">
        <v>56</v>
      </c>
      <c r="S66" s="56">
        <v>10</v>
      </c>
      <c r="T66" s="56">
        <v>1</v>
      </c>
      <c r="U66" s="56">
        <v>0</v>
      </c>
      <c r="V66" s="56">
        <v>28</v>
      </c>
      <c r="W66" s="56">
        <v>26</v>
      </c>
      <c r="X66" s="56">
        <v>52</v>
      </c>
      <c r="Y66" s="57">
        <v>0.24</v>
      </c>
      <c r="AA66" s="48">
        <v>42254</v>
      </c>
      <c r="AE66" s="65"/>
    </row>
    <row r="67" spans="1:33" ht="15" customHeight="1" x14ac:dyDescent="0.2">
      <c r="A67" s="46">
        <v>64</v>
      </c>
      <c r="B67" s="46" t="s">
        <v>64</v>
      </c>
      <c r="C67" s="46" t="s">
        <v>64</v>
      </c>
      <c r="D67" s="47" t="s">
        <v>165</v>
      </c>
      <c r="E67" s="46">
        <v>125</v>
      </c>
      <c r="F67" s="48" t="s">
        <v>13</v>
      </c>
      <c r="G67" s="47" t="s">
        <v>165</v>
      </c>
      <c r="H67" s="46">
        <f t="shared" ref="H67:H130" si="1">INT((AA67-I67)/365.2)</f>
        <v>64</v>
      </c>
      <c r="I67" s="48">
        <v>18592</v>
      </c>
      <c r="L67" s="49"/>
      <c r="M67" s="49"/>
      <c r="N67" s="56">
        <v>24</v>
      </c>
      <c r="O67" s="62">
        <v>193</v>
      </c>
      <c r="P67" s="62">
        <v>493</v>
      </c>
      <c r="Q67" s="62">
        <v>52</v>
      </c>
      <c r="R67" s="62">
        <v>136</v>
      </c>
      <c r="S67" s="62">
        <v>13</v>
      </c>
      <c r="T67" s="46">
        <v>0</v>
      </c>
      <c r="U67" s="62">
        <v>0</v>
      </c>
      <c r="V67" s="62">
        <v>64</v>
      </c>
      <c r="W67" s="62">
        <v>59</v>
      </c>
      <c r="X67" s="62">
        <v>86</v>
      </c>
      <c r="Y67" s="55">
        <v>0.27586206896551724</v>
      </c>
      <c r="AA67" s="48">
        <v>42254</v>
      </c>
      <c r="AE67" s="58"/>
    </row>
    <row r="68" spans="1:33" ht="15" customHeight="1" x14ac:dyDescent="0.2">
      <c r="A68" s="46">
        <v>65</v>
      </c>
      <c r="B68" s="46" t="s">
        <v>64</v>
      </c>
      <c r="C68" s="46" t="s">
        <v>64</v>
      </c>
      <c r="D68" s="47" t="s">
        <v>166</v>
      </c>
      <c r="E68" s="46">
        <v>149</v>
      </c>
      <c r="F68" s="46" t="s">
        <v>47</v>
      </c>
      <c r="G68" s="47" t="s">
        <v>166</v>
      </c>
      <c r="H68" s="46">
        <f t="shared" si="1"/>
        <v>57</v>
      </c>
      <c r="I68" s="48">
        <v>21343</v>
      </c>
      <c r="L68" s="49"/>
      <c r="M68" s="54"/>
      <c r="N68" s="47">
        <v>1</v>
      </c>
      <c r="O68" s="56">
        <v>9</v>
      </c>
      <c r="P68" s="56">
        <v>26</v>
      </c>
      <c r="Q68" s="56">
        <v>0</v>
      </c>
      <c r="R68" s="56">
        <v>7</v>
      </c>
      <c r="S68" s="56">
        <v>0</v>
      </c>
      <c r="T68" s="56">
        <v>0</v>
      </c>
      <c r="U68" s="56">
        <v>0</v>
      </c>
      <c r="V68" s="56">
        <v>5</v>
      </c>
      <c r="W68" s="56">
        <v>1</v>
      </c>
      <c r="X68" s="56">
        <v>4</v>
      </c>
      <c r="Y68" s="57">
        <v>0.26923076923076922</v>
      </c>
      <c r="AA68" s="48">
        <v>42254</v>
      </c>
      <c r="AE68" s="65"/>
    </row>
    <row r="69" spans="1:33" ht="15" customHeight="1" x14ac:dyDescent="0.2">
      <c r="A69" s="46">
        <v>66</v>
      </c>
      <c r="B69" s="46" t="s">
        <v>64</v>
      </c>
      <c r="C69" s="46" t="s">
        <v>64</v>
      </c>
      <c r="D69" s="47" t="s">
        <v>305</v>
      </c>
      <c r="E69" s="46">
        <v>148</v>
      </c>
      <c r="F69" s="46" t="s">
        <v>44</v>
      </c>
      <c r="G69" s="47" t="s">
        <v>305</v>
      </c>
      <c r="H69" s="46">
        <f t="shared" si="1"/>
        <v>60</v>
      </c>
      <c r="I69" s="48">
        <v>20049</v>
      </c>
      <c r="L69" s="49"/>
      <c r="M69" s="49"/>
      <c r="N69" s="56">
        <v>2</v>
      </c>
      <c r="O69" s="56">
        <v>17</v>
      </c>
      <c r="P69" s="56">
        <v>45</v>
      </c>
      <c r="Q69" s="56">
        <v>9</v>
      </c>
      <c r="R69" s="56">
        <v>8</v>
      </c>
      <c r="S69" s="56">
        <v>1</v>
      </c>
      <c r="T69" s="56">
        <v>0</v>
      </c>
      <c r="U69" s="56">
        <v>0</v>
      </c>
      <c r="V69" s="56">
        <v>1</v>
      </c>
      <c r="W69" s="56">
        <v>5</v>
      </c>
      <c r="X69" s="56">
        <v>9</v>
      </c>
      <c r="Y69" s="57">
        <v>0.17777777777777778</v>
      </c>
      <c r="AA69" s="48">
        <v>42254</v>
      </c>
      <c r="AE69" s="46"/>
      <c r="AG69" s="46"/>
    </row>
    <row r="70" spans="1:33" ht="15" customHeight="1" x14ac:dyDescent="0.2">
      <c r="A70" s="46">
        <v>67</v>
      </c>
      <c r="B70" s="46" t="s">
        <v>64</v>
      </c>
      <c r="C70" s="46" t="s">
        <v>64</v>
      </c>
      <c r="D70" s="47" t="s">
        <v>167</v>
      </c>
      <c r="E70" s="46">
        <v>131</v>
      </c>
      <c r="F70" s="48" t="s">
        <v>8</v>
      </c>
      <c r="G70" s="47" t="s">
        <v>167</v>
      </c>
      <c r="H70" s="46">
        <f t="shared" si="1"/>
        <v>51</v>
      </c>
      <c r="I70" s="48">
        <v>23445</v>
      </c>
      <c r="K70" s="46" t="s">
        <v>105</v>
      </c>
      <c r="L70" s="49"/>
      <c r="M70" s="49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7"/>
      <c r="AA70" s="48">
        <v>42254</v>
      </c>
      <c r="AE70" s="58"/>
    </row>
    <row r="71" spans="1:33" ht="15" customHeight="1" x14ac:dyDescent="0.2">
      <c r="A71" s="46">
        <v>68</v>
      </c>
      <c r="B71" s="46" t="s">
        <v>64</v>
      </c>
      <c r="C71" s="46" t="s">
        <v>64</v>
      </c>
      <c r="D71" s="47" t="s">
        <v>168</v>
      </c>
      <c r="E71" s="46">
        <v>117</v>
      </c>
      <c r="F71" s="46" t="s">
        <v>58</v>
      </c>
      <c r="G71" s="47" t="s">
        <v>168</v>
      </c>
      <c r="H71" s="46">
        <f t="shared" si="1"/>
        <v>43</v>
      </c>
      <c r="I71" s="48">
        <v>26354</v>
      </c>
      <c r="L71" s="49"/>
      <c r="M71" s="49"/>
      <c r="N71" s="47">
        <v>3</v>
      </c>
      <c r="O71" s="56">
        <v>23</v>
      </c>
      <c r="P71" s="56">
        <v>67</v>
      </c>
      <c r="Q71" s="56">
        <v>6</v>
      </c>
      <c r="R71" s="56">
        <v>19</v>
      </c>
      <c r="S71" s="56">
        <v>0</v>
      </c>
      <c r="T71" s="56">
        <v>0</v>
      </c>
      <c r="U71" s="56">
        <v>0</v>
      </c>
      <c r="V71" s="56">
        <v>4</v>
      </c>
      <c r="W71" s="56">
        <v>8</v>
      </c>
      <c r="X71" s="56">
        <v>11</v>
      </c>
      <c r="Y71" s="57">
        <v>0.28358208955223879</v>
      </c>
      <c r="AA71" s="48">
        <v>42254</v>
      </c>
      <c r="AE71" s="58"/>
    </row>
    <row r="72" spans="1:33" ht="15" customHeight="1" x14ac:dyDescent="0.2">
      <c r="A72" s="46">
        <v>69</v>
      </c>
      <c r="B72" s="46" t="s">
        <v>64</v>
      </c>
      <c r="C72" s="46" t="s">
        <v>64</v>
      </c>
      <c r="D72" s="47" t="s">
        <v>169</v>
      </c>
      <c r="E72" s="46">
        <v>2</v>
      </c>
      <c r="F72" s="48" t="s">
        <v>7</v>
      </c>
      <c r="G72" s="47" t="s">
        <v>169</v>
      </c>
      <c r="H72" s="46">
        <f t="shared" si="1"/>
        <v>50</v>
      </c>
      <c r="I72" s="48">
        <v>23960</v>
      </c>
      <c r="L72" s="49"/>
      <c r="M72" s="54"/>
      <c r="N72" s="47">
        <v>5</v>
      </c>
      <c r="O72" s="56">
        <v>48</v>
      </c>
      <c r="P72" s="56">
        <v>126</v>
      </c>
      <c r="Q72" s="56">
        <v>42</v>
      </c>
      <c r="R72" s="56">
        <v>53</v>
      </c>
      <c r="S72" s="56">
        <v>9</v>
      </c>
      <c r="T72" s="56">
        <v>2</v>
      </c>
      <c r="U72" s="56">
        <v>0</v>
      </c>
      <c r="V72" s="56">
        <v>28</v>
      </c>
      <c r="W72" s="56">
        <v>20</v>
      </c>
      <c r="X72" s="56">
        <v>13</v>
      </c>
      <c r="Y72" s="57">
        <v>0.42063492063492064</v>
      </c>
      <c r="AA72" s="48">
        <v>42254</v>
      </c>
      <c r="AE72" s="46"/>
    </row>
    <row r="73" spans="1:33" ht="15" customHeight="1" x14ac:dyDescent="0.2">
      <c r="A73" s="46">
        <v>70</v>
      </c>
      <c r="B73" s="46" t="s">
        <v>64</v>
      </c>
      <c r="C73" s="46" t="s">
        <v>64</v>
      </c>
      <c r="D73" s="47" t="s">
        <v>170</v>
      </c>
      <c r="E73" s="46">
        <v>141</v>
      </c>
      <c r="F73" s="48" t="s">
        <v>53</v>
      </c>
      <c r="G73" s="47" t="s">
        <v>170</v>
      </c>
      <c r="H73" s="46">
        <f t="shared" si="1"/>
        <v>46</v>
      </c>
      <c r="I73" s="48">
        <v>25216</v>
      </c>
      <c r="L73" s="49"/>
      <c r="M73" s="49"/>
      <c r="N73" s="47">
        <v>1</v>
      </c>
      <c r="O73" s="56">
        <v>10</v>
      </c>
      <c r="P73" s="56">
        <v>28</v>
      </c>
      <c r="Q73" s="56">
        <v>6</v>
      </c>
      <c r="R73" s="56">
        <v>3</v>
      </c>
      <c r="S73" s="56">
        <v>0</v>
      </c>
      <c r="T73" s="56">
        <v>0</v>
      </c>
      <c r="U73" s="56">
        <v>0</v>
      </c>
      <c r="V73" s="56">
        <v>0</v>
      </c>
      <c r="W73" s="56">
        <v>6</v>
      </c>
      <c r="X73" s="56">
        <v>17</v>
      </c>
      <c r="Y73" s="57">
        <v>0.10714285714285714</v>
      </c>
      <c r="AA73" s="48">
        <v>42254</v>
      </c>
      <c r="AE73" s="58"/>
    </row>
    <row r="74" spans="1:33" ht="15" customHeight="1" x14ac:dyDescent="0.2">
      <c r="A74" s="46">
        <v>178</v>
      </c>
      <c r="B74" s="46" t="s">
        <v>108</v>
      </c>
      <c r="C74" s="46" t="s">
        <v>64</v>
      </c>
      <c r="D74" s="47" t="s">
        <v>171</v>
      </c>
      <c r="E74" s="46">
        <v>176</v>
      </c>
      <c r="F74" s="48" t="s">
        <v>14</v>
      </c>
      <c r="G74" s="47" t="s">
        <v>171</v>
      </c>
      <c r="H74" s="46">
        <f t="shared" si="1"/>
        <v>60</v>
      </c>
      <c r="I74" s="48">
        <v>20018</v>
      </c>
      <c r="L74" s="49"/>
      <c r="M74" s="49"/>
      <c r="N74" s="47">
        <v>15</v>
      </c>
      <c r="O74" s="56">
        <v>117</v>
      </c>
      <c r="P74" s="56">
        <v>316</v>
      </c>
      <c r="Q74" s="56">
        <v>15</v>
      </c>
      <c r="R74" s="56">
        <v>50</v>
      </c>
      <c r="S74" s="56">
        <v>5</v>
      </c>
      <c r="T74" s="56">
        <v>0</v>
      </c>
      <c r="U74" s="56">
        <v>1</v>
      </c>
      <c r="V74" s="56">
        <v>26</v>
      </c>
      <c r="W74" s="56">
        <v>26</v>
      </c>
      <c r="X74" s="56">
        <v>92</v>
      </c>
      <c r="Y74" s="57">
        <v>0.15822784810126583</v>
      </c>
      <c r="AA74" s="48">
        <v>42254</v>
      </c>
      <c r="AE74" s="58"/>
    </row>
    <row r="75" spans="1:33" ht="15" customHeight="1" x14ac:dyDescent="0.2">
      <c r="A75" s="46">
        <v>71</v>
      </c>
      <c r="D75" s="47" t="s">
        <v>172</v>
      </c>
      <c r="E75" s="46">
        <v>170</v>
      </c>
      <c r="F75" s="46" t="s">
        <v>13</v>
      </c>
      <c r="G75" s="47" t="s">
        <v>172</v>
      </c>
      <c r="H75" s="46">
        <f t="shared" si="1"/>
        <v>40</v>
      </c>
      <c r="I75" s="48">
        <v>27587</v>
      </c>
      <c r="K75" s="46" t="s">
        <v>105</v>
      </c>
      <c r="L75" s="49"/>
      <c r="M75" s="49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7"/>
      <c r="AA75" s="48">
        <v>42254</v>
      </c>
      <c r="AE75" s="46"/>
    </row>
    <row r="76" spans="1:33" ht="15" customHeight="1" x14ac:dyDescent="0.2">
      <c r="A76" s="46">
        <v>72</v>
      </c>
      <c r="B76" s="46" t="s">
        <v>64</v>
      </c>
      <c r="C76" s="46" t="s">
        <v>64</v>
      </c>
      <c r="D76" s="47" t="s">
        <v>173</v>
      </c>
      <c r="E76" s="46">
        <v>44</v>
      </c>
      <c r="F76" s="46" t="s">
        <v>13</v>
      </c>
      <c r="G76" s="47" t="s">
        <v>173</v>
      </c>
      <c r="H76" s="46">
        <f t="shared" si="1"/>
        <v>62</v>
      </c>
      <c r="I76" s="48">
        <v>19520</v>
      </c>
      <c r="L76" s="49"/>
      <c r="M76" s="49"/>
      <c r="N76" s="47">
        <v>24</v>
      </c>
      <c r="O76" s="56">
        <v>197</v>
      </c>
      <c r="P76" s="56">
        <v>463</v>
      </c>
      <c r="Q76" s="56">
        <v>150</v>
      </c>
      <c r="R76" s="56">
        <v>164</v>
      </c>
      <c r="S76" s="56">
        <v>30</v>
      </c>
      <c r="T76" s="56">
        <v>3</v>
      </c>
      <c r="U76" s="56">
        <v>0</v>
      </c>
      <c r="V76" s="56">
        <v>88</v>
      </c>
      <c r="W76" s="56">
        <v>126</v>
      </c>
      <c r="X76" s="56">
        <v>39</v>
      </c>
      <c r="Y76" s="57">
        <v>0.35421166306695462</v>
      </c>
      <c r="AA76" s="48">
        <v>42254</v>
      </c>
      <c r="AE76" s="46"/>
    </row>
    <row r="77" spans="1:33" ht="15" customHeight="1" x14ac:dyDescent="0.2">
      <c r="A77" s="46">
        <v>73</v>
      </c>
      <c r="B77" s="46" t="s">
        <v>64</v>
      </c>
      <c r="C77" s="46" t="s">
        <v>64</v>
      </c>
      <c r="D77" s="47" t="s">
        <v>174</v>
      </c>
      <c r="E77" s="46">
        <v>85</v>
      </c>
      <c r="F77" s="46" t="s">
        <v>53</v>
      </c>
      <c r="G77" s="47" t="s">
        <v>174</v>
      </c>
      <c r="H77" s="46">
        <f t="shared" si="1"/>
        <v>50</v>
      </c>
      <c r="I77" s="48">
        <v>23878</v>
      </c>
      <c r="L77" s="49"/>
      <c r="M77" s="49"/>
      <c r="N77" s="47">
        <v>1</v>
      </c>
      <c r="O77" s="56">
        <v>10</v>
      </c>
      <c r="P77" s="56">
        <v>29</v>
      </c>
      <c r="Q77" s="56">
        <v>1</v>
      </c>
      <c r="R77" s="56">
        <v>8</v>
      </c>
      <c r="S77" s="56">
        <v>0</v>
      </c>
      <c r="T77" s="56">
        <v>0</v>
      </c>
      <c r="U77" s="56">
        <v>0</v>
      </c>
      <c r="V77" s="56">
        <v>1</v>
      </c>
      <c r="W77" s="56">
        <v>0</v>
      </c>
      <c r="X77" s="56">
        <v>1</v>
      </c>
      <c r="Y77" s="57">
        <v>0.27586206896551724</v>
      </c>
      <c r="AA77" s="48">
        <v>42254</v>
      </c>
      <c r="AE77" s="58"/>
    </row>
    <row r="78" spans="1:33" ht="15" customHeight="1" x14ac:dyDescent="0.2">
      <c r="A78" s="46">
        <v>74</v>
      </c>
      <c r="B78" s="46" t="s">
        <v>64</v>
      </c>
      <c r="C78" s="46" t="s">
        <v>64</v>
      </c>
      <c r="D78" s="47" t="s">
        <v>175</v>
      </c>
      <c r="E78" s="46">
        <v>72</v>
      </c>
      <c r="F78" s="46" t="s">
        <v>13</v>
      </c>
      <c r="G78" s="47" t="s">
        <v>175</v>
      </c>
      <c r="H78" s="46">
        <f t="shared" si="1"/>
        <v>42</v>
      </c>
      <c r="I78" s="48">
        <v>26616</v>
      </c>
      <c r="L78" s="49"/>
      <c r="M78" s="49"/>
      <c r="N78" s="56">
        <v>1</v>
      </c>
      <c r="O78" s="56">
        <v>10</v>
      </c>
      <c r="P78" s="56">
        <v>30</v>
      </c>
      <c r="Q78" s="56">
        <v>5</v>
      </c>
      <c r="R78" s="56">
        <v>13</v>
      </c>
      <c r="S78" s="56">
        <v>2</v>
      </c>
      <c r="T78" s="56">
        <v>0</v>
      </c>
      <c r="U78" s="56">
        <v>0</v>
      </c>
      <c r="V78" s="56">
        <v>3</v>
      </c>
      <c r="W78" s="56">
        <v>2</v>
      </c>
      <c r="X78" s="56">
        <v>1</v>
      </c>
      <c r="Y78" s="57">
        <v>0.43333333333333335</v>
      </c>
      <c r="Z78" s="66"/>
      <c r="AA78" s="48">
        <v>42254</v>
      </c>
      <c r="AE78" s="58"/>
    </row>
    <row r="79" spans="1:33" ht="15" customHeight="1" x14ac:dyDescent="0.2">
      <c r="A79" s="46">
        <v>75</v>
      </c>
      <c r="B79" s="46" t="s">
        <v>64</v>
      </c>
      <c r="C79" s="46" t="s">
        <v>64</v>
      </c>
      <c r="D79" s="47" t="s">
        <v>176</v>
      </c>
      <c r="E79" s="46">
        <v>75</v>
      </c>
      <c r="F79" s="48" t="s">
        <v>8</v>
      </c>
      <c r="G79" s="47" t="s">
        <v>176</v>
      </c>
      <c r="H79" s="46">
        <f t="shared" si="1"/>
        <v>42</v>
      </c>
      <c r="I79" s="48">
        <v>26576</v>
      </c>
      <c r="L79" s="49"/>
      <c r="M79" s="49"/>
      <c r="N79" s="47">
        <v>5</v>
      </c>
      <c r="O79" s="56">
        <v>32</v>
      </c>
      <c r="P79" s="56">
        <v>115</v>
      </c>
      <c r="Q79" s="56">
        <v>20</v>
      </c>
      <c r="R79" s="56">
        <v>35</v>
      </c>
      <c r="S79" s="56">
        <v>9</v>
      </c>
      <c r="T79" s="56">
        <v>0</v>
      </c>
      <c r="U79" s="56">
        <v>0</v>
      </c>
      <c r="V79" s="56">
        <v>24</v>
      </c>
      <c r="W79" s="56">
        <v>18</v>
      </c>
      <c r="X79" s="56">
        <v>22</v>
      </c>
      <c r="Y79" s="57">
        <v>0.30434782608695654</v>
      </c>
      <c r="AA79" s="48">
        <v>42254</v>
      </c>
      <c r="AE79" s="46"/>
    </row>
    <row r="80" spans="1:33" ht="15" customHeight="1" x14ac:dyDescent="0.2">
      <c r="A80" s="46">
        <v>76</v>
      </c>
      <c r="B80" s="46" t="s">
        <v>64</v>
      </c>
      <c r="C80" s="46" t="s">
        <v>64</v>
      </c>
      <c r="D80" s="47" t="s">
        <v>177</v>
      </c>
      <c r="E80" s="46">
        <v>83</v>
      </c>
      <c r="F80" s="48" t="s">
        <v>7</v>
      </c>
      <c r="G80" s="47" t="s">
        <v>177</v>
      </c>
      <c r="H80" s="46">
        <f t="shared" si="1"/>
        <v>51</v>
      </c>
      <c r="I80" s="48">
        <v>23506</v>
      </c>
      <c r="L80" s="49"/>
      <c r="M80" s="49"/>
      <c r="N80" s="47">
        <v>2</v>
      </c>
      <c r="O80" s="56">
        <v>17</v>
      </c>
      <c r="P80" s="56">
        <v>45</v>
      </c>
      <c r="Q80" s="56">
        <v>12</v>
      </c>
      <c r="R80" s="56">
        <v>16</v>
      </c>
      <c r="S80" s="56">
        <v>1</v>
      </c>
      <c r="T80" s="56">
        <v>0</v>
      </c>
      <c r="U80" s="56">
        <v>1</v>
      </c>
      <c r="V80" s="56">
        <v>11</v>
      </c>
      <c r="W80" s="56">
        <v>7</v>
      </c>
      <c r="X80" s="56">
        <v>13</v>
      </c>
      <c r="Y80" s="57">
        <v>0.35555555555555557</v>
      </c>
      <c r="AA80" s="48">
        <v>42254</v>
      </c>
      <c r="AE80" s="46"/>
    </row>
    <row r="81" spans="1:33" ht="15" customHeight="1" x14ac:dyDescent="0.2">
      <c r="A81" s="46">
        <v>77</v>
      </c>
      <c r="B81" s="46" t="s">
        <v>64</v>
      </c>
      <c r="C81" s="46" t="s">
        <v>64</v>
      </c>
      <c r="D81" s="47" t="s">
        <v>178</v>
      </c>
      <c r="E81" s="46">
        <v>5</v>
      </c>
      <c r="F81" s="46" t="s">
        <v>58</v>
      </c>
      <c r="G81" s="47" t="s">
        <v>178</v>
      </c>
      <c r="H81" s="46">
        <f t="shared" si="1"/>
        <v>49</v>
      </c>
      <c r="I81" s="48">
        <v>24330</v>
      </c>
      <c r="L81" s="49"/>
      <c r="M81" s="49"/>
      <c r="N81" s="47">
        <v>3</v>
      </c>
      <c r="O81" s="56">
        <v>29</v>
      </c>
      <c r="P81" s="56">
        <v>82</v>
      </c>
      <c r="Q81" s="56">
        <v>26</v>
      </c>
      <c r="R81" s="56">
        <v>34</v>
      </c>
      <c r="S81" s="56">
        <v>7</v>
      </c>
      <c r="T81" s="56">
        <v>0</v>
      </c>
      <c r="U81" s="56">
        <v>0</v>
      </c>
      <c r="V81" s="56">
        <v>14</v>
      </c>
      <c r="W81" s="56">
        <v>10</v>
      </c>
      <c r="X81" s="56">
        <v>3</v>
      </c>
      <c r="Y81" s="57">
        <v>0.41463414634146339</v>
      </c>
      <c r="Z81" s="55"/>
      <c r="AA81" s="48">
        <v>42254</v>
      </c>
      <c r="AD81" s="52"/>
      <c r="AE81" s="53"/>
    </row>
    <row r="82" spans="1:33" ht="15" customHeight="1" x14ac:dyDescent="0.2">
      <c r="A82" s="46">
        <v>78</v>
      </c>
      <c r="B82" s="46" t="s">
        <v>64</v>
      </c>
      <c r="C82" s="46" t="s">
        <v>64</v>
      </c>
      <c r="D82" s="47" t="s">
        <v>179</v>
      </c>
      <c r="E82" s="46">
        <v>57</v>
      </c>
      <c r="F82" s="46" t="s">
        <v>53</v>
      </c>
      <c r="G82" s="47" t="s">
        <v>179</v>
      </c>
      <c r="H82" s="46">
        <f t="shared" si="1"/>
        <v>52</v>
      </c>
      <c r="I82" s="48">
        <v>23062</v>
      </c>
      <c r="L82" s="49"/>
      <c r="M82" s="49"/>
      <c r="N82" s="47">
        <v>13</v>
      </c>
      <c r="O82" s="56">
        <v>118</v>
      </c>
      <c r="P82" s="56">
        <v>330</v>
      </c>
      <c r="Q82" s="56">
        <v>87</v>
      </c>
      <c r="R82" s="56">
        <v>140</v>
      </c>
      <c r="S82" s="56">
        <v>26</v>
      </c>
      <c r="T82" s="56">
        <v>16</v>
      </c>
      <c r="U82" s="56">
        <v>1</v>
      </c>
      <c r="V82" s="56">
        <v>77</v>
      </c>
      <c r="W82" s="56">
        <v>34</v>
      </c>
      <c r="X82" s="56">
        <v>36</v>
      </c>
      <c r="Y82" s="57">
        <v>0.42424242424242425</v>
      </c>
      <c r="AA82" s="48">
        <v>42254</v>
      </c>
      <c r="AB82" s="53"/>
      <c r="AE82" s="46"/>
      <c r="AG82" s="46"/>
    </row>
    <row r="83" spans="1:33" ht="15" customHeight="1" x14ac:dyDescent="0.2">
      <c r="A83" s="46">
        <v>79</v>
      </c>
      <c r="B83" s="46" t="s">
        <v>64</v>
      </c>
      <c r="C83" s="46" t="s">
        <v>69</v>
      </c>
      <c r="D83" s="47" t="s">
        <v>180</v>
      </c>
      <c r="E83" s="46">
        <v>101</v>
      </c>
      <c r="F83" s="46" t="s">
        <v>21</v>
      </c>
      <c r="G83" s="47" t="s">
        <v>180</v>
      </c>
      <c r="H83" s="46">
        <f t="shared" si="1"/>
        <v>64</v>
      </c>
      <c r="I83" s="48">
        <v>18805</v>
      </c>
      <c r="L83" s="49"/>
      <c r="M83" s="49"/>
      <c r="N83" s="47">
        <v>16</v>
      </c>
      <c r="O83" s="56">
        <v>137</v>
      </c>
      <c r="P83" s="56">
        <v>383</v>
      </c>
      <c r="Q83" s="56">
        <v>80</v>
      </c>
      <c r="R83" s="56">
        <v>131</v>
      </c>
      <c r="S83" s="56">
        <v>37</v>
      </c>
      <c r="T83" s="56">
        <v>0</v>
      </c>
      <c r="U83" s="56">
        <v>6</v>
      </c>
      <c r="V83" s="56">
        <v>101</v>
      </c>
      <c r="W83" s="56">
        <v>49</v>
      </c>
      <c r="X83" s="56">
        <v>55</v>
      </c>
      <c r="Y83" s="57">
        <v>0.34203655352480417</v>
      </c>
      <c r="Z83" s="67"/>
      <c r="AA83" s="48">
        <v>42254</v>
      </c>
      <c r="AE83" s="58"/>
      <c r="AG83" s="46"/>
    </row>
    <row r="84" spans="1:33" ht="15" customHeight="1" x14ac:dyDescent="0.2">
      <c r="A84" s="46">
        <v>80</v>
      </c>
      <c r="B84" s="46" t="s">
        <v>64</v>
      </c>
      <c r="C84" s="46" t="s">
        <v>64</v>
      </c>
      <c r="D84" s="47" t="s">
        <v>181</v>
      </c>
      <c r="E84" s="46">
        <v>47</v>
      </c>
      <c r="F84" s="46" t="s">
        <v>8</v>
      </c>
      <c r="G84" s="47" t="s">
        <v>181</v>
      </c>
      <c r="H84" s="46">
        <f t="shared" si="1"/>
        <v>50</v>
      </c>
      <c r="I84" s="48">
        <v>23952</v>
      </c>
      <c r="L84" s="49"/>
      <c r="M84" s="49"/>
      <c r="N84" s="47">
        <v>10</v>
      </c>
      <c r="O84" s="56">
        <v>80</v>
      </c>
      <c r="P84" s="56">
        <v>202</v>
      </c>
      <c r="Q84" s="56">
        <v>51</v>
      </c>
      <c r="R84" s="56">
        <v>71</v>
      </c>
      <c r="S84" s="56">
        <v>11</v>
      </c>
      <c r="T84" s="56">
        <v>2</v>
      </c>
      <c r="U84" s="56">
        <v>0</v>
      </c>
      <c r="V84" s="56">
        <v>28</v>
      </c>
      <c r="W84" s="56">
        <v>41</v>
      </c>
      <c r="X84" s="56">
        <v>37</v>
      </c>
      <c r="Y84" s="57">
        <v>0.35148514851485146</v>
      </c>
      <c r="AA84" s="48">
        <v>42254</v>
      </c>
      <c r="AE84" s="46"/>
    </row>
    <row r="85" spans="1:33" ht="15" customHeight="1" x14ac:dyDescent="0.2">
      <c r="A85" s="46">
        <v>81</v>
      </c>
      <c r="B85" s="46" t="s">
        <v>64</v>
      </c>
      <c r="C85" s="46" t="s">
        <v>64</v>
      </c>
      <c r="D85" s="47" t="s">
        <v>182</v>
      </c>
      <c r="E85" s="46">
        <v>3</v>
      </c>
      <c r="F85" s="46" t="s">
        <v>56</v>
      </c>
      <c r="G85" s="47" t="s">
        <v>182</v>
      </c>
      <c r="H85" s="46">
        <f t="shared" si="1"/>
        <v>50</v>
      </c>
      <c r="I85" s="48">
        <v>23882</v>
      </c>
      <c r="L85" s="49"/>
      <c r="M85" s="49"/>
      <c r="N85" s="47">
        <v>5</v>
      </c>
      <c r="O85" s="56">
        <v>45</v>
      </c>
      <c r="P85" s="56">
        <v>130</v>
      </c>
      <c r="Q85" s="56">
        <v>48</v>
      </c>
      <c r="R85" s="56">
        <v>63</v>
      </c>
      <c r="S85" s="56">
        <v>8</v>
      </c>
      <c r="T85" s="56">
        <v>0</v>
      </c>
      <c r="U85" s="56">
        <v>0</v>
      </c>
      <c r="V85" s="56">
        <v>33</v>
      </c>
      <c r="W85" s="56">
        <v>14</v>
      </c>
      <c r="X85" s="56">
        <v>6</v>
      </c>
      <c r="Y85" s="57">
        <v>0.48461538461538461</v>
      </c>
      <c r="AA85" s="48">
        <v>42254</v>
      </c>
      <c r="AE85" s="58"/>
    </row>
    <row r="86" spans="1:33" ht="15" customHeight="1" x14ac:dyDescent="0.2">
      <c r="A86" s="46">
        <v>82</v>
      </c>
      <c r="B86" s="46" t="s">
        <v>64</v>
      </c>
      <c r="C86" s="46" t="s">
        <v>64</v>
      </c>
      <c r="D86" s="47" t="s">
        <v>183</v>
      </c>
      <c r="E86" s="46">
        <v>58</v>
      </c>
      <c r="F86" s="46" t="s">
        <v>7</v>
      </c>
      <c r="G86" s="47" t="s">
        <v>183</v>
      </c>
      <c r="H86" s="46">
        <f t="shared" si="1"/>
        <v>45</v>
      </c>
      <c r="I86" s="48">
        <v>25549</v>
      </c>
      <c r="L86" s="49"/>
      <c r="M86" s="49"/>
      <c r="N86" s="47">
        <v>1</v>
      </c>
      <c r="O86" s="56">
        <v>8</v>
      </c>
      <c r="P86" s="56">
        <v>24</v>
      </c>
      <c r="Q86" s="56">
        <v>9</v>
      </c>
      <c r="R86" s="56">
        <v>10</v>
      </c>
      <c r="S86" s="56">
        <v>2</v>
      </c>
      <c r="T86" s="56">
        <v>0</v>
      </c>
      <c r="U86" s="56">
        <v>0</v>
      </c>
      <c r="V86" s="56">
        <v>5</v>
      </c>
      <c r="W86" s="56">
        <v>2</v>
      </c>
      <c r="X86" s="56">
        <v>1</v>
      </c>
      <c r="Y86" s="57">
        <v>0.41666666666666669</v>
      </c>
      <c r="AA86" s="48">
        <v>42254</v>
      </c>
      <c r="AE86" s="58"/>
    </row>
    <row r="87" spans="1:33" ht="15" customHeight="1" x14ac:dyDescent="0.2">
      <c r="A87" s="46">
        <v>83</v>
      </c>
      <c r="B87" s="46" t="s">
        <v>64</v>
      </c>
      <c r="C87" s="46" t="s">
        <v>64</v>
      </c>
      <c r="D87" s="47" t="s">
        <v>184</v>
      </c>
      <c r="E87" s="46">
        <v>86</v>
      </c>
      <c r="F87" s="46" t="s">
        <v>7</v>
      </c>
      <c r="G87" s="47" t="s">
        <v>311</v>
      </c>
      <c r="H87" s="46">
        <f t="shared" si="1"/>
        <v>51</v>
      </c>
      <c r="I87" s="48">
        <v>23555</v>
      </c>
      <c r="L87" s="49"/>
      <c r="M87" s="49"/>
      <c r="N87" s="47">
        <v>11</v>
      </c>
      <c r="O87" s="56">
        <v>93</v>
      </c>
      <c r="P87" s="56">
        <v>273</v>
      </c>
      <c r="Q87" s="56">
        <v>60</v>
      </c>
      <c r="R87" s="56">
        <v>101</v>
      </c>
      <c r="S87" s="56">
        <v>17</v>
      </c>
      <c r="T87" s="56">
        <v>3</v>
      </c>
      <c r="U87" s="56">
        <v>0</v>
      </c>
      <c r="V87" s="56">
        <v>54</v>
      </c>
      <c r="W87" s="56">
        <v>25</v>
      </c>
      <c r="X87" s="56">
        <v>48</v>
      </c>
      <c r="Y87" s="57">
        <v>0.36996336996336998</v>
      </c>
      <c r="AA87" s="48">
        <v>42254</v>
      </c>
      <c r="AE87" s="46"/>
    </row>
    <row r="88" spans="1:33" ht="15" customHeight="1" x14ac:dyDescent="0.2">
      <c r="A88" s="46">
        <v>84</v>
      </c>
      <c r="B88" s="46" t="s">
        <v>64</v>
      </c>
      <c r="C88" s="46" t="s">
        <v>64</v>
      </c>
      <c r="D88" s="47" t="s">
        <v>185</v>
      </c>
      <c r="E88" s="46">
        <v>39</v>
      </c>
      <c r="F88" s="46" t="s">
        <v>54</v>
      </c>
      <c r="G88" s="47" t="s">
        <v>185</v>
      </c>
      <c r="H88" s="46">
        <f t="shared" si="1"/>
        <v>47</v>
      </c>
      <c r="I88" s="48">
        <v>24802</v>
      </c>
      <c r="L88" s="49"/>
      <c r="M88" s="49"/>
      <c r="N88" s="47">
        <v>9</v>
      </c>
      <c r="O88" s="56">
        <v>86</v>
      </c>
      <c r="P88" s="56">
        <v>241</v>
      </c>
      <c r="Q88" s="56">
        <v>46</v>
      </c>
      <c r="R88" s="56">
        <v>74</v>
      </c>
      <c r="S88" s="56">
        <v>5</v>
      </c>
      <c r="T88" s="56">
        <v>2</v>
      </c>
      <c r="U88" s="56">
        <v>0</v>
      </c>
      <c r="V88" s="56">
        <v>34</v>
      </c>
      <c r="W88" s="56">
        <v>22</v>
      </c>
      <c r="X88" s="56">
        <v>50</v>
      </c>
      <c r="Y88" s="57">
        <v>0.30705394190871371</v>
      </c>
      <c r="AA88" s="48">
        <v>42254</v>
      </c>
      <c r="AE88" s="46"/>
    </row>
    <row r="89" spans="1:33" ht="15" customHeight="1" x14ac:dyDescent="0.2">
      <c r="A89" s="46">
        <v>85</v>
      </c>
      <c r="B89" s="46" t="s">
        <v>64</v>
      </c>
      <c r="C89" s="46" t="s">
        <v>64</v>
      </c>
      <c r="D89" s="47" t="s">
        <v>186</v>
      </c>
      <c r="E89" s="46">
        <v>140</v>
      </c>
      <c r="F89" s="68" t="s">
        <v>53</v>
      </c>
      <c r="G89" s="47" t="s">
        <v>186</v>
      </c>
      <c r="H89" s="46">
        <f t="shared" si="1"/>
        <v>60</v>
      </c>
      <c r="I89" s="48">
        <v>20334</v>
      </c>
      <c r="L89" s="49"/>
      <c r="M89" s="49"/>
      <c r="N89" s="56">
        <v>8</v>
      </c>
      <c r="O89" s="62">
        <v>73</v>
      </c>
      <c r="P89" s="62">
        <v>203</v>
      </c>
      <c r="Q89" s="62">
        <v>25</v>
      </c>
      <c r="R89" s="62">
        <v>57</v>
      </c>
      <c r="S89" s="62">
        <v>3</v>
      </c>
      <c r="T89" s="46">
        <v>0</v>
      </c>
      <c r="U89" s="62">
        <v>0</v>
      </c>
      <c r="V89" s="62">
        <v>18</v>
      </c>
      <c r="W89" s="62">
        <v>18</v>
      </c>
      <c r="X89" s="62">
        <v>18</v>
      </c>
      <c r="Y89" s="55">
        <v>0.28078817733990147</v>
      </c>
      <c r="AA89" s="48">
        <v>42254</v>
      </c>
      <c r="AE89" s="58"/>
    </row>
    <row r="90" spans="1:33" ht="15" customHeight="1" x14ac:dyDescent="0.2">
      <c r="A90" s="46">
        <v>86</v>
      </c>
      <c r="B90" s="46" t="s">
        <v>64</v>
      </c>
      <c r="C90" s="46" t="s">
        <v>64</v>
      </c>
      <c r="D90" s="47" t="s">
        <v>187</v>
      </c>
      <c r="E90" s="46">
        <v>92</v>
      </c>
      <c r="F90" s="46" t="s">
        <v>44</v>
      </c>
      <c r="G90" s="47" t="s">
        <v>187</v>
      </c>
      <c r="H90" s="46">
        <f t="shared" si="1"/>
        <v>42</v>
      </c>
      <c r="I90" s="48">
        <v>26639</v>
      </c>
      <c r="L90" s="49"/>
      <c r="M90" s="49"/>
      <c r="N90" s="47">
        <v>4</v>
      </c>
      <c r="O90" s="56">
        <v>27</v>
      </c>
      <c r="P90" s="56">
        <v>61</v>
      </c>
      <c r="Q90" s="56">
        <v>9</v>
      </c>
      <c r="R90" s="56">
        <v>16</v>
      </c>
      <c r="S90" s="56">
        <v>5</v>
      </c>
      <c r="T90" s="56">
        <v>1</v>
      </c>
      <c r="U90" s="56">
        <v>0</v>
      </c>
      <c r="V90" s="56">
        <v>14</v>
      </c>
      <c r="W90" s="56">
        <v>15</v>
      </c>
      <c r="X90" s="56">
        <v>11</v>
      </c>
      <c r="Y90" s="57">
        <v>0.26229508196721313</v>
      </c>
      <c r="AA90" s="48">
        <v>42254</v>
      </c>
      <c r="AE90" s="46"/>
    </row>
    <row r="91" spans="1:33" ht="15" customHeight="1" x14ac:dyDescent="0.2">
      <c r="A91" s="46">
        <v>87</v>
      </c>
      <c r="B91" s="46" t="s">
        <v>64</v>
      </c>
      <c r="C91" s="46" t="s">
        <v>64</v>
      </c>
      <c r="D91" s="47" t="s">
        <v>188</v>
      </c>
      <c r="E91" s="46">
        <v>55</v>
      </c>
      <c r="F91" s="46" t="s">
        <v>7</v>
      </c>
      <c r="G91" s="47" t="s">
        <v>188</v>
      </c>
      <c r="H91" s="46">
        <f t="shared" si="1"/>
        <v>50</v>
      </c>
      <c r="I91" s="48">
        <v>23877</v>
      </c>
      <c r="L91" s="49"/>
      <c r="M91" s="49"/>
      <c r="N91" s="47">
        <v>5</v>
      </c>
      <c r="O91" s="56">
        <v>49</v>
      </c>
      <c r="P91" s="56">
        <v>142</v>
      </c>
      <c r="Q91" s="56">
        <v>18</v>
      </c>
      <c r="R91" s="56">
        <v>47</v>
      </c>
      <c r="S91" s="56">
        <v>15</v>
      </c>
      <c r="T91" s="56">
        <v>0</v>
      </c>
      <c r="U91" s="56">
        <v>1</v>
      </c>
      <c r="V91" s="56">
        <v>21</v>
      </c>
      <c r="W91" s="56">
        <v>11</v>
      </c>
      <c r="X91" s="56">
        <v>19</v>
      </c>
      <c r="Y91" s="57">
        <v>0.33098591549295775</v>
      </c>
      <c r="Z91" s="69"/>
      <c r="AA91" s="48">
        <v>42254</v>
      </c>
      <c r="AE91" s="58"/>
      <c r="AG91" s="46"/>
    </row>
    <row r="92" spans="1:33" ht="15" customHeight="1" x14ac:dyDescent="0.2">
      <c r="A92" s="46">
        <v>88</v>
      </c>
      <c r="B92" s="46" t="s">
        <v>64</v>
      </c>
      <c r="C92" s="46" t="s">
        <v>64</v>
      </c>
      <c r="D92" s="47" t="s">
        <v>189</v>
      </c>
      <c r="E92" s="46">
        <v>137</v>
      </c>
      <c r="F92" s="48" t="s">
        <v>54</v>
      </c>
      <c r="G92" s="47" t="s">
        <v>189</v>
      </c>
      <c r="H92" s="46">
        <f t="shared" si="1"/>
        <v>56</v>
      </c>
      <c r="I92" s="48">
        <v>21802</v>
      </c>
      <c r="L92" s="49"/>
      <c r="M92" s="54"/>
      <c r="N92" s="47">
        <v>9</v>
      </c>
      <c r="O92" s="56">
        <v>86</v>
      </c>
      <c r="P92" s="56">
        <v>218</v>
      </c>
      <c r="Q92" s="56">
        <v>41</v>
      </c>
      <c r="R92" s="56">
        <v>59</v>
      </c>
      <c r="S92" s="56">
        <v>5</v>
      </c>
      <c r="T92" s="56">
        <v>0</v>
      </c>
      <c r="U92" s="56">
        <v>0</v>
      </c>
      <c r="V92" s="56">
        <v>29</v>
      </c>
      <c r="W92" s="56">
        <v>40</v>
      </c>
      <c r="X92" s="56">
        <v>33</v>
      </c>
      <c r="Y92" s="57">
        <v>0.27064220183486237</v>
      </c>
      <c r="Z92" s="66"/>
      <c r="AA92" s="48">
        <v>42254</v>
      </c>
      <c r="AE92" s="58"/>
    </row>
    <row r="93" spans="1:33" ht="15" customHeight="1" x14ac:dyDescent="0.2">
      <c r="A93" s="46">
        <v>89</v>
      </c>
      <c r="B93" s="46" t="s">
        <v>69</v>
      </c>
      <c r="C93" s="46" t="s">
        <v>64</v>
      </c>
      <c r="D93" s="47" t="s">
        <v>190</v>
      </c>
      <c r="E93" s="46">
        <v>130</v>
      </c>
      <c r="F93" s="46" t="s">
        <v>45</v>
      </c>
      <c r="G93" s="47" t="s">
        <v>190</v>
      </c>
      <c r="H93" s="46">
        <f t="shared" si="1"/>
        <v>56</v>
      </c>
      <c r="I93" s="48">
        <v>21743</v>
      </c>
      <c r="L93" s="49"/>
      <c r="M93" s="49"/>
      <c r="N93" s="47">
        <v>18</v>
      </c>
      <c r="O93" s="56">
        <v>152</v>
      </c>
      <c r="P93" s="56">
        <v>366</v>
      </c>
      <c r="Q93" s="56">
        <v>62</v>
      </c>
      <c r="R93" s="56">
        <v>86</v>
      </c>
      <c r="S93" s="56">
        <v>4</v>
      </c>
      <c r="T93" s="56">
        <v>1</v>
      </c>
      <c r="U93" s="56">
        <v>0</v>
      </c>
      <c r="V93" s="56">
        <v>37</v>
      </c>
      <c r="W93" s="56">
        <v>81</v>
      </c>
      <c r="X93" s="56">
        <v>85</v>
      </c>
      <c r="Y93" s="57">
        <v>0.23497267759562843</v>
      </c>
      <c r="AA93" s="48">
        <v>42254</v>
      </c>
      <c r="AE93" s="58"/>
    </row>
    <row r="94" spans="1:33" ht="15" customHeight="1" x14ac:dyDescent="0.2">
      <c r="A94" s="46">
        <v>90</v>
      </c>
      <c r="B94" s="46" t="s">
        <v>69</v>
      </c>
      <c r="C94" s="46" t="s">
        <v>64</v>
      </c>
      <c r="D94" s="47" t="s">
        <v>191</v>
      </c>
      <c r="E94" s="46">
        <v>98</v>
      </c>
      <c r="F94" s="46" t="s">
        <v>50</v>
      </c>
      <c r="G94" s="47" t="s">
        <v>191</v>
      </c>
      <c r="H94" s="46">
        <f t="shared" si="1"/>
        <v>43</v>
      </c>
      <c r="I94" s="48">
        <v>26336</v>
      </c>
      <c r="K94" s="46" t="s">
        <v>105</v>
      </c>
      <c r="L94" s="49"/>
      <c r="M94" s="49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7"/>
      <c r="AA94" s="48">
        <v>42254</v>
      </c>
      <c r="AE94" s="58"/>
      <c r="AG94" s="46"/>
    </row>
    <row r="95" spans="1:33" ht="15" customHeight="1" x14ac:dyDescent="0.2">
      <c r="A95" s="46">
        <v>91</v>
      </c>
      <c r="B95" s="46" t="s">
        <v>69</v>
      </c>
      <c r="C95" s="46" t="s">
        <v>69</v>
      </c>
      <c r="D95" s="47" t="s">
        <v>192</v>
      </c>
      <c r="E95" s="46">
        <v>122</v>
      </c>
      <c r="F95" s="48" t="s">
        <v>8</v>
      </c>
      <c r="G95" s="47" t="s">
        <v>192</v>
      </c>
      <c r="H95" s="46">
        <f t="shared" si="1"/>
        <v>59</v>
      </c>
      <c r="I95" s="48">
        <v>20433</v>
      </c>
      <c r="L95" s="49"/>
      <c r="M95" s="49"/>
      <c r="N95" s="47">
        <v>21</v>
      </c>
      <c r="O95" s="56">
        <v>140</v>
      </c>
      <c r="P95" s="56">
        <v>329</v>
      </c>
      <c r="Q95" s="56">
        <v>98</v>
      </c>
      <c r="R95" s="56">
        <v>114</v>
      </c>
      <c r="S95" s="56">
        <v>17</v>
      </c>
      <c r="T95" s="56">
        <v>1</v>
      </c>
      <c r="U95" s="56">
        <v>0</v>
      </c>
      <c r="V95" s="56">
        <v>76</v>
      </c>
      <c r="W95" s="56">
        <v>105</v>
      </c>
      <c r="X95" s="56">
        <v>24</v>
      </c>
      <c r="Y95" s="57">
        <v>0.34650455927051671</v>
      </c>
      <c r="AA95" s="48">
        <v>42254</v>
      </c>
      <c r="AB95" s="53"/>
      <c r="AE95" s="58"/>
    </row>
    <row r="96" spans="1:33" ht="15" customHeight="1" x14ac:dyDescent="0.2">
      <c r="A96" s="46">
        <v>92</v>
      </c>
      <c r="B96" s="46" t="s">
        <v>64</v>
      </c>
      <c r="C96" s="46" t="s">
        <v>64</v>
      </c>
      <c r="D96" s="47" t="s">
        <v>193</v>
      </c>
      <c r="E96" s="46">
        <v>14</v>
      </c>
      <c r="F96" s="46" t="s">
        <v>50</v>
      </c>
      <c r="G96" s="47" t="s">
        <v>193</v>
      </c>
      <c r="H96" s="46">
        <f t="shared" si="1"/>
        <v>45</v>
      </c>
      <c r="I96" s="48">
        <v>25720</v>
      </c>
      <c r="L96" s="49"/>
      <c r="M96" s="49"/>
      <c r="N96" s="47">
        <v>7</v>
      </c>
      <c r="O96" s="56">
        <v>66</v>
      </c>
      <c r="P96" s="56">
        <v>164</v>
      </c>
      <c r="Q96" s="56">
        <v>82</v>
      </c>
      <c r="R96" s="56">
        <v>96</v>
      </c>
      <c r="S96" s="56">
        <v>24</v>
      </c>
      <c r="T96" s="56">
        <v>4</v>
      </c>
      <c r="U96" s="56">
        <v>5</v>
      </c>
      <c r="V96" s="56">
        <v>75</v>
      </c>
      <c r="W96" s="56">
        <v>45</v>
      </c>
      <c r="X96" s="56">
        <v>6</v>
      </c>
      <c r="Y96" s="57">
        <v>0.58536585365853655</v>
      </c>
      <c r="AA96" s="48">
        <v>42254</v>
      </c>
      <c r="AE96" s="58"/>
    </row>
    <row r="97" spans="1:40" ht="15" customHeight="1" x14ac:dyDescent="0.2">
      <c r="A97" s="46">
        <v>93</v>
      </c>
      <c r="B97" s="46" t="s">
        <v>64</v>
      </c>
      <c r="C97" s="46" t="s">
        <v>64</v>
      </c>
      <c r="D97" s="47" t="s">
        <v>194</v>
      </c>
      <c r="E97" s="46">
        <v>6</v>
      </c>
      <c r="F97" s="46" t="s">
        <v>52</v>
      </c>
      <c r="G97" s="47" t="s">
        <v>194</v>
      </c>
      <c r="H97" s="46">
        <f t="shared" si="1"/>
        <v>49</v>
      </c>
      <c r="I97" s="48">
        <v>24188</v>
      </c>
      <c r="L97" s="49"/>
      <c r="M97" s="49"/>
      <c r="N97" s="47">
        <v>9</v>
      </c>
      <c r="O97" s="56">
        <v>83</v>
      </c>
      <c r="P97" s="56">
        <v>226</v>
      </c>
      <c r="Q97" s="56">
        <v>76</v>
      </c>
      <c r="R97" s="56">
        <v>103</v>
      </c>
      <c r="S97" s="56">
        <v>28</v>
      </c>
      <c r="T97" s="56">
        <v>1</v>
      </c>
      <c r="U97" s="56">
        <v>4</v>
      </c>
      <c r="V97" s="56">
        <v>66</v>
      </c>
      <c r="W97" s="56">
        <v>39</v>
      </c>
      <c r="X97" s="56">
        <v>37</v>
      </c>
      <c r="Y97" s="57">
        <v>0.45575221238938052</v>
      </c>
      <c r="Z97" s="67"/>
      <c r="AA97" s="48">
        <v>42254</v>
      </c>
      <c r="AE97" s="58"/>
      <c r="AG97" s="46"/>
    </row>
    <row r="98" spans="1:40" ht="15" customHeight="1" x14ac:dyDescent="0.2">
      <c r="A98" s="46">
        <v>94</v>
      </c>
      <c r="B98" s="46" t="s">
        <v>64</v>
      </c>
      <c r="C98" s="46" t="s">
        <v>64</v>
      </c>
      <c r="D98" s="47" t="s">
        <v>195</v>
      </c>
      <c r="E98" s="46">
        <v>77</v>
      </c>
      <c r="F98" s="46" t="s">
        <v>44</v>
      </c>
      <c r="G98" s="47" t="s">
        <v>195</v>
      </c>
      <c r="H98" s="46">
        <f t="shared" si="1"/>
        <v>36</v>
      </c>
      <c r="I98" s="48">
        <v>29034</v>
      </c>
      <c r="L98" s="49"/>
      <c r="M98" s="49"/>
      <c r="N98" s="47">
        <v>2</v>
      </c>
      <c r="O98" s="56">
        <v>15</v>
      </c>
      <c r="P98" s="56">
        <v>35</v>
      </c>
      <c r="Q98" s="56">
        <v>14</v>
      </c>
      <c r="R98" s="56">
        <v>13</v>
      </c>
      <c r="S98" s="56">
        <v>4</v>
      </c>
      <c r="T98" s="56">
        <v>0</v>
      </c>
      <c r="U98" s="56">
        <v>0</v>
      </c>
      <c r="V98" s="56">
        <v>8</v>
      </c>
      <c r="W98" s="56">
        <v>11</v>
      </c>
      <c r="X98" s="56">
        <v>5</v>
      </c>
      <c r="Y98" s="57">
        <v>0.37142857142857144</v>
      </c>
      <c r="AA98" s="48">
        <v>42254</v>
      </c>
      <c r="AE98" s="58"/>
      <c r="AG98" s="48"/>
    </row>
    <row r="99" spans="1:40" ht="15" customHeight="1" x14ac:dyDescent="0.2">
      <c r="A99" s="46">
        <v>95</v>
      </c>
      <c r="B99" s="46" t="s">
        <v>64</v>
      </c>
      <c r="C99" s="46" t="s">
        <v>64</v>
      </c>
      <c r="D99" s="47" t="s">
        <v>196</v>
      </c>
      <c r="E99" s="46">
        <v>23</v>
      </c>
      <c r="F99" s="46" t="s">
        <v>52</v>
      </c>
      <c r="G99" s="47" t="s">
        <v>196</v>
      </c>
      <c r="H99" s="46">
        <f t="shared" si="1"/>
        <v>58</v>
      </c>
      <c r="I99" s="48">
        <v>20809</v>
      </c>
      <c r="L99" s="49"/>
      <c r="M99" s="49"/>
      <c r="N99" s="47">
        <v>14</v>
      </c>
      <c r="O99" s="56">
        <v>17</v>
      </c>
      <c r="P99" s="56">
        <v>37</v>
      </c>
      <c r="Q99" s="56">
        <v>11</v>
      </c>
      <c r="R99" s="56">
        <v>14</v>
      </c>
      <c r="S99" s="56">
        <v>1</v>
      </c>
      <c r="T99" s="56">
        <v>1</v>
      </c>
      <c r="U99" s="56">
        <v>0</v>
      </c>
      <c r="V99" s="56">
        <v>8</v>
      </c>
      <c r="W99" s="56">
        <v>18</v>
      </c>
      <c r="X99" s="56">
        <v>10</v>
      </c>
      <c r="Y99" s="57">
        <v>0.3783783783783784</v>
      </c>
      <c r="AA99" s="48">
        <v>42254</v>
      </c>
      <c r="AE99" s="58"/>
    </row>
    <row r="100" spans="1:40" ht="15" customHeight="1" x14ac:dyDescent="0.2">
      <c r="A100" s="46">
        <v>96</v>
      </c>
      <c r="B100" s="46" t="s">
        <v>64</v>
      </c>
      <c r="C100" s="46" t="s">
        <v>64</v>
      </c>
      <c r="D100" s="47" t="s">
        <v>197</v>
      </c>
      <c r="E100" s="46">
        <v>161</v>
      </c>
      <c r="F100" s="46" t="s">
        <v>44</v>
      </c>
      <c r="G100" s="47" t="s">
        <v>197</v>
      </c>
      <c r="H100" s="46">
        <f t="shared" si="1"/>
        <v>63</v>
      </c>
      <c r="I100" s="48">
        <v>19005</v>
      </c>
      <c r="L100" s="49"/>
      <c r="M100" s="49"/>
      <c r="N100" s="47">
        <v>19</v>
      </c>
      <c r="O100" s="56">
        <v>153</v>
      </c>
      <c r="P100" s="56">
        <v>406</v>
      </c>
      <c r="Q100" s="56">
        <v>36</v>
      </c>
      <c r="R100" s="56">
        <v>85</v>
      </c>
      <c r="S100" s="56">
        <v>7</v>
      </c>
      <c r="T100" s="56">
        <v>0</v>
      </c>
      <c r="U100" s="56">
        <v>0</v>
      </c>
      <c r="V100" s="56">
        <v>41</v>
      </c>
      <c r="W100" s="56">
        <v>31</v>
      </c>
      <c r="X100" s="56">
        <v>137</v>
      </c>
      <c r="Y100" s="57">
        <v>0.20935960591133004</v>
      </c>
      <c r="AA100" s="48">
        <v>42254</v>
      </c>
      <c r="AE100" s="58"/>
    </row>
    <row r="101" spans="1:40" ht="15" customHeight="1" x14ac:dyDescent="0.2">
      <c r="A101" s="46">
        <v>97</v>
      </c>
      <c r="B101" s="46" t="s">
        <v>64</v>
      </c>
      <c r="C101" s="46" t="s">
        <v>64</v>
      </c>
      <c r="D101" s="47" t="s">
        <v>198</v>
      </c>
      <c r="E101" s="46">
        <v>50</v>
      </c>
      <c r="F101" s="46" t="s">
        <v>14</v>
      </c>
      <c r="G101" s="47" t="s">
        <v>198</v>
      </c>
      <c r="H101" s="46">
        <f t="shared" si="1"/>
        <v>40</v>
      </c>
      <c r="I101" s="48">
        <v>27347</v>
      </c>
      <c r="L101" s="49"/>
      <c r="M101" s="49"/>
      <c r="N101" s="47">
        <v>3</v>
      </c>
      <c r="O101" s="56">
        <v>29</v>
      </c>
      <c r="P101" s="56">
        <v>89</v>
      </c>
      <c r="Q101" s="56">
        <v>25</v>
      </c>
      <c r="R101" s="56">
        <v>36</v>
      </c>
      <c r="S101" s="56">
        <v>6</v>
      </c>
      <c r="T101" s="56">
        <v>1</v>
      </c>
      <c r="U101" s="56">
        <v>1</v>
      </c>
      <c r="V101" s="56">
        <v>27</v>
      </c>
      <c r="W101" s="56">
        <v>7</v>
      </c>
      <c r="X101" s="56">
        <v>9</v>
      </c>
      <c r="Y101" s="57">
        <v>0.4044943820224719</v>
      </c>
      <c r="AA101" s="48">
        <v>42254</v>
      </c>
      <c r="AE101" s="46"/>
      <c r="AM101" s="46"/>
      <c r="AN101" s="46"/>
    </row>
    <row r="102" spans="1:40" ht="15" customHeight="1" x14ac:dyDescent="0.2">
      <c r="A102" s="46">
        <v>98</v>
      </c>
      <c r="B102" s="46" t="s">
        <v>64</v>
      </c>
      <c r="C102" s="46" t="s">
        <v>64</v>
      </c>
      <c r="D102" s="47" t="s">
        <v>199</v>
      </c>
      <c r="E102" s="46">
        <v>134</v>
      </c>
      <c r="F102" s="68" t="s">
        <v>14</v>
      </c>
      <c r="G102" s="47" t="s">
        <v>199</v>
      </c>
      <c r="H102" s="46">
        <f t="shared" si="1"/>
        <v>49</v>
      </c>
      <c r="I102" s="48">
        <v>24256</v>
      </c>
      <c r="L102" s="49"/>
      <c r="M102" s="49"/>
      <c r="N102" s="47">
        <v>4</v>
      </c>
      <c r="O102" s="56">
        <v>28</v>
      </c>
      <c r="P102" s="56">
        <v>76</v>
      </c>
      <c r="Q102" s="56">
        <v>6</v>
      </c>
      <c r="R102" s="56">
        <v>21</v>
      </c>
      <c r="S102" s="56">
        <v>1</v>
      </c>
      <c r="T102" s="56">
        <v>0</v>
      </c>
      <c r="U102" s="56">
        <v>0</v>
      </c>
      <c r="V102" s="56">
        <v>10</v>
      </c>
      <c r="W102" s="56">
        <v>8</v>
      </c>
      <c r="X102" s="56">
        <v>19</v>
      </c>
      <c r="Y102" s="57">
        <v>0.27631578947368424</v>
      </c>
      <c r="AA102" s="48">
        <v>42254</v>
      </c>
      <c r="AE102" s="58"/>
      <c r="AG102" s="46"/>
    </row>
    <row r="103" spans="1:40" ht="15" customHeight="1" x14ac:dyDescent="0.2">
      <c r="A103" s="46">
        <v>99</v>
      </c>
      <c r="B103" s="46" t="s">
        <v>64</v>
      </c>
      <c r="C103" s="46" t="s">
        <v>64</v>
      </c>
      <c r="D103" s="47" t="s">
        <v>200</v>
      </c>
      <c r="E103" s="46">
        <v>18</v>
      </c>
      <c r="F103" s="46" t="s">
        <v>45</v>
      </c>
      <c r="G103" s="47" t="s">
        <v>200</v>
      </c>
      <c r="H103" s="46">
        <f t="shared" si="1"/>
        <v>52</v>
      </c>
      <c r="I103" s="48">
        <v>23063</v>
      </c>
      <c r="L103" s="49"/>
      <c r="M103" s="49"/>
      <c r="N103" s="56">
        <v>9</v>
      </c>
      <c r="O103" s="70">
        <v>85</v>
      </c>
      <c r="P103" s="70">
        <v>242</v>
      </c>
      <c r="Q103" s="70">
        <v>71</v>
      </c>
      <c r="R103" s="70">
        <v>94</v>
      </c>
      <c r="S103" s="70">
        <v>18</v>
      </c>
      <c r="T103" s="70">
        <v>3</v>
      </c>
      <c r="U103" s="70">
        <v>1</v>
      </c>
      <c r="V103" s="70">
        <v>38</v>
      </c>
      <c r="W103" s="70">
        <v>24</v>
      </c>
      <c r="X103" s="70">
        <v>40</v>
      </c>
      <c r="Y103" s="55">
        <v>0.38842975206611569</v>
      </c>
      <c r="Z103" s="69"/>
      <c r="AA103" s="48">
        <v>42254</v>
      </c>
      <c r="AE103" s="58"/>
    </row>
    <row r="104" spans="1:40" ht="15" customHeight="1" x14ac:dyDescent="0.2">
      <c r="A104" s="46">
        <v>100</v>
      </c>
      <c r="B104" s="46" t="s">
        <v>64</v>
      </c>
      <c r="C104" s="46" t="s">
        <v>64</v>
      </c>
      <c r="D104" s="47" t="s">
        <v>201</v>
      </c>
      <c r="E104" s="46">
        <v>177</v>
      </c>
      <c r="F104" s="48" t="s">
        <v>52</v>
      </c>
      <c r="G104" s="47" t="s">
        <v>201</v>
      </c>
      <c r="H104" s="46">
        <f t="shared" si="1"/>
        <v>59</v>
      </c>
      <c r="I104" s="48">
        <v>20648</v>
      </c>
      <c r="L104" s="49"/>
      <c r="M104" s="49"/>
      <c r="N104" s="47">
        <v>19</v>
      </c>
      <c r="O104" s="56">
        <v>153</v>
      </c>
      <c r="P104" s="56">
        <v>441</v>
      </c>
      <c r="Q104" s="56">
        <v>38</v>
      </c>
      <c r="R104" s="56">
        <v>118</v>
      </c>
      <c r="S104" s="56">
        <v>4</v>
      </c>
      <c r="T104" s="56">
        <v>0</v>
      </c>
      <c r="U104" s="56">
        <v>0</v>
      </c>
      <c r="V104" s="56">
        <v>67</v>
      </c>
      <c r="W104" s="56">
        <v>14</v>
      </c>
      <c r="X104" s="56">
        <v>54</v>
      </c>
      <c r="Y104" s="57">
        <v>0.26757369614512472</v>
      </c>
      <c r="Z104" s="66"/>
      <c r="AA104" s="48">
        <v>42254</v>
      </c>
      <c r="AE104" s="58"/>
    </row>
    <row r="105" spans="1:40" ht="15" customHeight="1" x14ac:dyDescent="0.2">
      <c r="A105" s="46">
        <v>101</v>
      </c>
      <c r="B105" s="46" t="s">
        <v>64</v>
      </c>
      <c r="C105" s="46" t="s">
        <v>64</v>
      </c>
      <c r="D105" s="47" t="s">
        <v>202</v>
      </c>
      <c r="E105" s="46">
        <v>68</v>
      </c>
      <c r="F105" s="46" t="s">
        <v>21</v>
      </c>
      <c r="G105" s="47" t="s">
        <v>202</v>
      </c>
      <c r="H105" s="46">
        <f t="shared" si="1"/>
        <v>41</v>
      </c>
      <c r="I105" s="48">
        <v>27130</v>
      </c>
      <c r="L105" s="49"/>
      <c r="M105" s="49"/>
      <c r="N105" s="47">
        <v>3</v>
      </c>
      <c r="O105" s="56">
        <v>26</v>
      </c>
      <c r="P105" s="56">
        <v>69</v>
      </c>
      <c r="Q105" s="56">
        <v>11</v>
      </c>
      <c r="R105" s="56">
        <v>21</v>
      </c>
      <c r="S105" s="56">
        <v>3</v>
      </c>
      <c r="T105" s="56">
        <v>0</v>
      </c>
      <c r="U105" s="56">
        <v>0</v>
      </c>
      <c r="V105" s="56">
        <v>9</v>
      </c>
      <c r="W105" s="56">
        <v>9</v>
      </c>
      <c r="X105" s="56">
        <v>7</v>
      </c>
      <c r="Y105" s="57">
        <v>0.30434782608695654</v>
      </c>
      <c r="AA105" s="48">
        <v>42254</v>
      </c>
      <c r="AE105" s="58"/>
      <c r="AG105" s="46"/>
    </row>
    <row r="106" spans="1:40" ht="15" customHeight="1" x14ac:dyDescent="0.2">
      <c r="A106" s="46">
        <v>102</v>
      </c>
      <c r="B106" s="46" t="s">
        <v>64</v>
      </c>
      <c r="C106" s="46" t="s">
        <v>64</v>
      </c>
      <c r="D106" s="47" t="s">
        <v>203</v>
      </c>
      <c r="E106" s="46">
        <v>132</v>
      </c>
      <c r="F106" s="46" t="s">
        <v>47</v>
      </c>
      <c r="G106" s="47" t="s">
        <v>203</v>
      </c>
      <c r="H106" s="46">
        <f t="shared" si="1"/>
        <v>58</v>
      </c>
      <c r="I106" s="48">
        <v>21027</v>
      </c>
      <c r="L106" s="49"/>
      <c r="M106" s="49"/>
      <c r="N106" s="56">
        <v>9</v>
      </c>
      <c r="O106" s="56">
        <v>80</v>
      </c>
      <c r="P106" s="56">
        <v>227</v>
      </c>
      <c r="Q106" s="56">
        <v>38</v>
      </c>
      <c r="R106" s="56">
        <v>67</v>
      </c>
      <c r="S106" s="56">
        <v>7</v>
      </c>
      <c r="T106" s="56">
        <v>1</v>
      </c>
      <c r="U106" s="56">
        <v>0</v>
      </c>
      <c r="V106" s="56">
        <v>34</v>
      </c>
      <c r="W106" s="56">
        <v>23</v>
      </c>
      <c r="X106" s="56">
        <v>29</v>
      </c>
      <c r="Y106" s="57">
        <v>0.29515418502202645</v>
      </c>
      <c r="AA106" s="48">
        <v>42254</v>
      </c>
      <c r="AD106" s="52"/>
      <c r="AE106" s="53"/>
      <c r="AF106" s="46"/>
    </row>
    <row r="107" spans="1:40" ht="15" customHeight="1" x14ac:dyDescent="0.2">
      <c r="A107" s="46">
        <v>103</v>
      </c>
      <c r="B107" s="46" t="s">
        <v>64</v>
      </c>
      <c r="C107" s="46" t="s">
        <v>64</v>
      </c>
      <c r="D107" s="47" t="s">
        <v>204</v>
      </c>
      <c r="E107" s="46">
        <v>153</v>
      </c>
      <c r="F107" s="46" t="s">
        <v>13</v>
      </c>
      <c r="G107" s="47" t="s">
        <v>204</v>
      </c>
      <c r="H107" s="46">
        <f t="shared" si="1"/>
        <v>69</v>
      </c>
      <c r="I107" s="48">
        <v>16920</v>
      </c>
      <c r="L107" s="49"/>
      <c r="M107" s="54"/>
      <c r="N107" s="47">
        <v>16</v>
      </c>
      <c r="O107" s="56">
        <v>137</v>
      </c>
      <c r="P107" s="56">
        <v>360</v>
      </c>
      <c r="Q107" s="56">
        <v>63</v>
      </c>
      <c r="R107" s="56">
        <v>71</v>
      </c>
      <c r="S107" s="56">
        <v>9</v>
      </c>
      <c r="T107" s="56">
        <v>1</v>
      </c>
      <c r="U107" s="56">
        <v>0</v>
      </c>
      <c r="V107" s="56">
        <v>30</v>
      </c>
      <c r="W107" s="56">
        <v>48</v>
      </c>
      <c r="X107" s="56">
        <v>125</v>
      </c>
      <c r="Y107" s="57">
        <v>0.19722222222222222</v>
      </c>
      <c r="AA107" s="48">
        <v>42254</v>
      </c>
      <c r="AE107" s="46"/>
    </row>
    <row r="108" spans="1:40" ht="15" customHeight="1" x14ac:dyDescent="0.2">
      <c r="A108" s="46">
        <v>104</v>
      </c>
      <c r="B108" s="46" t="s">
        <v>64</v>
      </c>
      <c r="C108" s="46" t="s">
        <v>64</v>
      </c>
      <c r="D108" s="47" t="s">
        <v>205</v>
      </c>
      <c r="E108" s="46">
        <v>13</v>
      </c>
      <c r="F108" s="48" t="s">
        <v>13</v>
      </c>
      <c r="G108" s="47" t="s">
        <v>205</v>
      </c>
      <c r="H108" s="46">
        <f t="shared" si="1"/>
        <v>43</v>
      </c>
      <c r="I108" s="48">
        <v>26329</v>
      </c>
      <c r="L108" s="49"/>
      <c r="M108" s="54"/>
      <c r="N108" s="47">
        <v>3</v>
      </c>
      <c r="O108" s="56">
        <v>30</v>
      </c>
      <c r="P108" s="56">
        <v>81</v>
      </c>
      <c r="Q108" s="56">
        <v>21</v>
      </c>
      <c r="R108" s="56">
        <v>30</v>
      </c>
      <c r="S108" s="56">
        <v>6</v>
      </c>
      <c r="T108" s="56">
        <v>1</v>
      </c>
      <c r="U108" s="56">
        <v>0</v>
      </c>
      <c r="V108" s="56">
        <v>21</v>
      </c>
      <c r="W108" s="56">
        <v>12</v>
      </c>
      <c r="X108" s="56">
        <v>5</v>
      </c>
      <c r="Y108" s="57">
        <v>0.37037037037037035</v>
      </c>
      <c r="AA108" s="48">
        <v>42254</v>
      </c>
      <c r="AE108" s="46"/>
    </row>
    <row r="109" spans="1:40" ht="15" customHeight="1" x14ac:dyDescent="0.2">
      <c r="A109" s="46">
        <v>105</v>
      </c>
      <c r="B109" s="46" t="s">
        <v>64</v>
      </c>
      <c r="C109" s="46" t="s">
        <v>64</v>
      </c>
      <c r="D109" s="47" t="s">
        <v>206</v>
      </c>
      <c r="E109" s="46">
        <v>157</v>
      </c>
      <c r="F109" s="48" t="s">
        <v>21</v>
      </c>
      <c r="G109" s="47" t="s">
        <v>206</v>
      </c>
      <c r="H109" s="46">
        <f t="shared" si="1"/>
        <v>57</v>
      </c>
      <c r="I109" s="48">
        <v>21330</v>
      </c>
      <c r="L109" s="49"/>
      <c r="M109" s="54"/>
      <c r="N109" s="47">
        <v>12</v>
      </c>
      <c r="O109" s="56">
        <v>108</v>
      </c>
      <c r="P109" s="56">
        <v>306</v>
      </c>
      <c r="Q109" s="56">
        <v>39</v>
      </c>
      <c r="R109" s="56">
        <v>58</v>
      </c>
      <c r="S109" s="56">
        <v>5</v>
      </c>
      <c r="T109" s="56">
        <v>0</v>
      </c>
      <c r="U109" s="56">
        <v>0</v>
      </c>
      <c r="V109" s="56">
        <v>24</v>
      </c>
      <c r="W109" s="56">
        <v>19</v>
      </c>
      <c r="X109" s="56">
        <v>97</v>
      </c>
      <c r="Y109" s="57">
        <v>0.18954248366013071</v>
      </c>
      <c r="AA109" s="48">
        <v>42254</v>
      </c>
      <c r="AE109" s="65"/>
    </row>
    <row r="110" spans="1:40" ht="15" customHeight="1" x14ac:dyDescent="0.2">
      <c r="A110" s="46">
        <v>106</v>
      </c>
      <c r="B110" s="46" t="s">
        <v>64</v>
      </c>
      <c r="C110" s="46" t="s">
        <v>64</v>
      </c>
      <c r="D110" s="47" t="s">
        <v>207</v>
      </c>
      <c r="E110" s="46">
        <v>171</v>
      </c>
      <c r="F110" s="48" t="s">
        <v>21</v>
      </c>
      <c r="G110" s="47" t="s">
        <v>207</v>
      </c>
      <c r="H110" s="46">
        <f t="shared" si="1"/>
        <v>35</v>
      </c>
      <c r="I110" s="48">
        <v>29147</v>
      </c>
      <c r="K110" s="46" t="s">
        <v>105</v>
      </c>
      <c r="L110" s="49"/>
      <c r="M110" s="49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7"/>
      <c r="AA110" s="48">
        <v>42254</v>
      </c>
      <c r="AE110" s="46"/>
    </row>
    <row r="111" spans="1:40" ht="15" customHeight="1" x14ac:dyDescent="0.2">
      <c r="A111" s="46">
        <v>107</v>
      </c>
      <c r="B111" s="46" t="s">
        <v>108</v>
      </c>
      <c r="C111" s="46" t="s">
        <v>64</v>
      </c>
      <c r="D111" s="47" t="s">
        <v>208</v>
      </c>
      <c r="E111" s="46">
        <v>29</v>
      </c>
      <c r="F111" s="46" t="s">
        <v>50</v>
      </c>
      <c r="G111" s="47" t="s">
        <v>208</v>
      </c>
      <c r="H111" s="46">
        <f t="shared" si="1"/>
        <v>46</v>
      </c>
      <c r="I111" s="48">
        <v>25302</v>
      </c>
      <c r="L111" s="49"/>
      <c r="M111" s="49"/>
      <c r="N111" s="56">
        <v>5</v>
      </c>
      <c r="O111" s="56">
        <v>46</v>
      </c>
      <c r="P111" s="56">
        <v>125</v>
      </c>
      <c r="Q111" s="56">
        <v>28</v>
      </c>
      <c r="R111" s="56">
        <v>45</v>
      </c>
      <c r="S111" s="56">
        <v>9</v>
      </c>
      <c r="T111" s="56">
        <v>5</v>
      </c>
      <c r="U111" s="56">
        <v>0</v>
      </c>
      <c r="V111" s="56">
        <v>46</v>
      </c>
      <c r="W111" s="56">
        <v>13</v>
      </c>
      <c r="X111" s="56">
        <v>20</v>
      </c>
      <c r="Y111" s="57">
        <v>0.36</v>
      </c>
      <c r="Z111" s="60"/>
      <c r="AA111" s="48">
        <v>42254</v>
      </c>
      <c r="AE111" s="46"/>
    </row>
    <row r="112" spans="1:40" ht="15" customHeight="1" x14ac:dyDescent="0.2">
      <c r="A112" s="46">
        <v>108</v>
      </c>
      <c r="B112" s="46" t="s">
        <v>64</v>
      </c>
      <c r="C112" s="46" t="s">
        <v>64</v>
      </c>
      <c r="D112" s="47" t="s">
        <v>209</v>
      </c>
      <c r="E112" s="46">
        <v>11</v>
      </c>
      <c r="F112" s="46" t="s">
        <v>45</v>
      </c>
      <c r="G112" s="47" t="s">
        <v>209</v>
      </c>
      <c r="H112" s="46">
        <f t="shared" si="1"/>
        <v>56</v>
      </c>
      <c r="I112" s="48">
        <v>21764</v>
      </c>
      <c r="L112" s="49"/>
      <c r="M112" s="49"/>
      <c r="N112" s="47">
        <v>13</v>
      </c>
      <c r="O112" s="56">
        <v>126</v>
      </c>
      <c r="P112" s="56">
        <v>348</v>
      </c>
      <c r="Q112" s="56">
        <v>93</v>
      </c>
      <c r="R112" s="56">
        <v>136</v>
      </c>
      <c r="S112" s="56">
        <v>25</v>
      </c>
      <c r="T112" s="56">
        <v>0</v>
      </c>
      <c r="U112" s="56">
        <v>2</v>
      </c>
      <c r="V112" s="56">
        <v>92</v>
      </c>
      <c r="W112" s="56">
        <v>47</v>
      </c>
      <c r="X112" s="56">
        <v>25</v>
      </c>
      <c r="Y112" s="57">
        <v>0.39080459770114945</v>
      </c>
      <c r="Z112" s="55"/>
      <c r="AA112" s="48">
        <v>42254</v>
      </c>
      <c r="AE112" s="58"/>
    </row>
    <row r="113" spans="1:34" ht="15" customHeight="1" x14ac:dyDescent="0.2">
      <c r="A113" s="46">
        <v>109</v>
      </c>
      <c r="B113" s="46" t="s">
        <v>64</v>
      </c>
      <c r="C113" s="46" t="s">
        <v>64</v>
      </c>
      <c r="D113" s="51" t="s">
        <v>210</v>
      </c>
      <c r="E113" s="46">
        <v>172</v>
      </c>
      <c r="F113" s="46" t="s">
        <v>45</v>
      </c>
      <c r="G113" s="51" t="s">
        <v>210</v>
      </c>
      <c r="H113" s="46">
        <f t="shared" si="1"/>
        <v>53</v>
      </c>
      <c r="I113" s="48">
        <v>22753</v>
      </c>
      <c r="L113" s="49"/>
      <c r="M113" s="54"/>
      <c r="N113" s="47">
        <v>10</v>
      </c>
      <c r="O113" s="56">
        <v>92</v>
      </c>
      <c r="P113" s="56">
        <v>263</v>
      </c>
      <c r="Q113" s="56">
        <v>73</v>
      </c>
      <c r="R113" s="56">
        <v>115</v>
      </c>
      <c r="S113" s="56">
        <v>17</v>
      </c>
      <c r="T113" s="56">
        <v>2</v>
      </c>
      <c r="U113" s="56">
        <v>8</v>
      </c>
      <c r="V113" s="56">
        <v>79</v>
      </c>
      <c r="W113" s="56">
        <v>22</v>
      </c>
      <c r="X113" s="56">
        <v>24</v>
      </c>
      <c r="Y113" s="57">
        <v>0.43726235741444869</v>
      </c>
      <c r="AA113" s="48">
        <v>42254</v>
      </c>
      <c r="AE113" s="46"/>
    </row>
    <row r="114" spans="1:34" ht="15" customHeight="1" x14ac:dyDescent="0.2">
      <c r="A114" s="46">
        <v>110</v>
      </c>
      <c r="B114" s="46" t="s">
        <v>64</v>
      </c>
      <c r="C114" s="46" t="s">
        <v>64</v>
      </c>
      <c r="D114" s="47" t="s">
        <v>211</v>
      </c>
      <c r="E114" s="46">
        <v>54</v>
      </c>
      <c r="F114" s="46" t="s">
        <v>56</v>
      </c>
      <c r="G114" s="47" t="s">
        <v>211</v>
      </c>
      <c r="H114" s="46">
        <f t="shared" si="1"/>
        <v>44</v>
      </c>
      <c r="I114" s="48">
        <v>25867</v>
      </c>
      <c r="L114" s="49"/>
      <c r="M114" s="54"/>
      <c r="N114" s="47">
        <v>1</v>
      </c>
      <c r="O114" s="56">
        <v>9</v>
      </c>
      <c r="P114" s="56">
        <v>26</v>
      </c>
      <c r="Q114" s="56">
        <v>6</v>
      </c>
      <c r="R114" s="56">
        <v>10</v>
      </c>
      <c r="S114" s="56">
        <v>0</v>
      </c>
      <c r="T114" s="56">
        <v>0</v>
      </c>
      <c r="U114" s="56">
        <v>0</v>
      </c>
      <c r="V114" s="56">
        <v>8</v>
      </c>
      <c r="W114" s="56">
        <v>6</v>
      </c>
      <c r="X114" s="56">
        <v>0</v>
      </c>
      <c r="Y114" s="57">
        <v>0.38461538461538464</v>
      </c>
      <c r="AA114" s="48">
        <v>42254</v>
      </c>
      <c r="AE114" s="58"/>
    </row>
    <row r="115" spans="1:34" ht="15" customHeight="1" x14ac:dyDescent="0.2">
      <c r="A115" s="46">
        <v>111</v>
      </c>
      <c r="B115" s="46" t="s">
        <v>64</v>
      </c>
      <c r="C115" s="46" t="s">
        <v>69</v>
      </c>
      <c r="D115" s="47" t="s">
        <v>212</v>
      </c>
      <c r="E115" s="46">
        <v>40</v>
      </c>
      <c r="F115" s="46" t="s">
        <v>56</v>
      </c>
      <c r="G115" s="47" t="s">
        <v>212</v>
      </c>
      <c r="H115" s="46">
        <f t="shared" si="1"/>
        <v>53</v>
      </c>
      <c r="I115" s="48">
        <v>22874</v>
      </c>
      <c r="L115" s="49"/>
      <c r="M115" s="49"/>
      <c r="N115" s="47">
        <v>8</v>
      </c>
      <c r="O115" s="56">
        <v>73</v>
      </c>
      <c r="P115" s="56">
        <v>192</v>
      </c>
      <c r="Q115" s="56">
        <v>63</v>
      </c>
      <c r="R115" s="56">
        <v>71</v>
      </c>
      <c r="S115" s="56">
        <v>15</v>
      </c>
      <c r="T115" s="56">
        <v>2</v>
      </c>
      <c r="U115" s="56">
        <v>1</v>
      </c>
      <c r="V115" s="56">
        <v>29</v>
      </c>
      <c r="W115" s="56">
        <v>29</v>
      </c>
      <c r="X115" s="56">
        <v>6</v>
      </c>
      <c r="Y115" s="57">
        <v>0.36979166666666669</v>
      </c>
      <c r="AA115" s="48">
        <v>42254</v>
      </c>
      <c r="AE115" s="46"/>
      <c r="AG115" s="46"/>
    </row>
    <row r="116" spans="1:34" ht="15" customHeight="1" x14ac:dyDescent="0.2">
      <c r="A116" s="46">
        <v>112</v>
      </c>
      <c r="B116" s="46" t="s">
        <v>64</v>
      </c>
      <c r="C116" s="46" t="s">
        <v>64</v>
      </c>
      <c r="D116" s="47" t="s">
        <v>213</v>
      </c>
      <c r="E116" s="46">
        <v>66</v>
      </c>
      <c r="F116" s="48" t="s">
        <v>8</v>
      </c>
      <c r="G116" s="47" t="s">
        <v>213</v>
      </c>
      <c r="H116" s="46">
        <f t="shared" si="1"/>
        <v>49</v>
      </c>
      <c r="I116" s="48">
        <v>24066</v>
      </c>
      <c r="L116" s="49"/>
      <c r="M116" s="49"/>
      <c r="N116" s="47">
        <v>11</v>
      </c>
      <c r="O116" s="56">
        <v>101</v>
      </c>
      <c r="P116" s="56">
        <v>309</v>
      </c>
      <c r="Q116" s="56">
        <v>68</v>
      </c>
      <c r="R116" s="56">
        <v>114</v>
      </c>
      <c r="S116" s="56">
        <v>25</v>
      </c>
      <c r="T116" s="56">
        <v>1</v>
      </c>
      <c r="U116" s="56">
        <v>0</v>
      </c>
      <c r="V116" s="56">
        <v>49</v>
      </c>
      <c r="W116" s="56">
        <v>20</v>
      </c>
      <c r="X116" s="56">
        <v>43</v>
      </c>
      <c r="Y116" s="57">
        <v>0.36893203883495146</v>
      </c>
      <c r="Z116" s="60"/>
      <c r="AA116" s="48">
        <v>42254</v>
      </c>
      <c r="AB116" s="53"/>
      <c r="AE116" s="58"/>
      <c r="AG116" s="46"/>
    </row>
    <row r="117" spans="1:34" ht="15" customHeight="1" x14ac:dyDescent="0.2">
      <c r="A117" s="46">
        <v>113</v>
      </c>
      <c r="B117" s="46" t="s">
        <v>64</v>
      </c>
      <c r="C117" s="46" t="s">
        <v>64</v>
      </c>
      <c r="D117" s="47" t="s">
        <v>214</v>
      </c>
      <c r="E117" s="46">
        <v>33</v>
      </c>
      <c r="F117" s="48" t="s">
        <v>8</v>
      </c>
      <c r="G117" s="47" t="s">
        <v>214</v>
      </c>
      <c r="H117" s="46">
        <f t="shared" si="1"/>
        <v>55</v>
      </c>
      <c r="I117" s="48">
        <v>22011</v>
      </c>
      <c r="L117" s="49"/>
      <c r="M117" s="49"/>
      <c r="N117" s="56">
        <v>13</v>
      </c>
      <c r="O117" s="56">
        <v>119</v>
      </c>
      <c r="P117" s="56">
        <v>350</v>
      </c>
      <c r="Q117" s="56">
        <v>72</v>
      </c>
      <c r="R117" s="56">
        <v>128</v>
      </c>
      <c r="S117" s="56">
        <v>35</v>
      </c>
      <c r="T117" s="56">
        <v>0</v>
      </c>
      <c r="U117" s="56">
        <v>9</v>
      </c>
      <c r="V117" s="56">
        <v>91</v>
      </c>
      <c r="W117" s="56">
        <v>36</v>
      </c>
      <c r="X117" s="56">
        <v>44</v>
      </c>
      <c r="Y117" s="57">
        <v>0.36571428571428571</v>
      </c>
      <c r="AA117" s="48">
        <v>42254</v>
      </c>
      <c r="AB117" s="53"/>
      <c r="AE117" s="58"/>
    </row>
    <row r="118" spans="1:34" ht="15" customHeight="1" x14ac:dyDescent="0.2">
      <c r="A118" s="46">
        <v>114</v>
      </c>
      <c r="B118" s="46" t="s">
        <v>108</v>
      </c>
      <c r="C118" s="46" t="s">
        <v>64</v>
      </c>
      <c r="D118" s="47" t="s">
        <v>215</v>
      </c>
      <c r="E118" s="46">
        <v>82</v>
      </c>
      <c r="F118" s="46" t="s">
        <v>56</v>
      </c>
      <c r="G118" s="47" t="s">
        <v>215</v>
      </c>
      <c r="H118" s="46">
        <f t="shared" si="1"/>
        <v>54</v>
      </c>
      <c r="I118" s="48">
        <v>22213</v>
      </c>
      <c r="L118" s="49"/>
      <c r="M118" s="49"/>
      <c r="N118" s="47">
        <v>17</v>
      </c>
      <c r="O118" s="56">
        <v>159</v>
      </c>
      <c r="P118" s="56">
        <v>450</v>
      </c>
      <c r="Q118" s="56">
        <v>70</v>
      </c>
      <c r="R118" s="56">
        <v>103</v>
      </c>
      <c r="S118" s="56">
        <v>9</v>
      </c>
      <c r="T118" s="56">
        <v>0</v>
      </c>
      <c r="U118" s="56">
        <v>0</v>
      </c>
      <c r="V118" s="56">
        <v>45</v>
      </c>
      <c r="W118" s="56">
        <v>32</v>
      </c>
      <c r="X118" s="56">
        <v>71</v>
      </c>
      <c r="Y118" s="57">
        <v>0.22888888888888889</v>
      </c>
      <c r="AA118" s="48">
        <v>42254</v>
      </c>
      <c r="AE118" s="58"/>
    </row>
    <row r="119" spans="1:34" ht="15" customHeight="1" x14ac:dyDescent="0.2">
      <c r="A119" s="46">
        <v>115</v>
      </c>
      <c r="B119" s="46" t="s">
        <v>64</v>
      </c>
      <c r="C119" s="46" t="s">
        <v>64</v>
      </c>
      <c r="D119" s="47" t="s">
        <v>216</v>
      </c>
      <c r="E119" s="46">
        <v>91</v>
      </c>
      <c r="F119" s="46" t="s">
        <v>14</v>
      </c>
      <c r="G119" s="47" t="s">
        <v>216</v>
      </c>
      <c r="H119" s="46">
        <f t="shared" si="1"/>
        <v>52</v>
      </c>
      <c r="I119" s="48">
        <v>23126</v>
      </c>
      <c r="L119" s="49"/>
      <c r="M119" s="49"/>
      <c r="N119" s="47">
        <v>5</v>
      </c>
      <c r="O119" s="56">
        <v>46</v>
      </c>
      <c r="P119" s="56">
        <v>120</v>
      </c>
      <c r="Q119" s="56">
        <v>21</v>
      </c>
      <c r="R119" s="56">
        <v>45</v>
      </c>
      <c r="S119" s="56">
        <v>5</v>
      </c>
      <c r="T119" s="56">
        <v>0</v>
      </c>
      <c r="U119" s="56">
        <v>3</v>
      </c>
      <c r="V119" s="56">
        <v>21</v>
      </c>
      <c r="W119" s="56">
        <v>24</v>
      </c>
      <c r="X119" s="56">
        <v>25</v>
      </c>
      <c r="Y119" s="57">
        <v>0.375</v>
      </c>
      <c r="AA119" s="48">
        <v>42254</v>
      </c>
      <c r="AE119" s="46"/>
      <c r="AG119" s="46"/>
    </row>
    <row r="120" spans="1:34" ht="15" customHeight="1" x14ac:dyDescent="0.2">
      <c r="A120" s="46">
        <v>116</v>
      </c>
      <c r="B120" s="46" t="s">
        <v>64</v>
      </c>
      <c r="C120" s="46" t="s">
        <v>64</v>
      </c>
      <c r="D120" s="47" t="s">
        <v>217</v>
      </c>
      <c r="E120" s="46">
        <v>67</v>
      </c>
      <c r="F120" s="46" t="s">
        <v>45</v>
      </c>
      <c r="G120" s="47" t="s">
        <v>217</v>
      </c>
      <c r="H120" s="46">
        <f t="shared" si="1"/>
        <v>57</v>
      </c>
      <c r="I120" s="48">
        <v>21347</v>
      </c>
      <c r="L120" s="49"/>
      <c r="M120" s="49"/>
      <c r="N120" s="56">
        <v>17</v>
      </c>
      <c r="O120" s="70">
        <v>163</v>
      </c>
      <c r="P120" s="70">
        <v>409</v>
      </c>
      <c r="Q120" s="70">
        <v>95</v>
      </c>
      <c r="R120" s="46">
        <v>145</v>
      </c>
      <c r="S120" s="70">
        <v>17</v>
      </c>
      <c r="T120" s="46">
        <v>6</v>
      </c>
      <c r="U120" s="70">
        <v>1</v>
      </c>
      <c r="V120" s="70">
        <v>87</v>
      </c>
      <c r="W120" s="70">
        <v>74</v>
      </c>
      <c r="X120" s="70">
        <v>61</v>
      </c>
      <c r="Y120" s="55">
        <v>0.3545232273838631</v>
      </c>
      <c r="Z120" s="60"/>
      <c r="AA120" s="48">
        <v>42254</v>
      </c>
      <c r="AE120" s="52"/>
    </row>
    <row r="121" spans="1:34" ht="15" customHeight="1" x14ac:dyDescent="0.2">
      <c r="A121" s="46">
        <v>117</v>
      </c>
      <c r="B121" s="46" t="s">
        <v>69</v>
      </c>
      <c r="C121" s="46" t="s">
        <v>69</v>
      </c>
      <c r="D121" s="47" t="s">
        <v>218</v>
      </c>
      <c r="E121" s="46">
        <v>112</v>
      </c>
      <c r="F121" s="46" t="s">
        <v>53</v>
      </c>
      <c r="G121" s="47" t="s">
        <v>218</v>
      </c>
      <c r="H121" s="46">
        <f t="shared" si="1"/>
        <v>44</v>
      </c>
      <c r="I121" s="48">
        <v>26025</v>
      </c>
      <c r="K121" s="46" t="s">
        <v>105</v>
      </c>
      <c r="L121" s="49"/>
      <c r="M121" s="49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7"/>
      <c r="AA121" s="48">
        <v>42254</v>
      </c>
      <c r="AE121" s="58"/>
    </row>
    <row r="122" spans="1:34" ht="15" customHeight="1" x14ac:dyDescent="0.2">
      <c r="A122" s="46">
        <v>118</v>
      </c>
      <c r="B122" s="46" t="s">
        <v>64</v>
      </c>
      <c r="C122" s="46" t="s">
        <v>64</v>
      </c>
      <c r="D122" s="47" t="s">
        <v>219</v>
      </c>
      <c r="E122" s="46">
        <v>95</v>
      </c>
      <c r="F122" s="48" t="s">
        <v>45</v>
      </c>
      <c r="G122" s="47" t="s">
        <v>219</v>
      </c>
      <c r="H122" s="46">
        <f t="shared" si="1"/>
        <v>46</v>
      </c>
      <c r="I122" s="48">
        <v>25377</v>
      </c>
      <c r="L122" s="49"/>
      <c r="M122" s="49"/>
      <c r="N122" s="47">
        <v>6</v>
      </c>
      <c r="O122" s="56">
        <v>48</v>
      </c>
      <c r="P122" s="56">
        <v>139</v>
      </c>
      <c r="Q122" s="56">
        <v>32</v>
      </c>
      <c r="R122" s="56">
        <v>41</v>
      </c>
      <c r="S122" s="56">
        <v>5</v>
      </c>
      <c r="T122" s="56">
        <v>0</v>
      </c>
      <c r="U122" s="56">
        <v>0</v>
      </c>
      <c r="V122" s="56">
        <v>13</v>
      </c>
      <c r="W122" s="56">
        <v>15</v>
      </c>
      <c r="X122" s="56">
        <v>24</v>
      </c>
      <c r="Y122" s="57">
        <v>0.29496402877697842</v>
      </c>
      <c r="AA122" s="48">
        <v>42254</v>
      </c>
      <c r="AE122" s="46"/>
    </row>
    <row r="123" spans="1:34" ht="15" customHeight="1" x14ac:dyDescent="0.2">
      <c r="A123" s="46">
        <v>119</v>
      </c>
      <c r="B123" s="46" t="s">
        <v>69</v>
      </c>
      <c r="C123" s="46" t="s">
        <v>69</v>
      </c>
      <c r="D123" s="47" t="s">
        <v>304</v>
      </c>
      <c r="E123" s="46">
        <v>64</v>
      </c>
      <c r="F123" s="46" t="s">
        <v>44</v>
      </c>
      <c r="G123" s="47" t="s">
        <v>304</v>
      </c>
      <c r="H123" s="46">
        <f t="shared" si="1"/>
        <v>56</v>
      </c>
      <c r="I123" s="48">
        <v>21763</v>
      </c>
      <c r="L123" s="49"/>
      <c r="M123" s="49"/>
      <c r="N123" s="47">
        <v>5</v>
      </c>
      <c r="O123" s="56">
        <v>48</v>
      </c>
      <c r="P123" s="56">
        <v>126</v>
      </c>
      <c r="Q123" s="56">
        <v>17</v>
      </c>
      <c r="R123" s="56">
        <v>42</v>
      </c>
      <c r="S123" s="56">
        <v>8</v>
      </c>
      <c r="T123" s="56">
        <v>2</v>
      </c>
      <c r="U123" s="56">
        <v>1</v>
      </c>
      <c r="V123" s="56">
        <v>35</v>
      </c>
      <c r="W123" s="56">
        <v>13</v>
      </c>
      <c r="X123" s="56">
        <v>16</v>
      </c>
      <c r="Y123" s="57">
        <v>0.33333333333333331</v>
      </c>
      <c r="AA123" s="48">
        <v>42254</v>
      </c>
      <c r="AE123" s="58"/>
    </row>
    <row r="124" spans="1:34" ht="15" customHeight="1" x14ac:dyDescent="0.2">
      <c r="A124" s="46">
        <v>120</v>
      </c>
      <c r="B124" s="46" t="s">
        <v>64</v>
      </c>
      <c r="C124" s="46" t="s">
        <v>64</v>
      </c>
      <c r="D124" s="47" t="s">
        <v>220</v>
      </c>
      <c r="E124" s="46">
        <v>105</v>
      </c>
      <c r="F124" s="46" t="s">
        <v>44</v>
      </c>
      <c r="G124" s="47" t="s">
        <v>220</v>
      </c>
      <c r="H124" s="46">
        <f t="shared" si="1"/>
        <v>64</v>
      </c>
      <c r="I124" s="48">
        <v>18538</v>
      </c>
      <c r="L124" s="49"/>
      <c r="M124" s="49"/>
      <c r="N124" s="47">
        <v>24</v>
      </c>
      <c r="O124" s="56">
        <v>204</v>
      </c>
      <c r="P124" s="56">
        <v>533</v>
      </c>
      <c r="Q124" s="56">
        <v>60</v>
      </c>
      <c r="R124" s="56">
        <v>127</v>
      </c>
      <c r="S124" s="56">
        <v>15</v>
      </c>
      <c r="T124" s="56">
        <v>1</v>
      </c>
      <c r="U124" s="56">
        <v>0</v>
      </c>
      <c r="V124" s="56">
        <v>68</v>
      </c>
      <c r="W124" s="56">
        <v>64</v>
      </c>
      <c r="X124" s="56">
        <v>122</v>
      </c>
      <c r="Y124" s="57">
        <v>0.23827392120075047</v>
      </c>
      <c r="AA124" s="48">
        <v>42254</v>
      </c>
      <c r="AE124" s="58"/>
    </row>
    <row r="125" spans="1:34" ht="15" customHeight="1" x14ac:dyDescent="0.2">
      <c r="A125" s="46">
        <v>121</v>
      </c>
      <c r="B125" s="46" t="s">
        <v>64</v>
      </c>
      <c r="C125" s="46" t="s">
        <v>64</v>
      </c>
      <c r="D125" s="47" t="s">
        <v>221</v>
      </c>
      <c r="E125" s="46">
        <v>59</v>
      </c>
      <c r="F125" s="48" t="s">
        <v>56</v>
      </c>
      <c r="G125" s="47" t="s">
        <v>221</v>
      </c>
      <c r="H125" s="46">
        <f t="shared" si="1"/>
        <v>61</v>
      </c>
      <c r="I125" s="48">
        <v>19748</v>
      </c>
      <c r="L125" s="49"/>
      <c r="M125" s="49"/>
      <c r="N125" s="47">
        <v>16</v>
      </c>
      <c r="O125" s="56">
        <v>149</v>
      </c>
      <c r="P125" s="56">
        <v>410</v>
      </c>
      <c r="Q125" s="56">
        <v>110</v>
      </c>
      <c r="R125" s="56">
        <v>175</v>
      </c>
      <c r="S125" s="56">
        <v>29</v>
      </c>
      <c r="T125" s="56">
        <v>7</v>
      </c>
      <c r="U125" s="56">
        <v>0</v>
      </c>
      <c r="V125" s="56">
        <v>91</v>
      </c>
      <c r="W125" s="56">
        <v>50</v>
      </c>
      <c r="X125" s="56">
        <v>20</v>
      </c>
      <c r="Y125" s="57">
        <v>0.42682926829268292</v>
      </c>
      <c r="AA125" s="48">
        <v>42254</v>
      </c>
      <c r="AE125" s="46"/>
    </row>
    <row r="126" spans="1:34" ht="15" customHeight="1" x14ac:dyDescent="0.2">
      <c r="A126" s="46">
        <v>122</v>
      </c>
      <c r="B126" s="46" t="s">
        <v>64</v>
      </c>
      <c r="C126" s="46" t="s">
        <v>64</v>
      </c>
      <c r="D126" s="47" t="s">
        <v>222</v>
      </c>
      <c r="E126" s="46">
        <v>80</v>
      </c>
      <c r="F126" s="46" t="s">
        <v>58</v>
      </c>
      <c r="G126" s="47" t="s">
        <v>222</v>
      </c>
      <c r="H126" s="46">
        <f t="shared" si="1"/>
        <v>54</v>
      </c>
      <c r="I126" s="48">
        <v>22501</v>
      </c>
      <c r="L126" s="49"/>
      <c r="M126" s="49"/>
      <c r="N126" s="47">
        <v>11</v>
      </c>
      <c r="O126" s="56">
        <v>99</v>
      </c>
      <c r="P126" s="56">
        <v>285</v>
      </c>
      <c r="Q126" s="56">
        <v>58</v>
      </c>
      <c r="R126" s="56">
        <v>98</v>
      </c>
      <c r="S126" s="56">
        <v>26</v>
      </c>
      <c r="T126" s="56">
        <v>2</v>
      </c>
      <c r="U126" s="56">
        <v>3</v>
      </c>
      <c r="V126" s="56">
        <v>54</v>
      </c>
      <c r="W126" s="56">
        <v>28</v>
      </c>
      <c r="X126" s="56">
        <v>25</v>
      </c>
      <c r="Y126" s="57">
        <v>0.34385964912280703</v>
      </c>
      <c r="Z126" s="67"/>
      <c r="AA126" s="48">
        <v>42254</v>
      </c>
      <c r="AE126" s="58"/>
      <c r="AG126" s="46"/>
      <c r="AH126" s="59"/>
    </row>
    <row r="127" spans="1:34" ht="15" customHeight="1" x14ac:dyDescent="0.2">
      <c r="A127" s="46">
        <v>123</v>
      </c>
      <c r="B127" s="46" t="s">
        <v>64</v>
      </c>
      <c r="C127" s="46" t="s">
        <v>64</v>
      </c>
      <c r="D127" s="47" t="s">
        <v>223</v>
      </c>
      <c r="E127" s="46">
        <v>84</v>
      </c>
      <c r="F127" s="46" t="s">
        <v>53</v>
      </c>
      <c r="G127" s="47" t="s">
        <v>223</v>
      </c>
      <c r="H127" s="46">
        <f t="shared" si="1"/>
        <v>67</v>
      </c>
      <c r="I127" s="48">
        <v>17784</v>
      </c>
      <c r="L127" s="49"/>
      <c r="M127" s="49"/>
      <c r="N127" s="47">
        <v>24</v>
      </c>
      <c r="O127" s="56">
        <v>189</v>
      </c>
      <c r="P127" s="56">
        <v>483</v>
      </c>
      <c r="Q127" s="56">
        <v>70</v>
      </c>
      <c r="R127" s="56">
        <v>147</v>
      </c>
      <c r="S127" s="56">
        <v>15</v>
      </c>
      <c r="T127" s="56">
        <v>0</v>
      </c>
      <c r="U127" s="56">
        <v>1</v>
      </c>
      <c r="V127" s="56">
        <v>99</v>
      </c>
      <c r="W127" s="56">
        <v>78</v>
      </c>
      <c r="X127" s="56">
        <v>64</v>
      </c>
      <c r="Y127" s="57">
        <v>0.30434782608695654</v>
      </c>
      <c r="AA127" s="48">
        <v>42254</v>
      </c>
      <c r="AE127" s="58"/>
    </row>
    <row r="128" spans="1:34" ht="15" customHeight="1" x14ac:dyDescent="0.2">
      <c r="A128" s="46">
        <v>124</v>
      </c>
      <c r="B128" s="46" t="s">
        <v>64</v>
      </c>
      <c r="C128" s="46" t="s">
        <v>64</v>
      </c>
      <c r="D128" s="47" t="s">
        <v>224</v>
      </c>
      <c r="E128" s="46">
        <v>180</v>
      </c>
      <c r="F128" s="48" t="s">
        <v>56</v>
      </c>
      <c r="G128" s="47" t="s">
        <v>224</v>
      </c>
      <c r="H128" s="46">
        <f t="shared" si="1"/>
        <v>62</v>
      </c>
      <c r="I128" s="48">
        <v>19426</v>
      </c>
      <c r="L128" s="49"/>
      <c r="M128" s="49"/>
      <c r="N128" s="47">
        <v>5</v>
      </c>
      <c r="O128" s="56">
        <v>46</v>
      </c>
      <c r="P128" s="56">
        <v>119</v>
      </c>
      <c r="Q128" s="56">
        <v>17</v>
      </c>
      <c r="R128" s="56">
        <v>28</v>
      </c>
      <c r="S128" s="56">
        <v>1</v>
      </c>
      <c r="T128" s="56">
        <v>0</v>
      </c>
      <c r="U128" s="56">
        <v>0</v>
      </c>
      <c r="V128" s="56">
        <v>11</v>
      </c>
      <c r="W128" s="56">
        <v>16</v>
      </c>
      <c r="X128" s="56">
        <v>22</v>
      </c>
      <c r="Y128" s="57">
        <v>0.23529411764705882</v>
      </c>
      <c r="AA128" s="48">
        <v>42254</v>
      </c>
      <c r="AE128" s="46"/>
    </row>
    <row r="129" spans="1:31" ht="15" customHeight="1" x14ac:dyDescent="0.2">
      <c r="A129" s="46">
        <v>125</v>
      </c>
      <c r="B129" s="46" t="s">
        <v>69</v>
      </c>
      <c r="C129" s="46" t="s">
        <v>69</v>
      </c>
      <c r="D129" s="47" t="s">
        <v>225</v>
      </c>
      <c r="E129" s="46">
        <v>61</v>
      </c>
      <c r="F129" s="51" t="s">
        <v>58</v>
      </c>
      <c r="G129" s="47" t="s">
        <v>225</v>
      </c>
      <c r="H129" s="46">
        <f t="shared" si="1"/>
        <v>44</v>
      </c>
      <c r="I129" s="48">
        <v>25890</v>
      </c>
      <c r="L129" s="49"/>
      <c r="M129" s="49"/>
      <c r="N129" s="47">
        <v>2</v>
      </c>
      <c r="O129" s="56">
        <v>18</v>
      </c>
      <c r="P129" s="56">
        <v>48</v>
      </c>
      <c r="Q129" s="56">
        <v>12</v>
      </c>
      <c r="R129" s="56">
        <v>16</v>
      </c>
      <c r="S129" s="56">
        <v>5</v>
      </c>
      <c r="T129" s="56">
        <v>3</v>
      </c>
      <c r="U129" s="56">
        <v>0</v>
      </c>
      <c r="V129" s="56">
        <v>11</v>
      </c>
      <c r="W129" s="56">
        <v>3</v>
      </c>
      <c r="X129" s="56">
        <v>8</v>
      </c>
      <c r="Y129" s="57">
        <v>0.33333333333333331</v>
      </c>
      <c r="AA129" s="48">
        <v>42254</v>
      </c>
      <c r="AE129" s="46"/>
    </row>
    <row r="130" spans="1:31" ht="15" customHeight="1" x14ac:dyDescent="0.2">
      <c r="A130" s="46">
        <v>126</v>
      </c>
      <c r="B130" s="46" t="s">
        <v>64</v>
      </c>
      <c r="C130" s="46" t="s">
        <v>64</v>
      </c>
      <c r="D130" s="47" t="s">
        <v>226</v>
      </c>
      <c r="E130" s="46">
        <v>159</v>
      </c>
      <c r="F130" s="48" t="s">
        <v>8</v>
      </c>
      <c r="G130" s="47" t="s">
        <v>226</v>
      </c>
      <c r="H130" s="46">
        <f t="shared" si="1"/>
        <v>66</v>
      </c>
      <c r="I130" s="48">
        <v>17891</v>
      </c>
      <c r="L130" s="49"/>
      <c r="M130" s="49"/>
      <c r="N130" s="47">
        <v>7</v>
      </c>
      <c r="O130" s="56">
        <v>57</v>
      </c>
      <c r="P130" s="56">
        <v>142</v>
      </c>
      <c r="Q130" s="56">
        <v>27</v>
      </c>
      <c r="R130" s="56">
        <v>40</v>
      </c>
      <c r="S130" s="56">
        <v>7</v>
      </c>
      <c r="T130" s="56">
        <v>0</v>
      </c>
      <c r="U130" s="56">
        <v>0</v>
      </c>
      <c r="V130" s="56">
        <v>23</v>
      </c>
      <c r="W130" s="56">
        <v>28</v>
      </c>
      <c r="X130" s="56">
        <v>31</v>
      </c>
      <c r="Y130" s="57">
        <v>0.28169014084507044</v>
      </c>
      <c r="AA130" s="48">
        <v>42254</v>
      </c>
      <c r="AE130" s="58"/>
    </row>
    <row r="131" spans="1:31" ht="15" customHeight="1" x14ac:dyDescent="0.2">
      <c r="A131" s="46">
        <v>127</v>
      </c>
      <c r="B131" s="46" t="s">
        <v>64</v>
      </c>
      <c r="C131" s="46" t="s">
        <v>69</v>
      </c>
      <c r="D131" s="47" t="s">
        <v>227</v>
      </c>
      <c r="E131" s="46">
        <v>166</v>
      </c>
      <c r="F131" s="46" t="s">
        <v>56</v>
      </c>
      <c r="G131" s="47" t="s">
        <v>227</v>
      </c>
      <c r="H131" s="46">
        <f t="shared" ref="H131:H184" si="2">INT((AA131-I131)/365.2)</f>
        <v>68</v>
      </c>
      <c r="I131" s="48">
        <v>17296</v>
      </c>
      <c r="L131" s="49"/>
      <c r="M131" s="49"/>
      <c r="N131" s="47">
        <v>24</v>
      </c>
      <c r="O131" s="56">
        <v>195</v>
      </c>
      <c r="P131" s="56">
        <v>461</v>
      </c>
      <c r="Q131" s="56">
        <v>81</v>
      </c>
      <c r="R131" s="56">
        <v>144</v>
      </c>
      <c r="S131" s="56">
        <v>10</v>
      </c>
      <c r="T131" s="56">
        <v>0</v>
      </c>
      <c r="U131" s="56">
        <v>0</v>
      </c>
      <c r="V131" s="56">
        <v>98</v>
      </c>
      <c r="W131" s="56">
        <v>118</v>
      </c>
      <c r="X131" s="56">
        <v>39</v>
      </c>
      <c r="Y131" s="57">
        <v>0.31236442516268981</v>
      </c>
      <c r="AA131" s="48">
        <v>42254</v>
      </c>
      <c r="AE131" s="58"/>
    </row>
    <row r="132" spans="1:31" ht="15" customHeight="1" x14ac:dyDescent="0.2">
      <c r="A132" s="46">
        <v>128</v>
      </c>
      <c r="B132" s="46" t="s">
        <v>64</v>
      </c>
      <c r="C132" s="46" t="s">
        <v>64</v>
      </c>
      <c r="D132" s="47" t="s">
        <v>228</v>
      </c>
      <c r="E132" s="46">
        <v>103</v>
      </c>
      <c r="F132" s="46" t="s">
        <v>8</v>
      </c>
      <c r="G132" s="47" t="s">
        <v>228</v>
      </c>
      <c r="H132" s="46">
        <f t="shared" si="2"/>
        <v>60</v>
      </c>
      <c r="I132" s="48">
        <v>20254</v>
      </c>
      <c r="L132" s="49"/>
      <c r="M132" s="49"/>
      <c r="N132" s="56">
        <v>20</v>
      </c>
      <c r="O132" s="56">
        <v>152</v>
      </c>
      <c r="P132" s="56">
        <v>344</v>
      </c>
      <c r="Q132" s="56">
        <v>79</v>
      </c>
      <c r="R132" s="56">
        <v>122</v>
      </c>
      <c r="S132" s="56">
        <v>6</v>
      </c>
      <c r="T132" s="56">
        <v>0</v>
      </c>
      <c r="U132" s="56">
        <v>2</v>
      </c>
      <c r="V132" s="56">
        <v>73</v>
      </c>
      <c r="W132" s="56">
        <v>101</v>
      </c>
      <c r="X132" s="56">
        <v>28</v>
      </c>
      <c r="Y132" s="57">
        <v>0.35465116279069769</v>
      </c>
      <c r="AA132" s="48">
        <v>42254</v>
      </c>
      <c r="AE132" s="58"/>
    </row>
    <row r="133" spans="1:31" ht="15" customHeight="1" x14ac:dyDescent="0.2">
      <c r="A133" s="46">
        <v>129</v>
      </c>
      <c r="B133" s="46" t="s">
        <v>64</v>
      </c>
      <c r="C133" s="46" t="s">
        <v>69</v>
      </c>
      <c r="D133" s="47" t="s">
        <v>229</v>
      </c>
      <c r="E133" s="46">
        <v>65</v>
      </c>
      <c r="F133" s="46" t="s">
        <v>47</v>
      </c>
      <c r="G133" s="47" t="s">
        <v>229</v>
      </c>
      <c r="H133" s="46">
        <f t="shared" si="2"/>
        <v>53</v>
      </c>
      <c r="I133" s="48">
        <v>22867</v>
      </c>
      <c r="L133" s="49"/>
      <c r="M133" s="49"/>
      <c r="N133" s="47">
        <v>15</v>
      </c>
      <c r="O133" s="56">
        <v>139</v>
      </c>
      <c r="P133" s="56">
        <v>382</v>
      </c>
      <c r="Q133" s="56">
        <v>88</v>
      </c>
      <c r="R133" s="56">
        <v>124</v>
      </c>
      <c r="S133" s="56">
        <v>15</v>
      </c>
      <c r="T133" s="56">
        <v>1</v>
      </c>
      <c r="U133" s="56">
        <v>0</v>
      </c>
      <c r="V133" s="56">
        <v>71</v>
      </c>
      <c r="W133" s="56">
        <v>50</v>
      </c>
      <c r="X133" s="56">
        <v>27</v>
      </c>
      <c r="Y133" s="57">
        <v>0.32460732984293195</v>
      </c>
      <c r="AA133" s="48">
        <v>42254</v>
      </c>
      <c r="AE133" s="58"/>
    </row>
    <row r="134" spans="1:31" ht="15" customHeight="1" x14ac:dyDescent="0.2">
      <c r="A134" s="46">
        <v>130</v>
      </c>
      <c r="B134" s="46" t="s">
        <v>64</v>
      </c>
      <c r="C134" s="46" t="s">
        <v>64</v>
      </c>
      <c r="D134" s="47" t="s">
        <v>230</v>
      </c>
      <c r="E134" s="46">
        <v>182</v>
      </c>
      <c r="F134" s="46" t="s">
        <v>53</v>
      </c>
      <c r="G134" s="47" t="s">
        <v>230</v>
      </c>
      <c r="H134" s="46">
        <f t="shared" si="2"/>
        <v>66</v>
      </c>
      <c r="I134" s="48">
        <v>18123</v>
      </c>
      <c r="L134" s="49"/>
      <c r="M134" s="49"/>
      <c r="N134" s="47">
        <v>2</v>
      </c>
      <c r="O134" s="56">
        <v>17</v>
      </c>
      <c r="P134" s="56">
        <v>46</v>
      </c>
      <c r="Q134" s="56">
        <v>7</v>
      </c>
      <c r="R134" s="56">
        <v>6</v>
      </c>
      <c r="S134" s="56">
        <v>0</v>
      </c>
      <c r="T134" s="56">
        <v>0</v>
      </c>
      <c r="U134" s="56">
        <v>0</v>
      </c>
      <c r="V134" s="56">
        <v>4</v>
      </c>
      <c r="W134" s="56">
        <v>6</v>
      </c>
      <c r="X134" s="56">
        <v>5</v>
      </c>
      <c r="Y134" s="57">
        <v>0.13043478260869565</v>
      </c>
      <c r="AA134" s="48">
        <v>42254</v>
      </c>
      <c r="AE134" s="58"/>
    </row>
    <row r="135" spans="1:31" ht="15" customHeight="1" x14ac:dyDescent="0.2">
      <c r="A135" s="46">
        <v>131</v>
      </c>
      <c r="B135" s="46" t="s">
        <v>64</v>
      </c>
      <c r="C135" s="46" t="s">
        <v>64</v>
      </c>
      <c r="D135" s="47" t="s">
        <v>231</v>
      </c>
      <c r="E135" s="46">
        <v>152</v>
      </c>
      <c r="F135" s="46" t="s">
        <v>21</v>
      </c>
      <c r="G135" s="47" t="s">
        <v>231</v>
      </c>
      <c r="H135" s="46">
        <f t="shared" si="2"/>
        <v>47</v>
      </c>
      <c r="I135" s="48">
        <v>25051</v>
      </c>
      <c r="L135" s="49"/>
      <c r="M135" s="54"/>
      <c r="N135" s="47">
        <v>4</v>
      </c>
      <c r="O135" s="56">
        <v>33</v>
      </c>
      <c r="P135" s="56">
        <v>88</v>
      </c>
      <c r="Q135" s="56">
        <v>6</v>
      </c>
      <c r="R135" s="56">
        <v>22</v>
      </c>
      <c r="S135" s="56">
        <v>0</v>
      </c>
      <c r="T135" s="56">
        <v>0</v>
      </c>
      <c r="U135" s="56">
        <v>0</v>
      </c>
      <c r="V135" s="56">
        <v>10</v>
      </c>
      <c r="W135" s="56">
        <v>7</v>
      </c>
      <c r="X135" s="56">
        <v>26</v>
      </c>
      <c r="Y135" s="57">
        <v>0.25</v>
      </c>
      <c r="AA135" s="48">
        <v>42254</v>
      </c>
      <c r="AE135" s="46"/>
    </row>
    <row r="136" spans="1:31" ht="15" customHeight="1" x14ac:dyDescent="0.2">
      <c r="A136" s="46">
        <v>132</v>
      </c>
      <c r="B136" s="46" t="s">
        <v>64</v>
      </c>
      <c r="C136" s="46" t="s">
        <v>64</v>
      </c>
      <c r="D136" s="47" t="s">
        <v>232</v>
      </c>
      <c r="E136" s="46">
        <v>7</v>
      </c>
      <c r="F136" s="46" t="s">
        <v>14</v>
      </c>
      <c r="G136" s="47" t="s">
        <v>232</v>
      </c>
      <c r="H136" s="46">
        <f t="shared" si="2"/>
        <v>54</v>
      </c>
      <c r="I136" s="48">
        <v>22390</v>
      </c>
      <c r="L136" s="49"/>
      <c r="M136" s="54"/>
      <c r="N136" s="47">
        <v>13</v>
      </c>
      <c r="O136" s="56">
        <v>123</v>
      </c>
      <c r="P136" s="56">
        <v>315</v>
      </c>
      <c r="Q136" s="56">
        <v>102</v>
      </c>
      <c r="R136" s="56">
        <v>147</v>
      </c>
      <c r="S136" s="56">
        <v>36</v>
      </c>
      <c r="T136" s="56">
        <v>2</v>
      </c>
      <c r="U136" s="56">
        <v>8</v>
      </c>
      <c r="V136" s="56">
        <v>92</v>
      </c>
      <c r="W136" s="56">
        <v>51</v>
      </c>
      <c r="X136" s="56">
        <v>35</v>
      </c>
      <c r="Y136" s="57">
        <v>0.46666666666666667</v>
      </c>
      <c r="AA136" s="48">
        <v>42254</v>
      </c>
      <c r="AE136" s="58"/>
    </row>
    <row r="137" spans="1:31" ht="15" customHeight="1" x14ac:dyDescent="0.2">
      <c r="A137" s="46">
        <v>133</v>
      </c>
      <c r="B137" s="46" t="s">
        <v>64</v>
      </c>
      <c r="C137" s="46" t="s">
        <v>64</v>
      </c>
      <c r="D137" s="47" t="s">
        <v>233</v>
      </c>
      <c r="E137" s="46">
        <v>116</v>
      </c>
      <c r="F137" s="46" t="s">
        <v>54</v>
      </c>
      <c r="G137" s="47" t="s">
        <v>233</v>
      </c>
      <c r="H137" s="46">
        <f t="shared" si="2"/>
        <v>39</v>
      </c>
      <c r="I137" s="48">
        <v>27862</v>
      </c>
      <c r="L137" s="49"/>
      <c r="M137" s="49"/>
      <c r="N137" s="56">
        <v>1</v>
      </c>
      <c r="O137" s="62">
        <v>10</v>
      </c>
      <c r="P137" s="62">
        <v>31</v>
      </c>
      <c r="Q137" s="62">
        <v>2</v>
      </c>
      <c r="R137" s="62">
        <v>8</v>
      </c>
      <c r="S137" s="62">
        <v>0</v>
      </c>
      <c r="T137" s="46">
        <v>0</v>
      </c>
      <c r="U137" s="62">
        <v>0</v>
      </c>
      <c r="V137" s="62">
        <v>2</v>
      </c>
      <c r="W137" s="62">
        <v>2</v>
      </c>
      <c r="X137" s="62">
        <v>17</v>
      </c>
      <c r="Y137" s="55">
        <v>0.25806451612903225</v>
      </c>
      <c r="AA137" s="48">
        <v>42254</v>
      </c>
      <c r="AE137" s="46"/>
    </row>
    <row r="138" spans="1:31" ht="15" customHeight="1" x14ac:dyDescent="0.2">
      <c r="A138" s="46">
        <v>134</v>
      </c>
      <c r="B138" s="46" t="s">
        <v>64</v>
      </c>
      <c r="C138" s="46" t="s">
        <v>64</v>
      </c>
      <c r="D138" s="47" t="s">
        <v>234</v>
      </c>
      <c r="E138" s="46">
        <v>56</v>
      </c>
      <c r="F138" s="46" t="s">
        <v>53</v>
      </c>
      <c r="G138" s="47" t="s">
        <v>234</v>
      </c>
      <c r="H138" s="46">
        <f t="shared" si="2"/>
        <v>47</v>
      </c>
      <c r="I138" s="48">
        <v>24893</v>
      </c>
      <c r="L138" s="49"/>
      <c r="M138" s="49"/>
      <c r="N138" s="56">
        <v>8</v>
      </c>
      <c r="O138" s="62">
        <v>67</v>
      </c>
      <c r="P138" s="62">
        <v>183</v>
      </c>
      <c r="Q138" s="62">
        <v>52</v>
      </c>
      <c r="R138" s="62">
        <v>68</v>
      </c>
      <c r="S138" s="62">
        <v>8</v>
      </c>
      <c r="T138" s="46">
        <v>1</v>
      </c>
      <c r="U138" s="62">
        <v>0</v>
      </c>
      <c r="V138" s="62">
        <v>33</v>
      </c>
      <c r="W138" s="62">
        <v>31</v>
      </c>
      <c r="X138" s="62">
        <v>25</v>
      </c>
      <c r="Y138" s="55">
        <v>0.37158469945355194</v>
      </c>
      <c r="AA138" s="48">
        <v>42254</v>
      </c>
      <c r="AE138" s="58"/>
    </row>
    <row r="139" spans="1:31" ht="15" customHeight="1" x14ac:dyDescent="0.2">
      <c r="A139" s="46">
        <v>135</v>
      </c>
      <c r="B139" s="46" t="s">
        <v>64</v>
      </c>
      <c r="C139" s="46" t="s">
        <v>64</v>
      </c>
      <c r="D139" s="47" t="s">
        <v>235</v>
      </c>
      <c r="E139" s="46">
        <v>9</v>
      </c>
      <c r="F139" s="48" t="s">
        <v>47</v>
      </c>
      <c r="G139" s="47" t="s">
        <v>235</v>
      </c>
      <c r="H139" s="46">
        <f t="shared" si="2"/>
        <v>42</v>
      </c>
      <c r="I139" s="48">
        <v>26901</v>
      </c>
      <c r="L139" s="49"/>
      <c r="M139" s="49"/>
      <c r="N139" s="47">
        <v>4</v>
      </c>
      <c r="O139" s="56">
        <v>38</v>
      </c>
      <c r="P139" s="56">
        <v>95</v>
      </c>
      <c r="Q139" s="56">
        <v>25</v>
      </c>
      <c r="R139" s="56">
        <v>34</v>
      </c>
      <c r="S139" s="56">
        <v>10</v>
      </c>
      <c r="T139" s="56">
        <v>1</v>
      </c>
      <c r="U139" s="56">
        <v>0</v>
      </c>
      <c r="V139" s="56">
        <v>15</v>
      </c>
      <c r="W139" s="56">
        <v>16</v>
      </c>
      <c r="X139" s="56">
        <v>16</v>
      </c>
      <c r="Y139" s="57">
        <v>0.35789473684210527</v>
      </c>
      <c r="AA139" s="48">
        <v>42254</v>
      </c>
      <c r="AE139" s="46"/>
    </row>
    <row r="140" spans="1:31" ht="15" customHeight="1" x14ac:dyDescent="0.2">
      <c r="A140" s="46">
        <v>136</v>
      </c>
      <c r="B140" s="46" t="s">
        <v>69</v>
      </c>
      <c r="C140" s="46" t="s">
        <v>69</v>
      </c>
      <c r="D140" s="47" t="s">
        <v>236</v>
      </c>
      <c r="E140" s="46">
        <v>127</v>
      </c>
      <c r="F140" s="46" t="s">
        <v>50</v>
      </c>
      <c r="G140" s="47" t="s">
        <v>236</v>
      </c>
      <c r="H140" s="46">
        <f t="shared" si="2"/>
        <v>54</v>
      </c>
      <c r="I140" s="48">
        <v>22491</v>
      </c>
      <c r="L140" s="49"/>
      <c r="M140" s="49"/>
      <c r="N140" s="47">
        <v>16</v>
      </c>
      <c r="O140" s="56">
        <v>152</v>
      </c>
      <c r="P140" s="56">
        <v>411</v>
      </c>
      <c r="Q140" s="56">
        <v>54</v>
      </c>
      <c r="R140" s="56">
        <v>114</v>
      </c>
      <c r="S140" s="56">
        <v>7</v>
      </c>
      <c r="T140" s="56">
        <v>3</v>
      </c>
      <c r="U140" s="56">
        <v>0</v>
      </c>
      <c r="V140" s="56">
        <v>43</v>
      </c>
      <c r="W140" s="56">
        <v>54</v>
      </c>
      <c r="X140" s="56">
        <v>69</v>
      </c>
      <c r="Y140" s="57">
        <v>0.27737226277372262</v>
      </c>
      <c r="AA140" s="48">
        <v>42254</v>
      </c>
      <c r="AE140" s="58"/>
    </row>
    <row r="141" spans="1:31" ht="15" customHeight="1" x14ac:dyDescent="0.2">
      <c r="A141" s="46">
        <v>137</v>
      </c>
      <c r="B141" s="46" t="s">
        <v>64</v>
      </c>
      <c r="C141" s="46" t="s">
        <v>64</v>
      </c>
      <c r="D141" s="47" t="s">
        <v>306</v>
      </c>
      <c r="E141" s="46">
        <v>120</v>
      </c>
      <c r="F141" s="46" t="s">
        <v>44</v>
      </c>
      <c r="G141" s="47" t="s">
        <v>306</v>
      </c>
      <c r="H141" s="46">
        <f t="shared" si="2"/>
        <v>54</v>
      </c>
      <c r="I141" s="48">
        <v>22256</v>
      </c>
      <c r="L141" s="49"/>
      <c r="M141" s="49"/>
      <c r="N141" s="47">
        <v>6</v>
      </c>
      <c r="O141" s="56">
        <v>54</v>
      </c>
      <c r="P141" s="56">
        <v>147</v>
      </c>
      <c r="Q141" s="56">
        <v>28</v>
      </c>
      <c r="R141" s="56">
        <v>40</v>
      </c>
      <c r="S141" s="56">
        <v>1</v>
      </c>
      <c r="T141" s="56">
        <v>0</v>
      </c>
      <c r="U141" s="56">
        <v>0</v>
      </c>
      <c r="V141" s="56">
        <v>14</v>
      </c>
      <c r="W141" s="56">
        <v>24</v>
      </c>
      <c r="X141" s="56">
        <v>11</v>
      </c>
      <c r="Y141" s="57">
        <v>0.27210884353741499</v>
      </c>
      <c r="AA141" s="48">
        <v>42254</v>
      </c>
      <c r="AE141" s="58"/>
    </row>
    <row r="142" spans="1:31" ht="15" customHeight="1" x14ac:dyDescent="0.2">
      <c r="A142" s="46">
        <v>138</v>
      </c>
      <c r="B142" s="46" t="s">
        <v>64</v>
      </c>
      <c r="C142" s="46" t="s">
        <v>64</v>
      </c>
      <c r="D142" s="47" t="s">
        <v>237</v>
      </c>
      <c r="E142" s="46">
        <v>124</v>
      </c>
      <c r="F142" s="48" t="s">
        <v>21</v>
      </c>
      <c r="G142" s="47" t="s">
        <v>237</v>
      </c>
      <c r="H142" s="46">
        <f t="shared" si="2"/>
        <v>44</v>
      </c>
      <c r="I142" s="48">
        <v>26181</v>
      </c>
      <c r="L142" s="49"/>
      <c r="M142" s="49"/>
      <c r="N142" s="47">
        <v>1</v>
      </c>
      <c r="O142" s="56">
        <v>9</v>
      </c>
      <c r="P142" s="56">
        <v>23</v>
      </c>
      <c r="Q142" s="56">
        <v>2</v>
      </c>
      <c r="R142" s="56">
        <v>3</v>
      </c>
      <c r="S142" s="56">
        <v>1</v>
      </c>
      <c r="T142" s="56">
        <v>0</v>
      </c>
      <c r="U142" s="56">
        <v>0</v>
      </c>
      <c r="V142" s="56">
        <v>0</v>
      </c>
      <c r="W142" s="56">
        <v>3</v>
      </c>
      <c r="X142" s="56">
        <v>8</v>
      </c>
      <c r="Y142" s="57">
        <v>0.13043478260869565</v>
      </c>
      <c r="AA142" s="48">
        <v>42254</v>
      </c>
      <c r="AE142" s="46"/>
    </row>
    <row r="143" spans="1:31" ht="15" customHeight="1" x14ac:dyDescent="0.2">
      <c r="A143" s="46">
        <v>139</v>
      </c>
      <c r="B143" s="46" t="s">
        <v>64</v>
      </c>
      <c r="C143" s="46" t="s">
        <v>64</v>
      </c>
      <c r="D143" s="47" t="s">
        <v>238</v>
      </c>
      <c r="E143" s="46">
        <v>31</v>
      </c>
      <c r="F143" s="48" t="s">
        <v>21</v>
      </c>
      <c r="G143" s="47" t="s">
        <v>238</v>
      </c>
      <c r="H143" s="46">
        <f t="shared" si="2"/>
        <v>46</v>
      </c>
      <c r="I143" s="48">
        <v>25368</v>
      </c>
      <c r="L143" s="49"/>
      <c r="M143" s="54"/>
      <c r="N143" s="56">
        <v>6</v>
      </c>
      <c r="O143" s="62">
        <v>56</v>
      </c>
      <c r="P143" s="62">
        <v>158</v>
      </c>
      <c r="Q143" s="62">
        <v>38</v>
      </c>
      <c r="R143" s="62">
        <v>40</v>
      </c>
      <c r="S143" s="62">
        <v>9</v>
      </c>
      <c r="T143" s="46">
        <v>1</v>
      </c>
      <c r="U143" s="62">
        <v>0</v>
      </c>
      <c r="V143" s="62">
        <v>11</v>
      </c>
      <c r="W143" s="62">
        <v>14</v>
      </c>
      <c r="X143" s="62">
        <v>21</v>
      </c>
      <c r="Y143" s="55">
        <v>0.25316455696202533</v>
      </c>
      <c r="AA143" s="48">
        <v>42254</v>
      </c>
      <c r="AE143" s="58"/>
    </row>
    <row r="144" spans="1:31" ht="15" customHeight="1" x14ac:dyDescent="0.2">
      <c r="A144" s="46">
        <v>140</v>
      </c>
      <c r="B144" s="46" t="s">
        <v>64</v>
      </c>
      <c r="C144" s="46" t="s">
        <v>64</v>
      </c>
      <c r="D144" s="47" t="s">
        <v>239</v>
      </c>
      <c r="E144" s="46">
        <v>129</v>
      </c>
      <c r="F144" s="46" t="s">
        <v>21</v>
      </c>
      <c r="G144" s="47" t="s">
        <v>239</v>
      </c>
      <c r="H144" s="46">
        <f t="shared" si="2"/>
        <v>40</v>
      </c>
      <c r="I144" s="48">
        <v>27534</v>
      </c>
      <c r="K144" s="46" t="s">
        <v>105</v>
      </c>
      <c r="L144" s="49"/>
      <c r="M144" s="49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7"/>
      <c r="AA144" s="48">
        <v>42254</v>
      </c>
      <c r="AE144" s="46"/>
    </row>
    <row r="145" spans="1:33" ht="15" customHeight="1" x14ac:dyDescent="0.2">
      <c r="A145" s="46">
        <v>141</v>
      </c>
      <c r="B145" s="46" t="s">
        <v>64</v>
      </c>
      <c r="C145" s="46" t="s">
        <v>64</v>
      </c>
      <c r="D145" s="47" t="s">
        <v>240</v>
      </c>
      <c r="E145" s="46">
        <v>104</v>
      </c>
      <c r="F145" s="46" t="s">
        <v>47</v>
      </c>
      <c r="G145" s="47" t="s">
        <v>240</v>
      </c>
      <c r="H145" s="46">
        <f t="shared" si="2"/>
        <v>60</v>
      </c>
      <c r="I145" s="48">
        <v>20068</v>
      </c>
      <c r="L145" s="49"/>
      <c r="M145" s="54"/>
      <c r="N145" s="47">
        <v>10</v>
      </c>
      <c r="O145" s="56">
        <v>93</v>
      </c>
      <c r="P145" s="56">
        <v>261</v>
      </c>
      <c r="Q145" s="56">
        <v>32</v>
      </c>
      <c r="R145" s="56">
        <v>72</v>
      </c>
      <c r="S145" s="56">
        <v>14</v>
      </c>
      <c r="T145" s="56">
        <v>0</v>
      </c>
      <c r="U145" s="56">
        <v>1</v>
      </c>
      <c r="V145" s="56">
        <v>41</v>
      </c>
      <c r="W145" s="56">
        <v>24</v>
      </c>
      <c r="X145" s="56">
        <v>37</v>
      </c>
      <c r="Y145" s="57">
        <v>0.27586206896551724</v>
      </c>
      <c r="AA145" s="48">
        <v>42254</v>
      </c>
      <c r="AE145" s="46"/>
    </row>
    <row r="146" spans="1:33" ht="15" customHeight="1" x14ac:dyDescent="0.2">
      <c r="A146" s="46">
        <v>142</v>
      </c>
      <c r="B146" s="47" t="s">
        <v>108</v>
      </c>
      <c r="C146" s="47" t="s">
        <v>64</v>
      </c>
      <c r="D146" s="47" t="s">
        <v>241</v>
      </c>
      <c r="E146" s="46">
        <v>20</v>
      </c>
      <c r="F146" s="48" t="s">
        <v>47</v>
      </c>
      <c r="G146" s="47" t="s">
        <v>241</v>
      </c>
      <c r="H146" s="46">
        <f t="shared" si="2"/>
        <v>43</v>
      </c>
      <c r="I146" s="48">
        <v>26207</v>
      </c>
      <c r="L146" s="49"/>
      <c r="M146" s="49"/>
      <c r="N146" s="56">
        <v>4</v>
      </c>
      <c r="O146" s="70">
        <v>40</v>
      </c>
      <c r="P146" s="70">
        <v>107</v>
      </c>
      <c r="Q146" s="70">
        <v>19</v>
      </c>
      <c r="R146" s="46">
        <v>37</v>
      </c>
      <c r="S146" s="70">
        <v>9</v>
      </c>
      <c r="T146" s="46">
        <v>2</v>
      </c>
      <c r="U146" s="70">
        <v>0</v>
      </c>
      <c r="V146" s="70">
        <v>22</v>
      </c>
      <c r="W146" s="70">
        <v>14</v>
      </c>
      <c r="X146" s="70">
        <v>25</v>
      </c>
      <c r="Y146" s="55">
        <v>0.34579439252336447</v>
      </c>
      <c r="AA146" s="48">
        <v>42254</v>
      </c>
      <c r="AE146" s="58"/>
    </row>
    <row r="147" spans="1:33" ht="15" customHeight="1" x14ac:dyDescent="0.2">
      <c r="A147" s="46">
        <v>143</v>
      </c>
      <c r="B147" s="46" t="s">
        <v>108</v>
      </c>
      <c r="C147" s="46" t="s">
        <v>64</v>
      </c>
      <c r="D147" s="47" t="s">
        <v>242</v>
      </c>
      <c r="E147" s="46">
        <v>34</v>
      </c>
      <c r="F147" s="46" t="s">
        <v>47</v>
      </c>
      <c r="G147" s="47" t="s">
        <v>242</v>
      </c>
      <c r="H147" s="46">
        <f t="shared" si="2"/>
        <v>51</v>
      </c>
      <c r="I147" s="48">
        <v>23506</v>
      </c>
      <c r="L147" s="49"/>
      <c r="M147" s="49"/>
      <c r="N147" s="47">
        <v>11</v>
      </c>
      <c r="O147" s="56">
        <v>107</v>
      </c>
      <c r="P147" s="56">
        <v>304</v>
      </c>
      <c r="Q147" s="56">
        <v>60</v>
      </c>
      <c r="R147" s="56">
        <v>111</v>
      </c>
      <c r="S147" s="56">
        <v>15</v>
      </c>
      <c r="T147" s="56">
        <v>12</v>
      </c>
      <c r="U147" s="56">
        <v>2</v>
      </c>
      <c r="V147" s="56">
        <v>64</v>
      </c>
      <c r="W147" s="56">
        <v>26</v>
      </c>
      <c r="X147" s="56">
        <v>50</v>
      </c>
      <c r="Y147" s="57">
        <v>0.36513157894736842</v>
      </c>
      <c r="AA147" s="48">
        <v>42254</v>
      </c>
      <c r="AE147" s="58"/>
    </row>
    <row r="148" spans="1:33" ht="15" customHeight="1" x14ac:dyDescent="0.2">
      <c r="A148" s="46">
        <v>144</v>
      </c>
      <c r="B148" s="46" t="s">
        <v>64</v>
      </c>
      <c r="C148" s="46" t="s">
        <v>64</v>
      </c>
      <c r="D148" s="47" t="s">
        <v>243</v>
      </c>
      <c r="E148" s="46">
        <v>74</v>
      </c>
      <c r="F148" s="46" t="s">
        <v>45</v>
      </c>
      <c r="G148" s="47" t="s">
        <v>243</v>
      </c>
      <c r="H148" s="46">
        <f t="shared" si="2"/>
        <v>49</v>
      </c>
      <c r="I148" s="48">
        <v>24086</v>
      </c>
      <c r="L148" s="49"/>
      <c r="M148" s="49"/>
      <c r="N148" s="47">
        <v>8</v>
      </c>
      <c r="O148" s="56">
        <v>51</v>
      </c>
      <c r="P148" s="56">
        <v>157</v>
      </c>
      <c r="Q148" s="56">
        <v>30</v>
      </c>
      <c r="R148" s="56">
        <v>57</v>
      </c>
      <c r="S148" s="56">
        <v>12</v>
      </c>
      <c r="T148" s="56">
        <v>1</v>
      </c>
      <c r="U148" s="56">
        <v>1</v>
      </c>
      <c r="V148" s="56">
        <v>37</v>
      </c>
      <c r="W148" s="56">
        <v>11</v>
      </c>
      <c r="X148" s="56">
        <v>17</v>
      </c>
      <c r="Y148" s="57">
        <v>0.36305732484076431</v>
      </c>
      <c r="AA148" s="48">
        <v>42254</v>
      </c>
      <c r="AE148" s="46"/>
    </row>
    <row r="149" spans="1:33" ht="15" customHeight="1" x14ac:dyDescent="0.2">
      <c r="A149" s="46">
        <v>145</v>
      </c>
      <c r="B149" s="46" t="s">
        <v>64</v>
      </c>
      <c r="C149" s="46" t="s">
        <v>64</v>
      </c>
      <c r="D149" s="47" t="s">
        <v>244</v>
      </c>
      <c r="E149" s="46">
        <v>25</v>
      </c>
      <c r="F149" s="46" t="s">
        <v>54</v>
      </c>
      <c r="G149" s="47" t="s">
        <v>244</v>
      </c>
      <c r="H149" s="46">
        <f t="shared" si="2"/>
        <v>38</v>
      </c>
      <c r="I149" s="48">
        <v>28195</v>
      </c>
      <c r="L149" s="49"/>
      <c r="M149" s="54"/>
      <c r="N149" s="47">
        <v>1</v>
      </c>
      <c r="O149" s="56">
        <v>9</v>
      </c>
      <c r="P149" s="56">
        <v>25</v>
      </c>
      <c r="Q149" s="56">
        <v>6</v>
      </c>
      <c r="R149" s="56">
        <v>13</v>
      </c>
      <c r="S149" s="56">
        <v>6</v>
      </c>
      <c r="T149" s="56">
        <v>2</v>
      </c>
      <c r="U149" s="56">
        <v>0</v>
      </c>
      <c r="V149" s="56">
        <v>7</v>
      </c>
      <c r="W149" s="56">
        <v>5</v>
      </c>
      <c r="X149" s="56">
        <v>1</v>
      </c>
      <c r="Y149" s="57">
        <v>0.52</v>
      </c>
      <c r="Z149" s="67"/>
      <c r="AA149" s="48">
        <v>42254</v>
      </c>
      <c r="AE149" s="58"/>
    </row>
    <row r="150" spans="1:33" ht="15" customHeight="1" x14ac:dyDescent="0.2">
      <c r="A150" s="46">
        <v>146</v>
      </c>
      <c r="B150" s="46" t="s">
        <v>64</v>
      </c>
      <c r="C150" s="46" t="s">
        <v>64</v>
      </c>
      <c r="D150" s="47" t="s">
        <v>245</v>
      </c>
      <c r="E150" s="46">
        <v>43</v>
      </c>
      <c r="F150" s="48" t="s">
        <v>50</v>
      </c>
      <c r="G150" s="47" t="s">
        <v>245</v>
      </c>
      <c r="H150" s="46">
        <f t="shared" si="2"/>
        <v>55</v>
      </c>
      <c r="I150" s="48">
        <v>21810</v>
      </c>
      <c r="L150" s="49"/>
      <c r="M150" s="54"/>
      <c r="N150" s="47">
        <v>18</v>
      </c>
      <c r="O150" s="56">
        <v>167</v>
      </c>
      <c r="P150" s="56">
        <v>486</v>
      </c>
      <c r="Q150" s="56">
        <v>123</v>
      </c>
      <c r="R150" s="56">
        <v>178</v>
      </c>
      <c r="S150" s="56">
        <v>44</v>
      </c>
      <c r="T150" s="56">
        <v>4</v>
      </c>
      <c r="U150" s="56">
        <v>1</v>
      </c>
      <c r="V150" s="56">
        <v>89</v>
      </c>
      <c r="W150" s="56">
        <v>50</v>
      </c>
      <c r="X150" s="56">
        <v>68</v>
      </c>
      <c r="Y150" s="57">
        <v>0.36625514403292181</v>
      </c>
      <c r="AA150" s="48">
        <v>42254</v>
      </c>
      <c r="AE150" s="46"/>
    </row>
    <row r="151" spans="1:33" ht="15" customHeight="1" x14ac:dyDescent="0.2">
      <c r="A151" s="46">
        <v>147</v>
      </c>
      <c r="B151" s="47" t="s">
        <v>64</v>
      </c>
      <c r="C151" s="47" t="s">
        <v>64</v>
      </c>
      <c r="D151" s="47" t="s">
        <v>246</v>
      </c>
      <c r="E151" s="46">
        <v>158</v>
      </c>
      <c r="F151" s="46" t="s">
        <v>45</v>
      </c>
      <c r="G151" s="47" t="s">
        <v>246</v>
      </c>
      <c r="H151" s="46">
        <f t="shared" si="2"/>
        <v>58</v>
      </c>
      <c r="I151" s="48">
        <v>21004</v>
      </c>
      <c r="L151" s="49"/>
      <c r="M151" s="49"/>
      <c r="N151" s="47">
        <v>6</v>
      </c>
      <c r="O151" s="56">
        <v>45</v>
      </c>
      <c r="P151" s="56">
        <v>124</v>
      </c>
      <c r="Q151" s="56">
        <v>18</v>
      </c>
      <c r="R151" s="56">
        <v>29</v>
      </c>
      <c r="S151" s="56">
        <v>1</v>
      </c>
      <c r="T151" s="56">
        <v>0</v>
      </c>
      <c r="U151" s="56">
        <v>0</v>
      </c>
      <c r="V151" s="56">
        <v>12</v>
      </c>
      <c r="W151" s="56">
        <v>17</v>
      </c>
      <c r="X151" s="56">
        <v>41</v>
      </c>
      <c r="Y151" s="57">
        <v>0.23387096774193547</v>
      </c>
      <c r="AA151" s="48">
        <v>42254</v>
      </c>
      <c r="AD151" s="47"/>
    </row>
    <row r="152" spans="1:33" ht="15" customHeight="1" x14ac:dyDescent="0.2">
      <c r="A152" s="46">
        <v>148</v>
      </c>
      <c r="B152" s="46" t="s">
        <v>64</v>
      </c>
      <c r="C152" s="46" t="s">
        <v>64</v>
      </c>
      <c r="D152" s="47" t="s">
        <v>247</v>
      </c>
      <c r="E152" s="46">
        <v>79</v>
      </c>
      <c r="F152" s="46" t="s">
        <v>52</v>
      </c>
      <c r="G152" s="47" t="s">
        <v>247</v>
      </c>
      <c r="H152" s="46">
        <f t="shared" si="2"/>
        <v>41</v>
      </c>
      <c r="I152" s="48">
        <v>27042</v>
      </c>
      <c r="K152" s="46" t="s">
        <v>105</v>
      </c>
      <c r="L152" s="49"/>
      <c r="M152" s="49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7"/>
      <c r="AA152" s="48">
        <v>42254</v>
      </c>
      <c r="AE152" s="46"/>
    </row>
    <row r="153" spans="1:33" ht="15" customHeight="1" x14ac:dyDescent="0.2">
      <c r="A153" s="46">
        <v>149</v>
      </c>
      <c r="B153" s="46" t="s">
        <v>64</v>
      </c>
      <c r="C153" s="46" t="s">
        <v>64</v>
      </c>
      <c r="D153" s="47" t="s">
        <v>248</v>
      </c>
      <c r="E153" s="46">
        <v>108</v>
      </c>
      <c r="F153" s="46" t="s">
        <v>58</v>
      </c>
      <c r="G153" s="47" t="s">
        <v>310</v>
      </c>
      <c r="H153" s="46">
        <f t="shared" si="2"/>
        <v>52</v>
      </c>
      <c r="I153" s="48">
        <v>23170</v>
      </c>
      <c r="L153" s="49"/>
      <c r="M153" s="49"/>
      <c r="N153" s="47">
        <v>7</v>
      </c>
      <c r="O153" s="56">
        <v>58</v>
      </c>
      <c r="P153" s="56">
        <v>166</v>
      </c>
      <c r="Q153" s="56">
        <v>24</v>
      </c>
      <c r="R153" s="56">
        <v>42</v>
      </c>
      <c r="S153" s="56">
        <v>2</v>
      </c>
      <c r="T153" s="56">
        <v>1</v>
      </c>
      <c r="U153" s="56">
        <v>0</v>
      </c>
      <c r="V153" s="56">
        <v>20</v>
      </c>
      <c r="W153" s="56">
        <v>10</v>
      </c>
      <c r="X153" s="56">
        <v>24</v>
      </c>
      <c r="Y153" s="57">
        <v>0.25301204819277107</v>
      </c>
      <c r="AA153" s="48">
        <v>42254</v>
      </c>
      <c r="AE153" s="58"/>
      <c r="AG153" s="46"/>
    </row>
    <row r="154" spans="1:33" ht="15" customHeight="1" x14ac:dyDescent="0.2">
      <c r="A154" s="46">
        <v>150</v>
      </c>
      <c r="B154" s="46" t="s">
        <v>69</v>
      </c>
      <c r="C154" s="46" t="s">
        <v>69</v>
      </c>
      <c r="D154" s="47" t="s">
        <v>249</v>
      </c>
      <c r="E154" s="46">
        <v>49</v>
      </c>
      <c r="F154" s="68" t="s">
        <v>44</v>
      </c>
      <c r="G154" s="47" t="s">
        <v>249</v>
      </c>
      <c r="H154" s="46">
        <f t="shared" si="2"/>
        <v>48</v>
      </c>
      <c r="I154" s="48">
        <v>24433</v>
      </c>
      <c r="L154" s="49"/>
      <c r="M154" s="54"/>
      <c r="N154" s="47">
        <v>6</v>
      </c>
      <c r="O154" s="56">
        <v>45</v>
      </c>
      <c r="P154" s="56">
        <v>126</v>
      </c>
      <c r="Q154" s="56">
        <v>38</v>
      </c>
      <c r="R154" s="56">
        <v>42</v>
      </c>
      <c r="S154" s="56">
        <v>6</v>
      </c>
      <c r="T154" s="56">
        <v>4</v>
      </c>
      <c r="U154" s="56">
        <v>0</v>
      </c>
      <c r="V154" s="56">
        <v>19</v>
      </c>
      <c r="W154" s="56">
        <v>12</v>
      </c>
      <c r="X154" s="56">
        <v>23</v>
      </c>
      <c r="Y154" s="57">
        <v>0.33333333333333331</v>
      </c>
      <c r="AA154" s="48">
        <v>42254</v>
      </c>
      <c r="AE154" s="58"/>
    </row>
    <row r="155" spans="1:33" ht="15" customHeight="1" x14ac:dyDescent="0.2">
      <c r="A155" s="46">
        <v>151</v>
      </c>
      <c r="B155" s="46" t="s">
        <v>64</v>
      </c>
      <c r="C155" s="46" t="s">
        <v>64</v>
      </c>
      <c r="D155" s="47" t="s">
        <v>250</v>
      </c>
      <c r="E155" s="46">
        <v>38</v>
      </c>
      <c r="F155" s="46" t="s">
        <v>58</v>
      </c>
      <c r="G155" s="47" t="s">
        <v>250</v>
      </c>
      <c r="H155" s="46">
        <f t="shared" si="2"/>
        <v>59</v>
      </c>
      <c r="I155" s="48">
        <v>20517</v>
      </c>
      <c r="L155" s="49"/>
      <c r="M155" s="49"/>
      <c r="N155" s="47">
        <v>19</v>
      </c>
      <c r="O155" s="56">
        <v>171</v>
      </c>
      <c r="P155" s="56">
        <v>448</v>
      </c>
      <c r="Q155" s="56">
        <v>89</v>
      </c>
      <c r="R155" s="56">
        <v>152</v>
      </c>
      <c r="S155" s="56">
        <v>22</v>
      </c>
      <c r="T155" s="56">
        <v>0</v>
      </c>
      <c r="U155" s="56">
        <v>1</v>
      </c>
      <c r="V155" s="56">
        <v>102</v>
      </c>
      <c r="W155" s="56">
        <v>60</v>
      </c>
      <c r="X155" s="56">
        <v>38</v>
      </c>
      <c r="Y155" s="57">
        <v>0.3392857142857143</v>
      </c>
      <c r="AA155" s="48">
        <v>42254</v>
      </c>
      <c r="AD155" s="52"/>
      <c r="AE155" s="61"/>
    </row>
    <row r="156" spans="1:33" ht="15" customHeight="1" x14ac:dyDescent="0.2">
      <c r="A156" s="46">
        <v>152</v>
      </c>
      <c r="B156" s="46" t="s">
        <v>64</v>
      </c>
      <c r="C156" s="46" t="s">
        <v>64</v>
      </c>
      <c r="D156" s="47" t="s">
        <v>251</v>
      </c>
      <c r="E156" s="46">
        <v>53</v>
      </c>
      <c r="F156" s="46" t="s">
        <v>54</v>
      </c>
      <c r="G156" s="47" t="s">
        <v>251</v>
      </c>
      <c r="H156" s="46">
        <f t="shared" si="2"/>
        <v>51</v>
      </c>
      <c r="I156" s="48">
        <v>23536</v>
      </c>
      <c r="L156" s="49"/>
      <c r="M156" s="49"/>
      <c r="N156" s="56">
        <v>1</v>
      </c>
      <c r="O156" s="62">
        <v>9</v>
      </c>
      <c r="P156" s="62">
        <v>28</v>
      </c>
      <c r="Q156" s="62">
        <v>6</v>
      </c>
      <c r="R156" s="62">
        <v>12</v>
      </c>
      <c r="S156" s="62">
        <v>2</v>
      </c>
      <c r="T156" s="46">
        <v>1</v>
      </c>
      <c r="U156" s="62">
        <v>0</v>
      </c>
      <c r="V156" s="62">
        <v>9</v>
      </c>
      <c r="W156" s="62">
        <v>1</v>
      </c>
      <c r="X156" s="62">
        <v>4</v>
      </c>
      <c r="Y156" s="55">
        <v>0.42857142857142855</v>
      </c>
      <c r="AA156" s="48">
        <v>42254</v>
      </c>
      <c r="AE156" s="58"/>
    </row>
    <row r="157" spans="1:33" ht="15" customHeight="1" x14ac:dyDescent="0.2">
      <c r="A157" s="46">
        <v>153</v>
      </c>
      <c r="B157" s="46" t="s">
        <v>64</v>
      </c>
      <c r="C157" s="46" t="s">
        <v>64</v>
      </c>
      <c r="D157" s="47" t="s">
        <v>252</v>
      </c>
      <c r="E157" s="46">
        <v>30</v>
      </c>
      <c r="F157" s="46" t="s">
        <v>13</v>
      </c>
      <c r="G157" s="47" t="s">
        <v>252</v>
      </c>
      <c r="H157" s="46">
        <f t="shared" si="2"/>
        <v>48</v>
      </c>
      <c r="I157" s="48">
        <v>24525</v>
      </c>
      <c r="L157" s="49"/>
      <c r="M157" s="54"/>
      <c r="N157" s="47">
        <v>8</v>
      </c>
      <c r="O157" s="56">
        <v>70</v>
      </c>
      <c r="P157" s="56">
        <v>191</v>
      </c>
      <c r="Q157" s="56">
        <v>63</v>
      </c>
      <c r="R157" s="56">
        <v>81</v>
      </c>
      <c r="S157" s="56">
        <v>14</v>
      </c>
      <c r="T157" s="56">
        <v>0</v>
      </c>
      <c r="U157" s="56">
        <v>3</v>
      </c>
      <c r="V157" s="56">
        <v>47</v>
      </c>
      <c r="W157" s="56">
        <v>38</v>
      </c>
      <c r="X157" s="56">
        <v>12</v>
      </c>
      <c r="Y157" s="57">
        <v>0.42408376963350786</v>
      </c>
      <c r="AA157" s="48">
        <v>42254</v>
      </c>
      <c r="AD157" s="47"/>
      <c r="AE157" s="58"/>
    </row>
    <row r="158" spans="1:33" ht="15" customHeight="1" x14ac:dyDescent="0.2">
      <c r="A158" s="46">
        <v>154</v>
      </c>
      <c r="B158" s="46" t="s">
        <v>64</v>
      </c>
      <c r="C158" s="46" t="s">
        <v>64</v>
      </c>
      <c r="D158" s="47" t="s">
        <v>253</v>
      </c>
      <c r="E158" s="46">
        <v>151</v>
      </c>
      <c r="F158" s="46" t="s">
        <v>45</v>
      </c>
      <c r="G158" s="47" t="s">
        <v>253</v>
      </c>
      <c r="H158" s="46">
        <f t="shared" si="2"/>
        <v>47</v>
      </c>
      <c r="I158" s="48">
        <v>24739</v>
      </c>
      <c r="L158" s="49"/>
      <c r="M158" s="49"/>
      <c r="N158" s="56">
        <v>3</v>
      </c>
      <c r="O158" s="56">
        <v>20</v>
      </c>
      <c r="P158" s="56">
        <v>55</v>
      </c>
      <c r="Q158" s="56">
        <v>14</v>
      </c>
      <c r="R158" s="56">
        <v>12</v>
      </c>
      <c r="S158" s="56">
        <v>2</v>
      </c>
      <c r="T158" s="56">
        <v>0</v>
      </c>
      <c r="U158" s="56">
        <v>0</v>
      </c>
      <c r="V158" s="56">
        <v>4</v>
      </c>
      <c r="W158" s="56">
        <v>6</v>
      </c>
      <c r="X158" s="56">
        <v>18</v>
      </c>
      <c r="Y158" s="57">
        <v>0.21818181818181817</v>
      </c>
      <c r="AA158" s="48">
        <v>42254</v>
      </c>
      <c r="AE158" s="46"/>
    </row>
    <row r="159" spans="1:33" ht="15" customHeight="1" x14ac:dyDescent="0.2">
      <c r="A159" s="46">
        <v>155</v>
      </c>
      <c r="B159" s="46" t="s">
        <v>69</v>
      </c>
      <c r="C159" s="46" t="s">
        <v>69</v>
      </c>
      <c r="D159" s="47" t="s">
        <v>254</v>
      </c>
      <c r="E159" s="46">
        <v>179</v>
      </c>
      <c r="F159" s="46" t="s">
        <v>54</v>
      </c>
      <c r="G159" s="47" t="s">
        <v>254</v>
      </c>
      <c r="H159" s="46">
        <f t="shared" si="2"/>
        <v>46</v>
      </c>
      <c r="I159" s="48">
        <v>25421</v>
      </c>
      <c r="L159" s="49"/>
      <c r="M159" s="54"/>
      <c r="N159" s="56">
        <v>5</v>
      </c>
      <c r="O159" s="62">
        <v>42</v>
      </c>
      <c r="P159" s="62">
        <v>103</v>
      </c>
      <c r="Q159" s="62">
        <v>10</v>
      </c>
      <c r="R159" s="62">
        <v>13</v>
      </c>
      <c r="S159" s="62">
        <v>0</v>
      </c>
      <c r="T159" s="46">
        <v>0</v>
      </c>
      <c r="U159" s="62">
        <v>0</v>
      </c>
      <c r="V159" s="62">
        <v>12</v>
      </c>
      <c r="W159" s="62">
        <v>21</v>
      </c>
      <c r="X159" s="62">
        <v>32</v>
      </c>
      <c r="Y159" s="55">
        <v>0.12621359223300971</v>
      </c>
      <c r="AA159" s="48">
        <v>42254</v>
      </c>
      <c r="AE159" s="46"/>
    </row>
    <row r="160" spans="1:33" ht="15" customHeight="1" x14ac:dyDescent="0.2">
      <c r="A160" s="46">
        <v>156</v>
      </c>
      <c r="B160" s="46" t="s">
        <v>64</v>
      </c>
      <c r="C160" s="46" t="s">
        <v>64</v>
      </c>
      <c r="D160" s="47" t="s">
        <v>255</v>
      </c>
      <c r="E160" s="46">
        <v>144</v>
      </c>
      <c r="F160" s="46" t="s">
        <v>54</v>
      </c>
      <c r="G160" s="47" t="s">
        <v>255</v>
      </c>
      <c r="H160" s="46">
        <f t="shared" si="2"/>
        <v>55</v>
      </c>
      <c r="I160" s="48">
        <v>22051</v>
      </c>
      <c r="L160" s="49"/>
      <c r="M160" s="49"/>
      <c r="N160" s="47">
        <v>4</v>
      </c>
      <c r="O160" s="56">
        <v>37</v>
      </c>
      <c r="P160" s="56">
        <v>101</v>
      </c>
      <c r="Q160" s="56">
        <v>23</v>
      </c>
      <c r="R160" s="56">
        <v>24</v>
      </c>
      <c r="S160" s="56">
        <v>4</v>
      </c>
      <c r="T160" s="56">
        <v>0</v>
      </c>
      <c r="U160" s="56">
        <v>0</v>
      </c>
      <c r="V160" s="56">
        <v>12</v>
      </c>
      <c r="W160" s="56">
        <v>15</v>
      </c>
      <c r="X160" s="56">
        <v>12</v>
      </c>
      <c r="Y160" s="57">
        <v>0.23762376237623761</v>
      </c>
      <c r="AA160" s="48">
        <v>42254</v>
      </c>
      <c r="AE160" s="46"/>
    </row>
    <row r="161" spans="1:40" ht="15" customHeight="1" x14ac:dyDescent="0.2">
      <c r="A161" s="46">
        <v>157</v>
      </c>
      <c r="B161" s="46" t="s">
        <v>64</v>
      </c>
      <c r="C161" s="46" t="s">
        <v>64</v>
      </c>
      <c r="D161" s="47" t="s">
        <v>256</v>
      </c>
      <c r="E161" s="46">
        <v>145</v>
      </c>
      <c r="F161" s="48" t="s">
        <v>58</v>
      </c>
      <c r="G161" s="47" t="s">
        <v>256</v>
      </c>
      <c r="H161" s="46">
        <f t="shared" si="2"/>
        <v>62</v>
      </c>
      <c r="I161" s="48">
        <v>19538</v>
      </c>
      <c r="L161" s="49"/>
      <c r="M161" s="49"/>
      <c r="N161" s="47">
        <v>12</v>
      </c>
      <c r="O161" s="56">
        <v>96</v>
      </c>
      <c r="P161" s="56">
        <v>246</v>
      </c>
      <c r="Q161" s="56">
        <v>22</v>
      </c>
      <c r="R161" s="56">
        <v>56</v>
      </c>
      <c r="S161" s="56">
        <v>3</v>
      </c>
      <c r="T161" s="56">
        <v>0</v>
      </c>
      <c r="U161" s="56">
        <v>0</v>
      </c>
      <c r="V161" s="56">
        <v>27</v>
      </c>
      <c r="W161" s="56">
        <v>28</v>
      </c>
      <c r="X161" s="56">
        <v>57</v>
      </c>
      <c r="Y161" s="57">
        <v>0.22764227642276422</v>
      </c>
      <c r="AA161" s="48">
        <v>42254</v>
      </c>
      <c r="AE161" s="58"/>
    </row>
    <row r="162" spans="1:40" ht="15" customHeight="1" x14ac:dyDescent="0.2">
      <c r="A162" s="46">
        <v>158</v>
      </c>
      <c r="B162" s="46" t="s">
        <v>64</v>
      </c>
      <c r="C162" s="46" t="s">
        <v>64</v>
      </c>
      <c r="D162" s="47" t="s">
        <v>257</v>
      </c>
      <c r="E162" s="46">
        <v>123</v>
      </c>
      <c r="F162" s="48" t="s">
        <v>45</v>
      </c>
      <c r="G162" s="47" t="s">
        <v>257</v>
      </c>
      <c r="H162" s="46">
        <f t="shared" si="2"/>
        <v>41</v>
      </c>
      <c r="I162" s="48">
        <v>27079</v>
      </c>
      <c r="L162" s="49"/>
      <c r="M162" s="49"/>
      <c r="N162" s="47">
        <v>4</v>
      </c>
      <c r="O162" s="56">
        <v>36</v>
      </c>
      <c r="P162" s="56">
        <v>100</v>
      </c>
      <c r="Q162" s="56">
        <v>9</v>
      </c>
      <c r="R162" s="56">
        <v>25</v>
      </c>
      <c r="S162" s="56">
        <v>6</v>
      </c>
      <c r="T162" s="56">
        <v>0</v>
      </c>
      <c r="U162" s="56">
        <v>0</v>
      </c>
      <c r="V162" s="56">
        <v>10</v>
      </c>
      <c r="W162" s="56">
        <v>12</v>
      </c>
      <c r="X162" s="56">
        <v>23</v>
      </c>
      <c r="Y162" s="57">
        <v>0.25</v>
      </c>
      <c r="AA162" s="48">
        <v>42254</v>
      </c>
      <c r="AE162" s="46"/>
    </row>
    <row r="163" spans="1:40" ht="15" customHeight="1" x14ac:dyDescent="0.2">
      <c r="A163" s="46">
        <v>159</v>
      </c>
      <c r="B163" s="46" t="s">
        <v>64</v>
      </c>
      <c r="C163" s="46" t="s">
        <v>64</v>
      </c>
      <c r="D163" s="47" t="s">
        <v>258</v>
      </c>
      <c r="E163" s="46">
        <v>19</v>
      </c>
      <c r="F163" s="46" t="s">
        <v>8</v>
      </c>
      <c r="G163" s="47" t="s">
        <v>258</v>
      </c>
      <c r="H163" s="46">
        <f t="shared" si="2"/>
        <v>40</v>
      </c>
      <c r="I163" s="48">
        <v>27582</v>
      </c>
      <c r="L163" s="49"/>
      <c r="M163" s="49"/>
      <c r="N163" s="47">
        <v>2</v>
      </c>
      <c r="O163" s="56">
        <v>17</v>
      </c>
      <c r="P163" s="56">
        <v>51</v>
      </c>
      <c r="Q163" s="56">
        <v>16</v>
      </c>
      <c r="R163" s="56">
        <v>23</v>
      </c>
      <c r="S163" s="56">
        <v>6</v>
      </c>
      <c r="T163" s="56">
        <v>0</v>
      </c>
      <c r="U163" s="56">
        <v>1</v>
      </c>
      <c r="V163" s="56">
        <v>12</v>
      </c>
      <c r="W163" s="56">
        <v>4</v>
      </c>
      <c r="X163" s="56">
        <v>3</v>
      </c>
      <c r="Y163" s="57">
        <v>0.45098039215686275</v>
      </c>
      <c r="AA163" s="48">
        <v>42254</v>
      </c>
      <c r="AE163" s="58"/>
    </row>
    <row r="164" spans="1:40" ht="15" customHeight="1" x14ac:dyDescent="0.2">
      <c r="A164" s="46">
        <v>160</v>
      </c>
      <c r="B164" s="46" t="s">
        <v>64</v>
      </c>
      <c r="C164" s="46" t="s">
        <v>64</v>
      </c>
      <c r="D164" s="47" t="s">
        <v>259</v>
      </c>
      <c r="E164" s="46">
        <v>87</v>
      </c>
      <c r="F164" s="46" t="s">
        <v>56</v>
      </c>
      <c r="G164" s="47" t="s">
        <v>259</v>
      </c>
      <c r="H164" s="46">
        <f t="shared" si="2"/>
        <v>40</v>
      </c>
      <c r="I164" s="48">
        <v>27632</v>
      </c>
      <c r="K164" s="46" t="s">
        <v>105</v>
      </c>
      <c r="L164" s="49"/>
      <c r="M164" s="49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7"/>
      <c r="AA164" s="48">
        <v>42254</v>
      </c>
      <c r="AE164" s="46"/>
    </row>
    <row r="165" spans="1:40" ht="15" customHeight="1" x14ac:dyDescent="0.2">
      <c r="A165" s="46">
        <v>161</v>
      </c>
      <c r="B165" s="46" t="s">
        <v>64</v>
      </c>
      <c r="C165" s="46" t="s">
        <v>64</v>
      </c>
      <c r="D165" s="47" t="s">
        <v>260</v>
      </c>
      <c r="E165" s="46">
        <v>178</v>
      </c>
      <c r="F165" s="46" t="s">
        <v>58</v>
      </c>
      <c r="G165" s="47" t="s">
        <v>260</v>
      </c>
      <c r="H165" s="46">
        <f t="shared" si="2"/>
        <v>43</v>
      </c>
      <c r="I165" s="48">
        <v>26544</v>
      </c>
      <c r="K165" s="46" t="s">
        <v>105</v>
      </c>
      <c r="L165" s="49"/>
      <c r="M165" s="49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7"/>
      <c r="AA165" s="48">
        <v>42254</v>
      </c>
      <c r="AE165" s="46"/>
    </row>
    <row r="166" spans="1:40" ht="15" customHeight="1" x14ac:dyDescent="0.2">
      <c r="A166" s="46">
        <v>162</v>
      </c>
      <c r="B166" s="46" t="s">
        <v>64</v>
      </c>
      <c r="C166" s="46" t="s">
        <v>64</v>
      </c>
      <c r="D166" s="47" t="s">
        <v>261</v>
      </c>
      <c r="E166" s="46">
        <v>36</v>
      </c>
      <c r="F166" s="46" t="s">
        <v>14</v>
      </c>
      <c r="G166" s="47" t="s">
        <v>261</v>
      </c>
      <c r="H166" s="46">
        <f t="shared" si="2"/>
        <v>50</v>
      </c>
      <c r="I166" s="48">
        <v>23979</v>
      </c>
      <c r="L166" s="49"/>
      <c r="M166" s="49"/>
      <c r="N166" s="56">
        <v>12</v>
      </c>
      <c r="O166" s="62">
        <v>99</v>
      </c>
      <c r="P166" s="62">
        <v>243</v>
      </c>
      <c r="Q166" s="62">
        <v>81</v>
      </c>
      <c r="R166" s="62">
        <v>78</v>
      </c>
      <c r="S166" s="62">
        <v>17</v>
      </c>
      <c r="T166" s="46">
        <v>2</v>
      </c>
      <c r="U166" s="62">
        <v>2</v>
      </c>
      <c r="V166" s="62">
        <v>37</v>
      </c>
      <c r="W166" s="62">
        <v>64</v>
      </c>
      <c r="X166" s="62">
        <v>26</v>
      </c>
      <c r="Y166" s="55">
        <v>0.32098765432098764</v>
      </c>
      <c r="AA166" s="48">
        <v>42254</v>
      </c>
      <c r="AE166" s="58"/>
    </row>
    <row r="167" spans="1:40" ht="15" customHeight="1" x14ac:dyDescent="0.2">
      <c r="A167" s="46">
        <v>163</v>
      </c>
      <c r="B167" s="46" t="s">
        <v>108</v>
      </c>
      <c r="C167" s="46" t="s">
        <v>64</v>
      </c>
      <c r="D167" s="47" t="s">
        <v>262</v>
      </c>
      <c r="E167" s="46">
        <v>142</v>
      </c>
      <c r="F167" s="46" t="s">
        <v>7</v>
      </c>
      <c r="G167" s="47" t="s">
        <v>262</v>
      </c>
      <c r="H167" s="46">
        <f t="shared" si="2"/>
        <v>46</v>
      </c>
      <c r="I167" s="48">
        <v>25119</v>
      </c>
      <c r="L167" s="49"/>
      <c r="M167" s="49"/>
      <c r="N167" s="47">
        <v>7</v>
      </c>
      <c r="O167" s="56">
        <v>67</v>
      </c>
      <c r="P167" s="56">
        <v>163</v>
      </c>
      <c r="Q167" s="56">
        <v>22</v>
      </c>
      <c r="R167" s="56">
        <v>37</v>
      </c>
      <c r="S167" s="56">
        <v>11</v>
      </c>
      <c r="T167" s="56">
        <v>1</v>
      </c>
      <c r="U167" s="56">
        <v>0</v>
      </c>
      <c r="V167" s="56">
        <v>21</v>
      </c>
      <c r="W167" s="56">
        <v>35</v>
      </c>
      <c r="X167" s="56">
        <v>58</v>
      </c>
      <c r="Y167" s="57">
        <v>0.22699386503067484</v>
      </c>
      <c r="AA167" s="48">
        <v>42254</v>
      </c>
      <c r="AE167" s="58"/>
      <c r="AH167" s="59"/>
    </row>
    <row r="168" spans="1:40" ht="15" customHeight="1" x14ac:dyDescent="0.2">
      <c r="A168" s="46">
        <v>164</v>
      </c>
      <c r="B168" s="46" t="s">
        <v>64</v>
      </c>
      <c r="C168" s="46" t="s">
        <v>64</v>
      </c>
      <c r="D168" s="47" t="s">
        <v>263</v>
      </c>
      <c r="E168" s="46">
        <v>102</v>
      </c>
      <c r="F168" s="48" t="s">
        <v>45</v>
      </c>
      <c r="G168" s="47" t="s">
        <v>263</v>
      </c>
      <c r="H168" s="46">
        <f t="shared" si="2"/>
        <v>59</v>
      </c>
      <c r="I168" s="48">
        <v>20423</v>
      </c>
      <c r="L168" s="49"/>
      <c r="M168" s="49"/>
      <c r="N168" s="47">
        <v>22</v>
      </c>
      <c r="O168" s="56">
        <v>189</v>
      </c>
      <c r="P168" s="56">
        <v>491</v>
      </c>
      <c r="Q168" s="56">
        <v>78</v>
      </c>
      <c r="R168" s="56">
        <v>140</v>
      </c>
      <c r="S168" s="56">
        <v>15</v>
      </c>
      <c r="T168" s="56">
        <v>0</v>
      </c>
      <c r="U168" s="56">
        <v>1</v>
      </c>
      <c r="V168" s="56">
        <v>81</v>
      </c>
      <c r="W168" s="56">
        <v>71</v>
      </c>
      <c r="X168" s="56">
        <v>99</v>
      </c>
      <c r="Y168" s="57">
        <v>0.285132382892057</v>
      </c>
      <c r="AA168" s="48">
        <v>42254</v>
      </c>
      <c r="AE168" s="65"/>
      <c r="AG168" s="46"/>
    </row>
    <row r="169" spans="1:40" ht="15" customHeight="1" x14ac:dyDescent="0.2">
      <c r="A169" s="46">
        <v>165</v>
      </c>
      <c r="B169" s="46" t="s">
        <v>64</v>
      </c>
      <c r="C169" s="46" t="s">
        <v>64</v>
      </c>
      <c r="D169" s="47" t="s">
        <v>264</v>
      </c>
      <c r="E169" s="46">
        <v>164</v>
      </c>
      <c r="F169" s="46" t="s">
        <v>58</v>
      </c>
      <c r="G169" s="47" t="s">
        <v>264</v>
      </c>
      <c r="H169" s="46">
        <f t="shared" si="2"/>
        <v>51</v>
      </c>
      <c r="I169" s="48">
        <v>23418</v>
      </c>
      <c r="L169" s="49"/>
      <c r="M169" s="54"/>
      <c r="N169" s="47">
        <v>11</v>
      </c>
      <c r="O169" s="56">
        <v>77</v>
      </c>
      <c r="P169" s="56">
        <v>210</v>
      </c>
      <c r="Q169" s="56">
        <v>30</v>
      </c>
      <c r="R169" s="56">
        <v>59</v>
      </c>
      <c r="S169" s="56">
        <v>5</v>
      </c>
      <c r="T169" s="56">
        <v>0</v>
      </c>
      <c r="U169" s="56">
        <v>0</v>
      </c>
      <c r="V169" s="56">
        <v>34</v>
      </c>
      <c r="W169" s="56">
        <v>22</v>
      </c>
      <c r="X169" s="56">
        <v>65</v>
      </c>
      <c r="Y169" s="57">
        <v>0.28095238095238095</v>
      </c>
      <c r="AA169" s="48">
        <v>42254</v>
      </c>
      <c r="AE169" s="46"/>
      <c r="AG169" s="46"/>
    </row>
    <row r="170" spans="1:40" ht="15" customHeight="1" x14ac:dyDescent="0.2">
      <c r="A170" s="46">
        <v>166</v>
      </c>
      <c r="B170" s="46" t="s">
        <v>64</v>
      </c>
      <c r="C170" s="46" t="s">
        <v>64</v>
      </c>
      <c r="D170" s="47" t="s">
        <v>265</v>
      </c>
      <c r="E170" s="46">
        <v>143</v>
      </c>
      <c r="F170" s="46" t="s">
        <v>56</v>
      </c>
      <c r="G170" s="47" t="s">
        <v>265</v>
      </c>
      <c r="H170" s="46">
        <f t="shared" si="2"/>
        <v>43</v>
      </c>
      <c r="I170" s="48">
        <v>26499</v>
      </c>
      <c r="L170" s="49"/>
      <c r="M170" s="49"/>
      <c r="N170" s="47">
        <v>3</v>
      </c>
      <c r="O170" s="56">
        <v>28</v>
      </c>
      <c r="P170" s="56">
        <v>77</v>
      </c>
      <c r="Q170" s="56">
        <v>11</v>
      </c>
      <c r="R170" s="56">
        <v>18</v>
      </c>
      <c r="S170" s="56">
        <v>6</v>
      </c>
      <c r="T170" s="56">
        <v>0</v>
      </c>
      <c r="U170" s="56">
        <v>0</v>
      </c>
      <c r="V170" s="56">
        <v>21</v>
      </c>
      <c r="W170" s="56">
        <v>13</v>
      </c>
      <c r="X170" s="56">
        <v>28</v>
      </c>
      <c r="Y170" s="57">
        <v>0.23376623376623376</v>
      </c>
      <c r="AA170" s="48">
        <v>42254</v>
      </c>
      <c r="AE170" s="58"/>
      <c r="AG170" s="46"/>
    </row>
    <row r="171" spans="1:40" ht="15" customHeight="1" x14ac:dyDescent="0.2">
      <c r="A171" s="46">
        <v>167</v>
      </c>
      <c r="B171" s="46" t="s">
        <v>64</v>
      </c>
      <c r="C171" s="46" t="s">
        <v>64</v>
      </c>
      <c r="D171" s="47" t="s">
        <v>266</v>
      </c>
      <c r="E171" s="46">
        <v>106</v>
      </c>
      <c r="F171" s="46" t="s">
        <v>14</v>
      </c>
      <c r="G171" s="47" t="s">
        <v>266</v>
      </c>
      <c r="H171" s="46">
        <f t="shared" si="2"/>
        <v>48</v>
      </c>
      <c r="I171" s="48">
        <v>24508</v>
      </c>
      <c r="L171" s="49"/>
      <c r="M171" s="49"/>
      <c r="N171" s="47">
        <v>3</v>
      </c>
      <c r="O171" s="56">
        <v>25</v>
      </c>
      <c r="P171" s="56">
        <v>76</v>
      </c>
      <c r="Q171" s="56">
        <v>10</v>
      </c>
      <c r="R171" s="56">
        <v>22</v>
      </c>
      <c r="S171" s="56">
        <v>2</v>
      </c>
      <c r="T171" s="56">
        <v>0</v>
      </c>
      <c r="U171" s="56">
        <v>0</v>
      </c>
      <c r="V171" s="56">
        <v>7</v>
      </c>
      <c r="W171" s="56">
        <v>4</v>
      </c>
      <c r="X171" s="56">
        <v>20</v>
      </c>
      <c r="Y171" s="57">
        <v>0.28947368421052633</v>
      </c>
      <c r="AA171" s="48">
        <v>42254</v>
      </c>
      <c r="AE171" s="58"/>
      <c r="AM171" s="46"/>
      <c r="AN171" s="46"/>
    </row>
    <row r="172" spans="1:40" ht="15" customHeight="1" x14ac:dyDescent="0.2">
      <c r="A172" s="46">
        <v>168</v>
      </c>
      <c r="B172" s="46" t="s">
        <v>64</v>
      </c>
      <c r="C172" s="46" t="s">
        <v>64</v>
      </c>
      <c r="D172" s="47" t="s">
        <v>267</v>
      </c>
      <c r="E172" s="46">
        <v>146</v>
      </c>
      <c r="F172" s="46" t="s">
        <v>52</v>
      </c>
      <c r="G172" s="47" t="s">
        <v>267</v>
      </c>
      <c r="H172" s="46">
        <f t="shared" si="2"/>
        <v>44</v>
      </c>
      <c r="I172" s="48">
        <v>26018</v>
      </c>
      <c r="L172" s="49"/>
      <c r="M172" s="49"/>
      <c r="N172" s="47">
        <v>3</v>
      </c>
      <c r="O172" s="56">
        <v>28</v>
      </c>
      <c r="P172" s="56">
        <v>75</v>
      </c>
      <c r="Q172" s="56">
        <v>9</v>
      </c>
      <c r="R172" s="56">
        <v>21</v>
      </c>
      <c r="S172" s="56">
        <v>1</v>
      </c>
      <c r="T172" s="56">
        <v>0</v>
      </c>
      <c r="U172" s="56">
        <v>0</v>
      </c>
      <c r="V172" s="56">
        <v>6</v>
      </c>
      <c r="W172" s="56">
        <v>14</v>
      </c>
      <c r="X172" s="56">
        <v>23</v>
      </c>
      <c r="Y172" s="57">
        <v>0.28000000000000003</v>
      </c>
      <c r="Z172" s="69"/>
      <c r="AA172" s="48">
        <v>42254</v>
      </c>
      <c r="AE172" s="58"/>
    </row>
    <row r="173" spans="1:40" ht="15" customHeight="1" x14ac:dyDescent="0.2">
      <c r="A173" s="46">
        <v>169</v>
      </c>
      <c r="B173" s="46" t="s">
        <v>64</v>
      </c>
      <c r="C173" s="46" t="s">
        <v>64</v>
      </c>
      <c r="D173" s="47" t="s">
        <v>268</v>
      </c>
      <c r="E173" s="46">
        <v>135</v>
      </c>
      <c r="F173" s="46" t="s">
        <v>52</v>
      </c>
      <c r="G173" s="47" t="s">
        <v>268</v>
      </c>
      <c r="H173" s="46">
        <f t="shared" si="2"/>
        <v>46</v>
      </c>
      <c r="I173" s="48">
        <v>25228</v>
      </c>
      <c r="L173" s="49"/>
      <c r="M173" s="54"/>
      <c r="N173" s="47">
        <v>1</v>
      </c>
      <c r="O173" s="56">
        <v>10</v>
      </c>
      <c r="P173" s="56">
        <v>25</v>
      </c>
      <c r="Q173" s="56">
        <v>1</v>
      </c>
      <c r="R173" s="56">
        <v>1</v>
      </c>
      <c r="S173" s="56">
        <v>0</v>
      </c>
      <c r="T173" s="56">
        <v>0</v>
      </c>
      <c r="U173" s="56">
        <v>0</v>
      </c>
      <c r="V173" s="56">
        <v>1</v>
      </c>
      <c r="W173" s="56">
        <v>3</v>
      </c>
      <c r="X173" s="56">
        <v>10</v>
      </c>
      <c r="Y173" s="57">
        <v>0.04</v>
      </c>
      <c r="AA173" s="48">
        <v>42254</v>
      </c>
      <c r="AE173" s="58"/>
    </row>
    <row r="174" spans="1:40" ht="15" customHeight="1" x14ac:dyDescent="0.2">
      <c r="A174" s="46">
        <v>170</v>
      </c>
      <c r="B174" s="46" t="s">
        <v>69</v>
      </c>
      <c r="C174" s="46" t="s">
        <v>69</v>
      </c>
      <c r="D174" s="47" t="s">
        <v>269</v>
      </c>
      <c r="E174" s="46">
        <v>99</v>
      </c>
      <c r="F174" s="48" t="s">
        <v>50</v>
      </c>
      <c r="G174" s="47" t="s">
        <v>269</v>
      </c>
      <c r="H174" s="46">
        <f t="shared" si="2"/>
        <v>44</v>
      </c>
      <c r="I174" s="48">
        <v>26043</v>
      </c>
      <c r="L174" s="49"/>
      <c r="M174" s="49"/>
      <c r="N174" s="47">
        <v>7</v>
      </c>
      <c r="O174" s="56">
        <v>68</v>
      </c>
      <c r="P174" s="56">
        <v>180</v>
      </c>
      <c r="Q174" s="56">
        <v>26</v>
      </c>
      <c r="R174" s="56">
        <v>42</v>
      </c>
      <c r="S174" s="56">
        <v>13</v>
      </c>
      <c r="T174" s="56">
        <v>0</v>
      </c>
      <c r="U174" s="56">
        <v>0</v>
      </c>
      <c r="V174" s="56">
        <v>20</v>
      </c>
      <c r="W174" s="56">
        <v>25</v>
      </c>
      <c r="X174" s="56">
        <v>85</v>
      </c>
      <c r="Y174" s="57">
        <v>0.23333333333333334</v>
      </c>
      <c r="AA174" s="48">
        <v>42254</v>
      </c>
      <c r="AB174" s="53"/>
      <c r="AE174" s="46"/>
    </row>
    <row r="175" spans="1:40" ht="15" customHeight="1" x14ac:dyDescent="0.2">
      <c r="A175" s="46">
        <v>171</v>
      </c>
      <c r="B175" s="46" t="s">
        <v>64</v>
      </c>
      <c r="C175" s="46" t="s">
        <v>64</v>
      </c>
      <c r="D175" s="47" t="s">
        <v>270</v>
      </c>
      <c r="E175" s="46">
        <v>94</v>
      </c>
      <c r="F175" s="46" t="s">
        <v>8</v>
      </c>
      <c r="G175" s="47" t="s">
        <v>270</v>
      </c>
      <c r="H175" s="46">
        <f t="shared" si="2"/>
        <v>47</v>
      </c>
      <c r="I175" s="48">
        <v>24847</v>
      </c>
      <c r="K175" s="46" t="s">
        <v>105</v>
      </c>
      <c r="L175" s="49"/>
      <c r="M175" s="49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7"/>
      <c r="AA175" s="48">
        <v>42254</v>
      </c>
      <c r="AD175" s="46"/>
    </row>
    <row r="176" spans="1:40" ht="15" customHeight="1" x14ac:dyDescent="0.2">
      <c r="A176" s="46">
        <v>172</v>
      </c>
      <c r="B176" s="46" t="s">
        <v>64</v>
      </c>
      <c r="C176" s="46" t="s">
        <v>64</v>
      </c>
      <c r="D176" s="47" t="s">
        <v>271</v>
      </c>
      <c r="E176" s="46">
        <v>118</v>
      </c>
      <c r="F176" s="48" t="s">
        <v>52</v>
      </c>
      <c r="G176" s="47" t="s">
        <v>271</v>
      </c>
      <c r="H176" s="46">
        <f t="shared" si="2"/>
        <v>37</v>
      </c>
      <c r="I176" s="48">
        <v>28563</v>
      </c>
      <c r="K176" s="46" t="s">
        <v>105</v>
      </c>
      <c r="L176" s="49"/>
      <c r="M176" s="49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7"/>
      <c r="AA176" s="48">
        <v>42254</v>
      </c>
      <c r="AD176" s="47"/>
      <c r="AE176" s="46"/>
    </row>
    <row r="177" spans="1:33" ht="15" customHeight="1" x14ac:dyDescent="0.2">
      <c r="A177" s="46">
        <v>173</v>
      </c>
      <c r="B177" s="46" t="s">
        <v>64</v>
      </c>
      <c r="C177" s="46" t="s">
        <v>64</v>
      </c>
      <c r="D177" s="47" t="s">
        <v>272</v>
      </c>
      <c r="E177" s="46">
        <v>76</v>
      </c>
      <c r="F177" s="46" t="s">
        <v>47</v>
      </c>
      <c r="G177" s="47" t="s">
        <v>272</v>
      </c>
      <c r="H177" s="46">
        <f t="shared" si="2"/>
        <v>60</v>
      </c>
      <c r="I177" s="48">
        <v>19987</v>
      </c>
      <c r="L177" s="49"/>
      <c r="M177" s="49"/>
      <c r="N177" s="47">
        <v>15</v>
      </c>
      <c r="O177" s="56">
        <v>144</v>
      </c>
      <c r="P177" s="56">
        <v>380</v>
      </c>
      <c r="Q177" s="56">
        <v>84</v>
      </c>
      <c r="R177" s="56">
        <v>161</v>
      </c>
      <c r="S177" s="56">
        <v>25</v>
      </c>
      <c r="T177" s="56">
        <v>5</v>
      </c>
      <c r="U177" s="56">
        <v>0</v>
      </c>
      <c r="V177" s="56">
        <v>68</v>
      </c>
      <c r="W177" s="56">
        <v>47</v>
      </c>
      <c r="X177" s="56">
        <v>29</v>
      </c>
      <c r="Y177" s="57">
        <v>0.42368421052631577</v>
      </c>
      <c r="AA177" s="48">
        <v>42254</v>
      </c>
      <c r="AE177" s="46"/>
    </row>
    <row r="178" spans="1:33" ht="15" customHeight="1" x14ac:dyDescent="0.2">
      <c r="A178" s="46">
        <v>174</v>
      </c>
      <c r="B178" s="46" t="s">
        <v>108</v>
      </c>
      <c r="C178" s="46" t="s">
        <v>64</v>
      </c>
      <c r="D178" s="47" t="s">
        <v>273</v>
      </c>
      <c r="E178" s="46">
        <v>111</v>
      </c>
      <c r="F178" s="46" t="s">
        <v>7</v>
      </c>
      <c r="G178" s="47" t="s">
        <v>273</v>
      </c>
      <c r="H178" s="46">
        <f t="shared" si="2"/>
        <v>40</v>
      </c>
      <c r="I178" s="48">
        <v>27575</v>
      </c>
      <c r="K178" s="46" t="s">
        <v>105</v>
      </c>
      <c r="L178" s="49"/>
      <c r="M178" s="49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7"/>
      <c r="AA178" s="48">
        <v>42254</v>
      </c>
      <c r="AE178" s="46"/>
    </row>
    <row r="179" spans="1:33" ht="15" customHeight="1" x14ac:dyDescent="0.2">
      <c r="A179" s="46">
        <v>175</v>
      </c>
      <c r="B179" s="46" t="s">
        <v>64</v>
      </c>
      <c r="C179" s="46" t="s">
        <v>64</v>
      </c>
      <c r="D179" s="47" t="s">
        <v>274</v>
      </c>
      <c r="E179" s="46">
        <v>71</v>
      </c>
      <c r="F179" s="48" t="s">
        <v>50</v>
      </c>
      <c r="G179" s="47" t="s">
        <v>274</v>
      </c>
      <c r="H179" s="46">
        <f t="shared" si="2"/>
        <v>42</v>
      </c>
      <c r="I179" s="48">
        <v>26906</v>
      </c>
      <c r="L179" s="49"/>
      <c r="M179" s="49"/>
      <c r="N179" s="47">
        <v>1</v>
      </c>
      <c r="O179" s="56">
        <v>3</v>
      </c>
      <c r="P179" s="56">
        <v>9</v>
      </c>
      <c r="Q179" s="56">
        <v>2</v>
      </c>
      <c r="R179" s="56">
        <v>4</v>
      </c>
      <c r="S179" s="56">
        <v>2</v>
      </c>
      <c r="T179" s="56">
        <v>0</v>
      </c>
      <c r="U179" s="56">
        <v>0</v>
      </c>
      <c r="V179" s="56">
        <v>2</v>
      </c>
      <c r="W179" s="56">
        <v>0</v>
      </c>
      <c r="X179" s="56">
        <v>0</v>
      </c>
      <c r="Y179" s="57">
        <v>0.44444444444444442</v>
      </c>
      <c r="AA179" s="48">
        <v>42254</v>
      </c>
      <c r="AE179" s="46"/>
    </row>
    <row r="180" spans="1:33" ht="15" customHeight="1" x14ac:dyDescent="0.2">
      <c r="A180" s="46">
        <v>176</v>
      </c>
      <c r="B180" s="46" t="s">
        <v>64</v>
      </c>
      <c r="C180" s="46" t="s">
        <v>64</v>
      </c>
      <c r="D180" s="47" t="s">
        <v>275</v>
      </c>
      <c r="E180" s="46">
        <v>16</v>
      </c>
      <c r="F180" s="46" t="s">
        <v>13</v>
      </c>
      <c r="G180" s="47" t="s">
        <v>275</v>
      </c>
      <c r="H180" s="46">
        <f t="shared" si="2"/>
        <v>42</v>
      </c>
      <c r="I180" s="48">
        <v>26603</v>
      </c>
      <c r="L180" s="49"/>
      <c r="M180" s="49"/>
      <c r="N180" s="47">
        <v>3</v>
      </c>
      <c r="O180" s="56">
        <v>28</v>
      </c>
      <c r="P180" s="56">
        <v>72</v>
      </c>
      <c r="Q180" s="56">
        <v>37</v>
      </c>
      <c r="R180" s="56">
        <v>33</v>
      </c>
      <c r="S180" s="56">
        <v>8</v>
      </c>
      <c r="T180" s="56">
        <v>2</v>
      </c>
      <c r="U180" s="56">
        <v>0</v>
      </c>
      <c r="V180" s="56">
        <v>24</v>
      </c>
      <c r="W180" s="56">
        <v>20</v>
      </c>
      <c r="X180" s="56">
        <v>1</v>
      </c>
      <c r="Y180" s="57">
        <v>0.45833333333333331</v>
      </c>
      <c r="AA180" s="48">
        <v>42254</v>
      </c>
      <c r="AE180" s="58"/>
    </row>
    <row r="181" spans="1:33" ht="15" customHeight="1" x14ac:dyDescent="0.2">
      <c r="A181" s="46">
        <v>177</v>
      </c>
      <c r="B181" s="46" t="s">
        <v>108</v>
      </c>
      <c r="C181" s="46" t="s">
        <v>64</v>
      </c>
      <c r="D181" s="47" t="s">
        <v>276</v>
      </c>
      <c r="E181" s="46">
        <v>110</v>
      </c>
      <c r="F181" s="46" t="s">
        <v>56</v>
      </c>
      <c r="G181" s="47" t="s">
        <v>276</v>
      </c>
      <c r="H181" s="46">
        <f t="shared" si="2"/>
        <v>49</v>
      </c>
      <c r="I181" s="48">
        <v>24161</v>
      </c>
      <c r="K181" s="46" t="s">
        <v>105</v>
      </c>
      <c r="L181" s="49"/>
      <c r="M181" s="49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7"/>
      <c r="AA181" s="48">
        <v>42254</v>
      </c>
      <c r="AE181" s="58"/>
    </row>
    <row r="182" spans="1:33" ht="15" customHeight="1" x14ac:dyDescent="0.2">
      <c r="A182" s="46">
        <v>180</v>
      </c>
      <c r="B182" s="46" t="s">
        <v>64</v>
      </c>
      <c r="C182" s="46" t="s">
        <v>64</v>
      </c>
      <c r="D182" s="47" t="s">
        <v>277</v>
      </c>
      <c r="E182" s="46">
        <v>174</v>
      </c>
      <c r="F182" s="46" t="s">
        <v>47</v>
      </c>
      <c r="G182" s="47" t="s">
        <v>277</v>
      </c>
      <c r="H182" s="46">
        <f t="shared" si="2"/>
        <v>53</v>
      </c>
      <c r="I182" s="48">
        <v>22870</v>
      </c>
      <c r="L182" s="49"/>
      <c r="M182" s="54"/>
      <c r="N182" s="47">
        <v>7</v>
      </c>
      <c r="O182" s="56">
        <v>55</v>
      </c>
      <c r="P182" s="56">
        <v>149</v>
      </c>
      <c r="Q182" s="56">
        <v>19</v>
      </c>
      <c r="R182" s="56">
        <v>36</v>
      </c>
      <c r="S182" s="56">
        <v>2</v>
      </c>
      <c r="T182" s="56">
        <v>1</v>
      </c>
      <c r="U182" s="56">
        <v>0</v>
      </c>
      <c r="V182" s="56">
        <v>29</v>
      </c>
      <c r="W182" s="56">
        <v>26</v>
      </c>
      <c r="X182" s="56">
        <v>26</v>
      </c>
      <c r="Y182" s="57">
        <v>0.24161073825503357</v>
      </c>
      <c r="AA182" s="48">
        <v>42254</v>
      </c>
      <c r="AE182" s="46"/>
    </row>
    <row r="183" spans="1:33" ht="15" customHeight="1" x14ac:dyDescent="0.2">
      <c r="A183" s="46">
        <v>181</v>
      </c>
      <c r="B183" s="46" t="s">
        <v>69</v>
      </c>
      <c r="C183" s="46" t="s">
        <v>69</v>
      </c>
      <c r="D183" s="47" t="s">
        <v>278</v>
      </c>
      <c r="E183" s="46">
        <v>48</v>
      </c>
      <c r="F183" s="46" t="s">
        <v>47</v>
      </c>
      <c r="G183" s="47" t="s">
        <v>278</v>
      </c>
      <c r="H183" s="46">
        <f t="shared" si="2"/>
        <v>53</v>
      </c>
      <c r="I183" s="48">
        <v>22591</v>
      </c>
      <c r="L183" s="49"/>
      <c r="M183" s="49"/>
      <c r="N183" s="47">
        <v>15</v>
      </c>
      <c r="O183" s="56">
        <v>128</v>
      </c>
      <c r="P183" s="56">
        <v>338</v>
      </c>
      <c r="Q183" s="56">
        <v>83</v>
      </c>
      <c r="R183" s="56">
        <v>142</v>
      </c>
      <c r="S183" s="56">
        <v>32</v>
      </c>
      <c r="T183" s="56">
        <v>8</v>
      </c>
      <c r="U183" s="56">
        <v>2</v>
      </c>
      <c r="V183" s="56">
        <v>109</v>
      </c>
      <c r="W183" s="56">
        <v>52</v>
      </c>
      <c r="X183" s="56">
        <v>37</v>
      </c>
      <c r="Y183" s="57">
        <v>0.42011834319526625</v>
      </c>
      <c r="AA183" s="48">
        <v>42254</v>
      </c>
      <c r="AE183" s="58"/>
    </row>
    <row r="184" spans="1:33" ht="15" customHeight="1" x14ac:dyDescent="0.2">
      <c r="A184" s="46">
        <v>182</v>
      </c>
      <c r="B184" s="46" t="s">
        <v>108</v>
      </c>
      <c r="C184" s="46" t="s">
        <v>64</v>
      </c>
      <c r="D184" s="47" t="s">
        <v>279</v>
      </c>
      <c r="E184" s="46">
        <v>133</v>
      </c>
      <c r="F184" s="46" t="s">
        <v>44</v>
      </c>
      <c r="G184" s="47" t="s">
        <v>279</v>
      </c>
      <c r="H184" s="46">
        <f t="shared" si="2"/>
        <v>63</v>
      </c>
      <c r="I184" s="48">
        <v>19065</v>
      </c>
      <c r="K184" s="46" t="s">
        <v>105</v>
      </c>
      <c r="L184" s="49"/>
      <c r="M184" s="49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7"/>
      <c r="AA184" s="48">
        <v>42254</v>
      </c>
      <c r="AE184" s="58"/>
    </row>
    <row r="185" spans="1:33" ht="15" customHeight="1" x14ac:dyDescent="0.2">
      <c r="A185" s="46">
        <v>183</v>
      </c>
      <c r="L185" s="49"/>
      <c r="M185" s="49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7"/>
      <c r="AE185" s="46"/>
    </row>
    <row r="186" spans="1:33" ht="15" customHeight="1" x14ac:dyDescent="0.2">
      <c r="A186" s="46">
        <v>184</v>
      </c>
      <c r="F186" s="48"/>
      <c r="L186" s="49"/>
      <c r="M186" s="49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7"/>
      <c r="AE186" s="46"/>
    </row>
    <row r="187" spans="1:33" ht="15" customHeight="1" x14ac:dyDescent="0.2">
      <c r="A187" s="46">
        <v>185</v>
      </c>
      <c r="F187" s="48"/>
      <c r="L187" s="49"/>
      <c r="M187" s="49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7"/>
      <c r="AA187" s="53"/>
      <c r="AB187" s="53"/>
      <c r="AE187" s="46"/>
    </row>
    <row r="188" spans="1:33" ht="15" customHeight="1" x14ac:dyDescent="0.2">
      <c r="A188" s="46">
        <v>186</v>
      </c>
      <c r="L188" s="49"/>
      <c r="M188" s="49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7"/>
      <c r="Z188" s="55"/>
      <c r="AD188" s="52"/>
      <c r="AE188" s="53"/>
    </row>
    <row r="189" spans="1:33" ht="15" customHeight="1" x14ac:dyDescent="0.2">
      <c r="A189" s="46">
        <v>187</v>
      </c>
      <c r="D189" s="47" t="s">
        <v>280</v>
      </c>
      <c r="G189" s="47" t="s">
        <v>280</v>
      </c>
      <c r="L189" s="49"/>
      <c r="M189" s="49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7"/>
      <c r="AE189" s="46"/>
    </row>
    <row r="190" spans="1:33" ht="15" customHeight="1" x14ac:dyDescent="0.2">
      <c r="A190" s="46">
        <v>188</v>
      </c>
      <c r="D190" s="47" t="s">
        <v>281</v>
      </c>
      <c r="G190" s="47" t="s">
        <v>281</v>
      </c>
      <c r="L190" s="49"/>
      <c r="M190" s="54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7"/>
      <c r="Z190" s="57"/>
      <c r="AE190" s="46"/>
    </row>
    <row r="191" spans="1:33" ht="15" customHeight="1" x14ac:dyDescent="0.2">
      <c r="A191" s="46">
        <v>189</v>
      </c>
      <c r="D191" s="47" t="s">
        <v>282</v>
      </c>
      <c r="F191" s="51"/>
      <c r="G191" s="47" t="s">
        <v>282</v>
      </c>
      <c r="I191" s="71" t="s">
        <v>283</v>
      </c>
      <c r="L191" s="49"/>
      <c r="M191" s="49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7"/>
      <c r="AE191" s="46"/>
      <c r="AG191" s="46"/>
    </row>
    <row r="192" spans="1:33" ht="15" customHeight="1" x14ac:dyDescent="0.2">
      <c r="A192" s="46">
        <v>190</v>
      </c>
      <c r="D192" s="47" t="s">
        <v>284</v>
      </c>
      <c r="F192" s="51"/>
      <c r="G192" s="47" t="s">
        <v>284</v>
      </c>
      <c r="I192" s="71" t="s">
        <v>285</v>
      </c>
      <c r="L192" s="49"/>
      <c r="M192" s="49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7"/>
      <c r="AD192" s="47"/>
    </row>
    <row r="193" spans="1:40" ht="15" customHeight="1" x14ac:dyDescent="0.2">
      <c r="A193" s="46">
        <v>191</v>
      </c>
      <c r="D193" s="47" t="s">
        <v>286</v>
      </c>
      <c r="F193" s="71"/>
      <c r="G193" s="47" t="s">
        <v>286</v>
      </c>
      <c r="I193" s="71" t="s">
        <v>287</v>
      </c>
      <c r="L193" s="49"/>
      <c r="M193" s="54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7"/>
      <c r="AE193" s="46"/>
      <c r="AG193" s="46"/>
    </row>
    <row r="194" spans="1:40" ht="15" customHeight="1" x14ac:dyDescent="0.2">
      <c r="A194" s="46">
        <v>192</v>
      </c>
      <c r="D194" s="47" t="s">
        <v>288</v>
      </c>
      <c r="F194" s="51"/>
      <c r="G194" s="47" t="s">
        <v>288</v>
      </c>
      <c r="I194" s="71" t="s">
        <v>289</v>
      </c>
      <c r="L194" s="49"/>
      <c r="M194" s="49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7"/>
      <c r="AE194" s="46"/>
    </row>
    <row r="195" spans="1:40" ht="15" customHeight="1" x14ac:dyDescent="0.2">
      <c r="A195" s="46">
        <v>193</v>
      </c>
      <c r="D195" s="47" t="s">
        <v>290</v>
      </c>
      <c r="F195" s="51"/>
      <c r="G195" s="47" t="s">
        <v>290</v>
      </c>
      <c r="I195" s="71"/>
      <c r="L195" s="49"/>
      <c r="M195" s="49"/>
      <c r="N195" s="56"/>
      <c r="O195" s="62"/>
      <c r="P195" s="62"/>
      <c r="Q195" s="62"/>
      <c r="R195" s="62"/>
      <c r="S195" s="62"/>
      <c r="T195" s="46"/>
      <c r="U195" s="62"/>
      <c r="V195" s="62"/>
      <c r="W195" s="62"/>
      <c r="X195" s="62"/>
      <c r="AE195" s="46"/>
    </row>
    <row r="196" spans="1:40" ht="15" customHeight="1" x14ac:dyDescent="0.2">
      <c r="A196" s="46">
        <v>194</v>
      </c>
      <c r="D196" s="47" t="s">
        <v>291</v>
      </c>
      <c r="F196" s="51"/>
      <c r="G196" s="47" t="s">
        <v>291</v>
      </c>
      <c r="I196" s="71" t="s">
        <v>292</v>
      </c>
      <c r="L196" s="49"/>
      <c r="M196" s="49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7"/>
      <c r="AE196" s="46"/>
    </row>
    <row r="197" spans="1:40" ht="15" customHeight="1" x14ac:dyDescent="0.2">
      <c r="A197" s="46">
        <v>195</v>
      </c>
      <c r="D197" s="47" t="s">
        <v>293</v>
      </c>
      <c r="F197" s="51"/>
      <c r="G197" s="47" t="s">
        <v>293</v>
      </c>
      <c r="I197" s="71" t="s">
        <v>294</v>
      </c>
      <c r="L197" s="49"/>
      <c r="M197" s="54"/>
      <c r="N197" s="56"/>
      <c r="O197" s="62"/>
      <c r="P197" s="62"/>
      <c r="Q197" s="62"/>
      <c r="R197" s="62"/>
      <c r="S197" s="62"/>
      <c r="T197" s="46"/>
      <c r="U197" s="62"/>
      <c r="V197" s="62"/>
      <c r="W197" s="62"/>
      <c r="X197" s="62"/>
      <c r="AE197" s="46"/>
    </row>
    <row r="198" spans="1:40" ht="15" customHeight="1" x14ac:dyDescent="0.2">
      <c r="A198" s="46">
        <v>196</v>
      </c>
      <c r="L198" s="49"/>
      <c r="M198" s="49"/>
      <c r="N198" s="56"/>
      <c r="O198" s="62"/>
      <c r="P198" s="62"/>
      <c r="Q198" s="62"/>
      <c r="R198" s="62"/>
      <c r="S198" s="62"/>
      <c r="T198" s="46"/>
      <c r="U198" s="62"/>
      <c r="V198" s="62"/>
      <c r="W198" s="62"/>
      <c r="X198" s="62"/>
      <c r="AE198" s="46"/>
      <c r="AG198" s="46"/>
      <c r="AM198" s="46"/>
      <c r="AN198" s="46"/>
    </row>
    <row r="199" spans="1:40" ht="15" customHeight="1" x14ac:dyDescent="0.2">
      <c r="A199" s="46">
        <v>197</v>
      </c>
      <c r="L199" s="49"/>
      <c r="M199" s="49"/>
      <c r="N199" s="56"/>
      <c r="O199" s="70"/>
      <c r="P199" s="70"/>
      <c r="Q199" s="70"/>
      <c r="R199" s="70"/>
      <c r="S199" s="70"/>
      <c r="T199" s="46"/>
      <c r="U199" s="70"/>
      <c r="V199" s="70"/>
      <c r="W199" s="70"/>
      <c r="X199" s="70"/>
      <c r="AE199" s="46"/>
    </row>
    <row r="200" spans="1:40" ht="15" customHeight="1" x14ac:dyDescent="0.2">
      <c r="A200" s="46">
        <v>198</v>
      </c>
      <c r="D200" s="47" t="s">
        <v>295</v>
      </c>
      <c r="G200" s="47" t="s">
        <v>295</v>
      </c>
      <c r="L200" s="49"/>
      <c r="M200" s="49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7"/>
      <c r="AE200" s="46"/>
      <c r="AM200" s="46"/>
      <c r="AN200" s="46"/>
    </row>
    <row r="201" spans="1:40" ht="15" customHeight="1" x14ac:dyDescent="0.2">
      <c r="A201" s="46">
        <v>199</v>
      </c>
      <c r="D201" s="47" t="s">
        <v>296</v>
      </c>
      <c r="F201" s="48"/>
      <c r="G201" s="47" t="s">
        <v>296</v>
      </c>
      <c r="L201" s="49"/>
      <c r="M201" s="49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7"/>
      <c r="AE201" s="46"/>
    </row>
    <row r="202" spans="1:40" ht="15" customHeight="1" x14ac:dyDescent="0.2">
      <c r="A202" s="46">
        <v>200</v>
      </c>
      <c r="D202" s="47" t="s">
        <v>297</v>
      </c>
      <c r="G202" s="47" t="s">
        <v>297</v>
      </c>
      <c r="L202" s="49"/>
      <c r="M202" s="49"/>
      <c r="N202" s="56"/>
      <c r="O202" s="62"/>
      <c r="P202" s="62"/>
      <c r="Q202" s="62"/>
      <c r="R202" s="62"/>
      <c r="S202" s="62"/>
      <c r="T202" s="46"/>
      <c r="U202" s="62"/>
      <c r="V202" s="62"/>
      <c r="W202" s="62"/>
      <c r="X202" s="62"/>
      <c r="AE202" s="46"/>
    </row>
    <row r="203" spans="1:40" ht="15" customHeight="1" x14ac:dyDescent="0.2">
      <c r="A203" s="46">
        <v>201</v>
      </c>
      <c r="L203" s="49"/>
      <c r="M203" s="49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7"/>
      <c r="AE203" s="46"/>
    </row>
    <row r="204" spans="1:40" ht="15" customHeight="1" x14ac:dyDescent="0.2">
      <c r="A204" s="46">
        <v>202</v>
      </c>
      <c r="D204" s="47" t="s">
        <v>298</v>
      </c>
      <c r="G204" s="47" t="s">
        <v>298</v>
      </c>
      <c r="L204" s="49"/>
      <c r="M204" s="49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7"/>
      <c r="Z204" s="69"/>
      <c r="AE204" s="46"/>
      <c r="AG204" s="46"/>
    </row>
    <row r="205" spans="1:40" ht="15" customHeight="1" x14ac:dyDescent="0.2">
      <c r="A205" s="46">
        <v>203</v>
      </c>
      <c r="D205" s="47" t="s">
        <v>299</v>
      </c>
      <c r="G205" s="47" t="s">
        <v>299</v>
      </c>
      <c r="L205" s="49"/>
      <c r="M205" s="49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7"/>
      <c r="AE205" s="46"/>
    </row>
    <row r="206" spans="1:40" ht="15" customHeight="1" x14ac:dyDescent="0.2">
      <c r="A206" s="46">
        <v>204</v>
      </c>
      <c r="L206" s="49"/>
      <c r="M206" s="49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7"/>
      <c r="AE206" s="46"/>
    </row>
    <row r="207" spans="1:40" ht="15" customHeight="1" x14ac:dyDescent="0.2">
      <c r="A207" s="46">
        <v>205</v>
      </c>
      <c r="D207" s="47" t="s">
        <v>300</v>
      </c>
      <c r="G207" s="47" t="s">
        <v>300</v>
      </c>
      <c r="L207" s="49"/>
      <c r="M207" s="49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7"/>
      <c r="AA207" s="53"/>
      <c r="AB207" s="53"/>
      <c r="AE207" s="46"/>
    </row>
    <row r="208" spans="1:40" ht="15" customHeight="1" x14ac:dyDescent="0.2">
      <c r="A208" s="46">
        <v>206</v>
      </c>
      <c r="D208" s="47" t="s">
        <v>301</v>
      </c>
      <c r="F208" s="48"/>
      <c r="G208" s="47" t="s">
        <v>301</v>
      </c>
      <c r="L208" s="49"/>
      <c r="M208" s="49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7"/>
      <c r="AE208" s="46"/>
    </row>
    <row r="209" spans="1:34" ht="15" customHeight="1" x14ac:dyDescent="0.2">
      <c r="A209" s="46">
        <v>207</v>
      </c>
      <c r="L209" s="49"/>
      <c r="M209" s="49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7"/>
      <c r="AE209" s="46"/>
    </row>
    <row r="210" spans="1:34" ht="15" customHeight="1" x14ac:dyDescent="0.2">
      <c r="A210" s="46">
        <v>208</v>
      </c>
      <c r="D210" s="47" t="s">
        <v>302</v>
      </c>
      <c r="G210" s="47" t="s">
        <v>302</v>
      </c>
      <c r="L210" s="49"/>
      <c r="M210" s="49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7"/>
      <c r="AE210" s="46"/>
      <c r="AG210" s="48"/>
    </row>
    <row r="211" spans="1:34" ht="15" customHeight="1" x14ac:dyDescent="0.2">
      <c r="A211" s="46">
        <v>209</v>
      </c>
      <c r="F211" s="51"/>
      <c r="L211" s="49"/>
      <c r="M211" s="49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7"/>
      <c r="AE211" s="46"/>
    </row>
    <row r="212" spans="1:34" ht="15" customHeight="1" x14ac:dyDescent="0.2">
      <c r="A212" s="46">
        <v>210</v>
      </c>
      <c r="F212" s="51"/>
      <c r="L212" s="49"/>
      <c r="M212" s="49"/>
      <c r="N212" s="56"/>
      <c r="O212" s="56"/>
      <c r="P212" s="56"/>
      <c r="Q212" s="56"/>
      <c r="R212" s="56"/>
      <c r="S212" s="56"/>
      <c r="T212" s="46"/>
      <c r="U212" s="56"/>
      <c r="V212" s="56"/>
      <c r="W212" s="56"/>
      <c r="X212" s="56"/>
      <c r="AA212" s="53"/>
      <c r="AB212" s="53"/>
      <c r="AE212" s="46"/>
    </row>
    <row r="213" spans="1:34" ht="15" customHeight="1" x14ac:dyDescent="0.2">
      <c r="A213" s="46">
        <v>211</v>
      </c>
      <c r="L213" s="49"/>
      <c r="M213" s="49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7"/>
      <c r="AE213" s="46"/>
    </row>
    <row r="214" spans="1:34" ht="15" customHeight="1" x14ac:dyDescent="0.2">
      <c r="A214" s="46">
        <v>212</v>
      </c>
      <c r="F214" s="48"/>
      <c r="L214" s="49"/>
      <c r="M214" s="54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7"/>
      <c r="AA214" s="53"/>
      <c r="AB214" s="53"/>
      <c r="AE214" s="52"/>
    </row>
    <row r="215" spans="1:34" ht="15" customHeight="1" x14ac:dyDescent="0.2">
      <c r="A215" s="46">
        <v>213</v>
      </c>
      <c r="F215" s="51"/>
      <c r="L215" s="49"/>
      <c r="M215" s="49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7"/>
      <c r="AE215" s="46"/>
      <c r="AG215" s="46"/>
    </row>
    <row r="216" spans="1:34" ht="15" customHeight="1" x14ac:dyDescent="0.2">
      <c r="A216" s="46">
        <v>214</v>
      </c>
      <c r="L216" s="49"/>
      <c r="M216" s="49"/>
      <c r="N216" s="56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AE216" s="46"/>
    </row>
    <row r="217" spans="1:34" ht="15" customHeight="1" x14ac:dyDescent="0.2">
      <c r="A217" s="46">
        <v>215</v>
      </c>
      <c r="F217" s="51"/>
      <c r="L217" s="49"/>
      <c r="M217" s="49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AA217" s="53"/>
      <c r="AB217" s="53"/>
      <c r="AE217" s="46"/>
    </row>
    <row r="218" spans="1:34" ht="15" customHeight="1" x14ac:dyDescent="0.2">
      <c r="A218" s="46">
        <v>216</v>
      </c>
      <c r="L218" s="49"/>
      <c r="M218" s="49"/>
      <c r="AE218" s="46"/>
      <c r="AG218" s="46"/>
    </row>
    <row r="219" spans="1:34" ht="15" customHeight="1" x14ac:dyDescent="0.2">
      <c r="A219" s="46">
        <v>217</v>
      </c>
      <c r="L219" s="49"/>
      <c r="M219" s="54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Z219" s="56"/>
      <c r="AA219" s="72"/>
      <c r="AB219" s="73"/>
      <c r="AE219" s="46"/>
      <c r="AG219" s="74"/>
    </row>
    <row r="220" spans="1:34" ht="15" customHeight="1" x14ac:dyDescent="0.2">
      <c r="A220" s="46">
        <v>218</v>
      </c>
      <c r="L220" s="49"/>
      <c r="M220" s="54"/>
      <c r="AE220" s="46"/>
      <c r="AG220" s="46"/>
    </row>
    <row r="221" spans="1:34" ht="15" customHeight="1" x14ac:dyDescent="0.2">
      <c r="A221" s="46">
        <v>219</v>
      </c>
      <c r="E221" s="47"/>
      <c r="F221" s="47"/>
      <c r="H221" s="75"/>
      <c r="L221" s="49"/>
      <c r="M221" s="54"/>
      <c r="Z221" s="55"/>
      <c r="AA221" s="51"/>
      <c r="AB221" s="46"/>
      <c r="AD221" s="52"/>
      <c r="AE221" s="53"/>
      <c r="AG221" s="46"/>
      <c r="AH221" s="59"/>
    </row>
    <row r="222" spans="1:34" ht="15" customHeight="1" x14ac:dyDescent="0.2">
      <c r="A222" s="46">
        <v>220</v>
      </c>
      <c r="B222" s="47"/>
      <c r="C222" s="47"/>
      <c r="F222" s="76"/>
      <c r="H222" s="76"/>
      <c r="K222" s="47"/>
      <c r="L222" s="47"/>
      <c r="M222" s="46"/>
      <c r="T222" s="46"/>
      <c r="U222" s="46"/>
      <c r="Y222" s="47"/>
      <c r="Z222" s="55"/>
      <c r="AA222" s="51"/>
      <c r="AB222" s="46"/>
      <c r="AD222" s="52"/>
      <c r="AE222" s="53"/>
      <c r="AG222" s="74"/>
    </row>
    <row r="223" spans="1:34" ht="15" customHeight="1" x14ac:dyDescent="0.2">
      <c r="A223" s="46">
        <v>221</v>
      </c>
      <c r="C223" s="47"/>
      <c r="F223" s="51"/>
      <c r="H223" s="47"/>
      <c r="K223" s="47"/>
      <c r="L223" s="47"/>
      <c r="M223" s="46"/>
      <c r="T223" s="46"/>
      <c r="U223" s="46"/>
      <c r="Y223" s="47"/>
      <c r="Z223" s="72"/>
      <c r="AA223" s="51"/>
      <c r="AB223" s="46"/>
      <c r="AD223" s="52"/>
      <c r="AE223" s="53"/>
      <c r="AG223" s="46"/>
    </row>
    <row r="224" spans="1:34" ht="15" customHeight="1" x14ac:dyDescent="0.2">
      <c r="A224" s="46">
        <v>222</v>
      </c>
      <c r="C224" s="47"/>
      <c r="F224" s="51"/>
      <c r="H224" s="47"/>
      <c r="K224" s="47"/>
      <c r="L224" s="47"/>
      <c r="M224" s="46"/>
      <c r="Y224" s="47"/>
      <c r="Z224" s="74"/>
      <c r="AD224" s="52"/>
      <c r="AE224" s="53"/>
      <c r="AF224" s="64"/>
    </row>
    <row r="225" spans="1:36" ht="15" customHeight="1" x14ac:dyDescent="0.2">
      <c r="A225" s="46">
        <v>223</v>
      </c>
      <c r="C225" s="47"/>
      <c r="F225" s="51"/>
      <c r="H225" s="47"/>
      <c r="K225" s="47"/>
      <c r="L225" s="47"/>
      <c r="M225" s="46"/>
      <c r="Y225" s="47"/>
      <c r="Z225" s="50"/>
      <c r="AA225" s="51"/>
      <c r="AB225" s="46"/>
      <c r="AD225" s="52"/>
      <c r="AE225" s="53"/>
      <c r="AF225" s="46"/>
    </row>
    <row r="226" spans="1:36" ht="15" customHeight="1" x14ac:dyDescent="0.2">
      <c r="A226" s="46">
        <v>224</v>
      </c>
      <c r="C226" s="47"/>
      <c r="F226" s="51"/>
      <c r="H226" s="47"/>
      <c r="K226" s="47"/>
      <c r="L226" s="47"/>
      <c r="M226" s="46"/>
      <c r="Y226" s="47"/>
      <c r="Z226" s="74"/>
      <c r="AD226" s="52"/>
      <c r="AE226" s="64"/>
    </row>
    <row r="227" spans="1:36" ht="15" customHeight="1" x14ac:dyDescent="0.2">
      <c r="A227" s="46">
        <v>225</v>
      </c>
      <c r="C227" s="47"/>
      <c r="E227" s="47"/>
      <c r="F227" s="51"/>
      <c r="H227" s="47"/>
      <c r="K227" s="47"/>
      <c r="L227" s="47"/>
      <c r="M227" s="46"/>
      <c r="Y227" s="47"/>
      <c r="Z227" s="46"/>
      <c r="AE227" s="53"/>
      <c r="AF227" s="46"/>
    </row>
    <row r="228" spans="1:36" ht="15" customHeight="1" x14ac:dyDescent="0.2">
      <c r="A228" s="46">
        <v>226</v>
      </c>
      <c r="B228" s="47"/>
      <c r="C228" s="47"/>
      <c r="E228" s="47"/>
      <c r="F228" s="47"/>
      <c r="H228" s="47"/>
      <c r="I228" s="46"/>
      <c r="K228" s="47"/>
      <c r="L228" s="47"/>
      <c r="M228" s="46"/>
      <c r="N228" s="46"/>
      <c r="Y228" s="47"/>
      <c r="Z228" s="46"/>
      <c r="AE228" s="53"/>
      <c r="AF228" s="46"/>
    </row>
    <row r="229" spans="1:36" ht="15" customHeight="1" x14ac:dyDescent="0.2">
      <c r="A229" s="46">
        <v>227</v>
      </c>
      <c r="B229" s="47"/>
      <c r="C229" s="47"/>
      <c r="E229" s="47"/>
      <c r="F229" s="47"/>
      <c r="H229" s="47"/>
      <c r="I229" s="46"/>
      <c r="K229" s="47"/>
      <c r="L229" s="47"/>
      <c r="M229" s="46"/>
      <c r="N229" s="46"/>
      <c r="Y229" s="47"/>
      <c r="Z229" s="77"/>
      <c r="AE229" s="64"/>
      <c r="AF229" s="64"/>
      <c r="AI229" s="46"/>
      <c r="AJ229" s="52"/>
    </row>
    <row r="230" spans="1:36" ht="15" customHeight="1" x14ac:dyDescent="0.2">
      <c r="A230" s="46">
        <v>228</v>
      </c>
      <c r="B230" s="47"/>
      <c r="C230" s="47"/>
      <c r="E230" s="47"/>
      <c r="F230" s="47"/>
      <c r="H230" s="47"/>
      <c r="I230" s="46"/>
      <c r="K230" s="47"/>
      <c r="L230" s="47"/>
      <c r="M230" s="46"/>
      <c r="N230" s="46"/>
      <c r="Y230" s="47"/>
      <c r="Z230" s="77"/>
      <c r="AE230" s="64"/>
      <c r="AF230" s="64"/>
      <c r="AI230" s="68"/>
      <c r="AJ230" s="52"/>
    </row>
    <row r="231" spans="1:36" ht="15" customHeight="1" x14ac:dyDescent="0.2">
      <c r="A231" s="46">
        <v>229</v>
      </c>
      <c r="B231" s="47"/>
      <c r="C231" s="47"/>
      <c r="E231" s="47"/>
      <c r="F231" s="47"/>
      <c r="H231" s="47"/>
      <c r="I231" s="46"/>
      <c r="K231" s="47"/>
      <c r="L231" s="47"/>
      <c r="M231" s="46"/>
      <c r="N231" s="46"/>
      <c r="Y231" s="47"/>
      <c r="Z231" s="77"/>
      <c r="AE231" s="64"/>
      <c r="AF231" s="64"/>
      <c r="AI231" s="68"/>
      <c r="AJ231" s="52"/>
    </row>
    <row r="232" spans="1:36" ht="15" customHeight="1" x14ac:dyDescent="0.2">
      <c r="A232" s="46">
        <v>230</v>
      </c>
      <c r="B232" s="47"/>
      <c r="C232" s="47"/>
      <c r="E232" s="47"/>
      <c r="F232" s="47"/>
      <c r="H232" s="47"/>
      <c r="I232" s="46"/>
      <c r="K232" s="47"/>
      <c r="L232" s="47"/>
      <c r="M232" s="46"/>
      <c r="N232" s="46"/>
      <c r="Y232" s="47"/>
      <c r="Z232" s="77"/>
      <c r="AE232" s="64"/>
      <c r="AF232" s="64"/>
      <c r="AI232" s="68"/>
      <c r="AJ232" s="52"/>
    </row>
    <row r="233" spans="1:36" ht="15" customHeight="1" x14ac:dyDescent="0.2">
      <c r="A233" s="46">
        <v>231</v>
      </c>
      <c r="B233" s="47"/>
      <c r="C233" s="47"/>
      <c r="E233" s="47"/>
      <c r="F233" s="47"/>
      <c r="H233" s="47"/>
      <c r="I233" s="46"/>
      <c r="K233" s="47"/>
      <c r="L233" s="47"/>
      <c r="M233" s="46"/>
      <c r="N233" s="46"/>
      <c r="T233" s="46"/>
      <c r="U233" s="46"/>
      <c r="Y233" s="47"/>
      <c r="Z233" s="77"/>
      <c r="AE233" s="64"/>
      <c r="AF233" s="64"/>
      <c r="AI233" s="68"/>
      <c r="AJ233" s="52"/>
    </row>
    <row r="234" spans="1:36" ht="15" customHeight="1" x14ac:dyDescent="0.2">
      <c r="A234" s="46">
        <v>232</v>
      </c>
      <c r="B234" s="47"/>
      <c r="C234" s="47"/>
      <c r="E234" s="47"/>
      <c r="F234" s="47"/>
      <c r="H234" s="47"/>
      <c r="I234" s="46"/>
      <c r="K234" s="47"/>
      <c r="L234" s="47"/>
      <c r="M234" s="46"/>
      <c r="N234" s="46"/>
      <c r="T234" s="46"/>
      <c r="U234" s="46"/>
      <c r="Y234" s="47"/>
      <c r="Z234" s="77"/>
      <c r="AE234" s="64"/>
      <c r="AF234" s="64"/>
      <c r="AI234" s="68"/>
      <c r="AJ234" s="52"/>
    </row>
    <row r="235" spans="1:36" ht="15" customHeight="1" x14ac:dyDescent="0.2">
      <c r="A235" s="46">
        <v>233</v>
      </c>
      <c r="B235" s="47"/>
      <c r="C235" s="47"/>
      <c r="E235" s="47"/>
      <c r="F235" s="47"/>
      <c r="H235" s="47"/>
      <c r="I235" s="46"/>
      <c r="K235" s="47"/>
      <c r="L235" s="47"/>
      <c r="M235" s="46"/>
      <c r="N235" s="46"/>
      <c r="Y235" s="47"/>
      <c r="Z235" s="77"/>
      <c r="AE235" s="64"/>
      <c r="AF235" s="64"/>
      <c r="AI235" s="68"/>
      <c r="AJ235" s="52"/>
    </row>
    <row r="236" spans="1:36" ht="15" customHeight="1" x14ac:dyDescent="0.2">
      <c r="A236" s="46">
        <v>234</v>
      </c>
      <c r="B236" s="47"/>
      <c r="C236" s="47"/>
      <c r="E236" s="47"/>
      <c r="F236" s="47"/>
      <c r="H236" s="47"/>
      <c r="I236" s="46"/>
      <c r="K236" s="47"/>
      <c r="L236" s="47"/>
      <c r="M236" s="46"/>
      <c r="N236" s="46"/>
      <c r="T236" s="46"/>
      <c r="U236" s="46"/>
      <c r="Y236" s="47"/>
      <c r="Z236" s="77"/>
      <c r="AE236" s="64"/>
      <c r="AF236" s="64"/>
      <c r="AI236" s="68"/>
      <c r="AJ236" s="52"/>
    </row>
    <row r="237" spans="1:36" ht="15" customHeight="1" x14ac:dyDescent="0.2">
      <c r="A237" s="46">
        <v>235</v>
      </c>
      <c r="B237" s="47"/>
      <c r="C237" s="47"/>
      <c r="E237" s="47"/>
      <c r="F237" s="47"/>
      <c r="H237" s="47"/>
      <c r="I237" s="46"/>
      <c r="K237" s="47"/>
      <c r="L237" s="47"/>
      <c r="M237" s="46"/>
      <c r="N237" s="46"/>
      <c r="T237" s="46"/>
      <c r="U237" s="46"/>
      <c r="Y237" s="47"/>
      <c r="Z237" s="77"/>
      <c r="AE237" s="64"/>
      <c r="AF237" s="64"/>
      <c r="AI237" s="68"/>
      <c r="AJ237" s="52"/>
    </row>
    <row r="238" spans="1:36" ht="15" customHeight="1" x14ac:dyDescent="0.2">
      <c r="A238" s="46">
        <v>236</v>
      </c>
      <c r="B238" s="47"/>
      <c r="C238" s="47"/>
      <c r="E238" s="47"/>
      <c r="F238" s="47"/>
      <c r="H238" s="47"/>
      <c r="I238" s="46"/>
      <c r="K238" s="47"/>
      <c r="L238" s="47"/>
      <c r="M238" s="46"/>
      <c r="N238" s="46"/>
      <c r="T238" s="46"/>
      <c r="U238" s="46"/>
      <c r="Y238" s="47"/>
      <c r="Z238" s="77"/>
      <c r="AE238" s="64"/>
      <c r="AI238" s="68"/>
      <c r="AJ238" s="52"/>
    </row>
    <row r="239" spans="1:36" ht="15" customHeight="1" x14ac:dyDescent="0.2">
      <c r="A239" s="46">
        <v>237</v>
      </c>
      <c r="E239" s="47"/>
      <c r="F239" s="47"/>
      <c r="H239" s="47"/>
      <c r="I239" s="46"/>
      <c r="K239" s="47"/>
      <c r="L239" s="47"/>
      <c r="M239" s="46"/>
      <c r="T239" s="46"/>
      <c r="U239" s="46"/>
      <c r="Y239" s="47"/>
      <c r="Z239" s="77"/>
      <c r="AE239" s="64"/>
      <c r="AI239" s="68"/>
      <c r="AJ239" s="52"/>
    </row>
    <row r="240" spans="1:36" ht="15" customHeight="1" x14ac:dyDescent="0.2">
      <c r="A240" s="46">
        <v>238</v>
      </c>
      <c r="C240" s="47"/>
      <c r="E240" s="47"/>
      <c r="H240" s="47"/>
      <c r="I240" s="46"/>
      <c r="M240" s="46"/>
      <c r="Y240" s="47"/>
      <c r="Z240" s="77"/>
      <c r="AE240" s="64"/>
      <c r="AI240" s="68"/>
      <c r="AJ240" s="52"/>
    </row>
    <row r="241" spans="1:36" ht="15" customHeight="1" x14ac:dyDescent="0.2">
      <c r="A241" s="46">
        <v>239</v>
      </c>
      <c r="B241" s="47"/>
      <c r="C241" s="47"/>
      <c r="E241" s="47"/>
      <c r="H241" s="47"/>
      <c r="I241" s="46"/>
      <c r="K241" s="47"/>
      <c r="L241" s="47"/>
      <c r="M241" s="46"/>
      <c r="N241" s="46"/>
      <c r="O241" s="46"/>
      <c r="Q241" s="68"/>
      <c r="R241" s="46"/>
      <c r="Y241" s="47"/>
      <c r="Z241" s="77"/>
      <c r="AE241" s="64"/>
      <c r="AF241" s="64"/>
    </row>
    <row r="242" spans="1:36" ht="15" customHeight="1" x14ac:dyDescent="0.2">
      <c r="A242" s="46">
        <v>240</v>
      </c>
      <c r="B242" s="47"/>
      <c r="C242" s="47"/>
      <c r="E242" s="47"/>
      <c r="H242" s="47"/>
      <c r="I242" s="47"/>
      <c r="K242" s="47"/>
      <c r="L242" s="47"/>
      <c r="M242" s="46"/>
      <c r="N242" s="46"/>
      <c r="O242" s="46"/>
      <c r="Q242" s="48"/>
      <c r="R242" s="46"/>
      <c r="Y242" s="47"/>
      <c r="Z242" s="77"/>
      <c r="AE242" s="64"/>
      <c r="AF242" s="64"/>
    </row>
    <row r="243" spans="1:36" ht="15" customHeight="1" x14ac:dyDescent="0.2">
      <c r="A243" s="46">
        <v>241</v>
      </c>
      <c r="B243" s="47"/>
      <c r="C243" s="47"/>
      <c r="E243" s="47"/>
      <c r="H243" s="47"/>
      <c r="I243" s="47"/>
      <c r="K243" s="47"/>
      <c r="L243" s="47"/>
      <c r="M243" s="46"/>
      <c r="N243" s="46"/>
      <c r="O243" s="46"/>
      <c r="Q243" s="48"/>
      <c r="R243" s="46"/>
      <c r="Y243" s="47"/>
      <c r="Z243" s="77"/>
      <c r="AE243" s="64"/>
      <c r="AF243" s="64"/>
    </row>
    <row r="244" spans="1:36" ht="15" customHeight="1" x14ac:dyDescent="0.2">
      <c r="A244" s="46">
        <v>242</v>
      </c>
      <c r="B244" s="47"/>
      <c r="C244" s="47"/>
      <c r="E244" s="47"/>
      <c r="H244" s="47"/>
      <c r="I244" s="47"/>
      <c r="K244" s="47"/>
      <c r="L244" s="47"/>
      <c r="M244" s="46"/>
      <c r="N244" s="46"/>
      <c r="O244" s="46"/>
      <c r="Q244" s="48"/>
      <c r="R244" s="46"/>
      <c r="Y244" s="47"/>
      <c r="Z244" s="77"/>
      <c r="AC244" s="47"/>
      <c r="AD244" s="47"/>
      <c r="AE244" s="64"/>
      <c r="AF244" s="64"/>
    </row>
    <row r="245" spans="1:36" ht="15" customHeight="1" x14ac:dyDescent="0.2">
      <c r="A245" s="46">
        <v>243</v>
      </c>
      <c r="B245" s="47"/>
      <c r="C245" s="47"/>
      <c r="E245" s="47"/>
      <c r="H245" s="47"/>
      <c r="I245" s="47"/>
      <c r="K245" s="47"/>
      <c r="L245" s="47"/>
      <c r="M245" s="46"/>
      <c r="N245" s="46"/>
      <c r="O245" s="46"/>
      <c r="Q245" s="48"/>
      <c r="R245" s="46"/>
      <c r="Y245" s="47"/>
      <c r="Z245" s="77"/>
      <c r="AE245" s="64"/>
      <c r="AF245" s="64"/>
    </row>
    <row r="246" spans="1:36" ht="15" customHeight="1" x14ac:dyDescent="0.2">
      <c r="A246" s="46">
        <v>244</v>
      </c>
      <c r="B246" s="47"/>
      <c r="C246" s="47"/>
      <c r="E246" s="47"/>
      <c r="H246" s="47"/>
      <c r="I246" s="47"/>
      <c r="K246" s="47"/>
      <c r="L246" s="55"/>
      <c r="M246" s="46"/>
      <c r="N246" s="46"/>
      <c r="O246" s="46"/>
      <c r="Q246" s="46"/>
      <c r="R246" s="46"/>
      <c r="Z246" s="77"/>
      <c r="AC246" s="47"/>
      <c r="AE246" s="64"/>
      <c r="AF246" s="64"/>
    </row>
    <row r="247" spans="1:36" ht="15" customHeight="1" x14ac:dyDescent="0.2">
      <c r="A247" s="46">
        <v>245</v>
      </c>
      <c r="B247" s="47"/>
      <c r="C247" s="47"/>
      <c r="E247" s="47"/>
      <c r="H247" s="47"/>
      <c r="I247" s="47"/>
      <c r="K247" s="47"/>
      <c r="L247" s="55"/>
      <c r="M247" s="46"/>
      <c r="N247" s="46"/>
      <c r="O247" s="46"/>
      <c r="Q247" s="46"/>
      <c r="R247" s="46"/>
      <c r="Z247" s="77"/>
      <c r="AC247" s="47"/>
      <c r="AE247" s="64"/>
      <c r="AF247" s="64"/>
    </row>
    <row r="248" spans="1:36" ht="15" customHeight="1" x14ac:dyDescent="0.2">
      <c r="A248" s="46">
        <v>246</v>
      </c>
      <c r="E248" s="47"/>
      <c r="H248" s="47"/>
      <c r="I248" s="46"/>
      <c r="M248" s="46"/>
      <c r="Y248" s="47"/>
      <c r="Z248" s="68"/>
      <c r="AD248" s="52"/>
      <c r="AE248" s="64"/>
      <c r="AF248" s="64"/>
    </row>
    <row r="249" spans="1:36" ht="15" customHeight="1" x14ac:dyDescent="0.2">
      <c r="A249" s="46">
        <v>247</v>
      </c>
      <c r="C249" s="47"/>
      <c r="D249" s="46"/>
      <c r="F249" s="68"/>
      <c r="G249" s="46"/>
      <c r="H249" s="47"/>
      <c r="I249" s="46"/>
      <c r="K249" s="47"/>
      <c r="L249" s="47"/>
      <c r="Y249" s="47"/>
      <c r="Z249" s="68"/>
      <c r="AD249" s="52"/>
      <c r="AE249" s="64"/>
      <c r="AF249" s="64"/>
      <c r="AG249" s="64"/>
      <c r="AH249" s="52"/>
    </row>
    <row r="250" spans="1:36" ht="15" customHeight="1" x14ac:dyDescent="0.2">
      <c r="A250" s="46">
        <v>248</v>
      </c>
      <c r="B250" s="47"/>
      <c r="C250" s="47"/>
      <c r="D250" s="46"/>
      <c r="E250" s="47"/>
      <c r="F250" s="48"/>
      <c r="G250" s="46"/>
      <c r="H250" s="47"/>
      <c r="I250" s="46"/>
      <c r="K250" s="47"/>
      <c r="L250" s="47"/>
      <c r="Y250" s="47"/>
      <c r="Z250" s="68"/>
      <c r="AD250" s="52"/>
      <c r="AE250" s="64"/>
      <c r="AF250" s="64"/>
      <c r="AG250" s="52"/>
      <c r="AH250" s="52"/>
    </row>
    <row r="251" spans="1:36" ht="15" customHeight="1" x14ac:dyDescent="0.2">
      <c r="A251" s="46">
        <v>249</v>
      </c>
      <c r="B251" s="47"/>
      <c r="C251" s="47"/>
      <c r="D251" s="46"/>
      <c r="E251" s="47"/>
      <c r="F251" s="71"/>
      <c r="G251" s="46"/>
      <c r="H251" s="47"/>
      <c r="I251" s="51"/>
      <c r="K251" s="47"/>
      <c r="L251" s="47"/>
      <c r="Y251" s="47"/>
      <c r="Z251" s="68"/>
      <c r="AD251" s="52"/>
      <c r="AE251" s="64"/>
      <c r="AF251" s="64"/>
      <c r="AG251" s="64"/>
      <c r="AH251" s="52"/>
    </row>
    <row r="252" spans="1:36" ht="15" customHeight="1" x14ac:dyDescent="0.2">
      <c r="A252" s="46">
        <v>250</v>
      </c>
      <c r="B252" s="47"/>
      <c r="C252" s="47"/>
      <c r="D252" s="46"/>
      <c r="E252" s="47"/>
      <c r="F252" s="71"/>
      <c r="G252" s="46"/>
      <c r="H252" s="47"/>
      <c r="I252" s="51"/>
      <c r="K252" s="47"/>
      <c r="L252" s="47"/>
      <c r="Y252" s="47"/>
      <c r="Z252" s="68"/>
      <c r="AD252" s="52"/>
      <c r="AE252" s="64"/>
      <c r="AF252" s="64"/>
      <c r="AG252" s="52"/>
      <c r="AH252" s="52"/>
    </row>
    <row r="253" spans="1:36" ht="15" customHeight="1" x14ac:dyDescent="0.2">
      <c r="A253" s="46">
        <v>251</v>
      </c>
      <c r="B253" s="47"/>
      <c r="C253" s="47"/>
      <c r="D253" s="46"/>
      <c r="E253" s="47"/>
      <c r="F253" s="71"/>
      <c r="G253" s="46"/>
      <c r="H253" s="47"/>
      <c r="I253" s="51"/>
      <c r="K253" s="47"/>
      <c r="L253" s="47"/>
      <c r="Y253" s="47"/>
      <c r="Z253" s="68"/>
      <c r="AA253" s="50"/>
      <c r="AB253" s="50"/>
      <c r="AD253" s="52"/>
      <c r="AE253" s="53"/>
      <c r="AF253" s="64"/>
      <c r="AG253" s="64"/>
      <c r="AH253" s="52"/>
    </row>
    <row r="254" spans="1:36" ht="15" customHeight="1" x14ac:dyDescent="0.2">
      <c r="A254" s="46">
        <v>252</v>
      </c>
      <c r="B254" s="47"/>
      <c r="C254" s="47"/>
      <c r="D254" s="46"/>
      <c r="E254" s="47"/>
      <c r="F254" s="51"/>
      <c r="G254" s="46"/>
      <c r="H254" s="47"/>
      <c r="I254" s="51"/>
      <c r="K254" s="47"/>
      <c r="L254" s="47"/>
      <c r="Y254" s="47"/>
      <c r="Z254" s="68"/>
      <c r="AA254" s="67"/>
      <c r="AB254" s="50"/>
      <c r="AD254" s="52"/>
      <c r="AE254" s="53"/>
      <c r="AF254" s="64"/>
      <c r="AG254" s="52"/>
      <c r="AH254" s="52"/>
    </row>
    <row r="255" spans="1:36" ht="15" customHeight="1" x14ac:dyDescent="0.2">
      <c r="A255" s="46">
        <v>253</v>
      </c>
      <c r="B255" s="47"/>
      <c r="C255" s="47"/>
      <c r="D255" s="46"/>
      <c r="E255" s="47"/>
      <c r="F255" s="51"/>
      <c r="G255" s="46"/>
      <c r="H255" s="47"/>
      <c r="I255" s="51"/>
      <c r="K255" s="47"/>
      <c r="L255" s="47"/>
      <c r="Y255" s="47"/>
      <c r="Z255" s="55"/>
      <c r="AA255" s="67"/>
      <c r="AB255" s="50"/>
      <c r="AC255" s="77"/>
      <c r="AD255" s="52"/>
      <c r="AE255" s="53"/>
      <c r="AF255" s="52"/>
      <c r="AG255" s="52"/>
      <c r="AH255" s="52"/>
    </row>
    <row r="256" spans="1:36" ht="15" customHeight="1" x14ac:dyDescent="0.2">
      <c r="A256" s="46">
        <v>254</v>
      </c>
      <c r="B256" s="47"/>
      <c r="C256" s="47"/>
      <c r="D256" s="46"/>
      <c r="F256" s="51"/>
      <c r="G256" s="46"/>
      <c r="H256" s="47"/>
      <c r="I256" s="51"/>
      <c r="K256" s="47"/>
      <c r="Y256" s="47"/>
      <c r="Z256" s="55"/>
      <c r="AA256" s="67"/>
      <c r="AB256" s="50"/>
      <c r="AC256" s="46"/>
      <c r="AD256" s="52"/>
      <c r="AE256" s="53"/>
      <c r="AF256" s="52"/>
      <c r="AG256" s="52"/>
      <c r="AH256" s="52"/>
      <c r="AI256" s="46"/>
      <c r="AJ256" s="46"/>
    </row>
    <row r="257" spans="1:37" ht="15" customHeight="1" x14ac:dyDescent="0.2">
      <c r="A257" s="46">
        <v>255</v>
      </c>
      <c r="C257" s="47"/>
      <c r="D257" s="46"/>
      <c r="E257" s="78"/>
      <c r="F257" s="51"/>
      <c r="G257" s="46"/>
      <c r="H257" s="79"/>
      <c r="I257" s="51"/>
      <c r="Y257" s="47"/>
      <c r="Z257" s="47"/>
      <c r="AA257" s="51"/>
      <c r="AB257" s="46"/>
      <c r="AC257" s="64"/>
      <c r="AD257" s="64"/>
      <c r="AE257" s="80"/>
      <c r="AF257" s="64"/>
      <c r="AG257" s="52"/>
      <c r="AH257" s="52"/>
      <c r="AI257" s="46"/>
      <c r="AJ257" s="46"/>
      <c r="AK257" s="47" t="s">
        <v>303</v>
      </c>
    </row>
    <row r="258" spans="1:37" ht="15" customHeight="1" x14ac:dyDescent="0.2">
      <c r="A258" s="46">
        <v>256</v>
      </c>
      <c r="C258" s="47"/>
      <c r="D258" s="46"/>
      <c r="E258" s="47"/>
      <c r="G258" s="46"/>
      <c r="H258" s="47"/>
      <c r="I258" s="46"/>
      <c r="Y258" s="47"/>
      <c r="Z258" s="47"/>
      <c r="AA258" s="64"/>
      <c r="AB258" s="64"/>
      <c r="AC258" s="64"/>
      <c r="AD258" s="64"/>
      <c r="AE258" s="64"/>
      <c r="AF258" s="64"/>
      <c r="AG258" s="52"/>
      <c r="AH258" s="52"/>
      <c r="AI258" s="46"/>
      <c r="AJ258" s="46"/>
    </row>
    <row r="259" spans="1:37" ht="15" customHeight="1" x14ac:dyDescent="0.2">
      <c r="A259" s="46">
        <v>257</v>
      </c>
      <c r="C259" s="47"/>
      <c r="D259" s="46"/>
      <c r="E259" s="47"/>
      <c r="F259" s="68"/>
      <c r="G259" s="46"/>
      <c r="H259" s="47"/>
      <c r="I259" s="46"/>
      <c r="Y259" s="47"/>
      <c r="Z259" s="47"/>
      <c r="AA259" s="67"/>
      <c r="AB259" s="50"/>
      <c r="AC259" s="46"/>
      <c r="AD259" s="52"/>
      <c r="AE259" s="53"/>
      <c r="AF259" s="52"/>
      <c r="AG259" s="46"/>
      <c r="AH259" s="46"/>
      <c r="AI259" s="46"/>
      <c r="AJ259" s="46"/>
    </row>
    <row r="260" spans="1:37" ht="15" customHeight="1" x14ac:dyDescent="0.2">
      <c r="A260" s="46">
        <v>258</v>
      </c>
      <c r="C260" s="47"/>
      <c r="D260" s="46"/>
      <c r="E260" s="47"/>
      <c r="G260" s="46"/>
      <c r="H260" s="47"/>
      <c r="I260" s="46"/>
      <c r="Y260" s="47"/>
      <c r="Z260" s="47"/>
      <c r="AA260" s="51"/>
      <c r="AB260" s="46"/>
      <c r="AC260" s="64"/>
      <c r="AD260" s="64"/>
      <c r="AE260" s="80"/>
      <c r="AF260" s="64"/>
      <c r="AG260" s="64"/>
      <c r="AH260" s="64"/>
    </row>
    <row r="261" spans="1:37" ht="15" customHeight="1" x14ac:dyDescent="0.2">
      <c r="A261" s="46">
        <v>259</v>
      </c>
      <c r="C261" s="47"/>
      <c r="D261" s="46"/>
      <c r="E261" s="47"/>
      <c r="F261" s="74"/>
      <c r="G261" s="46"/>
      <c r="H261" s="47"/>
      <c r="I261" s="46"/>
      <c r="Y261" s="47"/>
      <c r="Z261" s="47"/>
      <c r="AA261" s="64"/>
      <c r="AC261" s="64"/>
      <c r="AD261" s="64"/>
      <c r="AE261" s="64"/>
      <c r="AF261" s="64"/>
      <c r="AG261" s="64"/>
      <c r="AH261" s="64"/>
    </row>
    <row r="262" spans="1:37" ht="15" customHeight="1" x14ac:dyDescent="0.2">
      <c r="A262" s="46">
        <v>260</v>
      </c>
      <c r="C262" s="47"/>
      <c r="D262" s="46"/>
      <c r="E262" s="47"/>
      <c r="G262" s="46"/>
      <c r="H262" s="47"/>
      <c r="I262" s="46"/>
      <c r="Y262" s="47"/>
      <c r="Z262" s="47"/>
      <c r="AA262" s="67"/>
      <c r="AB262" s="50"/>
      <c r="AC262" s="47"/>
      <c r="AD262" s="64"/>
      <c r="AE262" s="80"/>
      <c r="AF262" s="64"/>
      <c r="AG262" s="64"/>
      <c r="AH262" s="64"/>
    </row>
    <row r="263" spans="1:37" ht="15" customHeight="1" x14ac:dyDescent="0.2">
      <c r="A263" s="46">
        <v>261</v>
      </c>
      <c r="C263" s="47"/>
      <c r="D263" s="46"/>
      <c r="E263" s="47"/>
      <c r="G263" s="46"/>
      <c r="H263" s="47"/>
      <c r="I263" s="46"/>
      <c r="Y263" s="47"/>
      <c r="Z263" s="47"/>
      <c r="AA263" s="67"/>
      <c r="AB263" s="50"/>
      <c r="AC263" s="47"/>
      <c r="AD263" s="64"/>
      <c r="AE263" s="80"/>
      <c r="AF263" s="64"/>
    </row>
    <row r="264" spans="1:37" ht="15" customHeight="1" x14ac:dyDescent="0.2">
      <c r="A264" s="46">
        <v>262</v>
      </c>
      <c r="D264" s="46"/>
      <c r="G264" s="46"/>
      <c r="Y264" s="47"/>
      <c r="Z264" s="47"/>
      <c r="AA264" s="67"/>
      <c r="AB264" s="50"/>
      <c r="AC264" s="47"/>
      <c r="AD264" s="52"/>
      <c r="AE264" s="53"/>
      <c r="AF264" s="52"/>
    </row>
    <row r="265" spans="1:37" ht="15" customHeight="1" x14ac:dyDescent="0.2">
      <c r="A265" s="46">
        <v>263</v>
      </c>
      <c r="C265" s="47"/>
      <c r="D265" s="46"/>
      <c r="E265" s="79"/>
      <c r="F265" s="47"/>
      <c r="G265" s="46"/>
      <c r="H265" s="79"/>
      <c r="I265" s="47"/>
      <c r="O265" s="79"/>
      <c r="P265" s="79"/>
      <c r="Y265" s="47"/>
      <c r="Z265" s="47"/>
      <c r="AA265" s="47"/>
      <c r="AB265" s="47"/>
      <c r="AC265" s="79"/>
      <c r="AD265" s="52"/>
      <c r="AE265" s="53"/>
      <c r="AF265" s="52"/>
    </row>
    <row r="266" spans="1:37" ht="15" customHeight="1" x14ac:dyDescent="0.2">
      <c r="A266" s="46">
        <v>264</v>
      </c>
      <c r="C266" s="47"/>
      <c r="D266" s="46"/>
      <c r="E266" s="47"/>
      <c r="F266" s="47"/>
      <c r="G266" s="46"/>
      <c r="H266" s="47"/>
      <c r="I266" s="47"/>
      <c r="Y266" s="47"/>
      <c r="Z266" s="47"/>
      <c r="AA266" s="47"/>
      <c r="AB266" s="47"/>
      <c r="AC266" s="47"/>
      <c r="AD266" s="52"/>
      <c r="AE266" s="53"/>
      <c r="AF266" s="52"/>
    </row>
    <row r="267" spans="1:37" ht="15" customHeight="1" x14ac:dyDescent="0.2">
      <c r="A267" s="46">
        <v>265</v>
      </c>
      <c r="C267" s="47"/>
      <c r="D267" s="46"/>
      <c r="E267" s="47"/>
      <c r="F267" s="47"/>
      <c r="G267" s="46"/>
      <c r="H267" s="47"/>
      <c r="I267" s="47"/>
      <c r="M267" s="46"/>
      <c r="N267" s="46"/>
      <c r="Y267" s="47"/>
      <c r="Z267" s="47"/>
      <c r="AA267" s="46"/>
      <c r="AB267" s="47"/>
      <c r="AC267" s="47"/>
      <c r="AD267" s="52"/>
      <c r="AE267" s="53"/>
      <c r="AF267" s="52"/>
    </row>
    <row r="268" spans="1:37" ht="15" customHeight="1" x14ac:dyDescent="0.2">
      <c r="A268" s="46">
        <v>266</v>
      </c>
      <c r="C268" s="47"/>
      <c r="D268" s="46"/>
      <c r="E268" s="47"/>
      <c r="F268" s="47"/>
      <c r="G268" s="46"/>
      <c r="H268" s="47"/>
      <c r="I268" s="47"/>
      <c r="M268" s="46"/>
      <c r="N268" s="46"/>
      <c r="Y268" s="47"/>
      <c r="Z268" s="47"/>
      <c r="AA268" s="46"/>
      <c r="AB268" s="47"/>
      <c r="AC268" s="47"/>
      <c r="AD268" s="52"/>
      <c r="AE268" s="53"/>
      <c r="AF268" s="52"/>
    </row>
    <row r="269" spans="1:37" ht="15" customHeight="1" x14ac:dyDescent="0.2">
      <c r="A269" s="46">
        <v>267</v>
      </c>
      <c r="C269" s="47"/>
      <c r="D269" s="46"/>
      <c r="E269" s="47"/>
      <c r="F269" s="47"/>
      <c r="G269" s="46"/>
      <c r="H269" s="47"/>
      <c r="I269" s="47"/>
      <c r="M269" s="46"/>
      <c r="N269" s="46"/>
      <c r="Y269" s="47"/>
      <c r="Z269" s="47"/>
      <c r="AA269" s="46"/>
      <c r="AB269" s="47"/>
      <c r="AC269" s="47"/>
      <c r="AD269" s="52"/>
      <c r="AE269" s="53"/>
      <c r="AF269" s="52"/>
    </row>
    <row r="270" spans="1:37" ht="15" customHeight="1" x14ac:dyDescent="0.2">
      <c r="A270" s="46">
        <v>268</v>
      </c>
      <c r="C270" s="47"/>
      <c r="D270" s="46"/>
      <c r="E270" s="47"/>
      <c r="F270" s="47"/>
      <c r="G270" s="46"/>
      <c r="H270" s="47"/>
      <c r="I270" s="47"/>
      <c r="M270" s="46"/>
      <c r="N270" s="46"/>
      <c r="Y270" s="47"/>
      <c r="Z270" s="47"/>
      <c r="AA270" s="46"/>
      <c r="AB270" s="47"/>
      <c r="AC270" s="47"/>
      <c r="AD270" s="52"/>
      <c r="AE270" s="53"/>
      <c r="AF270" s="52"/>
    </row>
    <row r="271" spans="1:37" ht="15" customHeight="1" x14ac:dyDescent="0.2">
      <c r="A271" s="46">
        <v>269</v>
      </c>
      <c r="C271" s="47"/>
      <c r="D271" s="46"/>
      <c r="E271" s="47"/>
      <c r="F271" s="47"/>
      <c r="G271" s="46"/>
      <c r="H271" s="47"/>
      <c r="I271" s="47"/>
      <c r="M271" s="46"/>
      <c r="N271" s="46"/>
      <c r="Y271" s="47"/>
      <c r="Z271" s="47"/>
      <c r="AA271" s="46"/>
      <c r="AB271" s="47"/>
      <c r="AC271" s="47"/>
      <c r="AD271" s="52"/>
      <c r="AE271" s="53"/>
      <c r="AF271" s="52"/>
    </row>
    <row r="272" spans="1:37" ht="15" customHeight="1" x14ac:dyDescent="0.2">
      <c r="A272" s="46">
        <v>270</v>
      </c>
      <c r="C272" s="47"/>
      <c r="D272" s="46"/>
      <c r="F272" s="48"/>
      <c r="G272" s="46"/>
      <c r="I272" s="46"/>
      <c r="Y272" s="47"/>
      <c r="Z272" s="55"/>
      <c r="AA272" s="46"/>
      <c r="AB272" s="47"/>
      <c r="AC272" s="47"/>
      <c r="AD272" s="52"/>
      <c r="AE272" s="53"/>
    </row>
    <row r="273" spans="1:37" ht="15" customHeight="1" x14ac:dyDescent="0.2">
      <c r="A273" s="46">
        <v>271</v>
      </c>
      <c r="C273" s="47"/>
      <c r="L273" s="47"/>
      <c r="N273" s="56"/>
      <c r="Q273" s="62"/>
      <c r="R273" s="62"/>
      <c r="S273" s="62"/>
      <c r="T273" s="62"/>
      <c r="U273" s="62"/>
      <c r="V273" s="62"/>
      <c r="W273" s="62"/>
      <c r="X273" s="62"/>
      <c r="AA273" s="46"/>
      <c r="AB273" s="47"/>
      <c r="AC273" s="47"/>
    </row>
    <row r="274" spans="1:37" ht="15" customHeight="1" x14ac:dyDescent="0.2">
      <c r="A274" s="46">
        <v>272</v>
      </c>
      <c r="B274" s="47"/>
      <c r="C274" s="47"/>
      <c r="D274" s="46"/>
      <c r="E274" s="68"/>
      <c r="G274" s="46"/>
      <c r="H274" s="47"/>
      <c r="I274" s="46"/>
      <c r="K274" s="47"/>
      <c r="S274" s="46"/>
      <c r="Y274" s="47"/>
      <c r="Z274" s="55"/>
      <c r="AA274" s="46"/>
      <c r="AB274" s="47"/>
      <c r="AC274" s="47"/>
      <c r="AD274" s="52"/>
      <c r="AE274" s="53"/>
      <c r="AF274" s="64"/>
    </row>
    <row r="275" spans="1:37" ht="15" customHeight="1" x14ac:dyDescent="0.2">
      <c r="A275" s="46">
        <v>273</v>
      </c>
      <c r="E275" s="47"/>
      <c r="H275" s="47"/>
      <c r="I275" s="46"/>
      <c r="M275" s="46"/>
      <c r="Y275" s="47"/>
      <c r="Z275" s="47"/>
      <c r="AA275" s="47"/>
      <c r="AB275" s="46"/>
      <c r="AC275" s="55"/>
      <c r="AD275" s="51"/>
      <c r="AE275" s="52"/>
      <c r="AF275" s="52"/>
      <c r="AG275" s="53"/>
    </row>
    <row r="276" spans="1:37" ht="15" customHeight="1" x14ac:dyDescent="0.2">
      <c r="B276" s="47"/>
      <c r="C276" s="47"/>
      <c r="E276" s="47"/>
      <c r="F276" s="47"/>
      <c r="I276" s="47"/>
      <c r="K276" s="47"/>
      <c r="L276" s="47"/>
      <c r="M276" s="46"/>
      <c r="N276" s="46"/>
      <c r="O276" s="46"/>
      <c r="Y276" s="47"/>
      <c r="Z276" s="47"/>
      <c r="AA276" s="47"/>
      <c r="AB276" s="46"/>
      <c r="AC276" s="55"/>
      <c r="AD276" s="60"/>
      <c r="AE276" s="52"/>
      <c r="AF276" s="52"/>
      <c r="AG276" s="53"/>
      <c r="AH276" s="52"/>
    </row>
    <row r="277" spans="1:37" ht="15" customHeight="1" x14ac:dyDescent="0.2">
      <c r="B277" s="47"/>
      <c r="C277" s="47"/>
      <c r="E277" s="47"/>
      <c r="F277" s="47"/>
      <c r="I277" s="47"/>
      <c r="K277" s="47"/>
      <c r="L277" s="47"/>
      <c r="M277" s="46"/>
      <c r="N277" s="46"/>
      <c r="O277" s="46"/>
      <c r="Y277" s="47"/>
      <c r="Z277" s="47"/>
      <c r="AA277" s="47"/>
      <c r="AB277" s="46"/>
      <c r="AC277" s="55"/>
      <c r="AD277" s="60"/>
      <c r="AE277" s="52"/>
      <c r="AF277" s="52"/>
      <c r="AG277" s="53"/>
      <c r="AH277" s="52"/>
    </row>
    <row r="278" spans="1:37" ht="15" customHeight="1" x14ac:dyDescent="0.2">
      <c r="B278" s="47"/>
      <c r="C278" s="47"/>
      <c r="E278" s="47"/>
      <c r="F278" s="47"/>
      <c r="I278" s="47"/>
      <c r="K278" s="47"/>
      <c r="L278" s="47"/>
      <c r="M278" s="46"/>
      <c r="N278" s="46"/>
      <c r="O278" s="46"/>
      <c r="Y278" s="47"/>
      <c r="Z278" s="47"/>
      <c r="AA278" s="47"/>
      <c r="AB278" s="46"/>
      <c r="AC278" s="55"/>
      <c r="AD278" s="60"/>
      <c r="AE278" s="52"/>
      <c r="AF278" s="52"/>
      <c r="AG278" s="53"/>
      <c r="AH278" s="52"/>
    </row>
    <row r="279" spans="1:37" ht="15" customHeight="1" x14ac:dyDescent="0.2">
      <c r="B279" s="47"/>
      <c r="C279" s="47"/>
      <c r="E279" s="47"/>
      <c r="F279" s="47"/>
      <c r="I279" s="47"/>
      <c r="K279" s="47"/>
      <c r="L279" s="47"/>
      <c r="M279" s="46"/>
      <c r="N279" s="46"/>
      <c r="O279" s="46"/>
      <c r="Y279" s="47"/>
      <c r="Z279" s="47"/>
      <c r="AA279" s="47"/>
      <c r="AB279" s="46"/>
      <c r="AC279" s="55"/>
      <c r="AD279" s="60"/>
      <c r="AE279" s="52"/>
      <c r="AF279" s="52"/>
      <c r="AG279" s="53"/>
      <c r="AH279" s="52"/>
    </row>
    <row r="280" spans="1:37" ht="15" customHeight="1" x14ac:dyDescent="0.2">
      <c r="B280" s="47"/>
      <c r="C280" s="47"/>
      <c r="E280" s="47"/>
      <c r="F280" s="47"/>
      <c r="I280" s="47"/>
      <c r="K280" s="47"/>
      <c r="L280" s="47"/>
      <c r="M280" s="46"/>
      <c r="N280" s="46"/>
      <c r="O280" s="46"/>
      <c r="Y280" s="47"/>
      <c r="Z280" s="47"/>
      <c r="AA280" s="47"/>
      <c r="AB280" s="46"/>
      <c r="AC280" s="55"/>
      <c r="AD280" s="51"/>
      <c r="AE280" s="52"/>
      <c r="AF280" s="52"/>
      <c r="AG280" s="53"/>
      <c r="AH280" s="52"/>
      <c r="AI280" s="46"/>
      <c r="AJ280" s="46"/>
      <c r="AK280" s="46"/>
    </row>
    <row r="281" spans="1:37" ht="15" customHeight="1" x14ac:dyDescent="0.2">
      <c r="C281" s="47"/>
      <c r="D281" s="46"/>
      <c r="E281" s="47"/>
      <c r="F281" s="47"/>
      <c r="G281" s="46"/>
      <c r="I281" s="47"/>
      <c r="M281" s="46"/>
      <c r="N281" s="46"/>
      <c r="O281" s="46"/>
      <c r="Y281" s="47"/>
      <c r="Z281" s="47"/>
      <c r="AA281" s="47"/>
      <c r="AB281" s="46"/>
      <c r="AC281" s="55"/>
      <c r="AD281" s="51"/>
      <c r="AE281" s="52"/>
      <c r="AF281" s="52"/>
      <c r="AG281" s="53"/>
    </row>
    <row r="282" spans="1:37" ht="15" customHeight="1" x14ac:dyDescent="0.2">
      <c r="C282" s="47"/>
      <c r="D282" s="46"/>
      <c r="E282" s="47"/>
      <c r="F282" s="47"/>
      <c r="G282" s="46"/>
      <c r="I282" s="47"/>
      <c r="M282" s="46"/>
      <c r="N282" s="46"/>
      <c r="O282" s="46"/>
      <c r="Y282" s="47"/>
      <c r="Z282" s="47"/>
      <c r="AA282" s="47"/>
      <c r="AB282" s="46"/>
      <c r="AC282" s="55"/>
      <c r="AD282" s="51"/>
      <c r="AE282" s="52"/>
      <c r="AF282" s="52"/>
      <c r="AG282" s="53"/>
    </row>
    <row r="283" spans="1:37" ht="15" customHeight="1" x14ac:dyDescent="0.2">
      <c r="D283" s="46"/>
      <c r="F283" s="47"/>
      <c r="G283" s="46"/>
      <c r="I283" s="47"/>
      <c r="M283" s="46"/>
      <c r="N283" s="46"/>
      <c r="O283" s="46"/>
      <c r="Y283" s="47"/>
      <c r="Z283" s="47"/>
      <c r="AA283" s="47"/>
      <c r="AB283" s="46"/>
      <c r="AC283" s="55"/>
      <c r="AD283" s="51"/>
      <c r="AE283" s="52"/>
      <c r="AF283" s="52"/>
      <c r="AG283" s="53"/>
    </row>
    <row r="284" spans="1:37" ht="15" customHeight="1" x14ac:dyDescent="0.2">
      <c r="D284" s="46"/>
      <c r="F284" s="47"/>
      <c r="G284" s="46"/>
      <c r="I284" s="47"/>
      <c r="M284" s="46"/>
      <c r="N284" s="46"/>
      <c r="O284" s="46"/>
      <c r="Y284" s="47"/>
      <c r="Z284" s="47"/>
      <c r="AA284" s="47"/>
      <c r="AB284" s="46"/>
      <c r="AC284" s="55"/>
      <c r="AD284" s="51"/>
      <c r="AE284" s="52"/>
      <c r="AF284" s="52"/>
      <c r="AG284" s="53"/>
    </row>
    <row r="285" spans="1:37" ht="15" customHeight="1" x14ac:dyDescent="0.2">
      <c r="D285" s="46"/>
      <c r="F285" s="47"/>
      <c r="G285" s="46"/>
      <c r="I285" s="47"/>
      <c r="M285" s="46"/>
      <c r="N285" s="46"/>
      <c r="O285" s="46"/>
      <c r="Y285" s="47"/>
      <c r="Z285" s="47"/>
      <c r="AA285" s="47"/>
      <c r="AB285" s="46"/>
      <c r="AC285" s="55"/>
      <c r="AD285" s="51"/>
      <c r="AE285" s="52"/>
      <c r="AF285" s="52"/>
      <c r="AG285" s="53"/>
    </row>
    <row r="286" spans="1:37" ht="15" customHeight="1" x14ac:dyDescent="0.2">
      <c r="D286" s="46"/>
      <c r="F286" s="47"/>
      <c r="G286" s="46"/>
      <c r="I286" s="47"/>
      <c r="M286" s="46"/>
      <c r="N286" s="46"/>
      <c r="O286" s="46"/>
      <c r="Y286" s="47"/>
      <c r="Z286" s="47"/>
      <c r="AA286" s="47"/>
      <c r="AB286" s="46"/>
      <c r="AC286" s="55"/>
      <c r="AD286" s="51"/>
      <c r="AE286" s="52"/>
      <c r="AF286" s="52"/>
      <c r="AG286" s="53"/>
    </row>
    <row r="287" spans="1:37" ht="15" customHeight="1" x14ac:dyDescent="0.2">
      <c r="D287" s="46"/>
      <c r="F287" s="47"/>
      <c r="G287" s="46"/>
      <c r="I287" s="47"/>
      <c r="M287" s="46"/>
      <c r="N287" s="46"/>
      <c r="O287" s="46"/>
      <c r="Y287" s="47"/>
      <c r="Z287" s="47"/>
      <c r="AA287" s="47"/>
      <c r="AB287" s="46"/>
      <c r="AC287" s="55"/>
      <c r="AD287" s="51"/>
      <c r="AE287" s="52"/>
      <c r="AF287" s="52"/>
      <c r="AG287" s="53"/>
    </row>
    <row r="288" spans="1:37" ht="15" customHeight="1" x14ac:dyDescent="0.2">
      <c r="D288" s="46"/>
      <c r="F288" s="47"/>
      <c r="G288" s="46"/>
      <c r="I288" s="47"/>
      <c r="M288" s="46"/>
      <c r="N288" s="46"/>
      <c r="O288" s="46"/>
      <c r="Y288" s="47"/>
      <c r="Z288" s="47"/>
      <c r="AA288" s="47"/>
      <c r="AB288" s="46"/>
      <c r="AC288" s="55"/>
      <c r="AD288" s="51"/>
      <c r="AE288" s="52"/>
      <c r="AF288" s="52"/>
      <c r="AG288" s="53"/>
    </row>
    <row r="289" spans="4:33" ht="15" customHeight="1" x14ac:dyDescent="0.2">
      <c r="D289" s="46"/>
      <c r="F289" s="47"/>
      <c r="G289" s="46"/>
      <c r="I289" s="47"/>
      <c r="M289" s="46"/>
      <c r="N289" s="46"/>
      <c r="O289" s="46"/>
      <c r="Y289" s="47"/>
      <c r="Z289" s="47"/>
      <c r="AA289" s="47"/>
      <c r="AB289" s="46"/>
      <c r="AC289" s="55"/>
      <c r="AD289" s="51"/>
      <c r="AE289" s="52"/>
      <c r="AF289" s="52"/>
      <c r="AG289" s="53"/>
    </row>
    <row r="290" spans="4:33" ht="15" customHeight="1" x14ac:dyDescent="0.2">
      <c r="D290" s="46"/>
      <c r="F290" s="47"/>
      <c r="G290" s="46"/>
      <c r="I290" s="47"/>
      <c r="M290" s="46"/>
      <c r="N290" s="46"/>
      <c r="O290" s="46"/>
      <c r="Y290" s="47"/>
      <c r="Z290" s="47"/>
      <c r="AA290" s="47"/>
      <c r="AB290" s="46"/>
      <c r="AC290" s="55"/>
      <c r="AD290" s="51"/>
      <c r="AE290" s="52"/>
      <c r="AF290" s="52"/>
      <c r="AG290" s="53"/>
    </row>
    <row r="291" spans="4:33" ht="15" customHeight="1" x14ac:dyDescent="0.2">
      <c r="D291" s="46"/>
      <c r="F291" s="47"/>
      <c r="G291" s="46"/>
      <c r="I291" s="47"/>
      <c r="M291" s="46"/>
      <c r="N291" s="46"/>
      <c r="O291" s="46"/>
      <c r="Y291" s="47"/>
      <c r="Z291" s="47"/>
      <c r="AA291" s="47"/>
      <c r="AB291" s="46"/>
      <c r="AC291" s="55"/>
      <c r="AD291" s="51"/>
      <c r="AE291" s="52"/>
      <c r="AF291" s="52"/>
      <c r="AG291" s="53"/>
    </row>
    <row r="292" spans="4:33" ht="15" customHeight="1" x14ac:dyDescent="0.2">
      <c r="D292" s="46"/>
      <c r="F292" s="47"/>
      <c r="G292" s="46"/>
      <c r="I292" s="47"/>
      <c r="M292" s="46"/>
      <c r="N292" s="46"/>
      <c r="O292" s="46"/>
      <c r="Y292" s="47"/>
      <c r="Z292" s="47"/>
      <c r="AA292" s="47"/>
      <c r="AB292" s="46"/>
      <c r="AC292" s="55"/>
      <c r="AD292" s="51"/>
      <c r="AE292" s="52"/>
      <c r="AF292" s="52"/>
      <c r="AG292" s="53"/>
    </row>
    <row r="293" spans="4:33" ht="15" customHeight="1" x14ac:dyDescent="0.2">
      <c r="D293" s="46"/>
      <c r="F293" s="47"/>
      <c r="G293" s="46"/>
      <c r="I293" s="47"/>
      <c r="M293" s="46"/>
      <c r="N293" s="46"/>
      <c r="O293" s="46"/>
      <c r="Y293" s="47"/>
      <c r="Z293" s="47"/>
      <c r="AA293" s="47"/>
      <c r="AB293" s="46"/>
      <c r="AC293" s="55"/>
      <c r="AD293" s="51"/>
      <c r="AE293" s="52"/>
      <c r="AF293" s="52"/>
      <c r="AG293" s="53"/>
    </row>
    <row r="294" spans="4:33" ht="15" customHeight="1" x14ac:dyDescent="0.2">
      <c r="D294" s="46"/>
      <c r="F294" s="47"/>
      <c r="G294" s="46"/>
      <c r="I294" s="47"/>
      <c r="M294" s="46"/>
      <c r="N294" s="46"/>
      <c r="O294" s="46"/>
      <c r="Y294" s="47"/>
      <c r="Z294" s="47"/>
      <c r="AA294" s="47"/>
      <c r="AB294" s="46"/>
      <c r="AC294" s="55"/>
      <c r="AD294" s="51"/>
      <c r="AE294" s="52"/>
      <c r="AF294" s="52"/>
      <c r="AG294" s="53"/>
    </row>
    <row r="295" spans="4:33" ht="15" customHeight="1" x14ac:dyDescent="0.2">
      <c r="D295" s="46"/>
      <c r="F295" s="47"/>
      <c r="G295" s="46"/>
      <c r="I295" s="47"/>
      <c r="M295" s="46"/>
      <c r="N295" s="46"/>
      <c r="O295" s="46"/>
      <c r="Y295" s="47"/>
      <c r="Z295" s="47"/>
      <c r="AA295" s="47"/>
      <c r="AB295" s="46"/>
      <c r="AC295" s="55"/>
      <c r="AD295" s="51"/>
      <c r="AE295" s="52"/>
      <c r="AF295" s="52"/>
      <c r="AG295" s="53"/>
    </row>
    <row r="296" spans="4:33" ht="15" customHeight="1" x14ac:dyDescent="0.2">
      <c r="D296" s="46"/>
      <c r="F296" s="47"/>
      <c r="G296" s="46"/>
      <c r="I296" s="47"/>
      <c r="M296" s="46"/>
      <c r="N296" s="46"/>
      <c r="O296" s="46"/>
      <c r="Y296" s="47"/>
      <c r="Z296" s="47"/>
      <c r="AA296" s="47"/>
      <c r="AB296" s="46"/>
      <c r="AC296" s="55"/>
      <c r="AD296" s="51"/>
      <c r="AE296" s="52"/>
      <c r="AF296" s="52"/>
      <c r="AG296" s="53"/>
    </row>
    <row r="297" spans="4:33" ht="15" customHeight="1" x14ac:dyDescent="0.2">
      <c r="D297" s="46"/>
      <c r="F297" s="47"/>
      <c r="G297" s="46"/>
      <c r="I297" s="47"/>
      <c r="M297" s="46"/>
      <c r="N297" s="46"/>
      <c r="O297" s="46"/>
      <c r="Y297" s="47"/>
      <c r="Z297" s="47"/>
      <c r="AA297" s="47"/>
      <c r="AB297" s="46"/>
      <c r="AC297" s="55"/>
      <c r="AD297" s="51"/>
      <c r="AE297" s="52"/>
      <c r="AF297" s="52"/>
      <c r="AG297" s="53"/>
    </row>
    <row r="298" spans="4:33" ht="15" customHeight="1" x14ac:dyDescent="0.2">
      <c r="D298" s="46"/>
      <c r="F298" s="47"/>
      <c r="G298" s="46"/>
      <c r="I298" s="47"/>
      <c r="M298" s="46"/>
      <c r="N298" s="46"/>
      <c r="O298" s="46"/>
      <c r="Y298" s="47"/>
      <c r="Z298" s="47"/>
      <c r="AA298" s="47"/>
      <c r="AB298" s="46"/>
      <c r="AC298" s="55"/>
      <c r="AD298" s="51"/>
      <c r="AE298" s="52"/>
      <c r="AF298" s="52"/>
      <c r="AG298" s="53"/>
    </row>
    <row r="299" spans="4:33" ht="15" customHeight="1" x14ac:dyDescent="0.2">
      <c r="D299" s="46"/>
      <c r="F299" s="47"/>
      <c r="G299" s="46"/>
      <c r="I299" s="47"/>
      <c r="M299" s="46"/>
      <c r="N299" s="46"/>
      <c r="O299" s="46"/>
      <c r="Y299" s="47"/>
      <c r="Z299" s="47"/>
      <c r="AA299" s="47"/>
      <c r="AB299" s="46"/>
      <c r="AC299" s="55"/>
      <c r="AD299" s="51"/>
      <c r="AE299" s="52"/>
      <c r="AF299" s="52"/>
      <c r="AG299" s="53"/>
    </row>
    <row r="300" spans="4:33" ht="15" customHeight="1" x14ac:dyDescent="0.2">
      <c r="D300" s="46"/>
      <c r="F300" s="47"/>
      <c r="G300" s="46"/>
      <c r="I300" s="47"/>
      <c r="M300" s="46"/>
      <c r="N300" s="46"/>
      <c r="O300" s="46"/>
      <c r="Y300" s="47"/>
      <c r="Z300" s="47"/>
      <c r="AA300" s="47"/>
      <c r="AB300" s="46"/>
      <c r="AC300" s="55"/>
      <c r="AD300" s="51"/>
      <c r="AE300" s="52"/>
      <c r="AF300" s="52"/>
      <c r="AG300" s="53"/>
    </row>
    <row r="301" spans="4:33" ht="15" customHeight="1" x14ac:dyDescent="0.2">
      <c r="D301" s="46"/>
      <c r="F301" s="47"/>
      <c r="G301" s="46"/>
      <c r="I301" s="47"/>
      <c r="M301" s="46"/>
      <c r="N301" s="46"/>
      <c r="O301" s="46"/>
      <c r="Y301" s="47"/>
      <c r="Z301" s="47"/>
      <c r="AA301" s="47"/>
      <c r="AB301" s="46"/>
      <c r="AC301" s="55"/>
      <c r="AD301" s="51"/>
      <c r="AE301" s="52"/>
      <c r="AF301" s="52"/>
      <c r="AG301" s="53"/>
    </row>
    <row r="302" spans="4:33" ht="15" customHeight="1" x14ac:dyDescent="0.2">
      <c r="D302" s="46"/>
      <c r="F302" s="47"/>
      <c r="G302" s="46"/>
      <c r="I302" s="47"/>
      <c r="M302" s="46"/>
      <c r="N302" s="46"/>
      <c r="O302" s="46"/>
      <c r="Y302" s="47"/>
      <c r="Z302" s="47"/>
      <c r="AA302" s="47"/>
      <c r="AB302" s="46"/>
      <c r="AC302" s="55"/>
      <c r="AD302" s="51"/>
      <c r="AE302" s="52"/>
      <c r="AF302" s="52"/>
      <c r="AG302" s="53"/>
    </row>
    <row r="303" spans="4:33" ht="15" customHeight="1" x14ac:dyDescent="0.2">
      <c r="D303" s="46"/>
      <c r="F303" s="47"/>
      <c r="G303" s="46"/>
      <c r="I303" s="47"/>
      <c r="M303" s="46"/>
      <c r="N303" s="46"/>
      <c r="O303" s="46"/>
      <c r="Y303" s="47"/>
      <c r="Z303" s="47"/>
      <c r="AA303" s="47"/>
      <c r="AB303" s="46"/>
      <c r="AC303" s="55"/>
      <c r="AD303" s="51"/>
      <c r="AE303" s="52"/>
      <c r="AF303" s="52"/>
      <c r="AG303" s="53"/>
    </row>
    <row r="304" spans="4:33" ht="15" customHeight="1" x14ac:dyDescent="0.2">
      <c r="D304" s="46"/>
      <c r="F304" s="47"/>
      <c r="G304" s="46"/>
      <c r="I304" s="47"/>
      <c r="M304" s="46"/>
      <c r="N304" s="46"/>
      <c r="O304" s="46"/>
      <c r="Y304" s="47"/>
      <c r="Z304" s="47"/>
      <c r="AA304" s="47"/>
      <c r="AB304" s="46"/>
      <c r="AC304" s="55"/>
      <c r="AD304" s="51"/>
      <c r="AE304" s="52"/>
      <c r="AF304" s="52"/>
      <c r="AG304" s="53"/>
    </row>
    <row r="305" spans="4:33" ht="15" customHeight="1" x14ac:dyDescent="0.2">
      <c r="D305" s="46"/>
      <c r="F305" s="47"/>
      <c r="G305" s="46"/>
      <c r="I305" s="47"/>
      <c r="M305" s="46"/>
      <c r="N305" s="46"/>
      <c r="O305" s="46"/>
      <c r="Y305" s="47"/>
      <c r="Z305" s="47"/>
      <c r="AA305" s="47"/>
      <c r="AB305" s="46"/>
      <c r="AC305" s="55"/>
      <c r="AD305" s="51"/>
      <c r="AE305" s="52"/>
      <c r="AF305" s="52"/>
      <c r="AG305" s="53"/>
    </row>
    <row r="306" spans="4:33" ht="15" customHeight="1" x14ac:dyDescent="0.2">
      <c r="D306" s="46"/>
      <c r="F306" s="47"/>
      <c r="G306" s="46"/>
      <c r="I306" s="47"/>
      <c r="M306" s="46"/>
      <c r="N306" s="46"/>
      <c r="O306" s="46"/>
      <c r="Y306" s="47"/>
      <c r="Z306" s="47"/>
      <c r="AA306" s="47"/>
      <c r="AB306" s="46"/>
      <c r="AC306" s="55"/>
      <c r="AD306" s="51"/>
      <c r="AE306" s="52"/>
      <c r="AF306" s="52"/>
      <c r="AG306" s="53"/>
    </row>
    <row r="307" spans="4:33" ht="15" customHeight="1" x14ac:dyDescent="0.2">
      <c r="D307" s="46"/>
      <c r="F307" s="47"/>
      <c r="G307" s="46"/>
      <c r="I307" s="47"/>
      <c r="M307" s="46"/>
      <c r="N307" s="46"/>
      <c r="O307" s="46"/>
      <c r="Y307" s="47"/>
      <c r="Z307" s="47"/>
      <c r="AA307" s="47"/>
      <c r="AB307" s="46"/>
      <c r="AC307" s="55"/>
      <c r="AD307" s="51"/>
      <c r="AE307" s="52"/>
      <c r="AF307" s="52"/>
      <c r="AG307" s="53"/>
    </row>
    <row r="308" spans="4:33" ht="15" customHeight="1" x14ac:dyDescent="0.2">
      <c r="D308" s="46"/>
      <c r="F308" s="47"/>
      <c r="G308" s="46"/>
      <c r="I308" s="47"/>
      <c r="M308" s="46"/>
      <c r="N308" s="46"/>
      <c r="O308" s="46"/>
      <c r="Y308" s="47"/>
      <c r="Z308" s="47"/>
      <c r="AA308" s="47"/>
      <c r="AB308" s="46"/>
      <c r="AC308" s="55"/>
      <c r="AD308" s="51"/>
      <c r="AE308" s="52"/>
      <c r="AF308" s="52"/>
      <c r="AG308" s="53"/>
    </row>
    <row r="309" spans="4:33" ht="15" customHeight="1" x14ac:dyDescent="0.2">
      <c r="D309" s="46"/>
      <c r="F309" s="47"/>
      <c r="G309" s="46"/>
      <c r="I309" s="47"/>
      <c r="M309" s="46"/>
      <c r="N309" s="46"/>
      <c r="O309" s="46"/>
      <c r="Y309" s="47"/>
      <c r="Z309" s="47"/>
      <c r="AA309" s="47"/>
      <c r="AB309" s="46"/>
      <c r="AC309" s="55"/>
      <c r="AD309" s="51"/>
      <c r="AE309" s="52"/>
      <c r="AF309" s="52"/>
      <c r="AG309" s="53"/>
    </row>
    <row r="310" spans="4:33" ht="15" customHeight="1" x14ac:dyDescent="0.2">
      <c r="D310" s="46"/>
      <c r="F310" s="47"/>
      <c r="G310" s="46"/>
      <c r="I310" s="47"/>
      <c r="M310" s="46"/>
      <c r="N310" s="46"/>
      <c r="O310" s="46"/>
      <c r="Y310" s="47"/>
      <c r="Z310" s="47"/>
      <c r="AA310" s="47"/>
      <c r="AB310" s="46"/>
      <c r="AC310" s="55"/>
      <c r="AD310" s="51"/>
      <c r="AE310" s="52"/>
      <c r="AF310" s="52"/>
      <c r="AG310" s="53"/>
    </row>
    <row r="311" spans="4:33" ht="15" customHeight="1" x14ac:dyDescent="0.2">
      <c r="D311" s="46"/>
      <c r="F311" s="47"/>
      <c r="G311" s="46"/>
      <c r="I311" s="47"/>
      <c r="M311" s="46"/>
      <c r="N311" s="46"/>
      <c r="O311" s="46"/>
      <c r="Y311" s="47"/>
      <c r="Z311" s="47"/>
      <c r="AA311" s="47"/>
      <c r="AB311" s="46"/>
      <c r="AC311" s="55"/>
      <c r="AD311" s="51"/>
      <c r="AE311" s="52"/>
      <c r="AF311" s="52"/>
      <c r="AG311" s="53"/>
    </row>
    <row r="312" spans="4:33" ht="15" customHeight="1" x14ac:dyDescent="0.2">
      <c r="D312" s="46"/>
      <c r="F312" s="47"/>
      <c r="G312" s="46"/>
      <c r="I312" s="47"/>
      <c r="M312" s="46"/>
      <c r="N312" s="46"/>
      <c r="O312" s="46"/>
      <c r="Y312" s="47"/>
      <c r="Z312" s="47"/>
      <c r="AA312" s="47"/>
      <c r="AB312" s="46"/>
      <c r="AC312" s="55"/>
      <c r="AD312" s="51"/>
      <c r="AE312" s="52"/>
      <c r="AF312" s="52"/>
      <c r="AG312" s="53"/>
    </row>
    <row r="313" spans="4:33" ht="15" customHeight="1" x14ac:dyDescent="0.2">
      <c r="D313" s="46"/>
      <c r="F313" s="47"/>
      <c r="G313" s="46"/>
      <c r="I313" s="47"/>
      <c r="M313" s="46"/>
      <c r="N313" s="46"/>
      <c r="O313" s="46"/>
      <c r="Y313" s="47"/>
      <c r="Z313" s="47"/>
      <c r="AA313" s="47"/>
      <c r="AB313" s="46"/>
      <c r="AC313" s="55"/>
      <c r="AD313" s="51"/>
      <c r="AE313" s="52"/>
      <c r="AF313" s="52"/>
      <c r="AG313" s="53"/>
    </row>
    <row r="314" spans="4:33" ht="15" customHeight="1" x14ac:dyDescent="0.2">
      <c r="D314" s="46"/>
      <c r="F314" s="47"/>
      <c r="G314" s="46"/>
      <c r="I314" s="47"/>
      <c r="M314" s="46"/>
      <c r="N314" s="46"/>
      <c r="O314" s="46"/>
      <c r="Y314" s="47"/>
      <c r="Z314" s="47"/>
      <c r="AA314" s="47"/>
      <c r="AB314" s="46"/>
      <c r="AC314" s="55"/>
      <c r="AD314" s="51"/>
      <c r="AE314" s="52"/>
      <c r="AF314" s="52"/>
      <c r="AG314" s="53"/>
    </row>
    <row r="315" spans="4:33" ht="15" customHeight="1" x14ac:dyDescent="0.2">
      <c r="D315" s="46"/>
      <c r="F315" s="47"/>
      <c r="G315" s="46"/>
      <c r="I315" s="47"/>
      <c r="M315" s="46"/>
      <c r="N315" s="46"/>
      <c r="O315" s="46"/>
      <c r="Y315" s="47"/>
      <c r="Z315" s="47"/>
      <c r="AA315" s="47"/>
      <c r="AB315" s="46"/>
      <c r="AC315" s="55"/>
      <c r="AD315" s="51"/>
      <c r="AE315" s="52"/>
      <c r="AF315" s="52"/>
      <c r="AG315" s="53"/>
    </row>
  </sheetData>
  <autoFilter ref="A2:AN275"/>
  <printOptions gridLines="1" gridLinesSet="0"/>
  <pageMargins left="0.25" right="0" top="0.5" bottom="0.25" header="0.25" footer="0"/>
  <pageSetup paperSize="5" orientation="landscape" verticalDpi="200" r:id="rId1"/>
  <headerFooter alignWithMargins="0">
    <oddHeader>&amp;CDraft Night 2015</oddHeader>
    <oddFooter>&amp;L&amp;C&amp;R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8"/>
  <sheetViews>
    <sheetView workbookViewId="0">
      <pane ySplit="1" topLeftCell="A2" activePane="bottomLeft" state="frozen"/>
      <selection pane="bottomLeft" sqref="A1:XFD1048576"/>
    </sheetView>
  </sheetViews>
  <sheetFormatPr defaultRowHeight="12.75" x14ac:dyDescent="0.2"/>
  <cols>
    <col min="1" max="1" width="9.28515625" bestFit="1" customWidth="1"/>
    <col min="2" max="3" width="7.28515625" customWidth="1"/>
    <col min="4" max="4" width="17.85546875" bestFit="1" customWidth="1"/>
    <col min="5" max="13" width="7.28515625" customWidth="1"/>
    <col min="14" max="14" width="7.28515625" style="82" customWidth="1"/>
    <col min="15" max="15" width="7.28515625" style="92" customWidth="1"/>
    <col min="16" max="17" width="7.28515625" style="82" customWidth="1"/>
    <col min="18" max="18" width="8.85546875" style="90"/>
  </cols>
  <sheetData>
    <row r="1" spans="1:18" x14ac:dyDescent="0.2">
      <c r="A1" s="18" t="s">
        <v>6</v>
      </c>
      <c r="B1" s="16" t="s">
        <v>22</v>
      </c>
      <c r="C1" s="16" t="s">
        <v>23</v>
      </c>
      <c r="D1" s="16" t="s">
        <v>24</v>
      </c>
      <c r="E1" s="16" t="s">
        <v>25</v>
      </c>
      <c r="F1" s="16" t="s">
        <v>26</v>
      </c>
      <c r="G1" s="16" t="s">
        <v>27</v>
      </c>
      <c r="H1" s="16" t="s">
        <v>28</v>
      </c>
      <c r="I1" s="16" t="s">
        <v>29</v>
      </c>
      <c r="J1" s="16" t="s">
        <v>30</v>
      </c>
      <c r="K1" s="16" t="s">
        <v>31</v>
      </c>
      <c r="L1" s="16" t="s">
        <v>32</v>
      </c>
      <c r="M1" s="16" t="s">
        <v>33</v>
      </c>
      <c r="N1" s="81" t="s">
        <v>34</v>
      </c>
      <c r="O1" s="91" t="s">
        <v>35</v>
      </c>
      <c r="P1" s="81" t="s">
        <v>36</v>
      </c>
      <c r="Q1"/>
    </row>
    <row r="2" spans="1:18" x14ac:dyDescent="0.2">
      <c r="A2" s="90" t="s">
        <v>52</v>
      </c>
      <c r="B2">
        <v>43</v>
      </c>
      <c r="C2">
        <v>3</v>
      </c>
      <c r="D2" t="s">
        <v>666</v>
      </c>
      <c r="E2">
        <v>7</v>
      </c>
      <c r="F2">
        <v>0</v>
      </c>
      <c r="G2">
        <v>1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 s="82">
        <v>0.14285714285714285</v>
      </c>
      <c r="O2" s="92">
        <v>1</v>
      </c>
      <c r="P2" s="82">
        <v>0.14285714285714285</v>
      </c>
    </row>
    <row r="3" spans="1:18" x14ac:dyDescent="0.2">
      <c r="A3" s="90" t="s">
        <v>53</v>
      </c>
      <c r="B3">
        <v>46</v>
      </c>
      <c r="C3">
        <v>9</v>
      </c>
      <c r="D3" t="s">
        <v>658</v>
      </c>
      <c r="E3">
        <v>28</v>
      </c>
      <c r="F3">
        <v>5</v>
      </c>
      <c r="G3">
        <v>13</v>
      </c>
      <c r="H3">
        <v>2</v>
      </c>
      <c r="I3">
        <v>0</v>
      </c>
      <c r="J3">
        <v>0</v>
      </c>
      <c r="K3">
        <v>5</v>
      </c>
      <c r="L3">
        <v>1</v>
      </c>
      <c r="M3">
        <v>1</v>
      </c>
      <c r="N3" s="82">
        <v>0.4642857142857143</v>
      </c>
      <c r="O3" s="92">
        <v>15</v>
      </c>
      <c r="P3" s="82">
        <v>0.5357142857142857</v>
      </c>
    </row>
    <row r="4" spans="1:18" s="89" customFormat="1" x14ac:dyDescent="0.2">
      <c r="A4" s="90" t="s">
        <v>312</v>
      </c>
      <c r="B4">
        <v>44</v>
      </c>
      <c r="C4">
        <v>8</v>
      </c>
      <c r="D4" t="s">
        <v>672</v>
      </c>
      <c r="E4">
        <v>22</v>
      </c>
      <c r="F4">
        <v>9</v>
      </c>
      <c r="G4">
        <v>10</v>
      </c>
      <c r="H4">
        <v>2</v>
      </c>
      <c r="I4">
        <v>1</v>
      </c>
      <c r="J4">
        <v>0</v>
      </c>
      <c r="K4">
        <v>6</v>
      </c>
      <c r="L4">
        <v>1</v>
      </c>
      <c r="M4">
        <v>0</v>
      </c>
      <c r="N4" s="82">
        <v>0.45454545454545453</v>
      </c>
      <c r="O4" s="92">
        <v>14</v>
      </c>
      <c r="P4" s="82">
        <v>0.63636363636363635</v>
      </c>
      <c r="Q4" s="82"/>
      <c r="R4" s="90"/>
    </row>
    <row r="5" spans="1:18" x14ac:dyDescent="0.2">
      <c r="A5" s="90" t="s">
        <v>21</v>
      </c>
      <c r="B5" s="135">
        <v>57</v>
      </c>
      <c r="C5">
        <v>9</v>
      </c>
      <c r="D5" s="135" t="s">
        <v>679</v>
      </c>
      <c r="E5">
        <v>26</v>
      </c>
      <c r="F5">
        <v>3</v>
      </c>
      <c r="G5">
        <v>10</v>
      </c>
      <c r="H5">
        <v>3</v>
      </c>
      <c r="I5">
        <v>0</v>
      </c>
      <c r="J5">
        <v>0</v>
      </c>
      <c r="K5">
        <v>4</v>
      </c>
      <c r="L5">
        <v>1</v>
      </c>
      <c r="M5">
        <v>3</v>
      </c>
      <c r="N5" s="82">
        <v>0.38461538461538464</v>
      </c>
      <c r="O5" s="92">
        <v>13</v>
      </c>
      <c r="P5" s="82">
        <v>0.5</v>
      </c>
    </row>
    <row r="6" spans="1:18" x14ac:dyDescent="0.2">
      <c r="A6" s="90" t="s">
        <v>53</v>
      </c>
      <c r="B6">
        <v>47</v>
      </c>
      <c r="C6">
        <v>10</v>
      </c>
      <c r="D6" t="s">
        <v>100</v>
      </c>
      <c r="E6">
        <v>31</v>
      </c>
      <c r="F6">
        <v>4</v>
      </c>
      <c r="G6">
        <v>8</v>
      </c>
      <c r="H6">
        <v>0</v>
      </c>
      <c r="I6">
        <v>0</v>
      </c>
      <c r="J6">
        <v>0</v>
      </c>
      <c r="K6">
        <v>2</v>
      </c>
      <c r="L6">
        <v>1</v>
      </c>
      <c r="M6">
        <v>6</v>
      </c>
      <c r="N6" s="82">
        <v>0.25806451612903225</v>
      </c>
      <c r="O6" s="92">
        <v>8</v>
      </c>
      <c r="P6" s="82">
        <v>0.25806451612903225</v>
      </c>
    </row>
    <row r="7" spans="1:18" x14ac:dyDescent="0.2">
      <c r="A7" s="90" t="s">
        <v>56</v>
      </c>
      <c r="B7">
        <v>43</v>
      </c>
      <c r="C7">
        <v>10</v>
      </c>
      <c r="D7" t="s">
        <v>650</v>
      </c>
      <c r="E7">
        <v>27</v>
      </c>
      <c r="F7">
        <v>8</v>
      </c>
      <c r="G7">
        <v>8</v>
      </c>
      <c r="H7">
        <v>0</v>
      </c>
      <c r="I7">
        <v>0</v>
      </c>
      <c r="J7">
        <v>0</v>
      </c>
      <c r="K7">
        <v>2</v>
      </c>
      <c r="L7">
        <v>3</v>
      </c>
      <c r="M7">
        <v>4</v>
      </c>
      <c r="N7" s="82">
        <v>0.29629629629629628</v>
      </c>
      <c r="O7" s="92">
        <v>8</v>
      </c>
      <c r="P7" s="82">
        <v>0.29629629629629628</v>
      </c>
    </row>
    <row r="8" spans="1:18" x14ac:dyDescent="0.2">
      <c r="A8" s="90" t="s">
        <v>44</v>
      </c>
      <c r="B8" s="135">
        <v>51</v>
      </c>
      <c r="C8">
        <v>9</v>
      </c>
      <c r="D8" s="135" t="s">
        <v>111</v>
      </c>
      <c r="E8">
        <v>26</v>
      </c>
      <c r="F8">
        <v>4</v>
      </c>
      <c r="G8">
        <v>7</v>
      </c>
      <c r="H8">
        <v>0</v>
      </c>
      <c r="I8">
        <v>0</v>
      </c>
      <c r="J8">
        <v>0</v>
      </c>
      <c r="K8">
        <v>2</v>
      </c>
      <c r="L8">
        <v>1</v>
      </c>
      <c r="M8">
        <v>4</v>
      </c>
      <c r="N8" s="82">
        <v>0.26923076923076922</v>
      </c>
      <c r="O8" s="92">
        <v>7</v>
      </c>
      <c r="P8" s="82">
        <v>0.26923076923076922</v>
      </c>
    </row>
    <row r="9" spans="1:18" s="89" customFormat="1" x14ac:dyDescent="0.2">
      <c r="A9" s="90" t="s">
        <v>21</v>
      </c>
      <c r="B9">
        <v>42</v>
      </c>
      <c r="C9">
        <v>9</v>
      </c>
      <c r="D9" t="s">
        <v>680</v>
      </c>
      <c r="E9">
        <v>25</v>
      </c>
      <c r="F9">
        <v>4</v>
      </c>
      <c r="G9">
        <v>9</v>
      </c>
      <c r="H9">
        <v>0</v>
      </c>
      <c r="I9">
        <v>0</v>
      </c>
      <c r="J9">
        <v>0</v>
      </c>
      <c r="K9">
        <v>3</v>
      </c>
      <c r="L9">
        <v>3</v>
      </c>
      <c r="M9">
        <v>4</v>
      </c>
      <c r="N9" s="82">
        <v>0.36</v>
      </c>
      <c r="O9" s="92">
        <v>9</v>
      </c>
      <c r="P9" s="82">
        <v>0.36</v>
      </c>
      <c r="Q9" s="82"/>
      <c r="R9" s="90"/>
    </row>
    <row r="10" spans="1:18" x14ac:dyDescent="0.2">
      <c r="A10" s="90" t="s">
        <v>333</v>
      </c>
      <c r="B10" s="135">
        <v>55</v>
      </c>
      <c r="C10">
        <v>10</v>
      </c>
      <c r="D10" s="135" t="s">
        <v>115</v>
      </c>
      <c r="E10" s="90">
        <v>28</v>
      </c>
      <c r="F10">
        <v>5</v>
      </c>
      <c r="G10">
        <v>13</v>
      </c>
      <c r="H10">
        <v>1</v>
      </c>
      <c r="I10">
        <v>0</v>
      </c>
      <c r="J10">
        <v>0</v>
      </c>
      <c r="K10">
        <v>4</v>
      </c>
      <c r="L10">
        <v>2</v>
      </c>
      <c r="M10">
        <v>5</v>
      </c>
      <c r="N10" s="82">
        <v>0.4642857142857143</v>
      </c>
      <c r="O10" s="92">
        <v>14</v>
      </c>
      <c r="P10" s="82">
        <v>0.5</v>
      </c>
      <c r="Q10" s="103"/>
    </row>
    <row r="11" spans="1:18" x14ac:dyDescent="0.2">
      <c r="A11" s="90" t="s">
        <v>52</v>
      </c>
      <c r="B11" s="135">
        <v>56</v>
      </c>
      <c r="C11">
        <v>10</v>
      </c>
      <c r="D11" s="135" t="s">
        <v>667</v>
      </c>
      <c r="E11">
        <v>28</v>
      </c>
      <c r="F11">
        <v>3</v>
      </c>
      <c r="G11">
        <v>8</v>
      </c>
      <c r="H11">
        <v>0</v>
      </c>
      <c r="I11">
        <v>0</v>
      </c>
      <c r="J11">
        <v>0</v>
      </c>
      <c r="K11">
        <v>2</v>
      </c>
      <c r="L11">
        <v>3</v>
      </c>
      <c r="M11">
        <v>9</v>
      </c>
      <c r="N11" s="82">
        <v>0.2857142857142857</v>
      </c>
      <c r="O11" s="92">
        <v>8</v>
      </c>
      <c r="P11" s="82">
        <v>0.2857142857142857</v>
      </c>
    </row>
    <row r="12" spans="1:18" x14ac:dyDescent="0.2">
      <c r="A12" s="90" t="s">
        <v>44</v>
      </c>
      <c r="B12">
        <v>41</v>
      </c>
      <c r="C12">
        <v>7</v>
      </c>
      <c r="D12" t="s">
        <v>642</v>
      </c>
      <c r="E12">
        <v>15</v>
      </c>
      <c r="F12">
        <v>3</v>
      </c>
      <c r="G12">
        <v>4</v>
      </c>
      <c r="H12">
        <v>0</v>
      </c>
      <c r="I12">
        <v>0</v>
      </c>
      <c r="J12">
        <v>0</v>
      </c>
      <c r="K12">
        <v>0</v>
      </c>
      <c r="L12">
        <v>6</v>
      </c>
      <c r="M12">
        <v>5</v>
      </c>
      <c r="N12" s="82">
        <v>0.26666666666666666</v>
      </c>
      <c r="O12" s="92">
        <v>4</v>
      </c>
      <c r="P12" s="82">
        <v>0.26666666666666666</v>
      </c>
    </row>
    <row r="13" spans="1:18" x14ac:dyDescent="0.2">
      <c r="A13" s="90" t="s">
        <v>53</v>
      </c>
      <c r="B13" s="135">
        <v>65</v>
      </c>
      <c r="C13">
        <v>10</v>
      </c>
      <c r="D13" s="135" t="s">
        <v>117</v>
      </c>
      <c r="E13">
        <v>30</v>
      </c>
      <c r="F13">
        <v>2</v>
      </c>
      <c r="G13">
        <v>1</v>
      </c>
      <c r="H13">
        <v>0</v>
      </c>
      <c r="I13">
        <v>0</v>
      </c>
      <c r="J13">
        <v>0</v>
      </c>
      <c r="K13">
        <v>2</v>
      </c>
      <c r="L13">
        <v>4</v>
      </c>
      <c r="M13">
        <v>9</v>
      </c>
      <c r="N13" s="82">
        <v>3.3333333333333333E-2</v>
      </c>
      <c r="O13" s="92">
        <v>1</v>
      </c>
      <c r="P13" s="82">
        <v>3.3333333333333333E-2</v>
      </c>
    </row>
    <row r="14" spans="1:18" s="89" customFormat="1" x14ac:dyDescent="0.2">
      <c r="A14" s="90" t="s">
        <v>333</v>
      </c>
      <c r="B14">
        <v>38</v>
      </c>
      <c r="C14">
        <v>7</v>
      </c>
      <c r="D14" t="s">
        <v>622</v>
      </c>
      <c r="E14">
        <v>18</v>
      </c>
      <c r="F14">
        <v>4</v>
      </c>
      <c r="G14">
        <v>7</v>
      </c>
      <c r="H14">
        <v>1</v>
      </c>
      <c r="I14">
        <v>0</v>
      </c>
      <c r="J14">
        <v>0</v>
      </c>
      <c r="K14">
        <v>8</v>
      </c>
      <c r="L14">
        <v>3</v>
      </c>
      <c r="M14">
        <v>1</v>
      </c>
      <c r="N14" s="82">
        <v>0.3888888888888889</v>
      </c>
      <c r="O14" s="92">
        <v>8</v>
      </c>
      <c r="P14" s="82">
        <v>0.44444444444444442</v>
      </c>
      <c r="Q14" s="103"/>
      <c r="R14" s="90"/>
    </row>
    <row r="15" spans="1:18" x14ac:dyDescent="0.2">
      <c r="A15" s="90" t="s">
        <v>44</v>
      </c>
      <c r="B15" s="135">
        <v>56</v>
      </c>
      <c r="C15">
        <v>8</v>
      </c>
      <c r="D15" s="135" t="s">
        <v>123</v>
      </c>
      <c r="E15">
        <v>23</v>
      </c>
      <c r="F15">
        <v>3</v>
      </c>
      <c r="G15">
        <v>4</v>
      </c>
      <c r="H15">
        <v>1</v>
      </c>
      <c r="I15">
        <v>0</v>
      </c>
      <c r="J15">
        <v>0</v>
      </c>
      <c r="K15">
        <v>4</v>
      </c>
      <c r="L15">
        <v>1</v>
      </c>
      <c r="M15">
        <v>3</v>
      </c>
      <c r="N15" s="82">
        <v>0.17391304347826086</v>
      </c>
      <c r="O15" s="92">
        <v>5</v>
      </c>
      <c r="P15" s="82">
        <v>0.21739130434782608</v>
      </c>
    </row>
    <row r="16" spans="1:18" s="89" customFormat="1" x14ac:dyDescent="0.2">
      <c r="A16" s="90" t="s">
        <v>44</v>
      </c>
      <c r="B16" s="135">
        <v>50</v>
      </c>
      <c r="C16">
        <v>10</v>
      </c>
      <c r="D16" s="135" t="s">
        <v>639</v>
      </c>
      <c r="E16">
        <v>30</v>
      </c>
      <c r="F16">
        <v>1</v>
      </c>
      <c r="G16">
        <v>2</v>
      </c>
      <c r="H16">
        <v>0</v>
      </c>
      <c r="I16">
        <v>0</v>
      </c>
      <c r="J16">
        <v>0</v>
      </c>
      <c r="K16">
        <v>1</v>
      </c>
      <c r="L16">
        <v>1</v>
      </c>
      <c r="M16">
        <v>14</v>
      </c>
      <c r="N16" s="82">
        <v>6.6666666666666666E-2</v>
      </c>
      <c r="O16" s="92">
        <v>2</v>
      </c>
      <c r="P16" s="82">
        <v>6.6666666666666666E-2</v>
      </c>
      <c r="Q16" s="82"/>
      <c r="R16" s="90"/>
    </row>
    <row r="17" spans="1:18" s="89" customFormat="1" x14ac:dyDescent="0.2">
      <c r="A17" s="90" t="s">
        <v>44</v>
      </c>
      <c r="B17">
        <v>47</v>
      </c>
      <c r="C17">
        <v>8</v>
      </c>
      <c r="D17" t="s">
        <v>641</v>
      </c>
      <c r="E17">
        <v>20</v>
      </c>
      <c r="F17">
        <v>6</v>
      </c>
      <c r="G17">
        <v>4</v>
      </c>
      <c r="H17">
        <v>0</v>
      </c>
      <c r="I17">
        <v>0</v>
      </c>
      <c r="J17">
        <v>0</v>
      </c>
      <c r="K17">
        <v>0</v>
      </c>
      <c r="L17">
        <v>3</v>
      </c>
      <c r="M17">
        <v>1</v>
      </c>
      <c r="N17" s="82">
        <v>0.2</v>
      </c>
      <c r="O17" s="92">
        <v>4</v>
      </c>
      <c r="P17" s="82">
        <v>0.2</v>
      </c>
      <c r="Q17" s="82"/>
      <c r="R17" s="90"/>
    </row>
    <row r="18" spans="1:18" x14ac:dyDescent="0.2">
      <c r="A18" s="90" t="s">
        <v>44</v>
      </c>
      <c r="B18">
        <v>40</v>
      </c>
      <c r="C18">
        <v>7</v>
      </c>
      <c r="D18" t="s">
        <v>638</v>
      </c>
      <c r="E18">
        <v>19</v>
      </c>
      <c r="F18">
        <v>3</v>
      </c>
      <c r="G18">
        <v>6</v>
      </c>
      <c r="H18">
        <v>1</v>
      </c>
      <c r="I18">
        <v>0</v>
      </c>
      <c r="J18">
        <v>0</v>
      </c>
      <c r="K18">
        <v>9</v>
      </c>
      <c r="L18">
        <v>3</v>
      </c>
      <c r="M18">
        <v>5</v>
      </c>
      <c r="N18" s="82">
        <v>0.31578947368421051</v>
      </c>
      <c r="O18" s="92">
        <v>7</v>
      </c>
      <c r="P18" s="82">
        <v>0.36842105263157893</v>
      </c>
    </row>
    <row r="19" spans="1:18" x14ac:dyDescent="0.2">
      <c r="A19" s="90" t="s">
        <v>44</v>
      </c>
      <c r="B19">
        <v>41</v>
      </c>
      <c r="C19">
        <v>9</v>
      </c>
      <c r="D19" t="s">
        <v>637</v>
      </c>
      <c r="E19">
        <v>25</v>
      </c>
      <c r="F19">
        <v>6</v>
      </c>
      <c r="G19">
        <v>10</v>
      </c>
      <c r="H19">
        <v>1</v>
      </c>
      <c r="I19">
        <v>1</v>
      </c>
      <c r="J19">
        <v>0</v>
      </c>
      <c r="K19">
        <v>4</v>
      </c>
      <c r="L19">
        <v>4</v>
      </c>
      <c r="M19">
        <v>2</v>
      </c>
      <c r="N19" s="82">
        <v>0.4</v>
      </c>
      <c r="O19" s="92">
        <v>13</v>
      </c>
      <c r="P19" s="82">
        <v>0.52</v>
      </c>
    </row>
    <row r="20" spans="1:18" x14ac:dyDescent="0.2">
      <c r="A20" s="90" t="s">
        <v>52</v>
      </c>
      <c r="B20">
        <v>42</v>
      </c>
      <c r="C20">
        <v>9</v>
      </c>
      <c r="D20" t="s">
        <v>664</v>
      </c>
      <c r="E20">
        <v>20</v>
      </c>
      <c r="F20">
        <v>3</v>
      </c>
      <c r="G20">
        <v>6</v>
      </c>
      <c r="H20">
        <v>0</v>
      </c>
      <c r="I20">
        <v>0</v>
      </c>
      <c r="J20">
        <v>0</v>
      </c>
      <c r="K20">
        <v>1</v>
      </c>
      <c r="L20">
        <v>7</v>
      </c>
      <c r="M20">
        <v>1</v>
      </c>
      <c r="N20" s="82">
        <v>0.3</v>
      </c>
      <c r="O20" s="92">
        <v>6</v>
      </c>
      <c r="P20" s="82">
        <v>0.3</v>
      </c>
    </row>
    <row r="21" spans="1:18" x14ac:dyDescent="0.2">
      <c r="A21" s="90" t="s">
        <v>53</v>
      </c>
      <c r="B21">
        <v>44</v>
      </c>
      <c r="C21">
        <v>9</v>
      </c>
      <c r="D21" t="s">
        <v>654</v>
      </c>
      <c r="E21">
        <v>29</v>
      </c>
      <c r="F21">
        <v>10</v>
      </c>
      <c r="G21">
        <v>11</v>
      </c>
      <c r="H21">
        <v>1</v>
      </c>
      <c r="I21">
        <v>0</v>
      </c>
      <c r="J21">
        <v>0</v>
      </c>
      <c r="K21">
        <v>5</v>
      </c>
      <c r="L21">
        <v>2</v>
      </c>
      <c r="M21">
        <v>4</v>
      </c>
      <c r="N21" s="82">
        <v>0.37931034482758619</v>
      </c>
      <c r="O21" s="92">
        <v>12</v>
      </c>
      <c r="P21" s="82">
        <v>0.41379310344827586</v>
      </c>
    </row>
    <row r="22" spans="1:18" x14ac:dyDescent="0.2">
      <c r="A22" s="90" t="s">
        <v>333</v>
      </c>
      <c r="B22" s="135">
        <v>50</v>
      </c>
      <c r="C22">
        <v>9</v>
      </c>
      <c r="D22" s="135" t="s">
        <v>621</v>
      </c>
      <c r="E22">
        <v>20</v>
      </c>
      <c r="F22">
        <v>9</v>
      </c>
      <c r="G22">
        <v>7</v>
      </c>
      <c r="H22">
        <v>0</v>
      </c>
      <c r="I22">
        <v>0</v>
      </c>
      <c r="J22">
        <v>0</v>
      </c>
      <c r="K22">
        <v>4</v>
      </c>
      <c r="L22">
        <v>9</v>
      </c>
      <c r="M22">
        <v>2</v>
      </c>
      <c r="N22" s="82">
        <v>0.35</v>
      </c>
      <c r="O22" s="92">
        <v>7</v>
      </c>
      <c r="P22" s="82">
        <v>0.35</v>
      </c>
      <c r="Q22" s="103"/>
    </row>
    <row r="23" spans="1:18" x14ac:dyDescent="0.2">
      <c r="A23" s="90" t="s">
        <v>333</v>
      </c>
      <c r="B23" s="136">
        <v>66</v>
      </c>
      <c r="C23" s="90">
        <v>9</v>
      </c>
      <c r="D23" s="136" t="s">
        <v>131</v>
      </c>
      <c r="E23" s="90">
        <v>21</v>
      </c>
      <c r="F23" s="90">
        <v>4</v>
      </c>
      <c r="G23" s="90">
        <v>5</v>
      </c>
      <c r="H23" s="90">
        <v>0</v>
      </c>
      <c r="I23" s="90">
        <v>0</v>
      </c>
      <c r="J23" s="90">
        <v>0</v>
      </c>
      <c r="K23" s="90">
        <v>2</v>
      </c>
      <c r="L23" s="90">
        <v>6</v>
      </c>
      <c r="M23" s="90">
        <v>4</v>
      </c>
      <c r="N23" s="103">
        <v>0.23809523809523808</v>
      </c>
      <c r="O23" s="96">
        <v>5</v>
      </c>
      <c r="P23" s="103">
        <v>0.23809523809523808</v>
      </c>
      <c r="Q23" s="103"/>
    </row>
    <row r="24" spans="1:18" x14ac:dyDescent="0.2">
      <c r="A24" s="90" t="s">
        <v>324</v>
      </c>
      <c r="B24" s="135">
        <v>57</v>
      </c>
      <c r="C24">
        <v>10</v>
      </c>
      <c r="D24" s="135" t="s">
        <v>635</v>
      </c>
      <c r="E24">
        <v>23</v>
      </c>
      <c r="F24">
        <v>4</v>
      </c>
      <c r="G24">
        <v>9</v>
      </c>
      <c r="H24">
        <v>0</v>
      </c>
      <c r="I24">
        <v>0</v>
      </c>
      <c r="J24">
        <v>0</v>
      </c>
      <c r="K24">
        <v>3</v>
      </c>
      <c r="L24">
        <v>8</v>
      </c>
      <c r="M24">
        <v>2</v>
      </c>
      <c r="N24" s="82">
        <v>0.39130434782608697</v>
      </c>
      <c r="O24" s="92">
        <v>9</v>
      </c>
      <c r="P24" s="82">
        <v>0.39130434782608697</v>
      </c>
      <c r="Q24" s="103"/>
    </row>
    <row r="25" spans="1:18" x14ac:dyDescent="0.2">
      <c r="A25" s="90" t="s">
        <v>312</v>
      </c>
      <c r="B25" s="135">
        <v>51</v>
      </c>
      <c r="C25">
        <v>10</v>
      </c>
      <c r="D25" s="135" t="s">
        <v>675</v>
      </c>
      <c r="E25">
        <v>24</v>
      </c>
      <c r="F25">
        <v>1</v>
      </c>
      <c r="G25">
        <v>2</v>
      </c>
      <c r="H25">
        <v>0</v>
      </c>
      <c r="I25">
        <v>0</v>
      </c>
      <c r="J25">
        <v>0</v>
      </c>
      <c r="K25">
        <v>0</v>
      </c>
      <c r="L25">
        <v>3</v>
      </c>
      <c r="M25">
        <v>14</v>
      </c>
      <c r="N25" s="82">
        <v>8.3333333333333329E-2</v>
      </c>
      <c r="O25" s="92">
        <v>2</v>
      </c>
      <c r="P25" s="82">
        <v>8.3333333333333329E-2</v>
      </c>
    </row>
    <row r="26" spans="1:18" x14ac:dyDescent="0.2">
      <c r="A26" s="90" t="s">
        <v>333</v>
      </c>
      <c r="B26">
        <v>45</v>
      </c>
      <c r="C26">
        <v>10</v>
      </c>
      <c r="D26" t="s">
        <v>134</v>
      </c>
      <c r="E26">
        <v>23</v>
      </c>
      <c r="F26">
        <v>5</v>
      </c>
      <c r="G26">
        <v>11</v>
      </c>
      <c r="H26">
        <v>3</v>
      </c>
      <c r="I26">
        <v>1</v>
      </c>
      <c r="J26">
        <v>0</v>
      </c>
      <c r="K26">
        <v>8</v>
      </c>
      <c r="L26">
        <v>8</v>
      </c>
      <c r="M26">
        <v>0</v>
      </c>
      <c r="N26" s="82">
        <v>0.47826086956521741</v>
      </c>
      <c r="O26" s="92">
        <v>16</v>
      </c>
      <c r="P26" s="82">
        <v>0.69565217391304346</v>
      </c>
      <c r="Q26" s="103"/>
    </row>
    <row r="27" spans="1:18" x14ac:dyDescent="0.2">
      <c r="A27" s="90" t="s">
        <v>56</v>
      </c>
      <c r="B27" s="135">
        <v>52</v>
      </c>
      <c r="C27">
        <v>8</v>
      </c>
      <c r="D27" s="135" t="s">
        <v>647</v>
      </c>
      <c r="E27">
        <v>23</v>
      </c>
      <c r="F27">
        <v>4</v>
      </c>
      <c r="G27">
        <v>7</v>
      </c>
      <c r="H27">
        <v>2</v>
      </c>
      <c r="I27">
        <v>0</v>
      </c>
      <c r="J27">
        <v>0</v>
      </c>
      <c r="K27">
        <v>7</v>
      </c>
      <c r="L27">
        <v>2</v>
      </c>
      <c r="M27">
        <v>7</v>
      </c>
      <c r="N27" s="82">
        <v>0.30434782608695654</v>
      </c>
      <c r="O27" s="92">
        <v>9</v>
      </c>
      <c r="P27" s="82">
        <v>0.39130434782608697</v>
      </c>
    </row>
    <row r="28" spans="1:18" x14ac:dyDescent="0.2">
      <c r="A28" s="90" t="s">
        <v>21</v>
      </c>
      <c r="B28">
        <v>46</v>
      </c>
      <c r="C28">
        <v>3</v>
      </c>
      <c r="D28" t="s">
        <v>682</v>
      </c>
      <c r="E28">
        <v>7</v>
      </c>
      <c r="F28">
        <v>1</v>
      </c>
      <c r="G28">
        <v>1</v>
      </c>
      <c r="H28">
        <v>0</v>
      </c>
      <c r="I28">
        <v>0</v>
      </c>
      <c r="J28">
        <v>0</v>
      </c>
      <c r="K28">
        <v>0</v>
      </c>
      <c r="L28">
        <v>1</v>
      </c>
      <c r="M28">
        <v>2</v>
      </c>
      <c r="N28" s="82">
        <v>0.14285714285714285</v>
      </c>
      <c r="O28" s="92">
        <v>1</v>
      </c>
      <c r="P28" s="82">
        <v>0.14285714285714285</v>
      </c>
    </row>
    <row r="29" spans="1:18" x14ac:dyDescent="0.2">
      <c r="A29" s="90" t="s">
        <v>21</v>
      </c>
      <c r="B29" s="135">
        <v>60</v>
      </c>
      <c r="C29">
        <v>10</v>
      </c>
      <c r="D29" s="135" t="s">
        <v>140</v>
      </c>
      <c r="E29">
        <v>25</v>
      </c>
      <c r="F29">
        <v>3</v>
      </c>
      <c r="G29">
        <v>6</v>
      </c>
      <c r="H29">
        <v>0</v>
      </c>
      <c r="I29">
        <v>0</v>
      </c>
      <c r="J29">
        <v>0</v>
      </c>
      <c r="K29">
        <v>4</v>
      </c>
      <c r="L29">
        <v>5</v>
      </c>
      <c r="M29">
        <v>1</v>
      </c>
      <c r="N29" s="82">
        <v>0.24</v>
      </c>
      <c r="O29" s="92">
        <v>6</v>
      </c>
      <c r="P29" s="82">
        <v>0.24</v>
      </c>
    </row>
    <row r="30" spans="1:18" x14ac:dyDescent="0.2">
      <c r="A30" s="90" t="s">
        <v>52</v>
      </c>
      <c r="B30">
        <v>38</v>
      </c>
      <c r="C30">
        <v>10</v>
      </c>
      <c r="D30" t="s">
        <v>665</v>
      </c>
      <c r="E30">
        <v>23</v>
      </c>
      <c r="F30">
        <v>4</v>
      </c>
      <c r="G30">
        <v>9</v>
      </c>
      <c r="H30">
        <v>2</v>
      </c>
      <c r="I30">
        <v>0</v>
      </c>
      <c r="J30">
        <v>0</v>
      </c>
      <c r="K30">
        <v>7</v>
      </c>
      <c r="L30">
        <v>7</v>
      </c>
      <c r="M30">
        <v>4</v>
      </c>
      <c r="N30" s="82">
        <v>0.39130434782608697</v>
      </c>
      <c r="O30" s="92">
        <v>11</v>
      </c>
      <c r="P30" s="82">
        <v>0.47826086956521741</v>
      </c>
    </row>
    <row r="31" spans="1:18" x14ac:dyDescent="0.2">
      <c r="A31" s="90" t="s">
        <v>333</v>
      </c>
      <c r="B31">
        <v>48</v>
      </c>
      <c r="C31">
        <v>8</v>
      </c>
      <c r="D31" t="s">
        <v>625</v>
      </c>
      <c r="E31">
        <v>18</v>
      </c>
      <c r="F31">
        <v>2</v>
      </c>
      <c r="G31">
        <v>3</v>
      </c>
      <c r="H31">
        <v>1</v>
      </c>
      <c r="I31">
        <v>0</v>
      </c>
      <c r="J31">
        <v>0</v>
      </c>
      <c r="K31">
        <v>0</v>
      </c>
      <c r="L31">
        <v>4</v>
      </c>
      <c r="M31">
        <v>8</v>
      </c>
      <c r="N31" s="82">
        <v>0.16666666666666666</v>
      </c>
      <c r="O31" s="92">
        <v>4</v>
      </c>
      <c r="P31" s="82">
        <v>0.22222222222222221</v>
      </c>
      <c r="Q31" s="103"/>
    </row>
    <row r="32" spans="1:18" x14ac:dyDescent="0.2">
      <c r="A32" s="90" t="s">
        <v>56</v>
      </c>
      <c r="B32" s="135">
        <v>69</v>
      </c>
      <c r="C32">
        <v>10</v>
      </c>
      <c r="D32" s="135" t="s">
        <v>148</v>
      </c>
      <c r="E32">
        <v>22</v>
      </c>
      <c r="F32">
        <v>4</v>
      </c>
      <c r="G32">
        <v>4</v>
      </c>
      <c r="H32">
        <v>0</v>
      </c>
      <c r="I32">
        <v>0</v>
      </c>
      <c r="J32">
        <v>0</v>
      </c>
      <c r="K32">
        <v>2</v>
      </c>
      <c r="L32">
        <v>8</v>
      </c>
      <c r="M32">
        <v>4</v>
      </c>
      <c r="N32" s="82">
        <v>0.18181818181818182</v>
      </c>
      <c r="O32" s="92">
        <v>4</v>
      </c>
      <c r="P32" s="82">
        <v>0.18181818181818182</v>
      </c>
    </row>
    <row r="33" spans="1:17" x14ac:dyDescent="0.2">
      <c r="A33" s="90" t="s">
        <v>56</v>
      </c>
      <c r="B33">
        <v>40</v>
      </c>
      <c r="C33">
        <v>10</v>
      </c>
      <c r="D33" t="s">
        <v>149</v>
      </c>
      <c r="E33">
        <v>26</v>
      </c>
      <c r="F33">
        <v>6</v>
      </c>
      <c r="G33">
        <v>11</v>
      </c>
      <c r="H33">
        <v>3</v>
      </c>
      <c r="I33">
        <v>1</v>
      </c>
      <c r="J33">
        <v>1</v>
      </c>
      <c r="K33">
        <v>14</v>
      </c>
      <c r="L33">
        <v>3</v>
      </c>
      <c r="M33">
        <v>0</v>
      </c>
      <c r="N33" s="82">
        <v>0.42307692307692307</v>
      </c>
      <c r="O33" s="92">
        <v>19</v>
      </c>
      <c r="P33" s="82">
        <v>0.73076923076923073</v>
      </c>
    </row>
    <row r="34" spans="1:17" x14ac:dyDescent="0.2">
      <c r="A34" s="90" t="s">
        <v>52</v>
      </c>
      <c r="B34">
        <v>49</v>
      </c>
      <c r="C34">
        <v>10</v>
      </c>
      <c r="D34" t="s">
        <v>670</v>
      </c>
      <c r="E34">
        <v>30</v>
      </c>
      <c r="F34">
        <v>3</v>
      </c>
      <c r="G34">
        <v>8</v>
      </c>
      <c r="H34">
        <v>0</v>
      </c>
      <c r="I34">
        <v>0</v>
      </c>
      <c r="J34">
        <v>0</v>
      </c>
      <c r="K34">
        <v>2</v>
      </c>
      <c r="L34">
        <v>1</v>
      </c>
      <c r="M34">
        <v>11</v>
      </c>
      <c r="N34" s="82">
        <v>0.26666666666666666</v>
      </c>
      <c r="O34" s="92">
        <v>8</v>
      </c>
      <c r="P34" s="82">
        <v>0.26666666666666666</v>
      </c>
    </row>
    <row r="35" spans="1:17" x14ac:dyDescent="0.2">
      <c r="A35" s="90" t="s">
        <v>52</v>
      </c>
      <c r="B35">
        <v>45</v>
      </c>
      <c r="C35">
        <v>8</v>
      </c>
      <c r="D35" t="s">
        <v>151</v>
      </c>
      <c r="E35">
        <v>22</v>
      </c>
      <c r="F35">
        <v>3</v>
      </c>
      <c r="G35">
        <v>9</v>
      </c>
      <c r="H35">
        <v>1</v>
      </c>
      <c r="I35">
        <v>0</v>
      </c>
      <c r="J35">
        <v>0</v>
      </c>
      <c r="K35">
        <v>3</v>
      </c>
      <c r="L35">
        <v>2</v>
      </c>
      <c r="M35">
        <v>2</v>
      </c>
      <c r="N35" s="82">
        <v>0.40909090909090912</v>
      </c>
      <c r="O35" s="92">
        <v>10</v>
      </c>
      <c r="P35" s="82">
        <v>0.45454545454545453</v>
      </c>
    </row>
    <row r="36" spans="1:17" x14ac:dyDescent="0.2">
      <c r="A36" s="90" t="s">
        <v>324</v>
      </c>
      <c r="B36" s="136">
        <v>54</v>
      </c>
      <c r="C36" s="90">
        <v>8</v>
      </c>
      <c r="D36" s="136" t="s">
        <v>152</v>
      </c>
      <c r="E36" s="90">
        <v>21</v>
      </c>
      <c r="F36" s="90">
        <v>2</v>
      </c>
      <c r="G36" s="90">
        <v>5</v>
      </c>
      <c r="H36" s="90">
        <v>0</v>
      </c>
      <c r="I36" s="90">
        <v>0</v>
      </c>
      <c r="J36" s="90">
        <v>0</v>
      </c>
      <c r="K36" s="90">
        <v>2</v>
      </c>
      <c r="L36" s="90">
        <v>2</v>
      </c>
      <c r="M36" s="90">
        <v>3</v>
      </c>
      <c r="N36" s="103">
        <v>0.23809523809523808</v>
      </c>
      <c r="O36" s="96">
        <v>5</v>
      </c>
      <c r="P36" s="103">
        <v>0.23809523809523808</v>
      </c>
    </row>
    <row r="37" spans="1:17" x14ac:dyDescent="0.2">
      <c r="A37" s="90" t="s">
        <v>312</v>
      </c>
      <c r="B37" s="135">
        <v>62</v>
      </c>
      <c r="C37">
        <v>9</v>
      </c>
      <c r="D37" s="135" t="s">
        <v>153</v>
      </c>
      <c r="E37">
        <v>23</v>
      </c>
      <c r="F37">
        <v>0</v>
      </c>
      <c r="G37">
        <v>5</v>
      </c>
      <c r="H37">
        <v>1</v>
      </c>
      <c r="I37">
        <v>0</v>
      </c>
      <c r="J37">
        <v>0</v>
      </c>
      <c r="K37">
        <v>4</v>
      </c>
      <c r="L37">
        <v>1</v>
      </c>
      <c r="M37">
        <v>7</v>
      </c>
      <c r="N37" s="82">
        <v>0.21739130434782608</v>
      </c>
      <c r="O37" s="92">
        <v>6</v>
      </c>
      <c r="P37" s="82">
        <v>0.2608695652173913</v>
      </c>
    </row>
    <row r="38" spans="1:17" x14ac:dyDescent="0.2">
      <c r="A38" s="90" t="s">
        <v>21</v>
      </c>
      <c r="B38" s="135">
        <v>58</v>
      </c>
      <c r="C38">
        <v>8</v>
      </c>
      <c r="D38" s="135" t="s">
        <v>156</v>
      </c>
      <c r="E38">
        <v>21</v>
      </c>
      <c r="F38">
        <v>2</v>
      </c>
      <c r="G38">
        <v>9</v>
      </c>
      <c r="H38">
        <v>1</v>
      </c>
      <c r="I38">
        <v>0</v>
      </c>
      <c r="J38">
        <v>0</v>
      </c>
      <c r="K38">
        <v>5</v>
      </c>
      <c r="L38">
        <v>2</v>
      </c>
      <c r="M38">
        <v>1</v>
      </c>
      <c r="N38" s="82">
        <v>0.42857142857142855</v>
      </c>
      <c r="O38" s="92">
        <v>10</v>
      </c>
      <c r="P38" s="82">
        <v>0.47619047619047616</v>
      </c>
    </row>
    <row r="39" spans="1:17" x14ac:dyDescent="0.2">
      <c r="A39" s="90" t="s">
        <v>324</v>
      </c>
      <c r="B39">
        <v>46</v>
      </c>
      <c r="C39">
        <v>9</v>
      </c>
      <c r="D39" t="s">
        <v>631</v>
      </c>
      <c r="E39">
        <v>22</v>
      </c>
      <c r="F39">
        <v>8</v>
      </c>
      <c r="G39">
        <v>10</v>
      </c>
      <c r="H39">
        <v>3</v>
      </c>
      <c r="I39">
        <v>0</v>
      </c>
      <c r="J39">
        <v>0</v>
      </c>
      <c r="K39">
        <v>10</v>
      </c>
      <c r="L39">
        <v>4</v>
      </c>
      <c r="M39">
        <v>0</v>
      </c>
      <c r="N39" s="82">
        <v>0.45454545454545453</v>
      </c>
      <c r="O39" s="92">
        <v>13</v>
      </c>
      <c r="P39" s="82">
        <v>0.59090909090909094</v>
      </c>
      <c r="Q39" s="103"/>
    </row>
    <row r="40" spans="1:17" x14ac:dyDescent="0.2">
      <c r="A40" s="90" t="s">
        <v>333</v>
      </c>
      <c r="B40" s="135">
        <v>54</v>
      </c>
      <c r="C40">
        <v>10</v>
      </c>
      <c r="D40" s="135" t="s">
        <v>158</v>
      </c>
      <c r="E40">
        <v>25</v>
      </c>
      <c r="F40">
        <v>1</v>
      </c>
      <c r="G40">
        <v>3</v>
      </c>
      <c r="H40">
        <v>0</v>
      </c>
      <c r="I40">
        <v>0</v>
      </c>
      <c r="J40">
        <v>0</v>
      </c>
      <c r="K40">
        <v>3</v>
      </c>
      <c r="L40">
        <v>6</v>
      </c>
      <c r="M40">
        <v>6</v>
      </c>
      <c r="N40" s="82">
        <v>0.12</v>
      </c>
      <c r="O40" s="92">
        <v>3</v>
      </c>
      <c r="P40" s="82">
        <v>0.12</v>
      </c>
      <c r="Q40" s="103"/>
    </row>
    <row r="41" spans="1:17" x14ac:dyDescent="0.2">
      <c r="A41" s="90" t="s">
        <v>21</v>
      </c>
      <c r="B41" s="135">
        <v>60</v>
      </c>
      <c r="C41">
        <v>10</v>
      </c>
      <c r="D41" s="135" t="s">
        <v>159</v>
      </c>
      <c r="E41">
        <v>26</v>
      </c>
      <c r="F41">
        <v>7</v>
      </c>
      <c r="G41">
        <v>10</v>
      </c>
      <c r="H41">
        <v>0</v>
      </c>
      <c r="I41">
        <v>0</v>
      </c>
      <c r="J41">
        <v>0</v>
      </c>
      <c r="K41">
        <v>2</v>
      </c>
      <c r="L41">
        <v>4</v>
      </c>
      <c r="M41">
        <v>5</v>
      </c>
      <c r="N41" s="82">
        <v>0.38461538461538464</v>
      </c>
      <c r="O41" s="92">
        <v>10</v>
      </c>
      <c r="P41" s="82">
        <v>0.38461538461538464</v>
      </c>
    </row>
    <row r="42" spans="1:17" x14ac:dyDescent="0.2">
      <c r="A42" s="90" t="s">
        <v>56</v>
      </c>
      <c r="B42">
        <v>44</v>
      </c>
      <c r="C42">
        <v>10</v>
      </c>
      <c r="D42" t="s">
        <v>649</v>
      </c>
      <c r="E42">
        <v>27</v>
      </c>
      <c r="F42">
        <v>11</v>
      </c>
      <c r="G42">
        <v>9</v>
      </c>
      <c r="H42">
        <v>0</v>
      </c>
      <c r="I42">
        <v>0</v>
      </c>
      <c r="J42">
        <v>0</v>
      </c>
      <c r="K42">
        <v>3</v>
      </c>
      <c r="L42">
        <v>3</v>
      </c>
      <c r="M42">
        <v>5</v>
      </c>
      <c r="N42" s="82">
        <v>0.33333333333333331</v>
      </c>
      <c r="O42" s="92">
        <v>9</v>
      </c>
      <c r="P42" s="82">
        <v>0.33333333333333331</v>
      </c>
    </row>
    <row r="43" spans="1:17" x14ac:dyDescent="0.2">
      <c r="A43" s="90" t="s">
        <v>312</v>
      </c>
      <c r="B43" s="135">
        <v>73</v>
      </c>
      <c r="C43">
        <v>10</v>
      </c>
      <c r="D43" s="135" t="s">
        <v>163</v>
      </c>
      <c r="E43">
        <v>23</v>
      </c>
      <c r="F43">
        <v>6</v>
      </c>
      <c r="G43">
        <v>5</v>
      </c>
      <c r="H43">
        <v>0</v>
      </c>
      <c r="I43">
        <v>0</v>
      </c>
      <c r="J43">
        <v>0</v>
      </c>
      <c r="K43">
        <v>0</v>
      </c>
      <c r="L43">
        <v>4</v>
      </c>
      <c r="M43">
        <v>8</v>
      </c>
      <c r="N43" s="82">
        <v>0.21739130434782608</v>
      </c>
      <c r="O43" s="92">
        <v>5</v>
      </c>
      <c r="P43" s="82">
        <v>0.21739130434782608</v>
      </c>
    </row>
    <row r="44" spans="1:17" x14ac:dyDescent="0.2">
      <c r="A44" s="90" t="s">
        <v>21</v>
      </c>
      <c r="B44" s="135">
        <v>52</v>
      </c>
      <c r="C44">
        <v>10</v>
      </c>
      <c r="D44" s="135" t="s">
        <v>164</v>
      </c>
      <c r="E44">
        <v>28</v>
      </c>
      <c r="F44">
        <v>1</v>
      </c>
      <c r="G44">
        <v>6</v>
      </c>
      <c r="H44">
        <v>0</v>
      </c>
      <c r="I44">
        <v>0</v>
      </c>
      <c r="J44">
        <v>0</v>
      </c>
      <c r="K44">
        <v>6</v>
      </c>
      <c r="L44">
        <v>1</v>
      </c>
      <c r="M44">
        <v>5</v>
      </c>
      <c r="N44" s="82">
        <v>0.21428571428571427</v>
      </c>
      <c r="O44" s="92">
        <v>6</v>
      </c>
      <c r="P44" s="82">
        <v>0.21428571428571427</v>
      </c>
    </row>
    <row r="45" spans="1:17" x14ac:dyDescent="0.2">
      <c r="A45" s="90" t="s">
        <v>324</v>
      </c>
      <c r="B45">
        <v>39</v>
      </c>
      <c r="C45">
        <v>10</v>
      </c>
      <c r="D45" t="s">
        <v>629</v>
      </c>
      <c r="E45">
        <v>23</v>
      </c>
      <c r="F45">
        <v>11</v>
      </c>
      <c r="G45">
        <v>8</v>
      </c>
      <c r="H45">
        <v>2</v>
      </c>
      <c r="I45">
        <v>0</v>
      </c>
      <c r="J45">
        <v>0</v>
      </c>
      <c r="K45">
        <v>2</v>
      </c>
      <c r="L45">
        <v>8</v>
      </c>
      <c r="M45">
        <v>1</v>
      </c>
      <c r="N45" s="82">
        <v>0.34782608695652173</v>
      </c>
      <c r="O45" s="92">
        <v>10</v>
      </c>
      <c r="P45" s="82">
        <v>0.43478260869565216</v>
      </c>
      <c r="Q45" s="103"/>
    </row>
    <row r="46" spans="1:17" x14ac:dyDescent="0.2">
      <c r="A46" s="90" t="s">
        <v>324</v>
      </c>
      <c r="B46">
        <v>43</v>
      </c>
      <c r="C46">
        <v>10</v>
      </c>
      <c r="D46" t="s">
        <v>634</v>
      </c>
      <c r="E46">
        <v>28</v>
      </c>
      <c r="F46">
        <v>7</v>
      </c>
      <c r="G46">
        <v>11</v>
      </c>
      <c r="H46">
        <v>0</v>
      </c>
      <c r="I46">
        <v>0</v>
      </c>
      <c r="J46">
        <v>0</v>
      </c>
      <c r="K46">
        <v>9</v>
      </c>
      <c r="L46">
        <v>3</v>
      </c>
      <c r="M46">
        <v>2</v>
      </c>
      <c r="N46" s="82">
        <v>0.39285714285714285</v>
      </c>
      <c r="O46" s="92">
        <v>11</v>
      </c>
      <c r="P46" s="82">
        <v>0.39285714285714285</v>
      </c>
      <c r="Q46" s="103"/>
    </row>
    <row r="47" spans="1:17" x14ac:dyDescent="0.2">
      <c r="A47" s="90" t="s">
        <v>324</v>
      </c>
      <c r="B47" s="135">
        <v>69</v>
      </c>
      <c r="C47">
        <v>9</v>
      </c>
      <c r="D47" s="135" t="s">
        <v>165</v>
      </c>
      <c r="E47">
        <v>18</v>
      </c>
      <c r="F47">
        <v>4</v>
      </c>
      <c r="G47">
        <v>5</v>
      </c>
      <c r="H47">
        <v>0</v>
      </c>
      <c r="I47">
        <v>0</v>
      </c>
      <c r="J47">
        <v>0</v>
      </c>
      <c r="K47">
        <v>0</v>
      </c>
      <c r="L47">
        <v>7</v>
      </c>
      <c r="M47">
        <v>4</v>
      </c>
      <c r="N47" s="82">
        <v>0.27777777777777779</v>
      </c>
      <c r="O47" s="92">
        <v>5</v>
      </c>
      <c r="P47" s="82">
        <v>0.27777777777777779</v>
      </c>
      <c r="Q47" s="103"/>
    </row>
    <row r="48" spans="1:17" x14ac:dyDescent="0.2">
      <c r="A48" s="90" t="s">
        <v>56</v>
      </c>
      <c r="B48" s="135">
        <v>63</v>
      </c>
      <c r="C48">
        <v>2</v>
      </c>
      <c r="D48" s="135" t="s">
        <v>651</v>
      </c>
      <c r="E48">
        <v>4</v>
      </c>
      <c r="F48">
        <v>0</v>
      </c>
      <c r="G48">
        <v>1</v>
      </c>
      <c r="H48">
        <v>0</v>
      </c>
      <c r="I48">
        <v>0</v>
      </c>
      <c r="J48">
        <v>0</v>
      </c>
      <c r="K48">
        <v>1</v>
      </c>
      <c r="L48">
        <v>0</v>
      </c>
      <c r="M48">
        <v>0</v>
      </c>
      <c r="N48" s="82">
        <v>0.25</v>
      </c>
      <c r="O48" s="92">
        <v>1</v>
      </c>
      <c r="P48" s="82">
        <v>0.25</v>
      </c>
    </row>
    <row r="49" spans="1:17" x14ac:dyDescent="0.2">
      <c r="A49" s="90" t="s">
        <v>56</v>
      </c>
      <c r="B49">
        <v>42</v>
      </c>
      <c r="C49">
        <v>8</v>
      </c>
      <c r="D49" t="s">
        <v>646</v>
      </c>
      <c r="E49">
        <v>20</v>
      </c>
      <c r="F49">
        <v>4</v>
      </c>
      <c r="G49">
        <v>9</v>
      </c>
      <c r="H49">
        <v>2</v>
      </c>
      <c r="I49">
        <v>0</v>
      </c>
      <c r="J49">
        <v>0</v>
      </c>
      <c r="K49">
        <v>2</v>
      </c>
      <c r="L49">
        <v>4</v>
      </c>
      <c r="M49">
        <v>4</v>
      </c>
      <c r="N49" s="82">
        <v>0.45</v>
      </c>
      <c r="O49" s="92">
        <v>11</v>
      </c>
      <c r="P49" s="82">
        <v>0.55000000000000004</v>
      </c>
    </row>
    <row r="50" spans="1:17" x14ac:dyDescent="0.2">
      <c r="A50" s="90" t="s">
        <v>324</v>
      </c>
      <c r="B50">
        <v>44</v>
      </c>
      <c r="C50">
        <v>3</v>
      </c>
      <c r="D50" t="s">
        <v>633</v>
      </c>
      <c r="E50">
        <v>8</v>
      </c>
      <c r="F50">
        <v>1</v>
      </c>
      <c r="G50">
        <v>2</v>
      </c>
      <c r="H50">
        <v>0</v>
      </c>
      <c r="I50">
        <v>0</v>
      </c>
      <c r="J50">
        <v>0</v>
      </c>
      <c r="K50">
        <v>3</v>
      </c>
      <c r="L50">
        <v>0</v>
      </c>
      <c r="M50">
        <v>1</v>
      </c>
      <c r="N50" s="82">
        <v>0.25</v>
      </c>
      <c r="O50" s="92">
        <v>2</v>
      </c>
      <c r="P50" s="82">
        <v>0.25</v>
      </c>
      <c r="Q50" s="103"/>
    </row>
    <row r="51" spans="1:17" x14ac:dyDescent="0.2">
      <c r="A51" s="90" t="s">
        <v>324</v>
      </c>
      <c r="B51" s="135">
        <v>67</v>
      </c>
      <c r="C51">
        <v>10</v>
      </c>
      <c r="D51" s="135" t="s">
        <v>173</v>
      </c>
      <c r="E51">
        <v>23</v>
      </c>
      <c r="F51">
        <v>3</v>
      </c>
      <c r="G51">
        <v>7</v>
      </c>
      <c r="H51">
        <v>0</v>
      </c>
      <c r="I51">
        <v>0</v>
      </c>
      <c r="J51">
        <v>0</v>
      </c>
      <c r="K51">
        <v>7</v>
      </c>
      <c r="L51">
        <v>7</v>
      </c>
      <c r="M51">
        <v>1</v>
      </c>
      <c r="N51" s="82">
        <v>0.30434782608695654</v>
      </c>
      <c r="O51" s="92">
        <v>7</v>
      </c>
      <c r="P51" s="82">
        <v>0.30434782608695654</v>
      </c>
      <c r="Q51" s="103"/>
    </row>
    <row r="52" spans="1:17" x14ac:dyDescent="0.2">
      <c r="A52" s="90" t="s">
        <v>53</v>
      </c>
      <c r="B52">
        <v>48</v>
      </c>
      <c r="C52">
        <v>7</v>
      </c>
      <c r="D52" t="s">
        <v>660</v>
      </c>
      <c r="E52">
        <v>19</v>
      </c>
      <c r="F52">
        <v>4</v>
      </c>
      <c r="G52">
        <v>5</v>
      </c>
      <c r="H52">
        <v>0</v>
      </c>
      <c r="I52">
        <v>0</v>
      </c>
      <c r="J52">
        <v>0</v>
      </c>
      <c r="K52">
        <v>5</v>
      </c>
      <c r="L52">
        <v>4</v>
      </c>
      <c r="M52">
        <v>4</v>
      </c>
      <c r="N52" s="82">
        <v>0.26315789473684209</v>
      </c>
      <c r="O52" s="92">
        <v>5</v>
      </c>
      <c r="P52" s="82">
        <v>0.26315789473684209</v>
      </c>
    </row>
    <row r="53" spans="1:17" x14ac:dyDescent="0.2">
      <c r="A53" s="90" t="s">
        <v>324</v>
      </c>
      <c r="B53">
        <v>45</v>
      </c>
      <c r="C53">
        <v>10</v>
      </c>
      <c r="D53" t="s">
        <v>632</v>
      </c>
      <c r="E53">
        <v>27</v>
      </c>
      <c r="F53">
        <v>9</v>
      </c>
      <c r="G53">
        <v>10</v>
      </c>
      <c r="H53">
        <v>2</v>
      </c>
      <c r="I53">
        <v>0</v>
      </c>
      <c r="J53">
        <v>0</v>
      </c>
      <c r="K53">
        <v>9</v>
      </c>
      <c r="L53">
        <v>3</v>
      </c>
      <c r="M53">
        <v>5</v>
      </c>
      <c r="N53" s="82">
        <v>0.37037037037037035</v>
      </c>
      <c r="O53" s="92">
        <v>12</v>
      </c>
      <c r="P53" s="82">
        <v>0.44444444444444442</v>
      </c>
      <c r="Q53" s="103"/>
    </row>
    <row r="54" spans="1:17" x14ac:dyDescent="0.2">
      <c r="A54" s="90" t="s">
        <v>21</v>
      </c>
      <c r="B54" s="135">
        <v>54</v>
      </c>
      <c r="C54">
        <v>7</v>
      </c>
      <c r="D54" s="135" t="s">
        <v>178</v>
      </c>
      <c r="E54">
        <v>16</v>
      </c>
      <c r="F54">
        <v>5</v>
      </c>
      <c r="G54">
        <v>9</v>
      </c>
      <c r="H54">
        <v>0</v>
      </c>
      <c r="I54">
        <v>0</v>
      </c>
      <c r="J54">
        <v>0</v>
      </c>
      <c r="K54">
        <v>0</v>
      </c>
      <c r="L54">
        <v>3</v>
      </c>
      <c r="M54">
        <v>1</v>
      </c>
      <c r="N54" s="82">
        <v>0.5625</v>
      </c>
      <c r="O54" s="92">
        <v>9</v>
      </c>
      <c r="P54" s="82">
        <v>0.5625</v>
      </c>
    </row>
    <row r="55" spans="1:17" x14ac:dyDescent="0.2">
      <c r="A55" s="90" t="s">
        <v>312</v>
      </c>
      <c r="B55">
        <v>44</v>
      </c>
      <c r="C55">
        <v>7</v>
      </c>
      <c r="D55" t="s">
        <v>676</v>
      </c>
      <c r="E55">
        <v>14</v>
      </c>
      <c r="F55">
        <v>2</v>
      </c>
      <c r="G55">
        <v>2</v>
      </c>
      <c r="H55">
        <v>0</v>
      </c>
      <c r="I55">
        <v>0</v>
      </c>
      <c r="J55">
        <v>0</v>
      </c>
      <c r="K55">
        <v>2</v>
      </c>
      <c r="L55">
        <v>2</v>
      </c>
      <c r="M55">
        <v>5</v>
      </c>
      <c r="N55" s="82">
        <v>0.14285714285714285</v>
      </c>
      <c r="O55" s="92">
        <v>2</v>
      </c>
      <c r="P55" s="82">
        <v>0.14285714285714285</v>
      </c>
    </row>
    <row r="56" spans="1:17" x14ac:dyDescent="0.2">
      <c r="A56" s="90" t="s">
        <v>21</v>
      </c>
      <c r="B56" s="135">
        <v>50</v>
      </c>
      <c r="C56">
        <v>9</v>
      </c>
      <c r="D56" s="135" t="s">
        <v>183</v>
      </c>
      <c r="E56">
        <v>22</v>
      </c>
      <c r="F56">
        <v>4</v>
      </c>
      <c r="G56">
        <v>5</v>
      </c>
      <c r="H56">
        <v>0</v>
      </c>
      <c r="I56">
        <v>0</v>
      </c>
      <c r="J56">
        <v>0</v>
      </c>
      <c r="K56">
        <v>1</v>
      </c>
      <c r="L56">
        <v>4</v>
      </c>
      <c r="M56">
        <v>3</v>
      </c>
      <c r="N56" s="82">
        <v>0.22727272727272727</v>
      </c>
      <c r="O56" s="92">
        <v>5</v>
      </c>
      <c r="P56" s="82">
        <v>0.22727272727272727</v>
      </c>
    </row>
    <row r="57" spans="1:17" x14ac:dyDescent="0.2">
      <c r="A57" s="90" t="s">
        <v>312</v>
      </c>
      <c r="B57" s="135">
        <v>52</v>
      </c>
      <c r="C57">
        <v>10</v>
      </c>
      <c r="D57" s="135" t="s">
        <v>185</v>
      </c>
      <c r="E57">
        <v>26</v>
      </c>
      <c r="F57">
        <v>2</v>
      </c>
      <c r="G57">
        <v>6</v>
      </c>
      <c r="H57">
        <v>1</v>
      </c>
      <c r="I57">
        <v>0</v>
      </c>
      <c r="J57">
        <v>0</v>
      </c>
      <c r="K57">
        <v>3</v>
      </c>
      <c r="L57">
        <v>2</v>
      </c>
      <c r="M57">
        <v>6</v>
      </c>
      <c r="N57" s="82">
        <v>0.23076923076923078</v>
      </c>
      <c r="O57" s="92">
        <v>7</v>
      </c>
      <c r="P57" s="82">
        <v>0.26923076923076922</v>
      </c>
    </row>
    <row r="58" spans="1:17" x14ac:dyDescent="0.2">
      <c r="A58" s="90" t="s">
        <v>53</v>
      </c>
      <c r="B58">
        <v>45</v>
      </c>
      <c r="C58">
        <v>9</v>
      </c>
      <c r="D58" t="s">
        <v>655</v>
      </c>
      <c r="E58">
        <v>23</v>
      </c>
      <c r="F58">
        <v>7</v>
      </c>
      <c r="G58">
        <v>12</v>
      </c>
      <c r="H58">
        <v>1</v>
      </c>
      <c r="I58">
        <v>2</v>
      </c>
      <c r="J58">
        <v>0</v>
      </c>
      <c r="K58">
        <v>8</v>
      </c>
      <c r="L58">
        <v>6</v>
      </c>
      <c r="M58">
        <v>0</v>
      </c>
      <c r="N58" s="82">
        <v>0.52173913043478259</v>
      </c>
      <c r="O58" s="92">
        <v>17</v>
      </c>
      <c r="P58" s="82">
        <v>0.73913043478260865</v>
      </c>
    </row>
    <row r="59" spans="1:17" x14ac:dyDescent="0.2">
      <c r="A59" s="90" t="s">
        <v>21</v>
      </c>
      <c r="B59" s="135">
        <v>55</v>
      </c>
      <c r="C59">
        <v>10</v>
      </c>
      <c r="D59" s="135" t="s">
        <v>188</v>
      </c>
      <c r="E59">
        <v>24</v>
      </c>
      <c r="F59">
        <v>4</v>
      </c>
      <c r="G59">
        <v>8</v>
      </c>
      <c r="H59">
        <v>0</v>
      </c>
      <c r="I59">
        <v>0</v>
      </c>
      <c r="J59">
        <v>0</v>
      </c>
      <c r="K59">
        <v>3</v>
      </c>
      <c r="L59">
        <v>6</v>
      </c>
      <c r="M59">
        <v>3</v>
      </c>
      <c r="N59" s="82">
        <v>0.33333333333333331</v>
      </c>
      <c r="O59" s="92">
        <v>8</v>
      </c>
      <c r="P59" s="82">
        <v>0.33333333333333331</v>
      </c>
    </row>
    <row r="60" spans="1:17" x14ac:dyDescent="0.2">
      <c r="A60" s="90" t="s">
        <v>324</v>
      </c>
      <c r="B60">
        <v>38</v>
      </c>
      <c r="C60">
        <v>8</v>
      </c>
      <c r="D60" t="s">
        <v>628</v>
      </c>
      <c r="E60">
        <v>23</v>
      </c>
      <c r="F60">
        <v>6</v>
      </c>
      <c r="G60">
        <v>7</v>
      </c>
      <c r="H60">
        <v>2</v>
      </c>
      <c r="I60">
        <v>0</v>
      </c>
      <c r="J60">
        <v>0</v>
      </c>
      <c r="K60">
        <v>3</v>
      </c>
      <c r="L60">
        <v>3</v>
      </c>
      <c r="M60">
        <v>7</v>
      </c>
      <c r="N60" s="82">
        <v>0.30434782608695654</v>
      </c>
      <c r="O60" s="92">
        <v>9</v>
      </c>
      <c r="P60" s="82">
        <v>0.39130434782608697</v>
      </c>
      <c r="Q60" s="103"/>
    </row>
    <row r="61" spans="1:17" x14ac:dyDescent="0.2">
      <c r="A61" s="90" t="s">
        <v>333</v>
      </c>
      <c r="B61">
        <v>42</v>
      </c>
      <c r="C61">
        <v>10</v>
      </c>
      <c r="D61" t="s">
        <v>627</v>
      </c>
      <c r="E61">
        <v>27</v>
      </c>
      <c r="F61">
        <v>7</v>
      </c>
      <c r="G61">
        <v>10</v>
      </c>
      <c r="H61">
        <v>0</v>
      </c>
      <c r="I61">
        <v>0</v>
      </c>
      <c r="J61">
        <v>0</v>
      </c>
      <c r="K61">
        <v>4</v>
      </c>
      <c r="L61">
        <v>3</v>
      </c>
      <c r="M61">
        <v>1</v>
      </c>
      <c r="N61" s="82">
        <v>0.37037037037037035</v>
      </c>
      <c r="O61" s="92">
        <v>10</v>
      </c>
      <c r="P61" s="82">
        <v>0.37037037037037035</v>
      </c>
    </row>
    <row r="62" spans="1:17" x14ac:dyDescent="0.2">
      <c r="A62" s="90" t="s">
        <v>44</v>
      </c>
      <c r="B62">
        <v>48</v>
      </c>
      <c r="C62">
        <v>9</v>
      </c>
      <c r="D62" t="s">
        <v>191</v>
      </c>
      <c r="E62">
        <v>24</v>
      </c>
      <c r="F62">
        <v>5</v>
      </c>
      <c r="G62">
        <v>13</v>
      </c>
      <c r="H62">
        <v>0</v>
      </c>
      <c r="I62">
        <v>1</v>
      </c>
      <c r="J62">
        <v>0</v>
      </c>
      <c r="K62">
        <v>6</v>
      </c>
      <c r="L62">
        <v>3</v>
      </c>
      <c r="M62">
        <v>2</v>
      </c>
      <c r="N62" s="82">
        <v>0.54166666666666663</v>
      </c>
      <c r="O62" s="92">
        <v>15</v>
      </c>
      <c r="P62" s="82">
        <v>0.625</v>
      </c>
    </row>
    <row r="63" spans="1:17" x14ac:dyDescent="0.2">
      <c r="A63" s="90" t="s">
        <v>53</v>
      </c>
      <c r="B63">
        <v>40</v>
      </c>
      <c r="C63">
        <v>8</v>
      </c>
      <c r="D63" t="s">
        <v>653</v>
      </c>
      <c r="E63">
        <v>26</v>
      </c>
      <c r="F63">
        <v>5</v>
      </c>
      <c r="G63">
        <v>10</v>
      </c>
      <c r="H63">
        <v>1</v>
      </c>
      <c r="I63">
        <v>2</v>
      </c>
      <c r="J63">
        <v>0</v>
      </c>
      <c r="K63">
        <v>5</v>
      </c>
      <c r="L63">
        <v>1</v>
      </c>
      <c r="M63">
        <v>0</v>
      </c>
      <c r="N63" s="82">
        <v>0.38461538461538464</v>
      </c>
      <c r="O63" s="92">
        <v>15</v>
      </c>
      <c r="P63" s="82">
        <v>0.57692307692307687</v>
      </c>
    </row>
    <row r="64" spans="1:17" x14ac:dyDescent="0.2">
      <c r="A64" s="90" t="s">
        <v>56</v>
      </c>
      <c r="B64" s="135">
        <v>65</v>
      </c>
      <c r="C64">
        <v>10</v>
      </c>
      <c r="D64" s="135" t="s">
        <v>192</v>
      </c>
      <c r="E64">
        <v>21</v>
      </c>
      <c r="F64">
        <v>6</v>
      </c>
      <c r="G64">
        <v>6</v>
      </c>
      <c r="H64">
        <v>1</v>
      </c>
      <c r="I64">
        <v>0</v>
      </c>
      <c r="J64">
        <v>0</v>
      </c>
      <c r="K64">
        <v>5</v>
      </c>
      <c r="L64">
        <v>9</v>
      </c>
      <c r="M64">
        <v>2</v>
      </c>
      <c r="N64" s="82">
        <v>0.2857142857142857</v>
      </c>
      <c r="O64" s="92">
        <v>7</v>
      </c>
      <c r="P64" s="82">
        <v>0.33333333333333331</v>
      </c>
    </row>
    <row r="65" spans="1:17" x14ac:dyDescent="0.2">
      <c r="A65" s="90" t="s">
        <v>53</v>
      </c>
      <c r="B65">
        <v>40</v>
      </c>
      <c r="C65">
        <v>7</v>
      </c>
      <c r="D65" t="s">
        <v>657</v>
      </c>
      <c r="E65">
        <v>18</v>
      </c>
      <c r="F65">
        <v>1</v>
      </c>
      <c r="G65">
        <v>5</v>
      </c>
      <c r="H65">
        <v>1</v>
      </c>
      <c r="I65">
        <v>0</v>
      </c>
      <c r="J65">
        <v>0</v>
      </c>
      <c r="K65">
        <v>2</v>
      </c>
      <c r="L65">
        <v>1</v>
      </c>
      <c r="M65">
        <v>6</v>
      </c>
      <c r="N65" s="82">
        <v>0.27777777777777779</v>
      </c>
      <c r="O65" s="92">
        <v>6</v>
      </c>
      <c r="P65" s="82">
        <v>0.33333333333333331</v>
      </c>
    </row>
    <row r="66" spans="1:17" x14ac:dyDescent="0.2">
      <c r="A66" s="90" t="s">
        <v>56</v>
      </c>
      <c r="B66" s="135">
        <v>50</v>
      </c>
      <c r="C66">
        <v>10</v>
      </c>
      <c r="D66" s="135" t="s">
        <v>193</v>
      </c>
      <c r="E66">
        <v>27</v>
      </c>
      <c r="F66">
        <v>12</v>
      </c>
      <c r="G66">
        <v>16</v>
      </c>
      <c r="H66">
        <v>4</v>
      </c>
      <c r="I66">
        <v>0</v>
      </c>
      <c r="J66">
        <v>0</v>
      </c>
      <c r="K66">
        <v>10</v>
      </c>
      <c r="L66">
        <v>4</v>
      </c>
      <c r="M66">
        <v>1</v>
      </c>
      <c r="N66" s="82">
        <v>0.59259259259259256</v>
      </c>
      <c r="O66" s="92">
        <v>20</v>
      </c>
      <c r="P66" s="82">
        <v>0.7407407407407407</v>
      </c>
    </row>
    <row r="67" spans="1:17" x14ac:dyDescent="0.2">
      <c r="A67" s="90" t="s">
        <v>52</v>
      </c>
      <c r="B67">
        <v>40</v>
      </c>
      <c r="C67">
        <v>10</v>
      </c>
      <c r="D67" t="s">
        <v>668</v>
      </c>
      <c r="E67">
        <v>28</v>
      </c>
      <c r="F67">
        <v>2</v>
      </c>
      <c r="G67">
        <v>6</v>
      </c>
      <c r="H67">
        <v>1</v>
      </c>
      <c r="I67">
        <v>0</v>
      </c>
      <c r="J67">
        <v>0</v>
      </c>
      <c r="K67">
        <v>4</v>
      </c>
      <c r="L67">
        <v>3</v>
      </c>
      <c r="M67">
        <v>9</v>
      </c>
      <c r="N67" s="82">
        <v>0.21428571428571427</v>
      </c>
      <c r="O67" s="92">
        <v>7</v>
      </c>
      <c r="P67" s="82">
        <v>0.25</v>
      </c>
    </row>
    <row r="68" spans="1:17" x14ac:dyDescent="0.2">
      <c r="A68" s="90" t="s">
        <v>53</v>
      </c>
      <c r="B68">
        <v>44</v>
      </c>
      <c r="C68">
        <v>3</v>
      </c>
      <c r="D68" t="s">
        <v>662</v>
      </c>
      <c r="E68">
        <v>8</v>
      </c>
      <c r="F68">
        <v>2</v>
      </c>
      <c r="G68">
        <v>4</v>
      </c>
      <c r="H68">
        <v>0</v>
      </c>
      <c r="I68">
        <v>0</v>
      </c>
      <c r="J68">
        <v>0</v>
      </c>
      <c r="K68">
        <v>2</v>
      </c>
      <c r="L68">
        <v>1</v>
      </c>
      <c r="M68">
        <v>0</v>
      </c>
      <c r="N68" s="82">
        <v>0.5</v>
      </c>
      <c r="O68" s="92">
        <v>4</v>
      </c>
      <c r="P68" s="82">
        <v>0.5</v>
      </c>
    </row>
    <row r="69" spans="1:17" x14ac:dyDescent="0.2">
      <c r="A69" s="90" t="s">
        <v>312</v>
      </c>
      <c r="B69">
        <v>45</v>
      </c>
      <c r="C69">
        <v>9</v>
      </c>
      <c r="D69" t="s">
        <v>671</v>
      </c>
      <c r="E69">
        <v>22</v>
      </c>
      <c r="F69">
        <v>10</v>
      </c>
      <c r="G69">
        <v>11</v>
      </c>
      <c r="H69">
        <v>2</v>
      </c>
      <c r="I69">
        <v>1</v>
      </c>
      <c r="J69">
        <v>1</v>
      </c>
      <c r="K69">
        <v>6</v>
      </c>
      <c r="L69">
        <v>3</v>
      </c>
      <c r="M69">
        <v>1</v>
      </c>
      <c r="N69" s="82">
        <v>0.5</v>
      </c>
      <c r="O69" s="92">
        <v>18</v>
      </c>
      <c r="P69" s="82">
        <v>0.81818181818181823</v>
      </c>
    </row>
    <row r="70" spans="1:17" x14ac:dyDescent="0.2">
      <c r="A70" s="90" t="s">
        <v>52</v>
      </c>
      <c r="B70">
        <v>40</v>
      </c>
      <c r="C70">
        <v>8</v>
      </c>
      <c r="D70" t="s">
        <v>663</v>
      </c>
      <c r="E70">
        <v>24</v>
      </c>
      <c r="F70">
        <v>4</v>
      </c>
      <c r="G70">
        <v>12</v>
      </c>
      <c r="H70">
        <v>2</v>
      </c>
      <c r="I70">
        <v>0</v>
      </c>
      <c r="J70">
        <v>2</v>
      </c>
      <c r="K70">
        <v>14</v>
      </c>
      <c r="L70">
        <v>0</v>
      </c>
      <c r="M70">
        <v>3</v>
      </c>
      <c r="N70" s="82">
        <v>0.5</v>
      </c>
      <c r="O70" s="92">
        <v>20</v>
      </c>
      <c r="P70" s="82">
        <v>0.83333333333333337</v>
      </c>
    </row>
    <row r="71" spans="1:17" x14ac:dyDescent="0.2">
      <c r="A71" s="90" t="s">
        <v>333</v>
      </c>
      <c r="B71">
        <v>46</v>
      </c>
      <c r="C71">
        <v>9</v>
      </c>
      <c r="D71" t="s">
        <v>202</v>
      </c>
      <c r="E71">
        <v>26</v>
      </c>
      <c r="F71">
        <v>8</v>
      </c>
      <c r="G71">
        <v>11</v>
      </c>
      <c r="H71">
        <v>1</v>
      </c>
      <c r="I71">
        <v>1</v>
      </c>
      <c r="J71">
        <v>0</v>
      </c>
      <c r="K71">
        <v>4</v>
      </c>
      <c r="L71">
        <v>2</v>
      </c>
      <c r="M71">
        <v>1</v>
      </c>
      <c r="N71" s="82">
        <v>0.42307692307692307</v>
      </c>
      <c r="O71" s="92">
        <v>14</v>
      </c>
      <c r="P71" s="82">
        <v>0.53846153846153844</v>
      </c>
      <c r="Q71" s="103"/>
    </row>
    <row r="72" spans="1:17" x14ac:dyDescent="0.2">
      <c r="A72" s="90" t="s">
        <v>21</v>
      </c>
      <c r="B72">
        <v>42</v>
      </c>
      <c r="C72">
        <v>9</v>
      </c>
      <c r="D72" t="s">
        <v>678</v>
      </c>
      <c r="E72">
        <v>24</v>
      </c>
      <c r="F72">
        <v>5</v>
      </c>
      <c r="G72">
        <v>9</v>
      </c>
      <c r="H72">
        <v>2</v>
      </c>
      <c r="I72">
        <v>0</v>
      </c>
      <c r="J72">
        <v>0</v>
      </c>
      <c r="K72">
        <v>3</v>
      </c>
      <c r="L72">
        <v>2</v>
      </c>
      <c r="M72">
        <v>5</v>
      </c>
      <c r="N72" s="82">
        <v>0.375</v>
      </c>
      <c r="O72" s="92">
        <v>11</v>
      </c>
      <c r="P72" s="82">
        <v>0.45833333333333331</v>
      </c>
    </row>
    <row r="73" spans="1:17" x14ac:dyDescent="0.2">
      <c r="A73" s="90" t="s">
        <v>53</v>
      </c>
      <c r="B73" s="135">
        <v>63</v>
      </c>
      <c r="C73">
        <v>10</v>
      </c>
      <c r="D73" s="135" t="s">
        <v>203</v>
      </c>
      <c r="E73">
        <v>28</v>
      </c>
      <c r="F73">
        <v>3</v>
      </c>
      <c r="G73">
        <v>5</v>
      </c>
      <c r="H73">
        <v>0</v>
      </c>
      <c r="I73">
        <v>0</v>
      </c>
      <c r="J73">
        <v>0</v>
      </c>
      <c r="K73">
        <v>2</v>
      </c>
      <c r="L73">
        <v>5</v>
      </c>
      <c r="M73">
        <v>6</v>
      </c>
      <c r="N73" s="82">
        <v>0.17857142857142858</v>
      </c>
      <c r="O73" s="92">
        <v>5</v>
      </c>
      <c r="P73" s="82">
        <v>0.17857142857142858</v>
      </c>
    </row>
    <row r="74" spans="1:17" x14ac:dyDescent="0.2">
      <c r="A74" s="90" t="s">
        <v>53</v>
      </c>
      <c r="B74">
        <v>44</v>
      </c>
      <c r="C74">
        <v>2</v>
      </c>
      <c r="D74" t="s">
        <v>656</v>
      </c>
      <c r="E74">
        <v>5</v>
      </c>
      <c r="F74">
        <v>0</v>
      </c>
      <c r="G74">
        <v>1</v>
      </c>
      <c r="H74">
        <v>0</v>
      </c>
      <c r="I74">
        <v>0</v>
      </c>
      <c r="J74">
        <v>0</v>
      </c>
      <c r="K74">
        <v>1</v>
      </c>
      <c r="L74">
        <v>0</v>
      </c>
      <c r="M74">
        <v>1</v>
      </c>
      <c r="N74" s="82">
        <v>0.2</v>
      </c>
      <c r="O74" s="92">
        <v>1</v>
      </c>
      <c r="P74" s="82">
        <v>0.2</v>
      </c>
    </row>
    <row r="75" spans="1:17" x14ac:dyDescent="0.2">
      <c r="A75" s="90" t="s">
        <v>52</v>
      </c>
      <c r="B75" s="135">
        <v>61</v>
      </c>
      <c r="C75">
        <v>10</v>
      </c>
      <c r="D75" s="135" t="s">
        <v>209</v>
      </c>
      <c r="E75">
        <v>28</v>
      </c>
      <c r="F75">
        <v>1</v>
      </c>
      <c r="G75">
        <v>7</v>
      </c>
      <c r="H75">
        <v>0</v>
      </c>
      <c r="I75">
        <v>0</v>
      </c>
      <c r="J75">
        <v>0</v>
      </c>
      <c r="K75">
        <v>0</v>
      </c>
      <c r="L75">
        <v>3</v>
      </c>
      <c r="M75">
        <v>4</v>
      </c>
      <c r="N75" s="82">
        <v>0.25</v>
      </c>
      <c r="O75" s="92">
        <v>7</v>
      </c>
      <c r="P75" s="82">
        <v>0.25</v>
      </c>
    </row>
    <row r="76" spans="1:17" x14ac:dyDescent="0.2">
      <c r="A76" s="90" t="s">
        <v>56</v>
      </c>
      <c r="B76">
        <v>49</v>
      </c>
      <c r="C76">
        <v>10</v>
      </c>
      <c r="D76" t="s">
        <v>211</v>
      </c>
      <c r="E76">
        <v>28</v>
      </c>
      <c r="F76">
        <v>12</v>
      </c>
      <c r="G76">
        <v>10</v>
      </c>
      <c r="H76">
        <v>0</v>
      </c>
      <c r="I76">
        <v>0</v>
      </c>
      <c r="J76">
        <v>0</v>
      </c>
      <c r="K76">
        <v>5</v>
      </c>
      <c r="L76">
        <v>3</v>
      </c>
      <c r="M76">
        <v>0</v>
      </c>
      <c r="N76" s="82">
        <v>0.35714285714285715</v>
      </c>
      <c r="O76" s="92">
        <v>10</v>
      </c>
      <c r="P76" s="82">
        <v>0.35714285714285715</v>
      </c>
    </row>
    <row r="77" spans="1:17" x14ac:dyDescent="0.2">
      <c r="A77" s="90" t="s">
        <v>312</v>
      </c>
      <c r="B77" s="135">
        <v>57</v>
      </c>
      <c r="C77">
        <v>9</v>
      </c>
      <c r="D77" s="135" t="s">
        <v>212</v>
      </c>
      <c r="E77">
        <v>22</v>
      </c>
      <c r="F77">
        <v>5</v>
      </c>
      <c r="G77">
        <v>6</v>
      </c>
      <c r="H77">
        <v>0</v>
      </c>
      <c r="I77">
        <v>0</v>
      </c>
      <c r="J77">
        <v>0</v>
      </c>
      <c r="K77">
        <v>2</v>
      </c>
      <c r="L77">
        <v>3</v>
      </c>
      <c r="M77">
        <v>1</v>
      </c>
      <c r="N77" s="82">
        <v>0.27272727272727271</v>
      </c>
      <c r="O77" s="92">
        <v>6</v>
      </c>
      <c r="P77" s="82">
        <v>0.27272727272727271</v>
      </c>
    </row>
    <row r="78" spans="1:17" x14ac:dyDescent="0.2">
      <c r="A78" s="90" t="s">
        <v>52</v>
      </c>
      <c r="B78" s="135">
        <v>55</v>
      </c>
      <c r="C78">
        <v>10</v>
      </c>
      <c r="D78" s="135" t="s">
        <v>213</v>
      </c>
      <c r="E78">
        <v>31</v>
      </c>
      <c r="F78">
        <v>3</v>
      </c>
      <c r="G78">
        <v>13</v>
      </c>
      <c r="H78">
        <v>1</v>
      </c>
      <c r="I78">
        <v>0</v>
      </c>
      <c r="J78">
        <v>0</v>
      </c>
      <c r="K78">
        <v>2</v>
      </c>
      <c r="L78">
        <v>1</v>
      </c>
      <c r="M78">
        <v>6</v>
      </c>
      <c r="N78" s="82">
        <v>0.41935483870967744</v>
      </c>
      <c r="O78" s="92">
        <v>14</v>
      </c>
      <c r="P78" s="82">
        <v>0.45161290322580644</v>
      </c>
    </row>
    <row r="79" spans="1:17" x14ac:dyDescent="0.2">
      <c r="A79" s="90" t="s">
        <v>52</v>
      </c>
      <c r="B79" s="135">
        <v>60</v>
      </c>
      <c r="C79">
        <v>9</v>
      </c>
      <c r="D79" s="135" t="s">
        <v>214</v>
      </c>
      <c r="E79">
        <v>25</v>
      </c>
      <c r="F79">
        <v>2</v>
      </c>
      <c r="G79">
        <v>6</v>
      </c>
      <c r="H79">
        <v>0</v>
      </c>
      <c r="I79">
        <v>0</v>
      </c>
      <c r="J79">
        <v>0</v>
      </c>
      <c r="K79">
        <v>1</v>
      </c>
      <c r="L79">
        <v>2</v>
      </c>
      <c r="M79">
        <v>6</v>
      </c>
      <c r="N79" s="82">
        <v>0.24</v>
      </c>
      <c r="O79" s="92">
        <v>6</v>
      </c>
      <c r="P79" s="82">
        <v>0.24</v>
      </c>
    </row>
    <row r="80" spans="1:17" x14ac:dyDescent="0.2">
      <c r="A80" s="90" t="s">
        <v>53</v>
      </c>
      <c r="B80" s="135">
        <v>60</v>
      </c>
      <c r="C80">
        <v>7</v>
      </c>
      <c r="D80" s="135" t="s">
        <v>661</v>
      </c>
      <c r="E80">
        <v>14</v>
      </c>
      <c r="F80">
        <v>4</v>
      </c>
      <c r="G80">
        <v>5</v>
      </c>
      <c r="H80">
        <v>0</v>
      </c>
      <c r="I80">
        <v>0</v>
      </c>
      <c r="J80">
        <v>0</v>
      </c>
      <c r="K80">
        <v>2</v>
      </c>
      <c r="L80">
        <v>7</v>
      </c>
      <c r="M80">
        <v>2</v>
      </c>
      <c r="N80" s="82">
        <v>0.35714285714285715</v>
      </c>
      <c r="O80" s="92">
        <v>5</v>
      </c>
      <c r="P80" s="82">
        <v>0.35714285714285715</v>
      </c>
    </row>
    <row r="81" spans="1:17" x14ac:dyDescent="0.2">
      <c r="A81" s="90" t="s">
        <v>56</v>
      </c>
      <c r="B81">
        <v>39</v>
      </c>
      <c r="C81">
        <v>7</v>
      </c>
      <c r="D81" t="s">
        <v>644</v>
      </c>
      <c r="E81">
        <v>19</v>
      </c>
      <c r="F81">
        <v>2</v>
      </c>
      <c r="G81">
        <v>7</v>
      </c>
      <c r="H81">
        <v>1</v>
      </c>
      <c r="I81">
        <v>0</v>
      </c>
      <c r="J81">
        <v>0</v>
      </c>
      <c r="K81">
        <v>5</v>
      </c>
      <c r="L81">
        <v>1</v>
      </c>
      <c r="M81">
        <v>1</v>
      </c>
      <c r="N81" s="82">
        <v>0.36842105263157893</v>
      </c>
      <c r="O81" s="92">
        <v>8</v>
      </c>
      <c r="P81" s="82">
        <v>0.42105263157894735</v>
      </c>
    </row>
    <row r="82" spans="1:17" x14ac:dyDescent="0.2">
      <c r="A82" s="90" t="s">
        <v>324</v>
      </c>
      <c r="B82" s="90">
        <v>39</v>
      </c>
      <c r="C82" s="90">
        <v>10</v>
      </c>
      <c r="D82" s="90" t="s">
        <v>630</v>
      </c>
      <c r="E82" s="90">
        <v>27</v>
      </c>
      <c r="F82" s="90">
        <v>13</v>
      </c>
      <c r="G82" s="90">
        <v>14</v>
      </c>
      <c r="H82" s="90">
        <v>4</v>
      </c>
      <c r="I82" s="90">
        <v>1</v>
      </c>
      <c r="J82" s="90">
        <v>2</v>
      </c>
      <c r="K82" s="90">
        <v>12</v>
      </c>
      <c r="L82" s="90">
        <v>4</v>
      </c>
      <c r="M82" s="90">
        <v>2</v>
      </c>
      <c r="N82" s="103">
        <v>0.51851851851851849</v>
      </c>
      <c r="O82" s="96">
        <v>26</v>
      </c>
      <c r="P82" s="103">
        <v>0.96296296296296291</v>
      </c>
      <c r="Q82" s="103"/>
    </row>
    <row r="83" spans="1:17" x14ac:dyDescent="0.2">
      <c r="A83" s="90" t="s">
        <v>56</v>
      </c>
      <c r="B83">
        <v>40</v>
      </c>
      <c r="C83">
        <v>10</v>
      </c>
      <c r="D83" t="s">
        <v>643</v>
      </c>
      <c r="E83">
        <v>27</v>
      </c>
      <c r="F83">
        <v>8</v>
      </c>
      <c r="G83">
        <v>7</v>
      </c>
      <c r="H83">
        <v>1</v>
      </c>
      <c r="I83">
        <v>0</v>
      </c>
      <c r="J83">
        <v>0</v>
      </c>
      <c r="K83">
        <v>10</v>
      </c>
      <c r="L83">
        <v>1</v>
      </c>
      <c r="M83">
        <v>2</v>
      </c>
      <c r="N83" s="82">
        <v>0.25925925925925924</v>
      </c>
      <c r="O83" s="92">
        <v>8</v>
      </c>
      <c r="P83" s="82">
        <v>0.29629629629629628</v>
      </c>
    </row>
    <row r="84" spans="1:17" x14ac:dyDescent="0.2">
      <c r="A84" s="90" t="s">
        <v>333</v>
      </c>
      <c r="B84" s="90">
        <v>49</v>
      </c>
      <c r="C84" s="90">
        <v>7</v>
      </c>
      <c r="D84" s="90" t="s">
        <v>623</v>
      </c>
      <c r="E84" s="90">
        <v>18</v>
      </c>
      <c r="F84" s="90">
        <v>1</v>
      </c>
      <c r="G84" s="90">
        <v>8</v>
      </c>
      <c r="H84" s="90">
        <v>0</v>
      </c>
      <c r="I84" s="90">
        <v>0</v>
      </c>
      <c r="J84" s="90">
        <v>0</v>
      </c>
      <c r="K84" s="90">
        <v>1</v>
      </c>
      <c r="L84" s="90">
        <v>2</v>
      </c>
      <c r="M84" s="90">
        <v>0</v>
      </c>
      <c r="N84" s="103">
        <v>0.44444444444444442</v>
      </c>
      <c r="O84" s="96">
        <v>8</v>
      </c>
      <c r="P84" s="103">
        <v>0.44444444444444442</v>
      </c>
      <c r="Q84" s="103"/>
    </row>
    <row r="85" spans="1:17" x14ac:dyDescent="0.2">
      <c r="A85" s="90" t="s">
        <v>333</v>
      </c>
      <c r="B85">
        <v>42</v>
      </c>
      <c r="C85">
        <v>10</v>
      </c>
      <c r="D85" t="s">
        <v>624</v>
      </c>
      <c r="E85">
        <v>28</v>
      </c>
      <c r="F85">
        <v>1</v>
      </c>
      <c r="G85">
        <v>10</v>
      </c>
      <c r="H85">
        <v>1</v>
      </c>
      <c r="I85">
        <v>0</v>
      </c>
      <c r="J85">
        <v>0</v>
      </c>
      <c r="K85">
        <v>6</v>
      </c>
      <c r="L85">
        <v>2</v>
      </c>
      <c r="M85">
        <v>4</v>
      </c>
      <c r="N85" s="82">
        <v>0.35714285714285715</v>
      </c>
      <c r="O85" s="92">
        <v>11</v>
      </c>
      <c r="P85" s="82">
        <v>0.39285714285714285</v>
      </c>
    </row>
    <row r="86" spans="1:17" x14ac:dyDescent="0.2">
      <c r="A86" s="90" t="s">
        <v>53</v>
      </c>
      <c r="B86">
        <v>43</v>
      </c>
      <c r="C86">
        <v>8</v>
      </c>
      <c r="D86" t="s">
        <v>659</v>
      </c>
      <c r="E86">
        <v>24</v>
      </c>
      <c r="F86">
        <v>0</v>
      </c>
      <c r="G86">
        <v>6</v>
      </c>
      <c r="H86">
        <v>0</v>
      </c>
      <c r="I86">
        <v>0</v>
      </c>
      <c r="J86">
        <v>0</v>
      </c>
      <c r="K86">
        <v>3</v>
      </c>
      <c r="L86">
        <v>1</v>
      </c>
      <c r="M86">
        <v>4</v>
      </c>
      <c r="N86" s="82">
        <v>0.25</v>
      </c>
      <c r="O86" s="92">
        <v>6</v>
      </c>
      <c r="P86" s="82">
        <v>0.25</v>
      </c>
    </row>
    <row r="87" spans="1:17" x14ac:dyDescent="0.2">
      <c r="A87" s="90" t="s">
        <v>324</v>
      </c>
      <c r="B87">
        <v>39</v>
      </c>
      <c r="C87">
        <v>9</v>
      </c>
      <c r="D87" t="s">
        <v>636</v>
      </c>
      <c r="E87">
        <v>23</v>
      </c>
      <c r="F87">
        <v>1</v>
      </c>
      <c r="G87">
        <v>5</v>
      </c>
      <c r="H87">
        <v>0</v>
      </c>
      <c r="I87">
        <v>0</v>
      </c>
      <c r="J87">
        <v>0</v>
      </c>
      <c r="K87">
        <v>7</v>
      </c>
      <c r="L87">
        <v>3</v>
      </c>
      <c r="M87">
        <v>5</v>
      </c>
      <c r="N87" s="82">
        <v>0.21739130434782608</v>
      </c>
      <c r="O87" s="92">
        <v>5</v>
      </c>
      <c r="P87" s="82">
        <v>0.21739130434782608</v>
      </c>
      <c r="Q87" s="103"/>
    </row>
    <row r="88" spans="1:17" x14ac:dyDescent="0.2">
      <c r="A88" s="90" t="s">
        <v>21</v>
      </c>
      <c r="B88">
        <v>41</v>
      </c>
      <c r="C88">
        <v>6</v>
      </c>
      <c r="D88" t="s">
        <v>683</v>
      </c>
      <c r="E88">
        <v>14</v>
      </c>
      <c r="F88">
        <v>1</v>
      </c>
      <c r="G88">
        <v>2</v>
      </c>
      <c r="H88">
        <v>0</v>
      </c>
      <c r="I88">
        <v>0</v>
      </c>
      <c r="J88">
        <v>0</v>
      </c>
      <c r="K88">
        <v>0</v>
      </c>
      <c r="L88">
        <v>2</v>
      </c>
      <c r="M88">
        <v>2</v>
      </c>
      <c r="N88" s="82">
        <v>0.14285714285714285</v>
      </c>
      <c r="O88" s="92">
        <v>2</v>
      </c>
      <c r="P88" s="82">
        <v>0.14285714285714285</v>
      </c>
    </row>
    <row r="89" spans="1:17" x14ac:dyDescent="0.2">
      <c r="A89" s="90" t="s">
        <v>44</v>
      </c>
      <c r="B89">
        <v>49</v>
      </c>
      <c r="C89">
        <v>7</v>
      </c>
      <c r="D89" t="s">
        <v>225</v>
      </c>
      <c r="E89">
        <v>19</v>
      </c>
      <c r="F89">
        <v>3</v>
      </c>
      <c r="G89">
        <v>5</v>
      </c>
      <c r="H89">
        <v>1</v>
      </c>
      <c r="I89">
        <v>1</v>
      </c>
      <c r="J89">
        <v>0</v>
      </c>
      <c r="K89">
        <v>4</v>
      </c>
      <c r="L89">
        <v>1</v>
      </c>
      <c r="M89">
        <v>2</v>
      </c>
      <c r="N89" s="82">
        <v>0.26315789473684209</v>
      </c>
      <c r="O89" s="92">
        <v>8</v>
      </c>
      <c r="P89" s="82">
        <v>0.42105263157894735</v>
      </c>
      <c r="Q89" s="103"/>
    </row>
    <row r="90" spans="1:17" x14ac:dyDescent="0.2">
      <c r="A90" s="90" t="s">
        <v>52</v>
      </c>
      <c r="B90">
        <v>45</v>
      </c>
      <c r="C90">
        <v>6</v>
      </c>
      <c r="D90" t="s">
        <v>669</v>
      </c>
      <c r="E90">
        <v>18</v>
      </c>
      <c r="F90">
        <v>5</v>
      </c>
      <c r="G90">
        <v>4</v>
      </c>
      <c r="H90">
        <v>0</v>
      </c>
      <c r="I90">
        <v>0</v>
      </c>
      <c r="J90">
        <v>0</v>
      </c>
      <c r="K90">
        <v>0</v>
      </c>
      <c r="L90">
        <v>1</v>
      </c>
      <c r="M90">
        <v>3</v>
      </c>
      <c r="N90" s="82">
        <v>0.22222222222222221</v>
      </c>
      <c r="O90" s="92">
        <v>4</v>
      </c>
      <c r="P90" s="82">
        <v>0.22222222222222221</v>
      </c>
    </row>
    <row r="91" spans="1:17" x14ac:dyDescent="0.2">
      <c r="A91" s="90" t="s">
        <v>44</v>
      </c>
      <c r="B91" s="135">
        <v>59</v>
      </c>
      <c r="C91">
        <v>7</v>
      </c>
      <c r="D91" s="135" t="s">
        <v>232</v>
      </c>
      <c r="E91">
        <v>18</v>
      </c>
      <c r="F91">
        <v>4</v>
      </c>
      <c r="G91">
        <v>8</v>
      </c>
      <c r="H91">
        <v>0</v>
      </c>
      <c r="I91">
        <v>0</v>
      </c>
      <c r="J91">
        <v>0</v>
      </c>
      <c r="K91">
        <v>2</v>
      </c>
      <c r="L91">
        <v>3</v>
      </c>
      <c r="M91">
        <v>2</v>
      </c>
      <c r="N91" s="82">
        <v>0.44444444444444442</v>
      </c>
      <c r="O91" s="92">
        <v>8</v>
      </c>
      <c r="P91" s="82">
        <v>0.44444444444444442</v>
      </c>
      <c r="Q91" s="103"/>
    </row>
    <row r="92" spans="1:17" x14ac:dyDescent="0.2">
      <c r="A92" s="90" t="s">
        <v>53</v>
      </c>
      <c r="B92">
        <v>44</v>
      </c>
      <c r="C92">
        <v>10</v>
      </c>
      <c r="D92" t="s">
        <v>652</v>
      </c>
      <c r="E92">
        <v>31</v>
      </c>
      <c r="F92">
        <v>10</v>
      </c>
      <c r="G92">
        <v>15</v>
      </c>
      <c r="H92">
        <v>1</v>
      </c>
      <c r="I92">
        <v>0</v>
      </c>
      <c r="J92">
        <v>0</v>
      </c>
      <c r="K92">
        <v>4</v>
      </c>
      <c r="L92">
        <v>3</v>
      </c>
      <c r="M92">
        <v>3</v>
      </c>
      <c r="N92" s="82">
        <v>0.4838709677419355</v>
      </c>
      <c r="O92" s="92">
        <v>16</v>
      </c>
      <c r="P92" s="82">
        <v>0.5161290322580645</v>
      </c>
    </row>
    <row r="93" spans="1:17" x14ac:dyDescent="0.2">
      <c r="A93" s="90" t="s">
        <v>52</v>
      </c>
      <c r="B93" s="135">
        <v>53</v>
      </c>
      <c r="C93">
        <v>7</v>
      </c>
      <c r="D93" s="135" t="s">
        <v>234</v>
      </c>
      <c r="E93">
        <v>21</v>
      </c>
      <c r="F93">
        <v>8</v>
      </c>
      <c r="G93">
        <v>10</v>
      </c>
      <c r="H93">
        <v>1</v>
      </c>
      <c r="I93">
        <v>0</v>
      </c>
      <c r="J93">
        <v>0</v>
      </c>
      <c r="K93">
        <v>3</v>
      </c>
      <c r="L93">
        <v>2</v>
      </c>
      <c r="M93">
        <v>2</v>
      </c>
      <c r="N93" s="82">
        <v>0.47619047619047616</v>
      </c>
      <c r="O93" s="92">
        <v>11</v>
      </c>
      <c r="P93" s="82">
        <v>0.52380952380952384</v>
      </c>
    </row>
    <row r="94" spans="1:17" x14ac:dyDescent="0.2">
      <c r="A94" s="90" t="s">
        <v>312</v>
      </c>
      <c r="B94" s="135">
        <v>60</v>
      </c>
      <c r="C94">
        <v>10</v>
      </c>
      <c r="D94" s="135" t="s">
        <v>673</v>
      </c>
      <c r="E94">
        <v>22</v>
      </c>
      <c r="F94">
        <v>6</v>
      </c>
      <c r="G94">
        <v>10</v>
      </c>
      <c r="H94">
        <v>0</v>
      </c>
      <c r="I94">
        <v>0</v>
      </c>
      <c r="J94">
        <v>0</v>
      </c>
      <c r="K94">
        <v>6</v>
      </c>
      <c r="L94">
        <v>6</v>
      </c>
      <c r="M94">
        <v>3</v>
      </c>
      <c r="N94" s="82">
        <v>0.45454545454545453</v>
      </c>
      <c r="O94" s="92">
        <v>10</v>
      </c>
      <c r="P94" s="82">
        <v>0.45454545454545453</v>
      </c>
    </row>
    <row r="95" spans="1:17" x14ac:dyDescent="0.2">
      <c r="A95" s="90" t="s">
        <v>333</v>
      </c>
      <c r="B95" s="135">
        <v>51</v>
      </c>
      <c r="C95">
        <v>10</v>
      </c>
      <c r="D95" s="135" t="s">
        <v>238</v>
      </c>
      <c r="E95">
        <v>25</v>
      </c>
      <c r="F95">
        <v>2</v>
      </c>
      <c r="G95">
        <v>7</v>
      </c>
      <c r="H95">
        <v>0</v>
      </c>
      <c r="I95">
        <v>0</v>
      </c>
      <c r="J95">
        <v>0</v>
      </c>
      <c r="K95">
        <v>1</v>
      </c>
      <c r="L95">
        <v>2</v>
      </c>
      <c r="M95">
        <v>3</v>
      </c>
      <c r="N95" s="82">
        <v>0.28000000000000003</v>
      </c>
      <c r="O95" s="92">
        <v>7</v>
      </c>
      <c r="P95" s="82">
        <v>0.28000000000000003</v>
      </c>
    </row>
    <row r="96" spans="1:17" x14ac:dyDescent="0.2">
      <c r="A96" s="90" t="s">
        <v>312</v>
      </c>
      <c r="B96" s="135">
        <v>63</v>
      </c>
      <c r="C96">
        <v>10</v>
      </c>
      <c r="D96" s="135" t="s">
        <v>246</v>
      </c>
      <c r="E96">
        <v>22</v>
      </c>
      <c r="F96">
        <v>1</v>
      </c>
      <c r="G96">
        <v>3</v>
      </c>
      <c r="H96">
        <v>0</v>
      </c>
      <c r="I96">
        <v>0</v>
      </c>
      <c r="J96">
        <v>0</v>
      </c>
      <c r="K96">
        <v>1</v>
      </c>
      <c r="L96">
        <v>5</v>
      </c>
      <c r="M96">
        <v>10</v>
      </c>
      <c r="N96" s="82">
        <v>0.13636363636363635</v>
      </c>
      <c r="O96" s="92">
        <v>3</v>
      </c>
      <c r="P96" s="82">
        <v>0.13636363636363635</v>
      </c>
    </row>
    <row r="97" spans="1:17" x14ac:dyDescent="0.2">
      <c r="A97" s="90" t="s">
        <v>44</v>
      </c>
      <c r="B97">
        <v>46</v>
      </c>
      <c r="C97">
        <v>10</v>
      </c>
      <c r="D97" t="s">
        <v>247</v>
      </c>
      <c r="E97">
        <v>24</v>
      </c>
      <c r="F97">
        <v>1</v>
      </c>
      <c r="G97">
        <v>5</v>
      </c>
      <c r="H97">
        <v>0</v>
      </c>
      <c r="I97">
        <v>0</v>
      </c>
      <c r="J97">
        <v>0</v>
      </c>
      <c r="K97">
        <v>2</v>
      </c>
      <c r="L97">
        <v>7</v>
      </c>
      <c r="M97">
        <v>7</v>
      </c>
      <c r="N97" s="82">
        <v>0.20833333333333334</v>
      </c>
      <c r="O97" s="92">
        <v>5</v>
      </c>
      <c r="P97" s="82">
        <v>0.20833333333333334</v>
      </c>
      <c r="Q97" s="103"/>
    </row>
    <row r="98" spans="1:17" x14ac:dyDescent="0.2">
      <c r="A98" s="90" t="s">
        <v>324</v>
      </c>
      <c r="B98" s="135">
        <v>53</v>
      </c>
      <c r="C98">
        <v>10</v>
      </c>
      <c r="D98" s="135" t="s">
        <v>249</v>
      </c>
      <c r="E98">
        <v>28</v>
      </c>
      <c r="F98">
        <v>4</v>
      </c>
      <c r="G98">
        <v>10</v>
      </c>
      <c r="H98">
        <v>0</v>
      </c>
      <c r="I98">
        <v>0</v>
      </c>
      <c r="J98">
        <v>0</v>
      </c>
      <c r="K98">
        <v>5</v>
      </c>
      <c r="L98">
        <v>3</v>
      </c>
      <c r="M98">
        <v>3</v>
      </c>
      <c r="N98" s="82">
        <v>0.35714285714285715</v>
      </c>
      <c r="O98" s="92">
        <v>10</v>
      </c>
      <c r="P98" s="82">
        <v>0.35714285714285715</v>
      </c>
      <c r="Q98" s="103"/>
    </row>
    <row r="99" spans="1:17" x14ac:dyDescent="0.2">
      <c r="A99" s="90" t="s">
        <v>44</v>
      </c>
      <c r="B99" s="135">
        <v>64</v>
      </c>
      <c r="C99">
        <v>10</v>
      </c>
      <c r="D99" s="135" t="s">
        <v>250</v>
      </c>
      <c r="E99">
        <v>25</v>
      </c>
      <c r="F99">
        <v>3</v>
      </c>
      <c r="G99">
        <v>9</v>
      </c>
      <c r="H99">
        <v>1</v>
      </c>
      <c r="I99">
        <v>0</v>
      </c>
      <c r="J99">
        <v>0</v>
      </c>
      <c r="K99">
        <v>6</v>
      </c>
      <c r="L99">
        <v>6</v>
      </c>
      <c r="M99">
        <v>1</v>
      </c>
      <c r="N99" s="82">
        <v>0.36</v>
      </c>
      <c r="O99" s="92">
        <v>10</v>
      </c>
      <c r="P99" s="82">
        <v>0.4</v>
      </c>
      <c r="Q99" s="103"/>
    </row>
    <row r="100" spans="1:17" x14ac:dyDescent="0.2">
      <c r="A100" s="90" t="s">
        <v>56</v>
      </c>
      <c r="B100">
        <v>48</v>
      </c>
      <c r="C100">
        <v>9</v>
      </c>
      <c r="D100" t="s">
        <v>645</v>
      </c>
      <c r="E100">
        <v>24</v>
      </c>
      <c r="F100">
        <v>5</v>
      </c>
      <c r="G100">
        <v>8</v>
      </c>
      <c r="H100">
        <v>3</v>
      </c>
      <c r="I100">
        <v>0</v>
      </c>
      <c r="J100">
        <v>0</v>
      </c>
      <c r="K100">
        <v>9</v>
      </c>
      <c r="L100">
        <v>4</v>
      </c>
      <c r="M100">
        <v>2</v>
      </c>
      <c r="N100" s="82">
        <v>0.33333333333333331</v>
      </c>
      <c r="O100" s="92">
        <v>11</v>
      </c>
      <c r="P100" s="82">
        <v>0.45833333333333331</v>
      </c>
    </row>
    <row r="101" spans="1:17" x14ac:dyDescent="0.2">
      <c r="A101" s="90" t="s">
        <v>312</v>
      </c>
      <c r="B101">
        <v>49</v>
      </c>
      <c r="C101">
        <v>9</v>
      </c>
      <c r="D101" t="s">
        <v>674</v>
      </c>
      <c r="E101">
        <v>25</v>
      </c>
      <c r="F101">
        <v>1</v>
      </c>
      <c r="G101">
        <v>11</v>
      </c>
      <c r="H101">
        <v>1</v>
      </c>
      <c r="I101">
        <v>0</v>
      </c>
      <c r="J101">
        <v>0</v>
      </c>
      <c r="K101">
        <v>6</v>
      </c>
      <c r="L101">
        <v>1</v>
      </c>
      <c r="M101">
        <v>0</v>
      </c>
      <c r="N101" s="82">
        <v>0.44</v>
      </c>
      <c r="O101" s="92">
        <v>12</v>
      </c>
      <c r="P101" s="82">
        <v>0.48</v>
      </c>
    </row>
    <row r="102" spans="1:17" x14ac:dyDescent="0.2">
      <c r="A102" s="90" t="s">
        <v>333</v>
      </c>
      <c r="B102" s="135">
        <v>52</v>
      </c>
      <c r="C102">
        <v>8</v>
      </c>
      <c r="D102" s="135" t="s">
        <v>626</v>
      </c>
      <c r="E102">
        <v>20</v>
      </c>
      <c r="F102">
        <v>3</v>
      </c>
      <c r="G102">
        <v>2</v>
      </c>
      <c r="H102">
        <v>0</v>
      </c>
      <c r="I102">
        <v>0</v>
      </c>
      <c r="J102">
        <v>0</v>
      </c>
      <c r="K102">
        <v>2</v>
      </c>
      <c r="L102">
        <v>3</v>
      </c>
      <c r="M102">
        <v>7</v>
      </c>
      <c r="N102" s="82">
        <v>0.1</v>
      </c>
      <c r="O102" s="92">
        <v>2</v>
      </c>
      <c r="P102" s="82">
        <v>0.1</v>
      </c>
    </row>
    <row r="103" spans="1:17" x14ac:dyDescent="0.2">
      <c r="A103" s="90" t="s">
        <v>312</v>
      </c>
      <c r="B103" s="135">
        <v>60</v>
      </c>
      <c r="C103">
        <v>10</v>
      </c>
      <c r="D103" s="135" t="s">
        <v>255</v>
      </c>
      <c r="E103">
        <v>22</v>
      </c>
      <c r="F103">
        <v>2</v>
      </c>
      <c r="G103">
        <v>6</v>
      </c>
      <c r="H103">
        <v>1</v>
      </c>
      <c r="I103">
        <v>0</v>
      </c>
      <c r="J103">
        <v>0</v>
      </c>
      <c r="K103">
        <v>9</v>
      </c>
      <c r="L103">
        <v>6</v>
      </c>
      <c r="M103">
        <v>3</v>
      </c>
      <c r="N103" s="82">
        <v>0.27272727272727271</v>
      </c>
      <c r="O103" s="92">
        <v>7</v>
      </c>
      <c r="P103" s="82">
        <v>0.31818181818181818</v>
      </c>
    </row>
    <row r="104" spans="1:17" x14ac:dyDescent="0.2">
      <c r="A104" s="90" t="s">
        <v>21</v>
      </c>
      <c r="B104">
        <v>49</v>
      </c>
      <c r="C104">
        <v>6</v>
      </c>
      <c r="D104" t="s">
        <v>681</v>
      </c>
      <c r="E104">
        <v>15</v>
      </c>
      <c r="F104">
        <v>0</v>
      </c>
      <c r="G104">
        <v>5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3</v>
      </c>
      <c r="N104" s="82">
        <v>0.33333333333333331</v>
      </c>
      <c r="O104" s="92">
        <v>5</v>
      </c>
      <c r="P104" s="82">
        <v>0.33333333333333331</v>
      </c>
    </row>
    <row r="105" spans="1:17" x14ac:dyDescent="0.2">
      <c r="A105" s="90" t="s">
        <v>56</v>
      </c>
      <c r="B105">
        <v>41</v>
      </c>
      <c r="C105">
        <v>10</v>
      </c>
      <c r="D105" t="s">
        <v>648</v>
      </c>
      <c r="E105">
        <v>27</v>
      </c>
      <c r="F105">
        <v>5</v>
      </c>
      <c r="G105">
        <v>9</v>
      </c>
      <c r="H105">
        <v>0</v>
      </c>
      <c r="I105">
        <v>0</v>
      </c>
      <c r="J105">
        <v>0</v>
      </c>
      <c r="K105">
        <v>5</v>
      </c>
      <c r="L105">
        <v>3</v>
      </c>
      <c r="M105">
        <v>5</v>
      </c>
      <c r="N105" s="82">
        <v>0.33333333333333331</v>
      </c>
      <c r="O105" s="92">
        <v>9</v>
      </c>
      <c r="P105" s="82">
        <v>0.33333333333333331</v>
      </c>
    </row>
    <row r="106" spans="1:17" x14ac:dyDescent="0.2">
      <c r="A106" s="90" t="s">
        <v>21</v>
      </c>
      <c r="B106">
        <v>43</v>
      </c>
      <c r="C106">
        <v>9</v>
      </c>
      <c r="D106" t="s">
        <v>677</v>
      </c>
      <c r="E106">
        <v>23</v>
      </c>
      <c r="F106">
        <v>1</v>
      </c>
      <c r="G106">
        <v>3</v>
      </c>
      <c r="H106">
        <v>0</v>
      </c>
      <c r="I106">
        <v>0</v>
      </c>
      <c r="J106">
        <v>0</v>
      </c>
      <c r="K106">
        <v>3</v>
      </c>
      <c r="L106">
        <v>5</v>
      </c>
      <c r="M106">
        <v>4</v>
      </c>
      <c r="N106" s="82">
        <v>0.13043478260869565</v>
      </c>
      <c r="O106" s="92">
        <v>3</v>
      </c>
      <c r="P106" s="82">
        <v>0.13043478260869565</v>
      </c>
    </row>
    <row r="107" spans="1:17" x14ac:dyDescent="0.2">
      <c r="A107" s="90" t="s">
        <v>44</v>
      </c>
      <c r="B107">
        <v>41</v>
      </c>
      <c r="C107">
        <v>4</v>
      </c>
      <c r="D107" t="s">
        <v>640</v>
      </c>
      <c r="E107">
        <v>10</v>
      </c>
      <c r="F107">
        <v>3</v>
      </c>
      <c r="G107">
        <v>4</v>
      </c>
      <c r="H107">
        <v>0</v>
      </c>
      <c r="I107">
        <v>0</v>
      </c>
      <c r="J107">
        <v>0</v>
      </c>
      <c r="K107">
        <v>1</v>
      </c>
      <c r="L107">
        <v>2</v>
      </c>
      <c r="M107">
        <v>3</v>
      </c>
      <c r="N107" s="82">
        <v>0.4</v>
      </c>
      <c r="O107" s="92">
        <v>4</v>
      </c>
      <c r="P107" s="82">
        <v>0.4</v>
      </c>
    </row>
    <row r="108" spans="1:17" x14ac:dyDescent="0.2">
      <c r="A108" s="90" t="s">
        <v>312</v>
      </c>
      <c r="B108" s="135">
        <v>58</v>
      </c>
      <c r="C108">
        <v>9</v>
      </c>
      <c r="D108" s="135" t="s">
        <v>277</v>
      </c>
      <c r="E108">
        <v>19</v>
      </c>
      <c r="F108">
        <v>3</v>
      </c>
      <c r="G108">
        <v>3</v>
      </c>
      <c r="H108">
        <v>0</v>
      </c>
      <c r="I108">
        <v>0</v>
      </c>
      <c r="J108">
        <v>0</v>
      </c>
      <c r="K108">
        <v>0</v>
      </c>
      <c r="L108">
        <v>4</v>
      </c>
      <c r="M108">
        <v>7</v>
      </c>
      <c r="N108" s="82">
        <v>0.15789473684210525</v>
      </c>
      <c r="O108" s="92">
        <v>3</v>
      </c>
      <c r="P108" s="82">
        <v>0.15789473684210525</v>
      </c>
    </row>
  </sheetData>
  <sortState ref="A2:R108">
    <sortCondition ref="D2:D108"/>
  </sortState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6"/>
  <sheetViews>
    <sheetView workbookViewId="0">
      <pane ySplit="1" topLeftCell="A2" activePane="bottomLeft" state="frozen"/>
      <selection pane="bottomLeft" sqref="A1:XFD1048576"/>
    </sheetView>
  </sheetViews>
  <sheetFormatPr defaultRowHeight="12.75" x14ac:dyDescent="0.2"/>
  <cols>
    <col min="1" max="1" width="13.140625" bestFit="1" customWidth="1"/>
    <col min="2" max="3" width="7.28515625" customWidth="1"/>
    <col min="4" max="4" width="19" bestFit="1" customWidth="1"/>
    <col min="5" max="13" width="7.28515625" customWidth="1"/>
    <col min="14" max="14" width="7.28515625" style="82" customWidth="1"/>
    <col min="15" max="15" width="7.28515625" style="92" customWidth="1"/>
    <col min="16" max="16" width="7.28515625" style="82" customWidth="1"/>
    <col min="18" max="18" width="8.85546875" style="90"/>
  </cols>
  <sheetData>
    <row r="1" spans="1:18" x14ac:dyDescent="0.2">
      <c r="A1" s="16" t="s">
        <v>6</v>
      </c>
      <c r="B1" s="16" t="s">
        <v>22</v>
      </c>
      <c r="C1" s="16" t="s">
        <v>23</v>
      </c>
      <c r="D1" s="16" t="s">
        <v>24</v>
      </c>
      <c r="E1" s="16" t="s">
        <v>25</v>
      </c>
      <c r="F1" s="16" t="s">
        <v>26</v>
      </c>
      <c r="G1" s="16" t="s">
        <v>27</v>
      </c>
      <c r="H1" s="16" t="s">
        <v>28</v>
      </c>
      <c r="I1" s="16" t="s">
        <v>29</v>
      </c>
      <c r="J1" s="16" t="s">
        <v>30</v>
      </c>
      <c r="K1" s="16" t="s">
        <v>31</v>
      </c>
      <c r="L1" s="16" t="s">
        <v>32</v>
      </c>
      <c r="M1" s="16" t="s">
        <v>33</v>
      </c>
      <c r="N1" s="81" t="s">
        <v>34</v>
      </c>
      <c r="O1" s="91" t="s">
        <v>35</v>
      </c>
      <c r="P1" s="83" t="s">
        <v>36</v>
      </c>
    </row>
    <row r="2" spans="1:18" x14ac:dyDescent="0.2">
      <c r="A2" s="90" t="s">
        <v>7</v>
      </c>
      <c r="B2" s="138">
        <v>55</v>
      </c>
      <c r="C2">
        <v>9</v>
      </c>
      <c r="D2" s="135" t="s">
        <v>99</v>
      </c>
      <c r="E2">
        <v>24</v>
      </c>
      <c r="F2">
        <v>3</v>
      </c>
      <c r="G2">
        <v>11</v>
      </c>
      <c r="H2">
        <v>1</v>
      </c>
      <c r="I2">
        <v>0</v>
      </c>
      <c r="J2">
        <v>0</v>
      </c>
      <c r="K2">
        <v>6</v>
      </c>
      <c r="L2">
        <v>3</v>
      </c>
      <c r="M2">
        <v>0</v>
      </c>
      <c r="N2" s="82">
        <v>0.45833333333333331</v>
      </c>
      <c r="O2" s="92">
        <v>12</v>
      </c>
      <c r="P2" s="82">
        <v>0.5</v>
      </c>
    </row>
    <row r="3" spans="1:18" x14ac:dyDescent="0.2">
      <c r="A3" s="90" t="s">
        <v>336</v>
      </c>
      <c r="B3" s="33">
        <v>40</v>
      </c>
      <c r="C3">
        <v>8</v>
      </c>
      <c r="D3" t="s">
        <v>723</v>
      </c>
      <c r="E3">
        <v>20</v>
      </c>
      <c r="F3">
        <v>5</v>
      </c>
      <c r="G3">
        <v>4</v>
      </c>
      <c r="H3">
        <v>0</v>
      </c>
      <c r="I3">
        <v>0</v>
      </c>
      <c r="J3">
        <v>0</v>
      </c>
      <c r="K3">
        <v>5</v>
      </c>
      <c r="L3">
        <v>5</v>
      </c>
      <c r="M3">
        <v>4</v>
      </c>
      <c r="N3" s="82">
        <v>0.2</v>
      </c>
      <c r="O3" s="92">
        <v>4</v>
      </c>
      <c r="P3" s="82">
        <v>0.2</v>
      </c>
    </row>
    <row r="4" spans="1:18" x14ac:dyDescent="0.2">
      <c r="A4" s="90" t="s">
        <v>336</v>
      </c>
      <c r="B4" s="33">
        <v>43</v>
      </c>
      <c r="C4">
        <v>9</v>
      </c>
      <c r="D4" t="s">
        <v>717</v>
      </c>
      <c r="E4">
        <v>23</v>
      </c>
      <c r="F4">
        <v>10</v>
      </c>
      <c r="G4">
        <v>11</v>
      </c>
      <c r="H4">
        <v>5</v>
      </c>
      <c r="I4">
        <v>0</v>
      </c>
      <c r="J4">
        <v>0</v>
      </c>
      <c r="K4">
        <v>6</v>
      </c>
      <c r="L4">
        <v>4</v>
      </c>
      <c r="M4">
        <v>1</v>
      </c>
      <c r="N4" s="82">
        <v>0.47826086956521741</v>
      </c>
      <c r="O4" s="92">
        <v>16</v>
      </c>
      <c r="P4" s="82">
        <v>0.69565217391304346</v>
      </c>
      <c r="Q4" s="89"/>
    </row>
    <row r="5" spans="1:18" x14ac:dyDescent="0.2">
      <c r="A5" s="90" t="s">
        <v>7</v>
      </c>
      <c r="B5" s="138">
        <v>51</v>
      </c>
      <c r="C5">
        <v>10</v>
      </c>
      <c r="D5" s="135" t="s">
        <v>727</v>
      </c>
      <c r="E5">
        <v>29</v>
      </c>
      <c r="F5">
        <v>7</v>
      </c>
      <c r="G5">
        <v>15</v>
      </c>
      <c r="H5">
        <v>0</v>
      </c>
      <c r="I5">
        <v>0</v>
      </c>
      <c r="J5">
        <v>0</v>
      </c>
      <c r="K5">
        <v>3</v>
      </c>
      <c r="L5">
        <v>1</v>
      </c>
      <c r="M5">
        <v>2</v>
      </c>
      <c r="N5" s="82">
        <v>0.51724137931034486</v>
      </c>
      <c r="O5" s="92">
        <v>15</v>
      </c>
      <c r="P5" s="82">
        <v>0.51724137931034486</v>
      </c>
    </row>
    <row r="6" spans="1:18" x14ac:dyDescent="0.2">
      <c r="A6" s="90" t="s">
        <v>7</v>
      </c>
      <c r="B6" s="33">
        <v>40</v>
      </c>
      <c r="C6">
        <v>8</v>
      </c>
      <c r="D6" t="s">
        <v>729</v>
      </c>
      <c r="E6">
        <v>18</v>
      </c>
      <c r="F6">
        <v>7</v>
      </c>
      <c r="G6">
        <v>10</v>
      </c>
      <c r="H6">
        <v>3</v>
      </c>
      <c r="I6">
        <v>1</v>
      </c>
      <c r="J6">
        <v>0</v>
      </c>
      <c r="K6">
        <v>6</v>
      </c>
      <c r="L6">
        <v>5</v>
      </c>
      <c r="M6">
        <v>4</v>
      </c>
      <c r="N6" s="82">
        <v>0.55555555555555558</v>
      </c>
      <c r="O6" s="92">
        <v>15</v>
      </c>
      <c r="P6" s="82">
        <v>0.83333333333333337</v>
      </c>
    </row>
    <row r="7" spans="1:18" x14ac:dyDescent="0.2">
      <c r="A7" s="90" t="s">
        <v>326</v>
      </c>
      <c r="B7" s="139">
        <v>63</v>
      </c>
      <c r="C7" s="110">
        <v>10</v>
      </c>
      <c r="D7" s="141" t="s">
        <v>103</v>
      </c>
      <c r="E7" s="40">
        <v>25</v>
      </c>
      <c r="F7" s="29">
        <v>5</v>
      </c>
      <c r="G7" s="29">
        <v>4</v>
      </c>
      <c r="H7" s="29">
        <v>0</v>
      </c>
      <c r="I7" s="29">
        <v>0</v>
      </c>
      <c r="J7" s="29">
        <v>0</v>
      </c>
      <c r="K7" s="29">
        <v>5</v>
      </c>
      <c r="L7" s="29">
        <v>7</v>
      </c>
      <c r="M7" s="29">
        <v>3</v>
      </c>
      <c r="N7" s="93">
        <v>0.16</v>
      </c>
      <c r="O7" s="107">
        <v>4</v>
      </c>
      <c r="P7" s="93">
        <v>0.16</v>
      </c>
    </row>
    <row r="8" spans="1:18" x14ac:dyDescent="0.2">
      <c r="A8" s="90" t="s">
        <v>314</v>
      </c>
      <c r="B8" s="138">
        <v>50</v>
      </c>
      <c r="C8">
        <v>9</v>
      </c>
      <c r="D8" s="135" t="s">
        <v>743</v>
      </c>
      <c r="E8">
        <v>24</v>
      </c>
      <c r="F8">
        <v>3</v>
      </c>
      <c r="G8">
        <v>13</v>
      </c>
      <c r="H8">
        <v>2</v>
      </c>
      <c r="I8">
        <v>0</v>
      </c>
      <c r="J8">
        <v>0</v>
      </c>
      <c r="K8">
        <v>5</v>
      </c>
      <c r="L8">
        <v>2</v>
      </c>
      <c r="M8">
        <v>3</v>
      </c>
      <c r="N8" s="82">
        <v>0.54166666666666663</v>
      </c>
      <c r="O8" s="92">
        <v>15</v>
      </c>
      <c r="P8" s="82">
        <v>0.625</v>
      </c>
      <c r="Q8" s="89"/>
    </row>
    <row r="9" spans="1:18" x14ac:dyDescent="0.2">
      <c r="A9" s="90" t="s">
        <v>45</v>
      </c>
      <c r="B9" s="138">
        <v>63</v>
      </c>
      <c r="C9">
        <v>9</v>
      </c>
      <c r="D9" s="135" t="s">
        <v>109</v>
      </c>
      <c r="E9">
        <v>22</v>
      </c>
      <c r="F9">
        <v>4</v>
      </c>
      <c r="G9">
        <v>4</v>
      </c>
      <c r="H9">
        <v>0</v>
      </c>
      <c r="I9">
        <v>0</v>
      </c>
      <c r="J9">
        <v>0</v>
      </c>
      <c r="K9">
        <v>4</v>
      </c>
      <c r="L9">
        <v>6</v>
      </c>
      <c r="M9">
        <v>5</v>
      </c>
      <c r="N9" s="82">
        <v>0.18181818181818182</v>
      </c>
      <c r="O9" s="92">
        <v>4</v>
      </c>
      <c r="P9" s="82">
        <v>0.18181818181818182</v>
      </c>
    </row>
    <row r="10" spans="1:18" x14ac:dyDescent="0.2">
      <c r="A10" s="90" t="s">
        <v>336</v>
      </c>
      <c r="B10" s="33">
        <v>45</v>
      </c>
      <c r="C10">
        <v>8</v>
      </c>
      <c r="D10" t="s">
        <v>720</v>
      </c>
      <c r="E10">
        <v>22</v>
      </c>
      <c r="F10">
        <v>3</v>
      </c>
      <c r="G10">
        <v>7</v>
      </c>
      <c r="H10">
        <v>0</v>
      </c>
      <c r="I10">
        <v>0</v>
      </c>
      <c r="J10">
        <v>0</v>
      </c>
      <c r="K10">
        <v>4</v>
      </c>
      <c r="L10">
        <v>1</v>
      </c>
      <c r="M10">
        <v>0</v>
      </c>
      <c r="N10" s="82">
        <v>0.31818181818181818</v>
      </c>
      <c r="O10" s="92">
        <v>7</v>
      </c>
      <c r="P10" s="82">
        <v>0.31818181818181818</v>
      </c>
      <c r="Q10" s="89"/>
    </row>
    <row r="11" spans="1:18" x14ac:dyDescent="0.2">
      <c r="A11" s="90" t="s">
        <v>325</v>
      </c>
      <c r="B11" s="110">
        <v>41</v>
      </c>
      <c r="C11" s="110">
        <v>10</v>
      </c>
      <c r="D11" s="40" t="s">
        <v>690</v>
      </c>
      <c r="E11" s="26">
        <v>21</v>
      </c>
      <c r="F11" s="39">
        <v>8</v>
      </c>
      <c r="G11" s="26">
        <v>3</v>
      </c>
      <c r="H11" s="26">
        <v>0</v>
      </c>
      <c r="I11" s="26">
        <v>0</v>
      </c>
      <c r="J11" s="26">
        <v>0</v>
      </c>
      <c r="K11" s="26">
        <v>2</v>
      </c>
      <c r="L11" s="26">
        <v>9</v>
      </c>
      <c r="M11" s="26">
        <v>1</v>
      </c>
      <c r="N11" s="27">
        <v>0.14285714285714285</v>
      </c>
      <c r="O11" s="106">
        <v>3</v>
      </c>
      <c r="P11" s="27">
        <v>0.14285714285714285</v>
      </c>
    </row>
    <row r="12" spans="1:18" s="89" customFormat="1" x14ac:dyDescent="0.2">
      <c r="A12" s="90" t="s">
        <v>314</v>
      </c>
      <c r="B12" s="33">
        <v>38</v>
      </c>
      <c r="C12">
        <v>10</v>
      </c>
      <c r="D12" t="s">
        <v>746</v>
      </c>
      <c r="E12">
        <v>27</v>
      </c>
      <c r="F12">
        <v>0</v>
      </c>
      <c r="G12">
        <v>9</v>
      </c>
      <c r="H12">
        <v>0</v>
      </c>
      <c r="I12">
        <v>0</v>
      </c>
      <c r="J12">
        <v>0</v>
      </c>
      <c r="K12">
        <v>1</v>
      </c>
      <c r="L12">
        <v>2</v>
      </c>
      <c r="M12">
        <v>8</v>
      </c>
      <c r="N12" s="82">
        <v>0.33333333333333331</v>
      </c>
      <c r="O12" s="92">
        <v>9</v>
      </c>
      <c r="P12" s="82">
        <v>0.33333333333333331</v>
      </c>
      <c r="Q12"/>
      <c r="R12" s="90"/>
    </row>
    <row r="13" spans="1:18" x14ac:dyDescent="0.2">
      <c r="A13" s="90" t="s">
        <v>335</v>
      </c>
      <c r="B13" s="33">
        <v>41</v>
      </c>
      <c r="C13">
        <v>10</v>
      </c>
      <c r="D13" t="s">
        <v>713</v>
      </c>
      <c r="E13">
        <v>25</v>
      </c>
      <c r="F13">
        <v>7</v>
      </c>
      <c r="G13">
        <v>6</v>
      </c>
      <c r="H13">
        <v>2</v>
      </c>
      <c r="I13">
        <v>0</v>
      </c>
      <c r="J13">
        <v>0</v>
      </c>
      <c r="K13">
        <v>3</v>
      </c>
      <c r="L13">
        <v>9</v>
      </c>
      <c r="M13">
        <v>8</v>
      </c>
      <c r="N13" s="82">
        <v>0.24</v>
      </c>
      <c r="O13" s="92">
        <v>8</v>
      </c>
      <c r="P13" s="82">
        <v>0.32</v>
      </c>
    </row>
    <row r="14" spans="1:18" s="89" customFormat="1" x14ac:dyDescent="0.2">
      <c r="A14" s="90" t="s">
        <v>314</v>
      </c>
      <c r="B14" s="138">
        <v>67</v>
      </c>
      <c r="C14">
        <v>10</v>
      </c>
      <c r="D14" s="135" t="s">
        <v>116</v>
      </c>
      <c r="E14">
        <v>24</v>
      </c>
      <c r="F14">
        <v>1</v>
      </c>
      <c r="G14">
        <v>3</v>
      </c>
      <c r="H14">
        <v>1</v>
      </c>
      <c r="I14">
        <v>0</v>
      </c>
      <c r="J14">
        <v>0</v>
      </c>
      <c r="K14">
        <v>1</v>
      </c>
      <c r="L14">
        <v>5</v>
      </c>
      <c r="M14">
        <v>9</v>
      </c>
      <c r="N14" s="82">
        <v>0.125</v>
      </c>
      <c r="O14" s="92">
        <v>4</v>
      </c>
      <c r="P14" s="82">
        <v>0.16666666666666666</v>
      </c>
      <c r="Q14"/>
      <c r="R14" s="90"/>
    </row>
    <row r="15" spans="1:18" s="89" customFormat="1" x14ac:dyDescent="0.2">
      <c r="A15" s="90" t="s">
        <v>314</v>
      </c>
      <c r="B15" s="33">
        <v>43</v>
      </c>
      <c r="C15">
        <v>9</v>
      </c>
      <c r="D15" t="s">
        <v>744</v>
      </c>
      <c r="E15">
        <v>20</v>
      </c>
      <c r="F15">
        <v>2</v>
      </c>
      <c r="G15">
        <v>4</v>
      </c>
      <c r="H15">
        <v>0</v>
      </c>
      <c r="I15">
        <v>0</v>
      </c>
      <c r="J15">
        <v>0</v>
      </c>
      <c r="K15">
        <v>5</v>
      </c>
      <c r="L15">
        <v>6</v>
      </c>
      <c r="M15">
        <v>4</v>
      </c>
      <c r="N15" s="82">
        <v>0.2</v>
      </c>
      <c r="O15" s="92">
        <v>4</v>
      </c>
      <c r="P15" s="82">
        <v>0.2</v>
      </c>
      <c r="Q15"/>
      <c r="R15" s="90"/>
    </row>
    <row r="16" spans="1:18" s="89" customFormat="1" x14ac:dyDescent="0.2">
      <c r="A16" s="90" t="s">
        <v>335</v>
      </c>
      <c r="B16" s="138">
        <v>52</v>
      </c>
      <c r="C16">
        <v>10</v>
      </c>
      <c r="D16" s="135" t="s">
        <v>711</v>
      </c>
      <c r="E16">
        <v>29</v>
      </c>
      <c r="F16">
        <v>10</v>
      </c>
      <c r="G16">
        <v>9</v>
      </c>
      <c r="H16">
        <v>0</v>
      </c>
      <c r="I16">
        <v>0</v>
      </c>
      <c r="J16">
        <v>0</v>
      </c>
      <c r="K16">
        <v>7</v>
      </c>
      <c r="L16">
        <v>6</v>
      </c>
      <c r="M16">
        <v>5</v>
      </c>
      <c r="N16" s="82">
        <v>0.31034482758620691</v>
      </c>
      <c r="O16" s="92">
        <v>9</v>
      </c>
      <c r="P16" s="82">
        <v>0.31034482758620691</v>
      </c>
      <c r="Q16"/>
      <c r="R16" s="90"/>
    </row>
    <row r="17" spans="1:18" x14ac:dyDescent="0.2">
      <c r="A17" s="90" t="s">
        <v>325</v>
      </c>
      <c r="B17" s="110">
        <v>38</v>
      </c>
      <c r="C17" s="110">
        <v>7</v>
      </c>
      <c r="D17" s="40" t="s">
        <v>687</v>
      </c>
      <c r="E17" s="40">
        <v>18</v>
      </c>
      <c r="F17" s="29">
        <v>1</v>
      </c>
      <c r="G17" s="29">
        <v>4</v>
      </c>
      <c r="H17" s="29">
        <v>0</v>
      </c>
      <c r="I17" s="29">
        <v>0</v>
      </c>
      <c r="J17" s="29">
        <v>0</v>
      </c>
      <c r="K17" s="29">
        <v>3</v>
      </c>
      <c r="L17" s="29">
        <v>2</v>
      </c>
      <c r="M17" s="29">
        <v>8</v>
      </c>
      <c r="N17" s="93">
        <v>0.22222222222222221</v>
      </c>
      <c r="O17" s="107">
        <v>4</v>
      </c>
      <c r="P17" s="93">
        <v>0.22222222222222221</v>
      </c>
    </row>
    <row r="18" spans="1:18" x14ac:dyDescent="0.2">
      <c r="A18" s="90" t="s">
        <v>314</v>
      </c>
      <c r="B18" s="138">
        <v>79</v>
      </c>
      <c r="C18">
        <v>10</v>
      </c>
      <c r="D18" s="135" t="s">
        <v>122</v>
      </c>
      <c r="E18">
        <v>28</v>
      </c>
      <c r="F18">
        <v>0</v>
      </c>
      <c r="G18">
        <v>2</v>
      </c>
      <c r="H18">
        <v>0</v>
      </c>
      <c r="I18">
        <v>0</v>
      </c>
      <c r="J18">
        <v>0</v>
      </c>
      <c r="K18">
        <v>0</v>
      </c>
      <c r="L18">
        <v>1</v>
      </c>
      <c r="M18">
        <v>8</v>
      </c>
      <c r="N18" s="82">
        <v>7.1428571428571425E-2</v>
      </c>
      <c r="O18" s="92">
        <v>2</v>
      </c>
      <c r="P18" s="82">
        <v>7.1428571428571425E-2</v>
      </c>
    </row>
    <row r="19" spans="1:18" x14ac:dyDescent="0.2">
      <c r="A19" s="90" t="s">
        <v>336</v>
      </c>
      <c r="B19" s="33">
        <v>44</v>
      </c>
      <c r="C19">
        <v>8</v>
      </c>
      <c r="D19" t="s">
        <v>721</v>
      </c>
      <c r="E19">
        <v>17</v>
      </c>
      <c r="F19">
        <v>3</v>
      </c>
      <c r="G19">
        <v>5</v>
      </c>
      <c r="H19">
        <v>0</v>
      </c>
      <c r="I19">
        <v>0</v>
      </c>
      <c r="J19">
        <v>0</v>
      </c>
      <c r="K19">
        <v>5</v>
      </c>
      <c r="L19">
        <v>6</v>
      </c>
      <c r="M19">
        <v>5</v>
      </c>
      <c r="N19" s="82">
        <v>0.29411764705882354</v>
      </c>
      <c r="O19" s="92">
        <v>5</v>
      </c>
      <c r="P19" s="82">
        <v>0.29411764705882354</v>
      </c>
      <c r="Q19" s="90"/>
    </row>
    <row r="20" spans="1:18" s="89" customFormat="1" x14ac:dyDescent="0.2">
      <c r="A20" s="90" t="s">
        <v>326</v>
      </c>
      <c r="B20" s="139">
        <v>56</v>
      </c>
      <c r="C20" s="110">
        <v>10</v>
      </c>
      <c r="D20" s="141" t="s">
        <v>695</v>
      </c>
      <c r="E20" s="26">
        <v>28</v>
      </c>
      <c r="F20" s="39">
        <v>5</v>
      </c>
      <c r="G20" s="26">
        <v>12</v>
      </c>
      <c r="H20" s="26">
        <v>1</v>
      </c>
      <c r="I20" s="26">
        <v>0</v>
      </c>
      <c r="J20" s="26">
        <v>0</v>
      </c>
      <c r="K20" s="26">
        <v>7</v>
      </c>
      <c r="L20" s="26">
        <v>3</v>
      </c>
      <c r="M20" s="26">
        <v>3</v>
      </c>
      <c r="N20" s="27">
        <v>0.42857142857142855</v>
      </c>
      <c r="O20" s="106">
        <v>13</v>
      </c>
      <c r="P20" s="27">
        <v>0.4642857142857143</v>
      </c>
      <c r="Q20" s="90"/>
      <c r="R20" s="90"/>
    </row>
    <row r="21" spans="1:18" s="89" customFormat="1" x14ac:dyDescent="0.2">
      <c r="A21" s="90" t="s">
        <v>45</v>
      </c>
      <c r="B21" s="138">
        <v>52</v>
      </c>
      <c r="C21">
        <v>7</v>
      </c>
      <c r="D21" s="135" t="s">
        <v>736</v>
      </c>
      <c r="E21">
        <v>17</v>
      </c>
      <c r="F21">
        <v>3</v>
      </c>
      <c r="G21">
        <v>3</v>
      </c>
      <c r="H21">
        <v>1</v>
      </c>
      <c r="I21">
        <v>0</v>
      </c>
      <c r="J21">
        <v>0</v>
      </c>
      <c r="K21">
        <v>4</v>
      </c>
      <c r="L21">
        <v>5</v>
      </c>
      <c r="M21">
        <v>5</v>
      </c>
      <c r="N21" s="82">
        <v>0.17647058823529413</v>
      </c>
      <c r="O21" s="92">
        <v>4</v>
      </c>
      <c r="P21" s="82">
        <v>0.23529411764705882</v>
      </c>
      <c r="R21" s="90"/>
    </row>
    <row r="22" spans="1:18" x14ac:dyDescent="0.2">
      <c r="A22" s="90" t="s">
        <v>45</v>
      </c>
      <c r="B22" s="138">
        <v>51</v>
      </c>
      <c r="C22">
        <v>10</v>
      </c>
      <c r="D22" s="135" t="s">
        <v>132</v>
      </c>
      <c r="E22">
        <v>28</v>
      </c>
      <c r="F22">
        <v>1</v>
      </c>
      <c r="G22">
        <v>9</v>
      </c>
      <c r="H22">
        <v>0</v>
      </c>
      <c r="I22">
        <v>0</v>
      </c>
      <c r="J22">
        <v>0</v>
      </c>
      <c r="K22">
        <v>2</v>
      </c>
      <c r="L22">
        <v>4</v>
      </c>
      <c r="M22">
        <v>3</v>
      </c>
      <c r="N22" s="82">
        <v>0.32142857142857145</v>
      </c>
      <c r="O22" s="92">
        <v>9</v>
      </c>
      <c r="P22" s="82">
        <v>0.32142857142857145</v>
      </c>
    </row>
    <row r="23" spans="1:18" s="89" customFormat="1" x14ac:dyDescent="0.2">
      <c r="A23" s="90" t="s">
        <v>326</v>
      </c>
      <c r="B23" s="137">
        <v>52</v>
      </c>
      <c r="C23" s="111">
        <v>8</v>
      </c>
      <c r="D23" s="140" t="s">
        <v>691</v>
      </c>
      <c r="E23" s="26">
        <v>21</v>
      </c>
      <c r="F23" s="39">
        <v>4</v>
      </c>
      <c r="G23" s="26">
        <v>7</v>
      </c>
      <c r="H23" s="26">
        <v>0</v>
      </c>
      <c r="I23" s="26">
        <v>0</v>
      </c>
      <c r="J23" s="26">
        <v>0</v>
      </c>
      <c r="K23" s="26">
        <v>5</v>
      </c>
      <c r="L23" s="26">
        <v>6</v>
      </c>
      <c r="M23" s="26">
        <v>6</v>
      </c>
      <c r="N23" s="27">
        <v>0.33333333333333331</v>
      </c>
      <c r="O23" s="106">
        <v>7</v>
      </c>
      <c r="P23" s="27">
        <v>0.33333333333333331</v>
      </c>
      <c r="Q23"/>
      <c r="R23" s="90"/>
    </row>
    <row r="24" spans="1:18" x14ac:dyDescent="0.2">
      <c r="A24" s="90" t="s">
        <v>334</v>
      </c>
      <c r="B24" s="110">
        <v>39</v>
      </c>
      <c r="C24" s="110">
        <v>10</v>
      </c>
      <c r="D24" s="40" t="s">
        <v>702</v>
      </c>
      <c r="E24" s="40">
        <v>30</v>
      </c>
      <c r="F24" s="29">
        <v>5</v>
      </c>
      <c r="G24" s="29">
        <v>13</v>
      </c>
      <c r="H24" s="29">
        <v>1</v>
      </c>
      <c r="I24" s="29">
        <v>0</v>
      </c>
      <c r="J24" s="29">
        <v>0</v>
      </c>
      <c r="K24" s="29">
        <v>7</v>
      </c>
      <c r="L24" s="29">
        <v>2</v>
      </c>
      <c r="M24" s="29">
        <v>3</v>
      </c>
      <c r="N24" s="93">
        <v>0.43333333333333335</v>
      </c>
      <c r="O24" s="107">
        <v>14</v>
      </c>
      <c r="P24" s="93">
        <v>0.46666666666666667</v>
      </c>
    </row>
    <row r="25" spans="1:18" x14ac:dyDescent="0.2">
      <c r="A25" s="90" t="s">
        <v>326</v>
      </c>
      <c r="B25" s="110">
        <v>41</v>
      </c>
      <c r="C25" s="110">
        <v>10</v>
      </c>
      <c r="D25" s="40" t="s">
        <v>697</v>
      </c>
      <c r="E25" s="26">
        <v>28</v>
      </c>
      <c r="F25" s="39">
        <v>6</v>
      </c>
      <c r="G25" s="26">
        <v>13</v>
      </c>
      <c r="H25" s="26">
        <v>2</v>
      </c>
      <c r="I25" s="26">
        <v>0</v>
      </c>
      <c r="J25" s="26">
        <v>0</v>
      </c>
      <c r="K25" s="26">
        <v>11</v>
      </c>
      <c r="L25" s="26">
        <v>4</v>
      </c>
      <c r="M25" s="26">
        <v>7</v>
      </c>
      <c r="N25" s="27">
        <v>0.4642857142857143</v>
      </c>
      <c r="O25" s="106">
        <v>15</v>
      </c>
      <c r="P25" s="27">
        <v>0.5357142857142857</v>
      </c>
    </row>
    <row r="26" spans="1:18" x14ac:dyDescent="0.2">
      <c r="A26" s="90" t="s">
        <v>325</v>
      </c>
      <c r="B26" s="111">
        <v>45</v>
      </c>
      <c r="C26" s="111">
        <v>9</v>
      </c>
      <c r="D26" s="39" t="s">
        <v>135</v>
      </c>
      <c r="E26" s="26">
        <v>22</v>
      </c>
      <c r="F26" s="39">
        <v>7</v>
      </c>
      <c r="G26" s="26">
        <v>11</v>
      </c>
      <c r="H26" s="26">
        <v>6</v>
      </c>
      <c r="I26" s="26">
        <v>0</v>
      </c>
      <c r="J26" s="26">
        <v>0</v>
      </c>
      <c r="K26" s="26">
        <v>12</v>
      </c>
      <c r="L26" s="26">
        <v>5</v>
      </c>
      <c r="M26" s="26">
        <v>1</v>
      </c>
      <c r="N26" s="27">
        <v>0.5</v>
      </c>
      <c r="O26" s="106">
        <v>17</v>
      </c>
      <c r="P26" s="27">
        <v>0.77272727272727271</v>
      </c>
    </row>
    <row r="27" spans="1:18" x14ac:dyDescent="0.2">
      <c r="A27" s="90" t="s">
        <v>334</v>
      </c>
      <c r="B27" s="33">
        <v>49</v>
      </c>
      <c r="C27">
        <v>9</v>
      </c>
      <c r="D27" t="s">
        <v>703</v>
      </c>
      <c r="E27">
        <v>24</v>
      </c>
      <c r="F27">
        <v>1</v>
      </c>
      <c r="G27">
        <v>6</v>
      </c>
      <c r="H27">
        <v>0</v>
      </c>
      <c r="I27">
        <v>0</v>
      </c>
      <c r="J27">
        <v>0</v>
      </c>
      <c r="K27">
        <v>3</v>
      </c>
      <c r="L27">
        <v>3</v>
      </c>
      <c r="M27">
        <v>1</v>
      </c>
      <c r="N27" s="82">
        <v>0.25</v>
      </c>
      <c r="O27" s="92">
        <v>6</v>
      </c>
      <c r="P27" s="82">
        <v>0.25</v>
      </c>
    </row>
    <row r="28" spans="1:18" x14ac:dyDescent="0.2">
      <c r="A28" s="90" t="s">
        <v>336</v>
      </c>
      <c r="B28" s="33">
        <v>49</v>
      </c>
      <c r="C28">
        <v>9</v>
      </c>
      <c r="D28" t="s">
        <v>724</v>
      </c>
      <c r="E28">
        <v>24</v>
      </c>
      <c r="F28">
        <v>2</v>
      </c>
      <c r="G28">
        <v>4</v>
      </c>
      <c r="H28">
        <v>0</v>
      </c>
      <c r="I28">
        <v>0</v>
      </c>
      <c r="J28">
        <v>0</v>
      </c>
      <c r="K28">
        <v>3</v>
      </c>
      <c r="L28">
        <v>4</v>
      </c>
      <c r="M28">
        <v>9</v>
      </c>
      <c r="N28" s="82">
        <v>0.16666666666666666</v>
      </c>
      <c r="O28" s="92">
        <v>4</v>
      </c>
      <c r="P28" s="82">
        <v>0.16666666666666666</v>
      </c>
      <c r="Q28" s="89"/>
    </row>
    <row r="29" spans="1:18" s="89" customFormat="1" x14ac:dyDescent="0.2">
      <c r="A29" s="90" t="s">
        <v>334</v>
      </c>
      <c r="B29" s="139">
        <v>52</v>
      </c>
      <c r="C29" s="110">
        <v>9</v>
      </c>
      <c r="D29" s="141" t="s">
        <v>137</v>
      </c>
      <c r="E29" s="40">
        <v>28</v>
      </c>
      <c r="F29" s="29">
        <v>7</v>
      </c>
      <c r="G29" s="29">
        <v>10</v>
      </c>
      <c r="H29" s="29">
        <v>2</v>
      </c>
      <c r="I29" s="29">
        <v>0</v>
      </c>
      <c r="J29" s="29">
        <v>0</v>
      </c>
      <c r="K29" s="29">
        <v>8</v>
      </c>
      <c r="L29" s="29">
        <v>2</v>
      </c>
      <c r="M29" s="29">
        <v>3</v>
      </c>
      <c r="N29" s="93">
        <v>0.35714285714285715</v>
      </c>
      <c r="O29" s="107">
        <v>12</v>
      </c>
      <c r="P29" s="93">
        <v>0.42857142857142855</v>
      </c>
      <c r="R29" s="90"/>
    </row>
    <row r="30" spans="1:18" x14ac:dyDescent="0.2">
      <c r="A30" s="90" t="s">
        <v>325</v>
      </c>
      <c r="B30" s="111">
        <v>38</v>
      </c>
      <c r="C30" s="111">
        <v>10</v>
      </c>
      <c r="D30" s="39" t="s">
        <v>138</v>
      </c>
      <c r="E30" s="26">
        <v>28</v>
      </c>
      <c r="F30" s="39">
        <v>5</v>
      </c>
      <c r="G30" s="26">
        <v>10</v>
      </c>
      <c r="H30" s="26">
        <v>2</v>
      </c>
      <c r="I30" s="26">
        <v>1</v>
      </c>
      <c r="J30" s="26">
        <v>0</v>
      </c>
      <c r="K30" s="26">
        <v>9</v>
      </c>
      <c r="L30" s="26">
        <v>3</v>
      </c>
      <c r="M30" s="26">
        <v>1</v>
      </c>
      <c r="N30" s="27">
        <v>0.35714285714285715</v>
      </c>
      <c r="O30" s="106">
        <v>14</v>
      </c>
      <c r="P30" s="27">
        <v>0.5</v>
      </c>
    </row>
    <row r="31" spans="1:18" x14ac:dyDescent="0.2">
      <c r="A31" s="90" t="s">
        <v>325</v>
      </c>
      <c r="B31" s="110">
        <v>44</v>
      </c>
      <c r="C31" s="110">
        <v>10</v>
      </c>
      <c r="D31" s="40" t="s">
        <v>139</v>
      </c>
      <c r="E31" s="26">
        <v>24</v>
      </c>
      <c r="F31" s="90">
        <v>7</v>
      </c>
      <c r="G31" s="90">
        <v>5</v>
      </c>
      <c r="H31" s="90">
        <v>0</v>
      </c>
      <c r="I31" s="90">
        <v>0</v>
      </c>
      <c r="J31" s="90">
        <v>0</v>
      </c>
      <c r="K31" s="90">
        <v>6</v>
      </c>
      <c r="L31" s="90">
        <v>6</v>
      </c>
      <c r="M31" s="90">
        <v>10</v>
      </c>
      <c r="N31" s="103">
        <v>0.20833333333333334</v>
      </c>
      <c r="O31" s="96">
        <v>5</v>
      </c>
      <c r="P31" s="103">
        <v>0.20833333333333334</v>
      </c>
      <c r="Q31" s="90"/>
    </row>
    <row r="32" spans="1:18" x14ac:dyDescent="0.2">
      <c r="A32" s="90" t="s">
        <v>334</v>
      </c>
      <c r="B32" s="110">
        <v>42</v>
      </c>
      <c r="C32" s="110">
        <v>5</v>
      </c>
      <c r="D32" s="40" t="s">
        <v>698</v>
      </c>
      <c r="E32" s="26">
        <v>14</v>
      </c>
      <c r="F32" s="39">
        <v>6</v>
      </c>
      <c r="G32" s="26">
        <v>6</v>
      </c>
      <c r="H32" s="26">
        <v>0</v>
      </c>
      <c r="I32" s="26">
        <v>0</v>
      </c>
      <c r="J32" s="26">
        <v>0</v>
      </c>
      <c r="K32" s="26">
        <v>3</v>
      </c>
      <c r="L32" s="26">
        <v>2</v>
      </c>
      <c r="M32" s="26">
        <v>0</v>
      </c>
      <c r="N32" s="27">
        <v>0.42857142857142855</v>
      </c>
      <c r="O32" s="106">
        <v>6</v>
      </c>
      <c r="P32" s="27">
        <v>0.42857142857142855</v>
      </c>
    </row>
    <row r="33" spans="1:18" s="89" customFormat="1" x14ac:dyDescent="0.2">
      <c r="A33" s="90" t="s">
        <v>45</v>
      </c>
      <c r="B33" s="138">
        <v>59</v>
      </c>
      <c r="C33">
        <v>10</v>
      </c>
      <c r="D33" s="135" t="s">
        <v>143</v>
      </c>
      <c r="E33">
        <v>27</v>
      </c>
      <c r="F33">
        <v>5</v>
      </c>
      <c r="G33">
        <v>4</v>
      </c>
      <c r="H33">
        <v>0</v>
      </c>
      <c r="I33">
        <v>0</v>
      </c>
      <c r="J33">
        <v>0</v>
      </c>
      <c r="K33">
        <v>0</v>
      </c>
      <c r="L33">
        <v>5</v>
      </c>
      <c r="M33">
        <v>8</v>
      </c>
      <c r="N33" s="82">
        <v>0.14814814814814814</v>
      </c>
      <c r="O33" s="92">
        <v>4</v>
      </c>
      <c r="P33" s="82">
        <v>0.14814814814814814</v>
      </c>
      <c r="Q33"/>
      <c r="R33" s="90"/>
    </row>
    <row r="34" spans="1:18" x14ac:dyDescent="0.2">
      <c r="A34" s="90" t="s">
        <v>314</v>
      </c>
      <c r="B34" s="33">
        <v>47</v>
      </c>
      <c r="C34">
        <v>10</v>
      </c>
      <c r="D34" t="s">
        <v>144</v>
      </c>
      <c r="E34">
        <v>28</v>
      </c>
      <c r="F34">
        <v>7</v>
      </c>
      <c r="G34">
        <v>14</v>
      </c>
      <c r="H34">
        <v>0</v>
      </c>
      <c r="I34">
        <v>1</v>
      </c>
      <c r="J34">
        <v>0</v>
      </c>
      <c r="K34">
        <v>4</v>
      </c>
      <c r="L34">
        <v>1</v>
      </c>
      <c r="M34">
        <v>0</v>
      </c>
      <c r="N34" s="82">
        <v>0.5</v>
      </c>
      <c r="O34" s="92">
        <v>16</v>
      </c>
      <c r="P34" s="82">
        <v>0.5714285714285714</v>
      </c>
      <c r="Q34" s="89"/>
    </row>
    <row r="35" spans="1:18" x14ac:dyDescent="0.2">
      <c r="A35" s="90" t="s">
        <v>336</v>
      </c>
      <c r="B35" s="33">
        <v>48</v>
      </c>
      <c r="C35">
        <v>7</v>
      </c>
      <c r="D35" t="s">
        <v>719</v>
      </c>
      <c r="E35">
        <v>12</v>
      </c>
      <c r="F35">
        <v>7</v>
      </c>
      <c r="G35">
        <v>4</v>
      </c>
      <c r="H35">
        <v>1</v>
      </c>
      <c r="I35">
        <v>0</v>
      </c>
      <c r="J35">
        <v>0</v>
      </c>
      <c r="K35">
        <v>6</v>
      </c>
      <c r="L35">
        <v>8</v>
      </c>
      <c r="M35">
        <v>1</v>
      </c>
      <c r="N35" s="82">
        <v>0.33333333333333331</v>
      </c>
      <c r="O35" s="92">
        <v>5</v>
      </c>
      <c r="P35" s="82">
        <v>0.41666666666666669</v>
      </c>
    </row>
    <row r="36" spans="1:18" x14ac:dyDescent="0.2">
      <c r="A36" s="90" t="s">
        <v>314</v>
      </c>
      <c r="B36" s="138">
        <v>50</v>
      </c>
      <c r="C36">
        <v>10</v>
      </c>
      <c r="D36" s="135" t="s">
        <v>146</v>
      </c>
      <c r="E36">
        <v>24</v>
      </c>
      <c r="F36">
        <v>6</v>
      </c>
      <c r="G36">
        <v>6</v>
      </c>
      <c r="H36">
        <v>0</v>
      </c>
      <c r="I36">
        <v>0</v>
      </c>
      <c r="J36">
        <v>0</v>
      </c>
      <c r="K36">
        <v>4</v>
      </c>
      <c r="L36">
        <v>4</v>
      </c>
      <c r="M36">
        <v>8</v>
      </c>
      <c r="N36" s="82">
        <v>0.25</v>
      </c>
      <c r="O36" s="92">
        <v>6</v>
      </c>
      <c r="P36" s="82">
        <v>0.25</v>
      </c>
    </row>
    <row r="37" spans="1:18" s="89" customFormat="1" x14ac:dyDescent="0.2">
      <c r="A37" s="90" t="s">
        <v>334</v>
      </c>
      <c r="B37" s="33">
        <v>42</v>
      </c>
      <c r="C37">
        <v>4</v>
      </c>
      <c r="D37" t="s">
        <v>710</v>
      </c>
      <c r="E37">
        <v>12</v>
      </c>
      <c r="F37">
        <v>3</v>
      </c>
      <c r="G37">
        <v>4</v>
      </c>
      <c r="H37">
        <v>1</v>
      </c>
      <c r="I37">
        <v>0</v>
      </c>
      <c r="J37">
        <v>0</v>
      </c>
      <c r="K37">
        <v>3</v>
      </c>
      <c r="L37">
        <v>3</v>
      </c>
      <c r="M37">
        <v>1</v>
      </c>
      <c r="N37" s="82">
        <v>0.33333333333333331</v>
      </c>
      <c r="O37" s="92">
        <v>5</v>
      </c>
      <c r="P37" s="82">
        <v>0.41666666666666669</v>
      </c>
      <c r="Q37"/>
      <c r="R37" s="90"/>
    </row>
    <row r="38" spans="1:18" x14ac:dyDescent="0.2">
      <c r="A38" s="90" t="s">
        <v>314</v>
      </c>
      <c r="B38" s="33">
        <v>44</v>
      </c>
      <c r="C38">
        <v>10</v>
      </c>
      <c r="D38" t="s">
        <v>740</v>
      </c>
      <c r="E38">
        <v>27</v>
      </c>
      <c r="F38">
        <v>4</v>
      </c>
      <c r="G38">
        <v>8</v>
      </c>
      <c r="H38">
        <v>0</v>
      </c>
      <c r="I38">
        <v>0</v>
      </c>
      <c r="J38">
        <v>0</v>
      </c>
      <c r="K38">
        <v>1</v>
      </c>
      <c r="L38">
        <v>3</v>
      </c>
      <c r="M38">
        <v>1</v>
      </c>
      <c r="N38" s="82">
        <v>0.29629629629629628</v>
      </c>
      <c r="O38" s="92">
        <v>8</v>
      </c>
      <c r="P38" s="82">
        <v>0.29629629629629628</v>
      </c>
    </row>
    <row r="39" spans="1:18" x14ac:dyDescent="0.2">
      <c r="A39" s="90" t="s">
        <v>334</v>
      </c>
      <c r="B39" s="138">
        <v>56</v>
      </c>
      <c r="C39">
        <v>9</v>
      </c>
      <c r="D39" s="135" t="s">
        <v>708</v>
      </c>
      <c r="E39">
        <v>28</v>
      </c>
      <c r="F39">
        <v>6</v>
      </c>
      <c r="G39">
        <v>10</v>
      </c>
      <c r="H39">
        <v>1</v>
      </c>
      <c r="I39">
        <v>0</v>
      </c>
      <c r="J39">
        <v>0</v>
      </c>
      <c r="K39">
        <v>3</v>
      </c>
      <c r="L39">
        <v>0</v>
      </c>
      <c r="M39">
        <v>6</v>
      </c>
      <c r="N39" s="82">
        <v>0.35714285714285715</v>
      </c>
      <c r="O39" s="92">
        <v>11</v>
      </c>
      <c r="P39" s="82">
        <v>0.39285714285714285</v>
      </c>
    </row>
    <row r="40" spans="1:18" s="89" customFormat="1" x14ac:dyDescent="0.2">
      <c r="A40" s="90" t="s">
        <v>325</v>
      </c>
      <c r="B40" s="111">
        <v>40</v>
      </c>
      <c r="C40" s="111">
        <v>10</v>
      </c>
      <c r="D40" s="39" t="s">
        <v>685</v>
      </c>
      <c r="E40" s="26">
        <v>27</v>
      </c>
      <c r="F40" s="39">
        <v>9</v>
      </c>
      <c r="G40" s="26">
        <v>17</v>
      </c>
      <c r="H40" s="26">
        <v>3</v>
      </c>
      <c r="I40" s="26">
        <v>1</v>
      </c>
      <c r="J40" s="26">
        <v>1</v>
      </c>
      <c r="K40" s="26">
        <v>18</v>
      </c>
      <c r="L40" s="26">
        <v>2</v>
      </c>
      <c r="M40" s="26">
        <v>0</v>
      </c>
      <c r="N40" s="27">
        <v>0.62962962962962965</v>
      </c>
      <c r="O40" s="106">
        <v>25</v>
      </c>
      <c r="P40" s="27">
        <v>0.92592592592592593</v>
      </c>
      <c r="R40" s="90"/>
    </row>
    <row r="41" spans="1:18" x14ac:dyDescent="0.2">
      <c r="A41" s="90" t="s">
        <v>336</v>
      </c>
      <c r="B41" s="138">
        <v>54</v>
      </c>
      <c r="C41">
        <v>7</v>
      </c>
      <c r="D41" s="135" t="s">
        <v>725</v>
      </c>
      <c r="E41">
        <v>17</v>
      </c>
      <c r="F41">
        <v>2</v>
      </c>
      <c r="G41">
        <v>3</v>
      </c>
      <c r="H41">
        <v>0</v>
      </c>
      <c r="I41">
        <v>0</v>
      </c>
      <c r="J41">
        <v>0</v>
      </c>
      <c r="K41">
        <v>4</v>
      </c>
      <c r="L41">
        <v>3</v>
      </c>
      <c r="M41">
        <v>5</v>
      </c>
      <c r="N41" s="82">
        <v>0.17647058823529413</v>
      </c>
      <c r="O41" s="92">
        <v>3</v>
      </c>
      <c r="P41" s="82">
        <v>0.17647058823529413</v>
      </c>
      <c r="Q41" s="89"/>
    </row>
    <row r="42" spans="1:18" x14ac:dyDescent="0.2">
      <c r="A42" s="90" t="s">
        <v>335</v>
      </c>
      <c r="B42" s="33">
        <v>42</v>
      </c>
      <c r="C42">
        <v>10</v>
      </c>
      <c r="D42" t="s">
        <v>715</v>
      </c>
      <c r="E42">
        <v>29</v>
      </c>
      <c r="F42">
        <v>6</v>
      </c>
      <c r="G42">
        <v>11</v>
      </c>
      <c r="H42">
        <v>1</v>
      </c>
      <c r="I42">
        <v>0</v>
      </c>
      <c r="J42">
        <v>0</v>
      </c>
      <c r="K42">
        <v>4</v>
      </c>
      <c r="L42">
        <v>5</v>
      </c>
      <c r="M42">
        <v>10</v>
      </c>
      <c r="N42" s="82">
        <v>0.37931034482758619</v>
      </c>
      <c r="O42" s="92">
        <v>12</v>
      </c>
      <c r="P42" s="82">
        <v>0.41379310344827586</v>
      </c>
    </row>
    <row r="43" spans="1:18" s="89" customFormat="1" x14ac:dyDescent="0.2">
      <c r="A43" s="90" t="s">
        <v>335</v>
      </c>
      <c r="B43" s="138">
        <v>53</v>
      </c>
      <c r="C43">
        <v>8</v>
      </c>
      <c r="D43" s="135" t="s">
        <v>714</v>
      </c>
      <c r="E43">
        <v>21</v>
      </c>
      <c r="F43">
        <v>6</v>
      </c>
      <c r="G43">
        <v>5</v>
      </c>
      <c r="H43">
        <v>0</v>
      </c>
      <c r="I43">
        <v>0</v>
      </c>
      <c r="J43">
        <v>0</v>
      </c>
      <c r="K43">
        <v>7</v>
      </c>
      <c r="L43">
        <v>3</v>
      </c>
      <c r="M43">
        <v>6</v>
      </c>
      <c r="N43" s="82">
        <v>0.23809523809523808</v>
      </c>
      <c r="O43" s="92">
        <v>5</v>
      </c>
      <c r="P43" s="82">
        <v>0.23809523809523808</v>
      </c>
      <c r="Q43" s="90"/>
      <c r="R43" s="90"/>
    </row>
    <row r="44" spans="1:18" x14ac:dyDescent="0.2">
      <c r="A44" s="90" t="s">
        <v>45</v>
      </c>
      <c r="B44" s="33">
        <v>42</v>
      </c>
      <c r="C44">
        <v>8</v>
      </c>
      <c r="D44" t="s">
        <v>733</v>
      </c>
      <c r="E44">
        <v>21</v>
      </c>
      <c r="F44">
        <v>3</v>
      </c>
      <c r="G44">
        <v>7</v>
      </c>
      <c r="H44">
        <v>2</v>
      </c>
      <c r="I44">
        <v>0</v>
      </c>
      <c r="J44">
        <v>0</v>
      </c>
      <c r="K44">
        <v>4</v>
      </c>
      <c r="L44">
        <v>5</v>
      </c>
      <c r="M44">
        <v>3</v>
      </c>
      <c r="N44" s="82">
        <v>0.33333333333333331</v>
      </c>
      <c r="O44" s="92">
        <v>9</v>
      </c>
      <c r="P44" s="82">
        <v>0.42857142857142855</v>
      </c>
    </row>
    <row r="45" spans="1:18" s="89" customFormat="1" x14ac:dyDescent="0.2">
      <c r="A45" s="90" t="s">
        <v>45</v>
      </c>
      <c r="B45" s="33">
        <v>45</v>
      </c>
      <c r="C45">
        <v>9</v>
      </c>
      <c r="D45" t="s">
        <v>738</v>
      </c>
      <c r="E45">
        <v>18</v>
      </c>
      <c r="F45">
        <v>3</v>
      </c>
      <c r="G45">
        <v>2</v>
      </c>
      <c r="H45">
        <v>0</v>
      </c>
      <c r="I45">
        <v>0</v>
      </c>
      <c r="J45">
        <v>0</v>
      </c>
      <c r="K45">
        <v>1</v>
      </c>
      <c r="L45">
        <v>10</v>
      </c>
      <c r="M45">
        <v>6</v>
      </c>
      <c r="N45" s="82">
        <v>0.1111111111111111</v>
      </c>
      <c r="O45" s="92">
        <v>2</v>
      </c>
      <c r="P45" s="82">
        <v>0.1111111111111111</v>
      </c>
      <c r="Q45"/>
      <c r="R45" s="90"/>
    </row>
    <row r="46" spans="1:18" x14ac:dyDescent="0.2">
      <c r="A46" s="90" t="s">
        <v>334</v>
      </c>
      <c r="B46" s="33">
        <v>47</v>
      </c>
      <c r="C46">
        <v>10</v>
      </c>
      <c r="D46" t="s">
        <v>707</v>
      </c>
      <c r="E46">
        <v>27</v>
      </c>
      <c r="F46">
        <v>7</v>
      </c>
      <c r="G46">
        <v>10</v>
      </c>
      <c r="H46">
        <v>0</v>
      </c>
      <c r="I46">
        <v>0</v>
      </c>
      <c r="J46">
        <v>0</v>
      </c>
      <c r="K46">
        <v>1</v>
      </c>
      <c r="L46">
        <v>5</v>
      </c>
      <c r="M46">
        <v>2</v>
      </c>
      <c r="N46" s="82">
        <v>0.37037037037037035</v>
      </c>
      <c r="O46" s="92">
        <v>10</v>
      </c>
      <c r="P46" s="82">
        <v>0.37037037037037035</v>
      </c>
    </row>
    <row r="47" spans="1:18" x14ac:dyDescent="0.2">
      <c r="A47" s="90" t="s">
        <v>334</v>
      </c>
      <c r="B47" s="138">
        <v>66</v>
      </c>
      <c r="C47">
        <v>6</v>
      </c>
      <c r="D47" s="135" t="s">
        <v>705</v>
      </c>
      <c r="E47">
        <v>15</v>
      </c>
      <c r="F47">
        <v>1</v>
      </c>
      <c r="G47">
        <v>4</v>
      </c>
      <c r="H47">
        <v>0</v>
      </c>
      <c r="I47">
        <v>0</v>
      </c>
      <c r="J47">
        <v>0</v>
      </c>
      <c r="K47">
        <v>1</v>
      </c>
      <c r="L47">
        <v>1</v>
      </c>
      <c r="M47">
        <v>4</v>
      </c>
      <c r="N47" s="82">
        <v>0.26666666666666666</v>
      </c>
      <c r="O47" s="92">
        <v>4</v>
      </c>
      <c r="P47" s="82">
        <v>0.26666666666666666</v>
      </c>
    </row>
    <row r="48" spans="1:18" x14ac:dyDescent="0.2">
      <c r="A48" s="90" t="s">
        <v>335</v>
      </c>
      <c r="B48" s="138">
        <v>56</v>
      </c>
      <c r="C48">
        <v>7</v>
      </c>
      <c r="D48" s="135" t="s">
        <v>167</v>
      </c>
      <c r="E48">
        <v>19</v>
      </c>
      <c r="F48">
        <v>1</v>
      </c>
      <c r="G48">
        <v>5</v>
      </c>
      <c r="H48">
        <v>1</v>
      </c>
      <c r="I48">
        <v>0</v>
      </c>
      <c r="J48">
        <v>0</v>
      </c>
      <c r="K48">
        <v>4</v>
      </c>
      <c r="L48">
        <v>3</v>
      </c>
      <c r="M48">
        <v>7</v>
      </c>
      <c r="N48" s="82">
        <v>0.26315789473684209</v>
      </c>
      <c r="O48" s="92">
        <v>6</v>
      </c>
      <c r="P48" s="82">
        <v>0.31578947368421051</v>
      </c>
      <c r="Q48" s="90"/>
    </row>
    <row r="49" spans="1:18" x14ac:dyDescent="0.2">
      <c r="A49" s="90" t="s">
        <v>334</v>
      </c>
      <c r="B49" s="33">
        <v>43</v>
      </c>
      <c r="C49">
        <v>7</v>
      </c>
      <c r="D49" t="s">
        <v>709</v>
      </c>
      <c r="E49">
        <v>20</v>
      </c>
      <c r="F49">
        <v>3</v>
      </c>
      <c r="G49">
        <v>5</v>
      </c>
      <c r="H49">
        <v>1</v>
      </c>
      <c r="I49">
        <v>0</v>
      </c>
      <c r="J49">
        <v>0</v>
      </c>
      <c r="K49">
        <v>1</v>
      </c>
      <c r="L49">
        <v>2</v>
      </c>
      <c r="M49">
        <v>8</v>
      </c>
      <c r="N49" s="82">
        <v>0.25</v>
      </c>
      <c r="O49" s="92">
        <v>6</v>
      </c>
      <c r="P49" s="82">
        <v>0.3</v>
      </c>
    </row>
    <row r="50" spans="1:18" x14ac:dyDescent="0.2">
      <c r="A50" s="90" t="s">
        <v>314</v>
      </c>
      <c r="B50">
        <v>37</v>
      </c>
      <c r="C50">
        <v>6</v>
      </c>
      <c r="D50" t="s">
        <v>747</v>
      </c>
      <c r="E50">
        <v>14</v>
      </c>
      <c r="F50">
        <v>2</v>
      </c>
      <c r="G50">
        <v>3</v>
      </c>
      <c r="H50">
        <v>0</v>
      </c>
      <c r="I50">
        <v>0</v>
      </c>
      <c r="J50">
        <v>0</v>
      </c>
      <c r="K50">
        <v>0</v>
      </c>
      <c r="L50">
        <v>4</v>
      </c>
      <c r="M50">
        <v>1</v>
      </c>
      <c r="N50" s="82">
        <v>0.21428571428571427</v>
      </c>
      <c r="O50" s="92">
        <v>3</v>
      </c>
      <c r="P50" s="82">
        <v>0.21428571428571427</v>
      </c>
    </row>
    <row r="51" spans="1:18" x14ac:dyDescent="0.2">
      <c r="A51" s="90" t="s">
        <v>336</v>
      </c>
      <c r="B51" s="138">
        <v>51</v>
      </c>
      <c r="C51">
        <v>10</v>
      </c>
      <c r="D51" s="135" t="s">
        <v>170</v>
      </c>
      <c r="E51">
        <v>25</v>
      </c>
      <c r="F51">
        <v>3</v>
      </c>
      <c r="G51">
        <v>1</v>
      </c>
      <c r="H51">
        <v>0</v>
      </c>
      <c r="I51">
        <v>0</v>
      </c>
      <c r="J51">
        <v>0</v>
      </c>
      <c r="K51">
        <v>2</v>
      </c>
      <c r="L51">
        <v>6</v>
      </c>
      <c r="M51">
        <v>12</v>
      </c>
      <c r="N51" s="82">
        <v>0.04</v>
      </c>
      <c r="O51" s="92">
        <v>1</v>
      </c>
      <c r="P51" s="82">
        <v>0.04</v>
      </c>
    </row>
    <row r="52" spans="1:18" x14ac:dyDescent="0.2">
      <c r="A52" s="90" t="s">
        <v>45</v>
      </c>
      <c r="B52" s="33">
        <v>40</v>
      </c>
      <c r="C52">
        <v>9</v>
      </c>
      <c r="D52" t="s">
        <v>735</v>
      </c>
      <c r="E52">
        <v>28</v>
      </c>
      <c r="F52">
        <v>4</v>
      </c>
      <c r="G52">
        <v>13</v>
      </c>
      <c r="H52">
        <v>2</v>
      </c>
      <c r="I52">
        <v>0</v>
      </c>
      <c r="J52">
        <v>1</v>
      </c>
      <c r="K52">
        <v>6</v>
      </c>
      <c r="L52">
        <v>0</v>
      </c>
      <c r="M52">
        <v>1</v>
      </c>
      <c r="N52" s="82">
        <v>0.4642857142857143</v>
      </c>
      <c r="O52" s="92">
        <v>18</v>
      </c>
      <c r="P52" s="82">
        <v>0.6428571428571429</v>
      </c>
    </row>
    <row r="53" spans="1:18" x14ac:dyDescent="0.2">
      <c r="A53" s="90" t="s">
        <v>7</v>
      </c>
      <c r="B53" s="138">
        <v>50</v>
      </c>
      <c r="C53">
        <v>10</v>
      </c>
      <c r="D53" s="135" t="s">
        <v>728</v>
      </c>
      <c r="E53">
        <v>27</v>
      </c>
      <c r="F53">
        <v>7</v>
      </c>
      <c r="G53">
        <v>10</v>
      </c>
      <c r="H53">
        <v>3</v>
      </c>
      <c r="I53">
        <v>1</v>
      </c>
      <c r="J53">
        <v>0</v>
      </c>
      <c r="K53">
        <v>9</v>
      </c>
      <c r="L53">
        <v>3</v>
      </c>
      <c r="M53">
        <v>4</v>
      </c>
      <c r="N53" s="82">
        <v>0.37037037037037035</v>
      </c>
      <c r="O53" s="92">
        <v>15</v>
      </c>
      <c r="P53" s="82">
        <v>0.55555555555555558</v>
      </c>
    </row>
    <row r="54" spans="1:18" x14ac:dyDescent="0.2">
      <c r="A54" s="90" t="s">
        <v>314</v>
      </c>
      <c r="B54" s="33">
        <v>43</v>
      </c>
      <c r="C54">
        <v>9</v>
      </c>
      <c r="D54" t="s">
        <v>741</v>
      </c>
      <c r="E54">
        <v>23</v>
      </c>
      <c r="F54">
        <v>4</v>
      </c>
      <c r="G54">
        <v>7</v>
      </c>
      <c r="H54">
        <v>2</v>
      </c>
      <c r="I54">
        <v>0</v>
      </c>
      <c r="J54">
        <v>0</v>
      </c>
      <c r="K54">
        <v>1</v>
      </c>
      <c r="L54">
        <v>4</v>
      </c>
      <c r="M54">
        <v>7</v>
      </c>
      <c r="N54" s="82">
        <v>0.30434782608695654</v>
      </c>
      <c r="O54" s="92">
        <v>9</v>
      </c>
      <c r="P54" s="82">
        <v>0.39130434782608697</v>
      </c>
    </row>
    <row r="55" spans="1:18" x14ac:dyDescent="0.2">
      <c r="A55" s="90" t="s">
        <v>335</v>
      </c>
      <c r="B55" s="138">
        <v>55</v>
      </c>
      <c r="C55">
        <v>7</v>
      </c>
      <c r="D55" s="135" t="s">
        <v>181</v>
      </c>
      <c r="E55">
        <v>23</v>
      </c>
      <c r="F55">
        <v>7</v>
      </c>
      <c r="G55">
        <v>13</v>
      </c>
      <c r="H55">
        <v>2</v>
      </c>
      <c r="I55">
        <v>0</v>
      </c>
      <c r="J55">
        <v>1</v>
      </c>
      <c r="K55">
        <v>6</v>
      </c>
      <c r="L55">
        <v>4</v>
      </c>
      <c r="M55">
        <v>2</v>
      </c>
      <c r="N55" s="82">
        <v>0.56521739130434778</v>
      </c>
      <c r="O55" s="92">
        <v>18</v>
      </c>
      <c r="P55" s="82">
        <v>0.78260869565217395</v>
      </c>
      <c r="Q55" s="90"/>
    </row>
    <row r="56" spans="1:18" x14ac:dyDescent="0.2">
      <c r="A56" s="90" t="s">
        <v>334</v>
      </c>
      <c r="B56" s="138">
        <v>50</v>
      </c>
      <c r="C56">
        <v>9</v>
      </c>
      <c r="D56" s="135" t="s">
        <v>706</v>
      </c>
      <c r="E56">
        <v>26</v>
      </c>
      <c r="F56">
        <v>5</v>
      </c>
      <c r="G56">
        <v>6</v>
      </c>
      <c r="H56">
        <v>2</v>
      </c>
      <c r="I56">
        <v>0</v>
      </c>
      <c r="J56">
        <v>0</v>
      </c>
      <c r="K56">
        <v>6</v>
      </c>
      <c r="L56">
        <v>3</v>
      </c>
      <c r="M56">
        <v>3</v>
      </c>
      <c r="N56" s="82">
        <v>0.23076923076923078</v>
      </c>
      <c r="O56" s="92">
        <v>8</v>
      </c>
      <c r="P56" s="82">
        <v>0.30769230769230771</v>
      </c>
    </row>
    <row r="57" spans="1:18" x14ac:dyDescent="0.2">
      <c r="A57" s="90" t="s">
        <v>45</v>
      </c>
      <c r="B57" s="138">
        <v>60</v>
      </c>
      <c r="C57">
        <v>10</v>
      </c>
      <c r="D57" s="135" t="s">
        <v>739</v>
      </c>
      <c r="E57">
        <v>25</v>
      </c>
      <c r="F57">
        <v>4</v>
      </c>
      <c r="G57">
        <v>8</v>
      </c>
      <c r="H57">
        <v>2</v>
      </c>
      <c r="I57">
        <v>0</v>
      </c>
      <c r="J57">
        <v>0</v>
      </c>
      <c r="K57">
        <v>4</v>
      </c>
      <c r="L57">
        <v>6</v>
      </c>
      <c r="M57">
        <v>4</v>
      </c>
      <c r="N57" s="82">
        <v>0.32</v>
      </c>
      <c r="O57" s="92">
        <v>10</v>
      </c>
      <c r="P57" s="82">
        <v>0.4</v>
      </c>
    </row>
    <row r="58" spans="1:18" x14ac:dyDescent="0.2">
      <c r="A58" s="90" t="s">
        <v>7</v>
      </c>
      <c r="B58" s="138">
        <v>65</v>
      </c>
      <c r="C58">
        <v>10</v>
      </c>
      <c r="D58" s="135" t="s">
        <v>186</v>
      </c>
      <c r="E58">
        <v>25</v>
      </c>
      <c r="F58">
        <v>4</v>
      </c>
      <c r="G58">
        <v>5</v>
      </c>
      <c r="H58">
        <v>0</v>
      </c>
      <c r="I58">
        <v>0</v>
      </c>
      <c r="J58">
        <v>0</v>
      </c>
      <c r="K58">
        <v>2</v>
      </c>
      <c r="L58">
        <v>5</v>
      </c>
      <c r="M58">
        <v>1</v>
      </c>
      <c r="N58" s="82">
        <v>0.2</v>
      </c>
      <c r="O58" s="92">
        <v>5</v>
      </c>
      <c r="P58" s="82">
        <v>0.2</v>
      </c>
    </row>
    <row r="59" spans="1:18" x14ac:dyDescent="0.2">
      <c r="A59" s="90" t="s">
        <v>334</v>
      </c>
      <c r="B59" s="138">
        <v>56</v>
      </c>
      <c r="C59">
        <v>7</v>
      </c>
      <c r="D59" s="135" t="s">
        <v>704</v>
      </c>
      <c r="E59">
        <v>21</v>
      </c>
      <c r="F59">
        <v>2</v>
      </c>
      <c r="G59">
        <v>5</v>
      </c>
      <c r="H59">
        <v>0</v>
      </c>
      <c r="I59">
        <v>0</v>
      </c>
      <c r="J59">
        <v>0</v>
      </c>
      <c r="K59">
        <v>1</v>
      </c>
      <c r="L59">
        <v>1</v>
      </c>
      <c r="M59">
        <v>3</v>
      </c>
      <c r="N59" s="82">
        <v>0.23809523809523808</v>
      </c>
      <c r="O59" s="92">
        <v>5</v>
      </c>
      <c r="P59" s="82">
        <v>0.23809523809523808</v>
      </c>
    </row>
    <row r="60" spans="1:18" s="89" customFormat="1" x14ac:dyDescent="0.2">
      <c r="A60" s="90" t="s">
        <v>325</v>
      </c>
      <c r="B60" s="111">
        <v>39</v>
      </c>
      <c r="C60" s="111">
        <v>10</v>
      </c>
      <c r="D60" s="39" t="s">
        <v>686</v>
      </c>
      <c r="E60" s="26">
        <v>28</v>
      </c>
      <c r="F60" s="39">
        <v>5</v>
      </c>
      <c r="G60" s="26">
        <v>11</v>
      </c>
      <c r="H60" s="26">
        <v>1</v>
      </c>
      <c r="I60" s="26">
        <v>0</v>
      </c>
      <c r="J60" s="26">
        <v>0</v>
      </c>
      <c r="K60" s="26">
        <v>7</v>
      </c>
      <c r="L60" s="26">
        <v>3</v>
      </c>
      <c r="M60" s="26">
        <v>4</v>
      </c>
      <c r="N60" s="27">
        <v>0.39285714285714285</v>
      </c>
      <c r="O60" s="106">
        <v>12</v>
      </c>
      <c r="P60" s="27">
        <v>0.42857142857142855</v>
      </c>
      <c r="Q60"/>
      <c r="R60" s="90"/>
    </row>
    <row r="61" spans="1:18" x14ac:dyDescent="0.2">
      <c r="A61" s="90" t="s">
        <v>326</v>
      </c>
      <c r="B61" s="137">
        <v>55</v>
      </c>
      <c r="C61" s="111">
        <v>10</v>
      </c>
      <c r="D61" s="140" t="s">
        <v>696</v>
      </c>
      <c r="E61" s="26">
        <v>25</v>
      </c>
      <c r="F61" s="39">
        <v>5</v>
      </c>
      <c r="G61" s="26">
        <v>1</v>
      </c>
      <c r="H61" s="26">
        <v>0</v>
      </c>
      <c r="I61" s="26">
        <v>0</v>
      </c>
      <c r="J61" s="26">
        <v>0</v>
      </c>
      <c r="K61" s="26">
        <v>1</v>
      </c>
      <c r="L61" s="26">
        <v>7</v>
      </c>
      <c r="M61" s="26">
        <v>15</v>
      </c>
      <c r="N61" s="27">
        <v>0.04</v>
      </c>
      <c r="O61" s="106">
        <v>1</v>
      </c>
      <c r="P61" s="27">
        <v>0.04</v>
      </c>
    </row>
    <row r="62" spans="1:18" x14ac:dyDescent="0.2">
      <c r="A62" s="90" t="s">
        <v>325</v>
      </c>
      <c r="B62" s="139">
        <v>61</v>
      </c>
      <c r="C62" s="110">
        <v>9</v>
      </c>
      <c r="D62" s="141" t="s">
        <v>190</v>
      </c>
      <c r="E62" s="40">
        <v>23</v>
      </c>
      <c r="F62" s="29">
        <v>4</v>
      </c>
      <c r="G62" s="29">
        <v>7</v>
      </c>
      <c r="H62" s="29">
        <v>2</v>
      </c>
      <c r="I62" s="29">
        <v>0</v>
      </c>
      <c r="J62" s="29">
        <v>0</v>
      </c>
      <c r="K62" s="29">
        <v>3</v>
      </c>
      <c r="L62" s="29">
        <v>6</v>
      </c>
      <c r="M62" s="29">
        <v>1</v>
      </c>
      <c r="N62" s="93">
        <v>0.30434782608695654</v>
      </c>
      <c r="O62" s="107">
        <v>9</v>
      </c>
      <c r="P62" s="93">
        <v>0.39130434782608697</v>
      </c>
    </row>
    <row r="63" spans="1:18" x14ac:dyDescent="0.2">
      <c r="A63" s="90" t="s">
        <v>336</v>
      </c>
      <c r="B63" s="138">
        <v>54</v>
      </c>
      <c r="C63">
        <v>10</v>
      </c>
      <c r="D63" s="135" t="s">
        <v>726</v>
      </c>
      <c r="E63">
        <v>31</v>
      </c>
      <c r="F63">
        <v>8</v>
      </c>
      <c r="G63">
        <v>17</v>
      </c>
      <c r="H63">
        <v>2</v>
      </c>
      <c r="I63">
        <v>0</v>
      </c>
      <c r="J63">
        <v>0</v>
      </c>
      <c r="K63">
        <v>5</v>
      </c>
      <c r="L63">
        <v>0</v>
      </c>
      <c r="M63">
        <v>0</v>
      </c>
      <c r="N63" s="82">
        <v>0.54838709677419351</v>
      </c>
      <c r="O63" s="92">
        <v>19</v>
      </c>
      <c r="P63" s="82">
        <v>0.61290322580645162</v>
      </c>
      <c r="Q63" s="89"/>
    </row>
    <row r="64" spans="1:18" x14ac:dyDescent="0.2">
      <c r="A64" s="90" t="s">
        <v>335</v>
      </c>
      <c r="B64" s="138">
        <v>54</v>
      </c>
      <c r="C64">
        <v>8</v>
      </c>
      <c r="D64" s="135" t="s">
        <v>194</v>
      </c>
      <c r="E64">
        <v>26</v>
      </c>
      <c r="F64">
        <v>9</v>
      </c>
      <c r="G64">
        <v>17</v>
      </c>
      <c r="H64">
        <v>2</v>
      </c>
      <c r="I64">
        <v>0</v>
      </c>
      <c r="J64">
        <v>0</v>
      </c>
      <c r="K64">
        <v>7</v>
      </c>
      <c r="L64">
        <v>4</v>
      </c>
      <c r="M64">
        <v>2</v>
      </c>
      <c r="N64" s="82">
        <v>0.65384615384615385</v>
      </c>
      <c r="O64" s="92">
        <v>19</v>
      </c>
      <c r="P64" s="82">
        <v>0.73076923076923073</v>
      </c>
    </row>
    <row r="65" spans="1:18" x14ac:dyDescent="0.2">
      <c r="A65" s="90" t="s">
        <v>45</v>
      </c>
      <c r="B65" s="33">
        <v>41</v>
      </c>
      <c r="C65">
        <v>8</v>
      </c>
      <c r="D65" t="s">
        <v>195</v>
      </c>
      <c r="E65">
        <v>19</v>
      </c>
      <c r="F65">
        <v>7</v>
      </c>
      <c r="G65">
        <v>7</v>
      </c>
      <c r="H65">
        <v>2</v>
      </c>
      <c r="I65">
        <v>0</v>
      </c>
      <c r="J65">
        <v>0</v>
      </c>
      <c r="K65">
        <v>3</v>
      </c>
      <c r="L65">
        <v>6</v>
      </c>
      <c r="M65">
        <v>2</v>
      </c>
      <c r="N65" s="82">
        <v>0.36842105263157893</v>
      </c>
      <c r="O65" s="92">
        <v>9</v>
      </c>
      <c r="P65" s="82">
        <v>0.47368421052631576</v>
      </c>
    </row>
    <row r="66" spans="1:18" x14ac:dyDescent="0.2">
      <c r="A66" s="90" t="s">
        <v>45</v>
      </c>
      <c r="B66" s="138">
        <v>68</v>
      </c>
      <c r="C66">
        <v>7</v>
      </c>
      <c r="D66" s="135" t="s">
        <v>197</v>
      </c>
      <c r="E66">
        <v>17</v>
      </c>
      <c r="F66">
        <v>4</v>
      </c>
      <c r="G66">
        <v>1</v>
      </c>
      <c r="H66">
        <v>0</v>
      </c>
      <c r="I66">
        <v>0</v>
      </c>
      <c r="J66">
        <v>0</v>
      </c>
      <c r="K66">
        <v>1</v>
      </c>
      <c r="L66">
        <v>4</v>
      </c>
      <c r="M66">
        <v>5</v>
      </c>
      <c r="N66" s="82">
        <v>5.8823529411764705E-2</v>
      </c>
      <c r="O66" s="92">
        <v>1</v>
      </c>
      <c r="P66" s="82">
        <v>5.8823529411764705E-2</v>
      </c>
      <c r="Q66" s="89"/>
    </row>
    <row r="67" spans="1:18" s="89" customFormat="1" x14ac:dyDescent="0.2">
      <c r="A67" s="90" t="s">
        <v>326</v>
      </c>
      <c r="B67" s="137">
        <v>57</v>
      </c>
      <c r="C67" s="111">
        <v>10</v>
      </c>
      <c r="D67" s="140" t="s">
        <v>200</v>
      </c>
      <c r="E67" s="26">
        <v>30</v>
      </c>
      <c r="F67" s="39">
        <v>9</v>
      </c>
      <c r="G67" s="26">
        <v>19</v>
      </c>
      <c r="H67" s="26">
        <v>1</v>
      </c>
      <c r="I67" s="26">
        <v>0</v>
      </c>
      <c r="J67" s="26">
        <v>0</v>
      </c>
      <c r="K67" s="26">
        <v>9</v>
      </c>
      <c r="L67" s="26">
        <v>1</v>
      </c>
      <c r="M67" s="26">
        <v>0</v>
      </c>
      <c r="N67" s="27">
        <v>0.6333333333333333</v>
      </c>
      <c r="O67" s="106">
        <v>20</v>
      </c>
      <c r="P67" s="27">
        <v>0.66666666666666663</v>
      </c>
      <c r="R67" s="90"/>
    </row>
    <row r="68" spans="1:18" x14ac:dyDescent="0.2">
      <c r="A68" s="90" t="s">
        <v>325</v>
      </c>
      <c r="B68" s="137">
        <v>50</v>
      </c>
      <c r="C68" s="111">
        <v>9</v>
      </c>
      <c r="D68" s="140" t="s">
        <v>688</v>
      </c>
      <c r="E68" s="26">
        <v>25</v>
      </c>
      <c r="F68" s="39">
        <v>1</v>
      </c>
      <c r="G68" s="26">
        <v>4</v>
      </c>
      <c r="H68" s="26">
        <v>0</v>
      </c>
      <c r="I68" s="26">
        <v>0</v>
      </c>
      <c r="J68" s="26">
        <v>0</v>
      </c>
      <c r="K68" s="26">
        <v>6</v>
      </c>
      <c r="L68" s="26">
        <v>3</v>
      </c>
      <c r="M68" s="26">
        <v>3</v>
      </c>
      <c r="N68" s="27">
        <v>0.16</v>
      </c>
      <c r="O68" s="106">
        <v>4</v>
      </c>
      <c r="P68" s="27">
        <v>0.16</v>
      </c>
    </row>
    <row r="69" spans="1:18" x14ac:dyDescent="0.2">
      <c r="A69" s="90" t="s">
        <v>334</v>
      </c>
      <c r="B69" s="110">
        <v>48</v>
      </c>
      <c r="C69" s="110">
        <v>8</v>
      </c>
      <c r="D69" s="40" t="s">
        <v>701</v>
      </c>
      <c r="E69" s="40">
        <v>22</v>
      </c>
      <c r="F69" s="29">
        <v>4</v>
      </c>
      <c r="G69" s="29">
        <v>10</v>
      </c>
      <c r="H69" s="29">
        <v>4</v>
      </c>
      <c r="I69" s="29">
        <v>0</v>
      </c>
      <c r="J69" s="29">
        <v>0</v>
      </c>
      <c r="K69" s="29">
        <v>7</v>
      </c>
      <c r="L69" s="29">
        <v>3</v>
      </c>
      <c r="M69" s="29">
        <v>2</v>
      </c>
      <c r="N69" s="93">
        <v>0.45454545454545453</v>
      </c>
      <c r="O69" s="107">
        <v>14</v>
      </c>
      <c r="P69" s="93">
        <v>0.63636363636363635</v>
      </c>
      <c r="Q69" s="89"/>
    </row>
    <row r="70" spans="1:18" x14ac:dyDescent="0.2">
      <c r="A70" s="90" t="s">
        <v>325</v>
      </c>
      <c r="B70" s="137">
        <v>74</v>
      </c>
      <c r="C70" s="111">
        <v>9</v>
      </c>
      <c r="D70" s="140" t="s">
        <v>204</v>
      </c>
      <c r="E70" s="26">
        <v>24</v>
      </c>
      <c r="F70" s="39">
        <v>2</v>
      </c>
      <c r="G70" s="26">
        <v>2</v>
      </c>
      <c r="H70" s="26">
        <v>0</v>
      </c>
      <c r="I70" s="26">
        <v>0</v>
      </c>
      <c r="J70" s="26">
        <v>0</v>
      </c>
      <c r="K70" s="26">
        <v>2</v>
      </c>
      <c r="L70" s="26">
        <v>3</v>
      </c>
      <c r="M70" s="26">
        <v>6</v>
      </c>
      <c r="N70" s="27">
        <v>8.3333333333333329E-2</v>
      </c>
      <c r="O70" s="106">
        <v>2</v>
      </c>
      <c r="P70" s="27">
        <v>8.3333333333333329E-2</v>
      </c>
    </row>
    <row r="71" spans="1:18" x14ac:dyDescent="0.2">
      <c r="A71" s="90" t="s">
        <v>326</v>
      </c>
      <c r="B71" s="110">
        <v>42</v>
      </c>
      <c r="C71" s="110">
        <v>3</v>
      </c>
      <c r="D71" s="40" t="s">
        <v>693</v>
      </c>
      <c r="E71" s="26">
        <v>8</v>
      </c>
      <c r="F71" s="39">
        <v>0</v>
      </c>
      <c r="G71" s="26">
        <v>1</v>
      </c>
      <c r="H71" s="26">
        <v>0</v>
      </c>
      <c r="I71" s="26">
        <v>0</v>
      </c>
      <c r="J71" s="26">
        <v>0</v>
      </c>
      <c r="K71" s="26">
        <v>0</v>
      </c>
      <c r="L71" s="26">
        <v>1</v>
      </c>
      <c r="M71" s="26">
        <v>2</v>
      </c>
      <c r="N71" s="27">
        <v>0.125</v>
      </c>
      <c r="O71" s="106">
        <v>1</v>
      </c>
      <c r="P71" s="27">
        <v>0.125</v>
      </c>
    </row>
    <row r="72" spans="1:18" x14ac:dyDescent="0.2">
      <c r="A72" s="90" t="s">
        <v>334</v>
      </c>
      <c r="B72" s="110">
        <v>43</v>
      </c>
      <c r="C72" s="110">
        <v>8</v>
      </c>
      <c r="D72" s="40" t="s">
        <v>700</v>
      </c>
      <c r="E72" s="40">
        <v>23</v>
      </c>
      <c r="F72" s="29">
        <v>7</v>
      </c>
      <c r="G72" s="29">
        <v>8</v>
      </c>
      <c r="H72" s="29">
        <v>1</v>
      </c>
      <c r="I72" s="29">
        <v>0</v>
      </c>
      <c r="J72" s="29">
        <v>1</v>
      </c>
      <c r="K72" s="29">
        <v>4</v>
      </c>
      <c r="L72" s="29">
        <v>0</v>
      </c>
      <c r="M72" s="29">
        <v>3</v>
      </c>
      <c r="N72" s="93">
        <v>0.34782608695652173</v>
      </c>
      <c r="O72" s="107">
        <v>12</v>
      </c>
      <c r="P72" s="93">
        <v>0.52173913043478259</v>
      </c>
    </row>
    <row r="73" spans="1:18" x14ac:dyDescent="0.2">
      <c r="A73" s="90" t="s">
        <v>7</v>
      </c>
      <c r="B73" s="33">
        <v>40</v>
      </c>
      <c r="C73">
        <v>8</v>
      </c>
      <c r="D73" t="s">
        <v>207</v>
      </c>
      <c r="E73">
        <v>21</v>
      </c>
      <c r="F73">
        <v>5</v>
      </c>
      <c r="G73">
        <v>7</v>
      </c>
      <c r="H73">
        <v>1</v>
      </c>
      <c r="I73">
        <v>0</v>
      </c>
      <c r="J73">
        <v>0</v>
      </c>
      <c r="K73">
        <v>4</v>
      </c>
      <c r="L73">
        <v>3</v>
      </c>
      <c r="M73">
        <v>1</v>
      </c>
      <c r="N73" s="82">
        <v>0.33333333333333331</v>
      </c>
      <c r="O73" s="92">
        <v>8</v>
      </c>
      <c r="P73" s="82">
        <v>0.38095238095238093</v>
      </c>
    </row>
    <row r="74" spans="1:18" x14ac:dyDescent="0.2">
      <c r="A74" s="90" t="s">
        <v>7</v>
      </c>
      <c r="B74" s="33">
        <v>44</v>
      </c>
      <c r="C74">
        <v>9</v>
      </c>
      <c r="D74" t="s">
        <v>730</v>
      </c>
      <c r="E74">
        <v>25</v>
      </c>
      <c r="F74">
        <v>4</v>
      </c>
      <c r="G74">
        <v>7</v>
      </c>
      <c r="H74">
        <v>0</v>
      </c>
      <c r="I74">
        <v>0</v>
      </c>
      <c r="J74">
        <v>0</v>
      </c>
      <c r="K74">
        <v>3</v>
      </c>
      <c r="L74">
        <v>1</v>
      </c>
      <c r="M74">
        <v>5</v>
      </c>
      <c r="N74" s="82">
        <v>0.28000000000000003</v>
      </c>
      <c r="O74" s="92">
        <v>7</v>
      </c>
      <c r="P74" s="82">
        <v>0.28000000000000003</v>
      </c>
    </row>
    <row r="75" spans="1:18" x14ac:dyDescent="0.2">
      <c r="A75" s="90" t="s">
        <v>326</v>
      </c>
      <c r="B75" s="139">
        <v>51</v>
      </c>
      <c r="C75" s="110">
        <v>10</v>
      </c>
      <c r="D75" s="141" t="s">
        <v>208</v>
      </c>
      <c r="E75" s="26">
        <v>29</v>
      </c>
      <c r="F75" s="39">
        <v>8</v>
      </c>
      <c r="G75" s="26">
        <v>13</v>
      </c>
      <c r="H75" s="26">
        <v>3</v>
      </c>
      <c r="I75" s="26">
        <v>2</v>
      </c>
      <c r="J75" s="26">
        <v>0</v>
      </c>
      <c r="K75" s="26">
        <v>3</v>
      </c>
      <c r="L75" s="26">
        <v>3</v>
      </c>
      <c r="M75" s="26">
        <v>0</v>
      </c>
      <c r="N75" s="27">
        <v>0.44827586206896552</v>
      </c>
      <c r="O75" s="106">
        <v>20</v>
      </c>
      <c r="P75" s="27">
        <v>0.68965517241379315</v>
      </c>
      <c r="Q75" s="89"/>
    </row>
    <row r="76" spans="1:18" x14ac:dyDescent="0.2">
      <c r="A76" s="90" t="s">
        <v>326</v>
      </c>
      <c r="B76" s="137">
        <v>53</v>
      </c>
      <c r="C76" s="111">
        <v>10</v>
      </c>
      <c r="D76" s="140" t="s">
        <v>694</v>
      </c>
      <c r="E76" s="26">
        <v>31</v>
      </c>
      <c r="F76" s="39">
        <v>3</v>
      </c>
      <c r="G76" s="26">
        <v>12</v>
      </c>
      <c r="H76" s="26">
        <v>0</v>
      </c>
      <c r="I76" s="26">
        <v>0</v>
      </c>
      <c r="J76" s="26">
        <v>0</v>
      </c>
      <c r="K76" s="26">
        <v>5</v>
      </c>
      <c r="L76" s="26">
        <v>1</v>
      </c>
      <c r="M76" s="26">
        <v>5</v>
      </c>
      <c r="N76" s="27">
        <v>0.38709677419354838</v>
      </c>
      <c r="O76" s="106">
        <v>12</v>
      </c>
      <c r="P76" s="27">
        <v>0.38709677419354838</v>
      </c>
    </row>
    <row r="77" spans="1:18" x14ac:dyDescent="0.2">
      <c r="A77" s="90" t="s">
        <v>45</v>
      </c>
      <c r="B77" s="33">
        <v>43</v>
      </c>
      <c r="C77">
        <v>10</v>
      </c>
      <c r="D77" t="s">
        <v>737</v>
      </c>
      <c r="E77">
        <v>31</v>
      </c>
      <c r="F77">
        <v>4</v>
      </c>
      <c r="G77">
        <v>11</v>
      </c>
      <c r="H77">
        <v>2</v>
      </c>
      <c r="I77">
        <v>0</v>
      </c>
      <c r="J77">
        <v>0</v>
      </c>
      <c r="K77">
        <v>5</v>
      </c>
      <c r="L77">
        <v>2</v>
      </c>
      <c r="M77">
        <v>1</v>
      </c>
      <c r="N77" s="82">
        <v>0.35483870967741937</v>
      </c>
      <c r="O77" s="92">
        <v>13</v>
      </c>
      <c r="P77" s="82">
        <v>0.41935483870967744</v>
      </c>
    </row>
    <row r="78" spans="1:18" x14ac:dyDescent="0.2">
      <c r="A78" s="90" t="s">
        <v>45</v>
      </c>
      <c r="B78" s="138">
        <v>62</v>
      </c>
      <c r="C78">
        <v>10</v>
      </c>
      <c r="D78" s="135" t="s">
        <v>217</v>
      </c>
      <c r="E78">
        <v>26</v>
      </c>
      <c r="F78">
        <v>3</v>
      </c>
      <c r="G78">
        <v>4</v>
      </c>
      <c r="H78">
        <v>1</v>
      </c>
      <c r="I78">
        <v>0</v>
      </c>
      <c r="J78">
        <v>0</v>
      </c>
      <c r="K78">
        <v>2</v>
      </c>
      <c r="L78">
        <v>7</v>
      </c>
      <c r="M78">
        <v>4</v>
      </c>
      <c r="N78" s="82">
        <v>0.15384615384615385</v>
      </c>
      <c r="O78" s="92">
        <v>5</v>
      </c>
      <c r="P78" s="82">
        <v>0.19230769230769232</v>
      </c>
    </row>
    <row r="79" spans="1:18" s="89" customFormat="1" x14ac:dyDescent="0.2">
      <c r="A79" s="90" t="s">
        <v>45</v>
      </c>
      <c r="B79" s="33">
        <v>38</v>
      </c>
      <c r="C79">
        <v>7</v>
      </c>
      <c r="D79" t="s">
        <v>734</v>
      </c>
      <c r="E79">
        <v>22</v>
      </c>
      <c r="F79">
        <v>5</v>
      </c>
      <c r="G79">
        <v>11</v>
      </c>
      <c r="H79">
        <v>3</v>
      </c>
      <c r="I79">
        <v>0</v>
      </c>
      <c r="J79">
        <v>0</v>
      </c>
      <c r="K79">
        <v>7</v>
      </c>
      <c r="L79">
        <v>2</v>
      </c>
      <c r="M79">
        <v>0</v>
      </c>
      <c r="N79" s="82">
        <v>0.5</v>
      </c>
      <c r="O79" s="92">
        <v>14</v>
      </c>
      <c r="P79" s="82">
        <v>0.63636363636363635</v>
      </c>
      <c r="Q79"/>
      <c r="R79" s="90"/>
    </row>
    <row r="80" spans="1:18" x14ac:dyDescent="0.2">
      <c r="A80" s="90" t="s">
        <v>7</v>
      </c>
      <c r="B80" s="138">
        <v>69</v>
      </c>
      <c r="C80">
        <v>10</v>
      </c>
      <c r="D80" s="135" t="s">
        <v>220</v>
      </c>
      <c r="E80">
        <v>26</v>
      </c>
      <c r="F80">
        <v>3</v>
      </c>
      <c r="G80">
        <v>6</v>
      </c>
      <c r="H80">
        <v>0</v>
      </c>
      <c r="I80">
        <v>0</v>
      </c>
      <c r="J80">
        <v>0</v>
      </c>
      <c r="K80">
        <v>1</v>
      </c>
      <c r="L80">
        <v>3</v>
      </c>
      <c r="M80">
        <v>2</v>
      </c>
      <c r="N80" s="82">
        <v>0.23076923076923078</v>
      </c>
      <c r="O80" s="92">
        <v>6</v>
      </c>
      <c r="P80" s="82">
        <v>0.23076923076923078</v>
      </c>
      <c r="Q80" s="89"/>
    </row>
    <row r="81" spans="1:18" x14ac:dyDescent="0.2">
      <c r="A81" s="90" t="s">
        <v>7</v>
      </c>
      <c r="B81" s="138">
        <v>51</v>
      </c>
      <c r="C81">
        <v>10</v>
      </c>
      <c r="D81" s="135" t="s">
        <v>732</v>
      </c>
      <c r="E81">
        <v>28</v>
      </c>
      <c r="F81">
        <v>0</v>
      </c>
      <c r="G81">
        <v>2</v>
      </c>
      <c r="H81">
        <v>0</v>
      </c>
      <c r="I81">
        <v>0</v>
      </c>
      <c r="J81">
        <v>0</v>
      </c>
      <c r="K81">
        <v>4</v>
      </c>
      <c r="L81">
        <v>2</v>
      </c>
      <c r="M81">
        <v>10</v>
      </c>
      <c r="N81" s="82">
        <v>7.1428571428571425E-2</v>
      </c>
      <c r="O81" s="92">
        <v>2</v>
      </c>
      <c r="P81" s="82">
        <v>7.1428571428571425E-2</v>
      </c>
      <c r="Q81" s="89"/>
    </row>
    <row r="82" spans="1:18" x14ac:dyDescent="0.2">
      <c r="A82" s="90" t="s">
        <v>326</v>
      </c>
      <c r="B82" s="137">
        <v>57</v>
      </c>
      <c r="C82" s="111">
        <v>9</v>
      </c>
      <c r="D82" s="140" t="s">
        <v>229</v>
      </c>
      <c r="E82" s="26">
        <v>23</v>
      </c>
      <c r="F82" s="39">
        <v>4</v>
      </c>
      <c r="G82" s="26">
        <v>4</v>
      </c>
      <c r="H82" s="26">
        <v>0</v>
      </c>
      <c r="I82" s="26">
        <v>0</v>
      </c>
      <c r="J82" s="26">
        <v>0</v>
      </c>
      <c r="K82" s="26">
        <v>3</v>
      </c>
      <c r="L82" s="26">
        <v>5</v>
      </c>
      <c r="M82" s="26">
        <v>2</v>
      </c>
      <c r="N82" s="27">
        <v>0.17391304347826086</v>
      </c>
      <c r="O82" s="106">
        <v>4</v>
      </c>
      <c r="P82" s="27">
        <v>0.17391304347826086</v>
      </c>
    </row>
    <row r="83" spans="1:18" s="89" customFormat="1" x14ac:dyDescent="0.2">
      <c r="A83" s="90" t="s">
        <v>314</v>
      </c>
      <c r="B83" s="33">
        <v>47</v>
      </c>
      <c r="C83">
        <v>6</v>
      </c>
      <c r="D83" t="s">
        <v>742</v>
      </c>
      <c r="E83">
        <v>14</v>
      </c>
      <c r="F83">
        <v>5</v>
      </c>
      <c r="G83">
        <v>7</v>
      </c>
      <c r="H83">
        <v>0</v>
      </c>
      <c r="I83">
        <v>0</v>
      </c>
      <c r="J83">
        <v>0</v>
      </c>
      <c r="K83">
        <v>1</v>
      </c>
      <c r="L83">
        <v>2</v>
      </c>
      <c r="M83">
        <v>3</v>
      </c>
      <c r="N83" s="82">
        <v>0.5</v>
      </c>
      <c r="O83" s="92">
        <v>7</v>
      </c>
      <c r="P83" s="82">
        <v>0.5</v>
      </c>
      <c r="Q83"/>
      <c r="R83" s="90"/>
    </row>
    <row r="84" spans="1:18" x14ac:dyDescent="0.2">
      <c r="A84" s="90" t="s">
        <v>314</v>
      </c>
      <c r="B84" s="138">
        <v>61</v>
      </c>
      <c r="C84">
        <v>9</v>
      </c>
      <c r="D84" s="135" t="s">
        <v>745</v>
      </c>
      <c r="E84">
        <v>22</v>
      </c>
      <c r="F84">
        <v>0</v>
      </c>
      <c r="G84">
        <v>3</v>
      </c>
      <c r="H84">
        <v>0</v>
      </c>
      <c r="I84">
        <v>0</v>
      </c>
      <c r="J84">
        <v>0</v>
      </c>
      <c r="K84">
        <v>3</v>
      </c>
      <c r="L84">
        <v>4</v>
      </c>
      <c r="M84">
        <v>7</v>
      </c>
      <c r="N84" s="82">
        <v>0.13636363636363635</v>
      </c>
      <c r="O84" s="92">
        <v>3</v>
      </c>
      <c r="P84" s="82">
        <v>0.13636363636363635</v>
      </c>
      <c r="Q84" s="89"/>
    </row>
    <row r="85" spans="1:18" s="89" customFormat="1" x14ac:dyDescent="0.2">
      <c r="A85" s="90" t="s">
        <v>335</v>
      </c>
      <c r="B85" s="33">
        <v>46</v>
      </c>
      <c r="C85">
        <v>8</v>
      </c>
      <c r="D85" t="s">
        <v>235</v>
      </c>
      <c r="E85">
        <v>21</v>
      </c>
      <c r="F85">
        <v>5</v>
      </c>
      <c r="G85">
        <v>8</v>
      </c>
      <c r="H85">
        <v>1</v>
      </c>
      <c r="I85">
        <v>0</v>
      </c>
      <c r="J85">
        <v>0</v>
      </c>
      <c r="K85">
        <v>4</v>
      </c>
      <c r="L85">
        <v>7</v>
      </c>
      <c r="M85">
        <v>3</v>
      </c>
      <c r="N85" s="82">
        <v>0.38095238095238093</v>
      </c>
      <c r="O85" s="92">
        <v>9</v>
      </c>
      <c r="P85" s="82">
        <v>0.42857142857142855</v>
      </c>
      <c r="Q85"/>
      <c r="R85" s="90"/>
    </row>
    <row r="86" spans="1:18" x14ac:dyDescent="0.2">
      <c r="A86" s="90" t="s">
        <v>326</v>
      </c>
      <c r="B86" s="139">
        <v>59</v>
      </c>
      <c r="C86" s="110">
        <v>10</v>
      </c>
      <c r="D86" s="141" t="s">
        <v>236</v>
      </c>
      <c r="E86" s="26">
        <v>31</v>
      </c>
      <c r="F86" s="39">
        <v>3</v>
      </c>
      <c r="G86" s="26">
        <v>11</v>
      </c>
      <c r="H86" s="26">
        <v>0</v>
      </c>
      <c r="I86" s="26">
        <v>0</v>
      </c>
      <c r="J86" s="26">
        <v>0</v>
      </c>
      <c r="K86" s="26">
        <v>7</v>
      </c>
      <c r="L86" s="26">
        <v>2</v>
      </c>
      <c r="M86" s="26">
        <v>2</v>
      </c>
      <c r="N86" s="27">
        <v>0.35483870967741937</v>
      </c>
      <c r="O86" s="106">
        <v>11</v>
      </c>
      <c r="P86" s="27">
        <v>0.35483870967741937</v>
      </c>
    </row>
    <row r="87" spans="1:18" s="89" customFormat="1" x14ac:dyDescent="0.2">
      <c r="A87" s="90" t="s">
        <v>7</v>
      </c>
      <c r="B87" s="33">
        <v>48</v>
      </c>
      <c r="C87">
        <v>10</v>
      </c>
      <c r="D87" t="s">
        <v>241</v>
      </c>
      <c r="E87">
        <v>25</v>
      </c>
      <c r="F87">
        <v>6</v>
      </c>
      <c r="G87">
        <v>10</v>
      </c>
      <c r="H87">
        <v>0</v>
      </c>
      <c r="I87">
        <v>0</v>
      </c>
      <c r="J87">
        <v>0</v>
      </c>
      <c r="K87">
        <v>3</v>
      </c>
      <c r="L87">
        <v>5</v>
      </c>
      <c r="M87">
        <v>3</v>
      </c>
      <c r="N87" s="82">
        <v>0.4</v>
      </c>
      <c r="O87" s="92">
        <v>10</v>
      </c>
      <c r="P87" s="82">
        <v>0.4</v>
      </c>
      <c r="Q87"/>
      <c r="R87" s="90"/>
    </row>
    <row r="88" spans="1:18" x14ac:dyDescent="0.2">
      <c r="A88" s="90" t="s">
        <v>7</v>
      </c>
      <c r="B88" s="138">
        <v>56</v>
      </c>
      <c r="C88">
        <v>10</v>
      </c>
      <c r="D88" s="135" t="s">
        <v>242</v>
      </c>
      <c r="E88">
        <v>28</v>
      </c>
      <c r="F88">
        <v>6</v>
      </c>
      <c r="G88">
        <v>9</v>
      </c>
      <c r="H88">
        <v>0</v>
      </c>
      <c r="I88">
        <v>0</v>
      </c>
      <c r="J88">
        <v>0</v>
      </c>
      <c r="K88">
        <v>5</v>
      </c>
      <c r="L88">
        <v>2</v>
      </c>
      <c r="M88">
        <v>7</v>
      </c>
      <c r="N88" s="82">
        <v>0.32142857142857145</v>
      </c>
      <c r="O88" s="92">
        <v>9</v>
      </c>
      <c r="P88" s="82">
        <v>0.32142857142857145</v>
      </c>
    </row>
    <row r="89" spans="1:18" x14ac:dyDescent="0.2">
      <c r="A89" s="90" t="s">
        <v>325</v>
      </c>
      <c r="B89" s="110">
        <v>43</v>
      </c>
      <c r="C89" s="110">
        <v>8</v>
      </c>
      <c r="D89" s="40" t="s">
        <v>244</v>
      </c>
      <c r="E89" s="26">
        <v>23</v>
      </c>
      <c r="F89" s="39">
        <v>12</v>
      </c>
      <c r="G89" s="26">
        <v>12</v>
      </c>
      <c r="H89" s="26">
        <v>3</v>
      </c>
      <c r="I89" s="26">
        <v>0</v>
      </c>
      <c r="J89" s="26">
        <v>0</v>
      </c>
      <c r="K89" s="26">
        <v>7</v>
      </c>
      <c r="L89" s="26">
        <v>3</v>
      </c>
      <c r="M89" s="26">
        <v>0</v>
      </c>
      <c r="N89" s="27">
        <v>0.52173913043478259</v>
      </c>
      <c r="O89" s="106">
        <v>15</v>
      </c>
      <c r="P89" s="27">
        <v>0.65217391304347827</v>
      </c>
    </row>
    <row r="90" spans="1:18" x14ac:dyDescent="0.2">
      <c r="A90" s="90" t="s">
        <v>314</v>
      </c>
      <c r="B90" s="138">
        <v>60</v>
      </c>
      <c r="C90">
        <v>9</v>
      </c>
      <c r="D90" s="135" t="s">
        <v>245</v>
      </c>
      <c r="E90">
        <v>23</v>
      </c>
      <c r="F90">
        <v>0</v>
      </c>
      <c r="G90">
        <v>6</v>
      </c>
      <c r="H90">
        <v>0</v>
      </c>
      <c r="I90">
        <v>0</v>
      </c>
      <c r="J90">
        <v>0</v>
      </c>
      <c r="K90">
        <v>5</v>
      </c>
      <c r="L90">
        <v>4</v>
      </c>
      <c r="M90">
        <v>1</v>
      </c>
      <c r="N90" s="82">
        <v>0.2608695652173913</v>
      </c>
      <c r="O90" s="92">
        <v>6</v>
      </c>
      <c r="P90" s="82">
        <v>0.2608695652173913</v>
      </c>
      <c r="Q90" s="90"/>
    </row>
    <row r="91" spans="1:18" x14ac:dyDescent="0.2">
      <c r="A91" s="90" t="s">
        <v>334</v>
      </c>
      <c r="B91" s="110">
        <v>38</v>
      </c>
      <c r="C91" s="110">
        <v>8</v>
      </c>
      <c r="D91" s="40" t="s">
        <v>699</v>
      </c>
      <c r="E91" s="26">
        <v>21</v>
      </c>
      <c r="F91" s="39">
        <v>9</v>
      </c>
      <c r="G91" s="26">
        <v>10</v>
      </c>
      <c r="H91" s="26">
        <v>4</v>
      </c>
      <c r="I91" s="26">
        <v>1</v>
      </c>
      <c r="J91" s="26">
        <v>0</v>
      </c>
      <c r="K91" s="26">
        <v>7</v>
      </c>
      <c r="L91" s="26">
        <v>5</v>
      </c>
      <c r="M91" s="26">
        <v>2</v>
      </c>
      <c r="N91" s="27">
        <v>0.47619047619047616</v>
      </c>
      <c r="O91" s="106">
        <v>16</v>
      </c>
      <c r="P91" s="27">
        <v>0.76190476190476186</v>
      </c>
    </row>
    <row r="92" spans="1:18" x14ac:dyDescent="0.2">
      <c r="A92" s="90" t="s">
        <v>335</v>
      </c>
      <c r="B92" s="138">
        <v>52</v>
      </c>
      <c r="C92">
        <v>10</v>
      </c>
      <c r="D92" s="135" t="s">
        <v>253</v>
      </c>
      <c r="E92">
        <v>28</v>
      </c>
      <c r="F92">
        <v>7</v>
      </c>
      <c r="G92">
        <v>11</v>
      </c>
      <c r="H92">
        <v>0</v>
      </c>
      <c r="I92">
        <v>0</v>
      </c>
      <c r="J92">
        <v>0</v>
      </c>
      <c r="K92">
        <v>4</v>
      </c>
      <c r="L92">
        <v>5</v>
      </c>
      <c r="M92">
        <v>4</v>
      </c>
      <c r="N92" s="82">
        <v>0.39285714285714285</v>
      </c>
      <c r="O92" s="92">
        <v>11</v>
      </c>
      <c r="P92" s="82">
        <v>0.39285714285714285</v>
      </c>
    </row>
    <row r="93" spans="1:18" x14ac:dyDescent="0.2">
      <c r="A93" s="90" t="s">
        <v>336</v>
      </c>
      <c r="B93" s="33">
        <v>48</v>
      </c>
      <c r="C93">
        <v>10</v>
      </c>
      <c r="D93" t="s">
        <v>716</v>
      </c>
      <c r="E93">
        <v>27</v>
      </c>
      <c r="F93">
        <v>6</v>
      </c>
      <c r="G93">
        <v>6</v>
      </c>
      <c r="H93">
        <v>0</v>
      </c>
      <c r="I93">
        <v>0</v>
      </c>
      <c r="J93">
        <v>0</v>
      </c>
      <c r="K93">
        <v>4</v>
      </c>
      <c r="L93">
        <v>4</v>
      </c>
      <c r="M93">
        <v>4</v>
      </c>
      <c r="N93" s="82">
        <v>0.22222222222222221</v>
      </c>
      <c r="O93" s="92">
        <v>6</v>
      </c>
      <c r="P93" s="82">
        <v>0.22222222222222221</v>
      </c>
      <c r="Q93" s="90"/>
    </row>
    <row r="94" spans="1:18" x14ac:dyDescent="0.2">
      <c r="A94" s="90" t="s">
        <v>325</v>
      </c>
      <c r="B94" s="110">
        <v>42</v>
      </c>
      <c r="C94" s="110">
        <v>9</v>
      </c>
      <c r="D94" s="40" t="s">
        <v>689</v>
      </c>
      <c r="E94" s="40">
        <v>19</v>
      </c>
      <c r="F94" s="29">
        <v>6</v>
      </c>
      <c r="G94" s="29">
        <v>5</v>
      </c>
      <c r="H94" s="29">
        <v>0</v>
      </c>
      <c r="I94" s="29">
        <v>0</v>
      </c>
      <c r="J94" s="29">
        <v>0</v>
      </c>
      <c r="K94" s="29">
        <v>1</v>
      </c>
      <c r="L94" s="29">
        <v>7</v>
      </c>
      <c r="M94" s="29">
        <v>10</v>
      </c>
      <c r="N94" s="93">
        <v>0.26315789473684209</v>
      </c>
      <c r="O94" s="107">
        <v>5</v>
      </c>
      <c r="P94" s="93">
        <v>0.26315789473684209</v>
      </c>
    </row>
    <row r="95" spans="1:18" x14ac:dyDescent="0.2">
      <c r="A95" s="90" t="s">
        <v>7</v>
      </c>
      <c r="B95" s="33">
        <v>42</v>
      </c>
      <c r="C95">
        <v>7</v>
      </c>
      <c r="D95" t="s">
        <v>731</v>
      </c>
      <c r="E95">
        <v>18</v>
      </c>
      <c r="F95">
        <v>2</v>
      </c>
      <c r="G95">
        <v>5</v>
      </c>
      <c r="H95">
        <v>1</v>
      </c>
      <c r="I95">
        <v>0</v>
      </c>
      <c r="J95">
        <v>0</v>
      </c>
      <c r="K95">
        <v>2</v>
      </c>
      <c r="L95">
        <v>2</v>
      </c>
      <c r="M95">
        <v>4</v>
      </c>
      <c r="N95" s="82">
        <v>0.27777777777777779</v>
      </c>
      <c r="O95" s="92">
        <v>6</v>
      </c>
      <c r="P95" s="82">
        <v>0.33333333333333331</v>
      </c>
    </row>
    <row r="96" spans="1:18" x14ac:dyDescent="0.2">
      <c r="A96" s="90" t="s">
        <v>335</v>
      </c>
      <c r="B96" s="33">
        <v>44</v>
      </c>
      <c r="C96">
        <v>10</v>
      </c>
      <c r="D96" t="s">
        <v>259</v>
      </c>
      <c r="E96">
        <v>34</v>
      </c>
      <c r="F96">
        <v>6</v>
      </c>
      <c r="G96">
        <v>10</v>
      </c>
      <c r="H96">
        <v>0</v>
      </c>
      <c r="I96">
        <v>0</v>
      </c>
      <c r="J96">
        <v>0</v>
      </c>
      <c r="K96">
        <v>8</v>
      </c>
      <c r="L96">
        <v>1</v>
      </c>
      <c r="M96">
        <v>7</v>
      </c>
      <c r="N96" s="82">
        <v>0.29411764705882354</v>
      </c>
      <c r="O96" s="92">
        <v>10</v>
      </c>
      <c r="P96" s="82">
        <v>0.29411764705882354</v>
      </c>
    </row>
    <row r="97" spans="1:17" x14ac:dyDescent="0.2">
      <c r="A97" s="90" t="s">
        <v>336</v>
      </c>
      <c r="B97" s="33">
        <v>48</v>
      </c>
      <c r="C97">
        <v>10</v>
      </c>
      <c r="D97" t="s">
        <v>260</v>
      </c>
      <c r="E97">
        <v>25</v>
      </c>
      <c r="F97">
        <v>5</v>
      </c>
      <c r="G97">
        <v>5</v>
      </c>
      <c r="H97">
        <v>0</v>
      </c>
      <c r="I97">
        <v>0</v>
      </c>
      <c r="J97">
        <v>0</v>
      </c>
      <c r="K97">
        <v>4</v>
      </c>
      <c r="L97">
        <v>6</v>
      </c>
      <c r="M97">
        <v>4</v>
      </c>
      <c r="N97" s="82">
        <v>0.2</v>
      </c>
      <c r="O97" s="92">
        <v>5</v>
      </c>
      <c r="P97" s="82">
        <v>0.2</v>
      </c>
      <c r="Q97" s="89"/>
    </row>
    <row r="98" spans="1:17" x14ac:dyDescent="0.2">
      <c r="A98" s="90" t="s">
        <v>335</v>
      </c>
      <c r="B98" s="138">
        <v>64</v>
      </c>
      <c r="C98">
        <v>8</v>
      </c>
      <c r="D98" s="135" t="s">
        <v>263</v>
      </c>
      <c r="E98">
        <v>25</v>
      </c>
      <c r="F98">
        <v>2</v>
      </c>
      <c r="G98">
        <v>4</v>
      </c>
      <c r="H98">
        <v>0</v>
      </c>
      <c r="I98">
        <v>0</v>
      </c>
      <c r="J98">
        <v>0</v>
      </c>
      <c r="K98">
        <v>2</v>
      </c>
      <c r="L98">
        <v>2</v>
      </c>
      <c r="M98">
        <v>7</v>
      </c>
      <c r="N98" s="82">
        <v>0.16</v>
      </c>
      <c r="O98" s="92">
        <v>4</v>
      </c>
      <c r="P98" s="82">
        <v>0.16</v>
      </c>
    </row>
    <row r="99" spans="1:17" x14ac:dyDescent="0.2">
      <c r="A99" s="90" t="s">
        <v>335</v>
      </c>
      <c r="B99" s="33">
        <v>37</v>
      </c>
      <c r="C99">
        <v>6</v>
      </c>
      <c r="D99" t="s">
        <v>712</v>
      </c>
      <c r="E99">
        <v>18</v>
      </c>
      <c r="F99">
        <v>2</v>
      </c>
      <c r="G99">
        <v>8</v>
      </c>
      <c r="H99">
        <v>2</v>
      </c>
      <c r="I99">
        <v>0</v>
      </c>
      <c r="J99">
        <v>0</v>
      </c>
      <c r="K99">
        <v>3</v>
      </c>
      <c r="L99">
        <v>2</v>
      </c>
      <c r="M99">
        <v>0</v>
      </c>
      <c r="N99" s="82">
        <v>0.44444444444444442</v>
      </c>
      <c r="O99" s="92">
        <v>10</v>
      </c>
      <c r="P99" s="82">
        <v>0.55555555555555558</v>
      </c>
    </row>
    <row r="100" spans="1:17" x14ac:dyDescent="0.2">
      <c r="A100" s="90" t="s">
        <v>336</v>
      </c>
      <c r="B100" s="33">
        <v>46</v>
      </c>
      <c r="C100">
        <v>10</v>
      </c>
      <c r="D100" t="s">
        <v>718</v>
      </c>
      <c r="E100">
        <v>25</v>
      </c>
      <c r="F100">
        <v>7</v>
      </c>
      <c r="G100">
        <v>12</v>
      </c>
      <c r="H100">
        <v>2</v>
      </c>
      <c r="I100">
        <v>0</v>
      </c>
      <c r="J100">
        <v>0</v>
      </c>
      <c r="K100">
        <v>10</v>
      </c>
      <c r="L100">
        <v>5</v>
      </c>
      <c r="M100">
        <v>1</v>
      </c>
      <c r="N100" s="82">
        <v>0.48</v>
      </c>
      <c r="O100" s="92">
        <v>14</v>
      </c>
      <c r="P100" s="82">
        <v>0.56000000000000005</v>
      </c>
      <c r="Q100" s="90"/>
    </row>
    <row r="101" spans="1:17" x14ac:dyDescent="0.2">
      <c r="A101" s="90" t="s">
        <v>336</v>
      </c>
      <c r="B101" s="138">
        <v>56</v>
      </c>
      <c r="C101">
        <v>10</v>
      </c>
      <c r="D101" s="135" t="s">
        <v>722</v>
      </c>
      <c r="E101">
        <v>29</v>
      </c>
      <c r="F101">
        <v>4</v>
      </c>
      <c r="G101">
        <v>11</v>
      </c>
      <c r="H101">
        <v>0</v>
      </c>
      <c r="I101">
        <v>0</v>
      </c>
      <c r="J101">
        <v>0</v>
      </c>
      <c r="K101">
        <v>3</v>
      </c>
      <c r="L101">
        <v>2</v>
      </c>
      <c r="M101">
        <v>3</v>
      </c>
      <c r="N101" s="82">
        <v>0.37931034482758619</v>
      </c>
      <c r="O101" s="92">
        <v>11</v>
      </c>
      <c r="P101" s="82">
        <v>0.37931034482758619</v>
      </c>
    </row>
    <row r="102" spans="1:17" x14ac:dyDescent="0.2">
      <c r="A102" s="90" t="s">
        <v>325</v>
      </c>
      <c r="B102" s="110">
        <v>39</v>
      </c>
      <c r="C102" s="110">
        <v>10</v>
      </c>
      <c r="D102" s="40" t="s">
        <v>684</v>
      </c>
      <c r="E102" s="26">
        <v>26</v>
      </c>
      <c r="F102" s="39">
        <v>13</v>
      </c>
      <c r="G102" s="26">
        <v>9</v>
      </c>
      <c r="H102" s="26">
        <v>1</v>
      </c>
      <c r="I102" s="26">
        <v>0</v>
      </c>
      <c r="J102" s="26">
        <v>0</v>
      </c>
      <c r="K102" s="26">
        <v>1</v>
      </c>
      <c r="L102" s="26">
        <v>5</v>
      </c>
      <c r="M102" s="26">
        <v>3</v>
      </c>
      <c r="N102" s="27">
        <v>0.34615384615384615</v>
      </c>
      <c r="O102" s="106">
        <v>10</v>
      </c>
      <c r="P102" s="27">
        <v>0.38461538461538464</v>
      </c>
      <c r="Q102" s="89"/>
    </row>
    <row r="103" spans="1:17" x14ac:dyDescent="0.2">
      <c r="A103" s="90" t="s">
        <v>326</v>
      </c>
      <c r="B103" s="110">
        <v>42</v>
      </c>
      <c r="C103" s="110">
        <v>10</v>
      </c>
      <c r="D103" s="40" t="s">
        <v>692</v>
      </c>
      <c r="E103" s="40">
        <v>28</v>
      </c>
      <c r="F103" s="29">
        <v>7</v>
      </c>
      <c r="G103" s="29">
        <v>10</v>
      </c>
      <c r="H103" s="29">
        <v>2</v>
      </c>
      <c r="I103" s="29">
        <v>1</v>
      </c>
      <c r="J103" s="29">
        <v>0</v>
      </c>
      <c r="K103" s="29">
        <v>6</v>
      </c>
      <c r="L103" s="29">
        <v>4</v>
      </c>
      <c r="M103" s="29">
        <v>1</v>
      </c>
      <c r="N103" s="93">
        <v>0.35714285714285715</v>
      </c>
      <c r="O103" s="107">
        <v>14</v>
      </c>
      <c r="P103" s="93">
        <v>0.5</v>
      </c>
      <c r="Q103" s="90"/>
    </row>
    <row r="104" spans="1:17" x14ac:dyDescent="0.2">
      <c r="A104" s="90" t="s">
        <v>326</v>
      </c>
      <c r="B104" s="111">
        <v>46</v>
      </c>
      <c r="C104" s="111">
        <v>5</v>
      </c>
      <c r="D104" s="39" t="s">
        <v>274</v>
      </c>
      <c r="E104" s="26">
        <v>13</v>
      </c>
      <c r="F104" s="39">
        <v>7</v>
      </c>
      <c r="G104" s="26">
        <v>3</v>
      </c>
      <c r="H104" s="26">
        <v>0</v>
      </c>
      <c r="I104" s="26">
        <v>0</v>
      </c>
      <c r="J104" s="26">
        <v>0</v>
      </c>
      <c r="K104" s="26">
        <v>1</v>
      </c>
      <c r="L104" s="26">
        <v>3</v>
      </c>
      <c r="M104" s="26">
        <v>3</v>
      </c>
      <c r="N104" s="27">
        <v>0.23076923076923078</v>
      </c>
      <c r="O104" s="106">
        <v>3</v>
      </c>
      <c r="P104" s="27">
        <v>0.23076923076923078</v>
      </c>
    </row>
    <row r="105" spans="1:17" x14ac:dyDescent="0.2">
      <c r="A105" s="90" t="s">
        <v>335</v>
      </c>
      <c r="B105" s="138">
        <v>58</v>
      </c>
      <c r="C105">
        <v>8</v>
      </c>
      <c r="D105" s="135" t="s">
        <v>278</v>
      </c>
      <c r="E105">
        <v>25</v>
      </c>
      <c r="F105">
        <v>6</v>
      </c>
      <c r="G105">
        <v>12</v>
      </c>
      <c r="H105">
        <v>1</v>
      </c>
      <c r="I105">
        <v>0</v>
      </c>
      <c r="J105">
        <v>0</v>
      </c>
      <c r="K105">
        <v>9</v>
      </c>
      <c r="L105">
        <v>4</v>
      </c>
      <c r="M105">
        <v>1</v>
      </c>
      <c r="N105" s="82">
        <v>0.48</v>
      </c>
      <c r="O105" s="92">
        <v>13</v>
      </c>
      <c r="P105" s="82">
        <v>0.52</v>
      </c>
    </row>
    <row r="106" spans="1:17" x14ac:dyDescent="0.2">
      <c r="A106" s="90" t="s">
        <v>7</v>
      </c>
      <c r="B106" s="138">
        <v>68</v>
      </c>
      <c r="C106">
        <v>9</v>
      </c>
      <c r="D106" s="135" t="s">
        <v>279</v>
      </c>
      <c r="E106">
        <v>24</v>
      </c>
      <c r="F106">
        <v>4</v>
      </c>
      <c r="G106">
        <v>4</v>
      </c>
      <c r="H106">
        <v>0</v>
      </c>
      <c r="I106">
        <v>0</v>
      </c>
      <c r="J106">
        <v>0</v>
      </c>
      <c r="K106">
        <v>1</v>
      </c>
      <c r="L106">
        <v>2</v>
      </c>
      <c r="M106">
        <v>4</v>
      </c>
      <c r="N106" s="82">
        <v>0.16666666666666666</v>
      </c>
      <c r="O106" s="92">
        <v>4</v>
      </c>
      <c r="P106" s="82">
        <v>0.16666666666666666</v>
      </c>
    </row>
  </sheetData>
  <sortState ref="A2:R106">
    <sortCondition ref="D2:D106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zoomScaleNormal="100" workbookViewId="0">
      <selection activeCell="M9" sqref="M9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3" width="6" customWidth="1"/>
    <col min="36" max="36" width="9.140625" customWidth="1"/>
  </cols>
  <sheetData>
    <row r="1" spans="1:40" s="8" customFormat="1" ht="17.100000000000001" customHeight="1" x14ac:dyDescent="0.25">
      <c r="A1" s="1" t="s">
        <v>332</v>
      </c>
      <c r="B1" s="2"/>
      <c r="C1" s="2"/>
      <c r="D1" s="2"/>
      <c r="E1" s="3"/>
      <c r="F1" s="4"/>
      <c r="G1" s="5" t="s">
        <v>0</v>
      </c>
      <c r="H1" s="6" t="s">
        <v>1</v>
      </c>
      <c r="I1" s="7" t="s">
        <v>762</v>
      </c>
      <c r="J1" s="5" t="s">
        <v>2</v>
      </c>
      <c r="K1" s="6" t="s">
        <v>1</v>
      </c>
      <c r="L1" s="7" t="s">
        <v>754</v>
      </c>
      <c r="M1" s="5" t="s">
        <v>4</v>
      </c>
      <c r="N1" s="6" t="s">
        <v>1</v>
      </c>
      <c r="O1" s="7" t="s">
        <v>763</v>
      </c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>
        <v>44087</v>
      </c>
      <c r="H2" s="10" t="s">
        <v>5</v>
      </c>
      <c r="I2" s="11"/>
      <c r="J2" s="9">
        <v>44094</v>
      </c>
      <c r="K2" s="10" t="s">
        <v>5</v>
      </c>
      <c r="L2" s="11"/>
      <c r="M2" s="9">
        <v>44107</v>
      </c>
      <c r="N2" s="10" t="s">
        <v>5</v>
      </c>
      <c r="O2" s="120"/>
    </row>
    <row r="3" spans="1:40" s="8" customFormat="1" ht="17.100000000000001" customHeight="1" x14ac:dyDescent="0.25">
      <c r="A3" s="1" t="s">
        <v>6</v>
      </c>
      <c r="B3" s="2"/>
      <c r="C3" s="1" t="s">
        <v>324</v>
      </c>
      <c r="D3" s="2"/>
      <c r="E3" s="12"/>
      <c r="F3" s="3"/>
      <c r="G3" s="13" t="s">
        <v>760</v>
      </c>
      <c r="H3" s="124" t="s">
        <v>312</v>
      </c>
      <c r="I3" s="15"/>
      <c r="J3" s="13" t="s">
        <v>313</v>
      </c>
      <c r="K3" s="122" t="s">
        <v>333</v>
      </c>
      <c r="L3" s="15"/>
      <c r="M3" s="13" t="s">
        <v>760</v>
      </c>
      <c r="N3" s="122" t="s">
        <v>325</v>
      </c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9" t="s">
        <v>9</v>
      </c>
      <c r="H4" s="6" t="s">
        <v>1</v>
      </c>
      <c r="I4" s="7" t="s">
        <v>764</v>
      </c>
      <c r="J4" s="119" t="s">
        <v>10</v>
      </c>
      <c r="K4" s="86" t="s">
        <v>1</v>
      </c>
      <c r="L4" s="11" t="s">
        <v>765</v>
      </c>
      <c r="M4" s="5" t="s">
        <v>11</v>
      </c>
      <c r="N4" s="86" t="s">
        <v>1</v>
      </c>
      <c r="O4" s="7" t="s">
        <v>766</v>
      </c>
    </row>
    <row r="5" spans="1:40" s="8" customFormat="1" ht="17.100000000000001" customHeight="1" x14ac:dyDescent="0.25">
      <c r="A5" s="1" t="s">
        <v>12</v>
      </c>
      <c r="B5" s="2"/>
      <c r="C5" s="1" t="s">
        <v>49</v>
      </c>
      <c r="D5" s="2"/>
      <c r="G5" s="9">
        <v>44108</v>
      </c>
      <c r="H5" s="10" t="s">
        <v>5</v>
      </c>
      <c r="I5" s="11"/>
      <c r="J5" s="9">
        <v>44115</v>
      </c>
      <c r="K5" s="10" t="s">
        <v>5</v>
      </c>
      <c r="L5" s="11"/>
      <c r="M5" s="9">
        <v>44121</v>
      </c>
      <c r="N5" s="10" t="s">
        <v>5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 t="s">
        <v>313</v>
      </c>
      <c r="H6" s="14" t="s">
        <v>44</v>
      </c>
      <c r="I6" s="15"/>
      <c r="J6" s="13" t="s">
        <v>313</v>
      </c>
      <c r="K6" s="14" t="s">
        <v>52</v>
      </c>
      <c r="L6" s="15"/>
      <c r="M6" s="13" t="s">
        <v>770</v>
      </c>
      <c r="N6" s="14" t="s">
        <v>334</v>
      </c>
      <c r="O6" s="15"/>
    </row>
    <row r="7" spans="1:40" s="8" customFormat="1" ht="17.100000000000001" customHeight="1" x14ac:dyDescent="0.25">
      <c r="A7" s="1" t="s">
        <v>15</v>
      </c>
      <c r="B7" s="2"/>
      <c r="C7" s="12">
        <f>COUNTIF(D1:O9,"won")</f>
        <v>8</v>
      </c>
      <c r="D7" s="5" t="s">
        <v>16</v>
      </c>
      <c r="E7" s="6" t="s">
        <v>3</v>
      </c>
      <c r="F7" s="7" t="s">
        <v>767</v>
      </c>
      <c r="G7" s="5" t="s">
        <v>17</v>
      </c>
      <c r="H7" s="6" t="s">
        <v>3</v>
      </c>
      <c r="I7" s="7" t="s">
        <v>768</v>
      </c>
      <c r="J7" s="5" t="s">
        <v>18</v>
      </c>
      <c r="K7" s="6" t="s">
        <v>1</v>
      </c>
      <c r="L7" s="7" t="s">
        <v>753</v>
      </c>
      <c r="M7" s="5" t="s">
        <v>322</v>
      </c>
      <c r="N7" s="6" t="s">
        <v>1</v>
      </c>
      <c r="O7" s="7" t="s">
        <v>769</v>
      </c>
    </row>
    <row r="8" spans="1:40" s="8" customFormat="1" ht="17.100000000000001" customHeight="1" x14ac:dyDescent="0.25">
      <c r="A8" s="1" t="s">
        <v>19</v>
      </c>
      <c r="B8" s="2"/>
      <c r="C8" s="12">
        <f>COUNTIF(D1:O9,"lost")</f>
        <v>2</v>
      </c>
      <c r="D8" s="9">
        <v>44122</v>
      </c>
      <c r="E8" s="10" t="s">
        <v>5</v>
      </c>
      <c r="F8" s="11"/>
      <c r="G8" s="9">
        <v>44135</v>
      </c>
      <c r="H8" s="10" t="s">
        <v>5</v>
      </c>
      <c r="I8" s="11"/>
      <c r="J8" s="9">
        <v>44142</v>
      </c>
      <c r="K8" s="10" t="s">
        <v>5</v>
      </c>
      <c r="L8" s="11"/>
      <c r="M8" s="9">
        <v>44143</v>
      </c>
      <c r="N8" s="10" t="s">
        <v>5</v>
      </c>
      <c r="O8" s="11"/>
    </row>
    <row r="9" spans="1:40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313</v>
      </c>
      <c r="E9" s="14" t="s">
        <v>56</v>
      </c>
      <c r="F9" s="15"/>
      <c r="G9" s="13" t="s">
        <v>761</v>
      </c>
      <c r="H9" s="14" t="s">
        <v>53</v>
      </c>
      <c r="I9" s="15"/>
      <c r="J9" s="13" t="s">
        <v>760</v>
      </c>
      <c r="K9" s="14" t="s">
        <v>21</v>
      </c>
      <c r="L9" s="15"/>
      <c r="M9" s="13" t="s">
        <v>313</v>
      </c>
      <c r="N9" s="14" t="s">
        <v>336</v>
      </c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60</v>
      </c>
      <c r="R11" t="s">
        <v>24</v>
      </c>
      <c r="S11" s="33" t="s">
        <v>61</v>
      </c>
      <c r="T11" s="33" t="s">
        <v>62</v>
      </c>
      <c r="U11" s="33" t="s">
        <v>63</v>
      </c>
      <c r="V11" s="33" t="s">
        <v>64</v>
      </c>
      <c r="W11" s="33" t="s">
        <v>65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123" t="s">
        <v>328</v>
      </c>
      <c r="AF11" s="33" t="s">
        <v>66</v>
      </c>
      <c r="AG11" s="4" t="s">
        <v>329</v>
      </c>
    </row>
    <row r="12" spans="1:40" ht="17.100000000000001" customHeight="1" x14ac:dyDescent="0.2">
      <c r="A12" s="19">
        <v>38</v>
      </c>
      <c r="B12" s="19">
        <f>T12</f>
        <v>8</v>
      </c>
      <c r="C12" s="36" t="str">
        <f>AN12</f>
        <v>Martin, Adam</v>
      </c>
      <c r="D12" s="36">
        <f t="shared" ref="D12:L24" si="0">U12</f>
        <v>23</v>
      </c>
      <c r="E12" s="20">
        <f t="shared" si="0"/>
        <v>6</v>
      </c>
      <c r="F12" s="20">
        <f t="shared" si="0"/>
        <v>7</v>
      </c>
      <c r="G12" s="20">
        <f t="shared" si="0"/>
        <v>2</v>
      </c>
      <c r="H12" s="20">
        <f t="shared" si="0"/>
        <v>0</v>
      </c>
      <c r="I12" s="20">
        <f t="shared" si="0"/>
        <v>0</v>
      </c>
      <c r="J12" s="20">
        <f t="shared" si="0"/>
        <v>3</v>
      </c>
      <c r="K12" s="20">
        <f t="shared" si="0"/>
        <v>3</v>
      </c>
      <c r="L12" s="20">
        <f t="shared" si="0"/>
        <v>7</v>
      </c>
      <c r="M12" s="21">
        <f t="shared" ref="M12:M24" si="1">F12/D12</f>
        <v>0.30434782608695654</v>
      </c>
      <c r="N12" s="20">
        <f>F12+G12+(H12*2)+(I12*3)</f>
        <v>9</v>
      </c>
      <c r="O12" s="21">
        <f>N12/D12</f>
        <v>0.39130434782608697</v>
      </c>
      <c r="Q12">
        <v>1</v>
      </c>
      <c r="R12" t="s">
        <v>359</v>
      </c>
      <c r="S12">
        <v>0.30399999999999999</v>
      </c>
      <c r="T12">
        <v>8</v>
      </c>
      <c r="U12">
        <v>23</v>
      </c>
      <c r="V12">
        <v>6</v>
      </c>
      <c r="W12">
        <v>7</v>
      </c>
      <c r="X12">
        <v>2</v>
      </c>
      <c r="Y12">
        <v>0</v>
      </c>
      <c r="Z12">
        <v>0</v>
      </c>
      <c r="AA12">
        <v>3</v>
      </c>
      <c r="AB12">
        <v>3</v>
      </c>
      <c r="AC12">
        <v>7</v>
      </c>
      <c r="AD12">
        <v>9</v>
      </c>
      <c r="AE12">
        <v>0.38500000000000001</v>
      </c>
      <c r="AF12">
        <v>0.39100000000000001</v>
      </c>
      <c r="AG12">
        <v>0.77600000000000002</v>
      </c>
      <c r="AI12">
        <f t="shared" ref="AI12:AI25" si="2">FIND(" ",R12)</f>
        <v>5</v>
      </c>
      <c r="AJ12">
        <f t="shared" ref="AJ12:AJ25" si="3">LEN(R12)</f>
        <v>11</v>
      </c>
      <c r="AK12">
        <f>AJ12-AI12</f>
        <v>6</v>
      </c>
      <c r="AL12" t="str">
        <f t="shared" ref="AL12:AL25" si="4">RIGHT(R12,AK12)</f>
        <v>Martin</v>
      </c>
      <c r="AM12" t="str">
        <f t="shared" ref="AM12:AM25" si="5">LEFT(R12,(AI12-1))</f>
        <v>Adam</v>
      </c>
      <c r="AN12" t="str">
        <f>AL12&amp;", "&amp;AM12</f>
        <v>Martin, Adam</v>
      </c>
    </row>
    <row r="13" spans="1:40" ht="17.100000000000001" customHeight="1" x14ac:dyDescent="0.2">
      <c r="A13" s="19">
        <v>39</v>
      </c>
      <c r="B13" s="19">
        <f t="shared" ref="B13:B24" si="6">T13</f>
        <v>10</v>
      </c>
      <c r="C13" s="36" t="str">
        <f t="shared" ref="C13:C24" si="7">AN13</f>
        <v>Hostetter, Jeff</v>
      </c>
      <c r="D13" s="36">
        <f t="shared" si="0"/>
        <v>23</v>
      </c>
      <c r="E13" s="20">
        <f t="shared" si="0"/>
        <v>11</v>
      </c>
      <c r="F13" s="20">
        <f t="shared" si="0"/>
        <v>8</v>
      </c>
      <c r="G13" s="20">
        <f t="shared" si="0"/>
        <v>2</v>
      </c>
      <c r="H13" s="20">
        <f t="shared" si="0"/>
        <v>0</v>
      </c>
      <c r="I13" s="20">
        <f t="shared" si="0"/>
        <v>0</v>
      </c>
      <c r="J13" s="20">
        <f t="shared" si="0"/>
        <v>2</v>
      </c>
      <c r="K13" s="20">
        <f t="shared" si="0"/>
        <v>8</v>
      </c>
      <c r="L13" s="20">
        <f t="shared" si="0"/>
        <v>1</v>
      </c>
      <c r="M13" s="21">
        <f t="shared" si="1"/>
        <v>0.34782608695652173</v>
      </c>
      <c r="N13" s="20">
        <f>F13+G13+(H13*2)+(I13*3)</f>
        <v>10</v>
      </c>
      <c r="O13" s="21">
        <f t="shared" ref="O13:O24" si="8">N13/D13</f>
        <v>0.43478260869565216</v>
      </c>
      <c r="Q13">
        <v>2</v>
      </c>
      <c r="R13" t="s">
        <v>360</v>
      </c>
      <c r="S13">
        <v>0.34799999999999998</v>
      </c>
      <c r="T13">
        <v>10</v>
      </c>
      <c r="U13">
        <v>23</v>
      </c>
      <c r="V13">
        <v>11</v>
      </c>
      <c r="W13">
        <v>8</v>
      </c>
      <c r="X13">
        <v>2</v>
      </c>
      <c r="Y13">
        <v>0</v>
      </c>
      <c r="Z13">
        <v>0</v>
      </c>
      <c r="AA13">
        <v>2</v>
      </c>
      <c r="AB13">
        <v>8</v>
      </c>
      <c r="AC13">
        <v>1</v>
      </c>
      <c r="AD13">
        <v>10</v>
      </c>
      <c r="AE13">
        <v>0.51600000000000001</v>
      </c>
      <c r="AF13">
        <v>0.435</v>
      </c>
      <c r="AG13">
        <v>0.95099999999999996</v>
      </c>
      <c r="AI13">
        <f t="shared" si="2"/>
        <v>5</v>
      </c>
      <c r="AJ13">
        <f t="shared" si="3"/>
        <v>14</v>
      </c>
      <c r="AK13">
        <f t="shared" ref="AK13:AK24" si="9">AJ13-AI13</f>
        <v>9</v>
      </c>
      <c r="AL13" t="str">
        <f t="shared" si="4"/>
        <v>Hostetter</v>
      </c>
      <c r="AM13" t="str">
        <f t="shared" si="5"/>
        <v>Jeff</v>
      </c>
      <c r="AN13" t="str">
        <f t="shared" ref="AN13:AN24" si="10">AL13&amp;", "&amp;AM13</f>
        <v>Hostetter, Jeff</v>
      </c>
    </row>
    <row r="14" spans="1:40" ht="17.100000000000001" customHeight="1" x14ac:dyDescent="0.2">
      <c r="A14" s="19">
        <v>39</v>
      </c>
      <c r="B14" s="19">
        <f t="shared" si="6"/>
        <v>10</v>
      </c>
      <c r="C14" s="36" t="str">
        <f t="shared" si="7"/>
        <v>Price, Justin</v>
      </c>
      <c r="D14" s="36">
        <f t="shared" si="0"/>
        <v>27</v>
      </c>
      <c r="E14" s="20">
        <f t="shared" si="0"/>
        <v>13</v>
      </c>
      <c r="F14" s="20">
        <f t="shared" si="0"/>
        <v>14</v>
      </c>
      <c r="G14" s="20">
        <f t="shared" si="0"/>
        <v>4</v>
      </c>
      <c r="H14" s="20">
        <f t="shared" si="0"/>
        <v>1</v>
      </c>
      <c r="I14" s="20">
        <f t="shared" si="0"/>
        <v>2</v>
      </c>
      <c r="J14" s="20">
        <f t="shared" si="0"/>
        <v>12</v>
      </c>
      <c r="K14" s="20">
        <f t="shared" si="0"/>
        <v>4</v>
      </c>
      <c r="L14" s="20">
        <f t="shared" si="0"/>
        <v>2</v>
      </c>
      <c r="M14" s="21">
        <f t="shared" si="1"/>
        <v>0.51851851851851849</v>
      </c>
      <c r="N14" s="20">
        <f t="shared" ref="N14:N24" si="11">F14+G14+(H14*2)+(I14*3)</f>
        <v>26</v>
      </c>
      <c r="O14" s="21">
        <f t="shared" si="8"/>
        <v>0.96296296296296291</v>
      </c>
      <c r="Q14">
        <v>3</v>
      </c>
      <c r="R14" t="s">
        <v>361</v>
      </c>
      <c r="S14">
        <v>0.51900000000000002</v>
      </c>
      <c r="T14">
        <v>10</v>
      </c>
      <c r="U14">
        <v>27</v>
      </c>
      <c r="V14">
        <v>13</v>
      </c>
      <c r="W14">
        <v>14</v>
      </c>
      <c r="X14">
        <v>4</v>
      </c>
      <c r="Y14">
        <v>1</v>
      </c>
      <c r="Z14">
        <v>2</v>
      </c>
      <c r="AA14">
        <v>12</v>
      </c>
      <c r="AB14">
        <v>4</v>
      </c>
      <c r="AC14">
        <v>2</v>
      </c>
      <c r="AD14">
        <v>26</v>
      </c>
      <c r="AE14">
        <v>0.58099999999999996</v>
      </c>
      <c r="AF14">
        <v>0.96299999999999997</v>
      </c>
      <c r="AG14">
        <v>1.544</v>
      </c>
      <c r="AI14">
        <f t="shared" si="2"/>
        <v>7</v>
      </c>
      <c r="AJ14">
        <f t="shared" si="3"/>
        <v>12</v>
      </c>
      <c r="AK14">
        <f t="shared" si="9"/>
        <v>5</v>
      </c>
      <c r="AL14" t="str">
        <f t="shared" si="4"/>
        <v>Price</v>
      </c>
      <c r="AM14" t="str">
        <f t="shared" si="5"/>
        <v>Justin</v>
      </c>
      <c r="AN14" t="str">
        <f t="shared" si="10"/>
        <v>Price, Justin</v>
      </c>
    </row>
    <row r="15" spans="1:40" ht="17.100000000000001" customHeight="1" x14ac:dyDescent="0.2">
      <c r="A15" s="19">
        <v>46</v>
      </c>
      <c r="B15" s="19">
        <f t="shared" si="6"/>
        <v>9</v>
      </c>
      <c r="C15" s="36" t="str">
        <f t="shared" si="7"/>
        <v>Hartlaub, Tommy</v>
      </c>
      <c r="D15" s="36">
        <f t="shared" si="0"/>
        <v>22</v>
      </c>
      <c r="E15" s="20">
        <f t="shared" si="0"/>
        <v>8</v>
      </c>
      <c r="F15" s="20">
        <f t="shared" si="0"/>
        <v>10</v>
      </c>
      <c r="G15" s="20">
        <f t="shared" si="0"/>
        <v>3</v>
      </c>
      <c r="H15" s="20">
        <f t="shared" si="0"/>
        <v>0</v>
      </c>
      <c r="I15" s="20">
        <f t="shared" si="0"/>
        <v>0</v>
      </c>
      <c r="J15" s="20">
        <f t="shared" si="0"/>
        <v>10</v>
      </c>
      <c r="K15" s="20">
        <f t="shared" si="0"/>
        <v>4</v>
      </c>
      <c r="L15" s="20">
        <f t="shared" si="0"/>
        <v>0</v>
      </c>
      <c r="M15" s="21">
        <f t="shared" si="1"/>
        <v>0.45454545454545453</v>
      </c>
      <c r="N15" s="20">
        <f t="shared" si="11"/>
        <v>13</v>
      </c>
      <c r="O15" s="21">
        <f t="shared" si="8"/>
        <v>0.59090909090909094</v>
      </c>
      <c r="Q15">
        <v>4</v>
      </c>
      <c r="R15" t="s">
        <v>362</v>
      </c>
      <c r="S15">
        <v>0.45500000000000002</v>
      </c>
      <c r="T15">
        <v>9</v>
      </c>
      <c r="U15">
        <v>22</v>
      </c>
      <c r="V15">
        <v>8</v>
      </c>
      <c r="W15">
        <v>10</v>
      </c>
      <c r="X15">
        <v>3</v>
      </c>
      <c r="Y15">
        <v>0</v>
      </c>
      <c r="Z15">
        <v>0</v>
      </c>
      <c r="AA15">
        <v>10</v>
      </c>
      <c r="AB15">
        <v>4</v>
      </c>
      <c r="AC15">
        <v>0</v>
      </c>
      <c r="AD15">
        <v>13</v>
      </c>
      <c r="AE15">
        <v>0.53800000000000003</v>
      </c>
      <c r="AF15">
        <v>0.59099999999999997</v>
      </c>
      <c r="AG15">
        <v>1.129</v>
      </c>
      <c r="AI15">
        <f t="shared" si="2"/>
        <v>6</v>
      </c>
      <c r="AJ15">
        <f t="shared" si="3"/>
        <v>14</v>
      </c>
      <c r="AK15">
        <f t="shared" si="9"/>
        <v>8</v>
      </c>
      <c r="AL15" t="str">
        <f t="shared" si="4"/>
        <v>Hartlaub</v>
      </c>
      <c r="AM15" t="str">
        <f t="shared" si="5"/>
        <v>Tommy</v>
      </c>
      <c r="AN15" t="str">
        <f t="shared" si="10"/>
        <v>Hartlaub, Tommy</v>
      </c>
    </row>
    <row r="16" spans="1:40" ht="17.100000000000001" customHeight="1" x14ac:dyDescent="0.2">
      <c r="A16" s="19">
        <v>45</v>
      </c>
      <c r="B16" s="19">
        <f t="shared" si="6"/>
        <v>10</v>
      </c>
      <c r="C16" s="36" t="str">
        <f t="shared" si="7"/>
        <v>Kitner, Jason</v>
      </c>
      <c r="D16" s="36">
        <f t="shared" si="0"/>
        <v>27</v>
      </c>
      <c r="E16" s="20">
        <f t="shared" si="0"/>
        <v>9</v>
      </c>
      <c r="F16" s="20">
        <f t="shared" si="0"/>
        <v>10</v>
      </c>
      <c r="G16" s="20">
        <f t="shared" si="0"/>
        <v>2</v>
      </c>
      <c r="H16" s="20">
        <f t="shared" si="0"/>
        <v>0</v>
      </c>
      <c r="I16" s="20">
        <f t="shared" si="0"/>
        <v>0</v>
      </c>
      <c r="J16" s="20">
        <f t="shared" si="0"/>
        <v>9</v>
      </c>
      <c r="K16" s="20">
        <f t="shared" si="0"/>
        <v>3</v>
      </c>
      <c r="L16" s="20">
        <f t="shared" si="0"/>
        <v>5</v>
      </c>
      <c r="M16" s="21">
        <f t="shared" si="1"/>
        <v>0.37037037037037035</v>
      </c>
      <c r="N16" s="20">
        <f t="shared" si="11"/>
        <v>12</v>
      </c>
      <c r="O16" s="21">
        <f t="shared" si="8"/>
        <v>0.44444444444444442</v>
      </c>
      <c r="Q16">
        <v>5</v>
      </c>
      <c r="R16" t="s">
        <v>363</v>
      </c>
      <c r="S16">
        <v>0.37</v>
      </c>
      <c r="T16">
        <v>10</v>
      </c>
      <c r="U16">
        <v>27</v>
      </c>
      <c r="V16">
        <v>9</v>
      </c>
      <c r="W16">
        <v>10</v>
      </c>
      <c r="X16">
        <v>2</v>
      </c>
      <c r="Y16">
        <v>0</v>
      </c>
      <c r="Z16">
        <v>0</v>
      </c>
      <c r="AA16">
        <v>9</v>
      </c>
      <c r="AB16">
        <v>3</v>
      </c>
      <c r="AC16">
        <v>5</v>
      </c>
      <c r="AD16">
        <v>12</v>
      </c>
      <c r="AE16">
        <v>0.433</v>
      </c>
      <c r="AF16">
        <v>0.44400000000000001</v>
      </c>
      <c r="AG16">
        <v>0.878</v>
      </c>
      <c r="AI16">
        <f t="shared" si="2"/>
        <v>6</v>
      </c>
      <c r="AJ16">
        <f t="shared" si="3"/>
        <v>12</v>
      </c>
      <c r="AK16">
        <f t="shared" si="9"/>
        <v>6</v>
      </c>
      <c r="AL16" t="str">
        <f t="shared" si="4"/>
        <v>Kitner</v>
      </c>
      <c r="AM16" t="str">
        <f t="shared" si="5"/>
        <v>Jason</v>
      </c>
      <c r="AN16" t="str">
        <f t="shared" si="10"/>
        <v>Kitner, Jason</v>
      </c>
    </row>
    <row r="17" spans="1:40" ht="17.100000000000001" customHeight="1" x14ac:dyDescent="0.2">
      <c r="A17" s="19">
        <v>44</v>
      </c>
      <c r="B17" s="19">
        <f t="shared" si="6"/>
        <v>3</v>
      </c>
      <c r="C17" s="36" t="str">
        <f t="shared" si="7"/>
        <v>Kaminski, John</v>
      </c>
      <c r="D17" s="36">
        <f t="shared" si="0"/>
        <v>8</v>
      </c>
      <c r="E17" s="20">
        <f t="shared" si="0"/>
        <v>1</v>
      </c>
      <c r="F17" s="20">
        <f t="shared" si="0"/>
        <v>2</v>
      </c>
      <c r="G17" s="20">
        <f t="shared" si="0"/>
        <v>0</v>
      </c>
      <c r="H17" s="20">
        <f t="shared" si="0"/>
        <v>0</v>
      </c>
      <c r="I17" s="20">
        <f t="shared" si="0"/>
        <v>0</v>
      </c>
      <c r="J17" s="20">
        <f t="shared" si="0"/>
        <v>3</v>
      </c>
      <c r="K17" s="20">
        <f t="shared" si="0"/>
        <v>0</v>
      </c>
      <c r="L17" s="20">
        <f t="shared" si="0"/>
        <v>1</v>
      </c>
      <c r="M17" s="21">
        <f t="shared" si="1"/>
        <v>0.25</v>
      </c>
      <c r="N17" s="20">
        <f t="shared" si="11"/>
        <v>2</v>
      </c>
      <c r="O17" s="21">
        <f t="shared" si="8"/>
        <v>0.25</v>
      </c>
      <c r="Q17">
        <v>6</v>
      </c>
      <c r="R17" t="s">
        <v>364</v>
      </c>
      <c r="S17">
        <v>0.25</v>
      </c>
      <c r="T17">
        <v>3</v>
      </c>
      <c r="U17">
        <v>8</v>
      </c>
      <c r="V17">
        <v>1</v>
      </c>
      <c r="W17">
        <v>2</v>
      </c>
      <c r="X17">
        <v>0</v>
      </c>
      <c r="Y17">
        <v>0</v>
      </c>
      <c r="Z17">
        <v>0</v>
      </c>
      <c r="AA17">
        <v>3</v>
      </c>
      <c r="AB17">
        <v>0</v>
      </c>
      <c r="AC17">
        <v>1</v>
      </c>
      <c r="AD17">
        <v>2</v>
      </c>
      <c r="AE17">
        <v>0.25</v>
      </c>
      <c r="AF17">
        <v>0.25</v>
      </c>
      <c r="AG17">
        <v>0.5</v>
      </c>
      <c r="AI17">
        <f t="shared" si="2"/>
        <v>5</v>
      </c>
      <c r="AJ17">
        <f t="shared" si="3"/>
        <v>13</v>
      </c>
      <c r="AK17">
        <f t="shared" si="9"/>
        <v>8</v>
      </c>
      <c r="AL17" t="str">
        <f t="shared" si="4"/>
        <v>Kaminski</v>
      </c>
      <c r="AM17" t="str">
        <f t="shared" si="5"/>
        <v>John</v>
      </c>
      <c r="AN17" t="str">
        <f t="shared" si="10"/>
        <v>Kaminski, John</v>
      </c>
    </row>
    <row r="18" spans="1:40" ht="17.100000000000001" customHeight="1" x14ac:dyDescent="0.2">
      <c r="A18" s="19">
        <v>53</v>
      </c>
      <c r="B18" s="19">
        <f t="shared" si="6"/>
        <v>10</v>
      </c>
      <c r="C18" s="36" t="str">
        <f t="shared" si="7"/>
        <v>Stone, Avie</v>
      </c>
      <c r="D18" s="36">
        <f t="shared" si="0"/>
        <v>28</v>
      </c>
      <c r="E18" s="20">
        <f t="shared" si="0"/>
        <v>4</v>
      </c>
      <c r="F18" s="20">
        <f t="shared" si="0"/>
        <v>10</v>
      </c>
      <c r="G18" s="20">
        <f t="shared" si="0"/>
        <v>0</v>
      </c>
      <c r="H18" s="20">
        <f t="shared" si="0"/>
        <v>0</v>
      </c>
      <c r="I18" s="20">
        <f t="shared" si="0"/>
        <v>0</v>
      </c>
      <c r="J18" s="20">
        <f t="shared" si="0"/>
        <v>5</v>
      </c>
      <c r="K18" s="20">
        <f t="shared" si="0"/>
        <v>3</v>
      </c>
      <c r="L18" s="20">
        <f t="shared" si="0"/>
        <v>3</v>
      </c>
      <c r="M18" s="21">
        <f t="shared" si="1"/>
        <v>0.35714285714285715</v>
      </c>
      <c r="N18" s="20">
        <f t="shared" si="11"/>
        <v>10</v>
      </c>
      <c r="O18" s="21">
        <f t="shared" si="8"/>
        <v>0.35714285714285715</v>
      </c>
      <c r="Q18">
        <v>7</v>
      </c>
      <c r="R18" t="s">
        <v>365</v>
      </c>
      <c r="S18">
        <v>0.35699999999999998</v>
      </c>
      <c r="T18">
        <v>10</v>
      </c>
      <c r="U18">
        <v>28</v>
      </c>
      <c r="V18">
        <v>4</v>
      </c>
      <c r="W18">
        <v>10</v>
      </c>
      <c r="X18">
        <v>0</v>
      </c>
      <c r="Y18">
        <v>0</v>
      </c>
      <c r="Z18">
        <v>0</v>
      </c>
      <c r="AA18">
        <v>5</v>
      </c>
      <c r="AB18">
        <v>3</v>
      </c>
      <c r="AC18">
        <v>3</v>
      </c>
      <c r="AD18">
        <v>10</v>
      </c>
      <c r="AE18">
        <v>0.41899999999999998</v>
      </c>
      <c r="AF18">
        <v>0.35699999999999998</v>
      </c>
      <c r="AG18">
        <v>0.77600000000000002</v>
      </c>
      <c r="AI18">
        <f t="shared" si="2"/>
        <v>5</v>
      </c>
      <c r="AJ18">
        <f t="shared" si="3"/>
        <v>10</v>
      </c>
      <c r="AK18">
        <f t="shared" si="9"/>
        <v>5</v>
      </c>
      <c r="AL18" t="str">
        <f t="shared" si="4"/>
        <v>Stone</v>
      </c>
      <c r="AM18" t="str">
        <f t="shared" si="5"/>
        <v>Avie</v>
      </c>
      <c r="AN18" t="str">
        <f t="shared" si="10"/>
        <v>Stone, Avie</v>
      </c>
    </row>
    <row r="19" spans="1:40" ht="17.100000000000001" customHeight="1" x14ac:dyDescent="0.2">
      <c r="A19" s="19">
        <v>43</v>
      </c>
      <c r="B19" s="19">
        <f t="shared" si="6"/>
        <v>10</v>
      </c>
      <c r="C19" s="36" t="str">
        <f t="shared" si="7"/>
        <v>Hostetter, Randy</v>
      </c>
      <c r="D19" s="36">
        <f t="shared" si="0"/>
        <v>28</v>
      </c>
      <c r="E19" s="20">
        <f t="shared" si="0"/>
        <v>7</v>
      </c>
      <c r="F19" s="20">
        <f t="shared" si="0"/>
        <v>11</v>
      </c>
      <c r="G19" s="20">
        <f t="shared" si="0"/>
        <v>0</v>
      </c>
      <c r="H19" s="20">
        <f t="shared" si="0"/>
        <v>0</v>
      </c>
      <c r="I19" s="20">
        <f t="shared" si="0"/>
        <v>0</v>
      </c>
      <c r="J19" s="20">
        <f t="shared" si="0"/>
        <v>9</v>
      </c>
      <c r="K19" s="20">
        <f t="shared" si="0"/>
        <v>3</v>
      </c>
      <c r="L19" s="20">
        <f t="shared" si="0"/>
        <v>2</v>
      </c>
      <c r="M19" s="21">
        <f t="shared" si="1"/>
        <v>0.39285714285714285</v>
      </c>
      <c r="N19" s="20">
        <f t="shared" si="11"/>
        <v>11</v>
      </c>
      <c r="O19" s="21">
        <f t="shared" si="8"/>
        <v>0.39285714285714285</v>
      </c>
      <c r="Q19">
        <v>8</v>
      </c>
      <c r="R19" t="s">
        <v>366</v>
      </c>
      <c r="S19">
        <v>0.39300000000000002</v>
      </c>
      <c r="T19">
        <v>10</v>
      </c>
      <c r="U19">
        <v>28</v>
      </c>
      <c r="V19">
        <v>7</v>
      </c>
      <c r="W19">
        <v>11</v>
      </c>
      <c r="X19">
        <v>0</v>
      </c>
      <c r="Y19">
        <v>0</v>
      </c>
      <c r="Z19">
        <v>0</v>
      </c>
      <c r="AA19">
        <v>9</v>
      </c>
      <c r="AB19">
        <v>3</v>
      </c>
      <c r="AC19">
        <v>2</v>
      </c>
      <c r="AD19">
        <v>11</v>
      </c>
      <c r="AE19">
        <v>0.45200000000000001</v>
      </c>
      <c r="AF19">
        <v>0.39300000000000002</v>
      </c>
      <c r="AG19">
        <v>0.84399999999999997</v>
      </c>
      <c r="AI19">
        <f t="shared" si="2"/>
        <v>6</v>
      </c>
      <c r="AJ19">
        <f t="shared" si="3"/>
        <v>15</v>
      </c>
      <c r="AK19">
        <f t="shared" si="9"/>
        <v>9</v>
      </c>
      <c r="AL19" t="str">
        <f t="shared" si="4"/>
        <v>Hostetter</v>
      </c>
      <c r="AM19" t="str">
        <f t="shared" si="5"/>
        <v>Randy</v>
      </c>
      <c r="AN19" t="str">
        <f t="shared" si="10"/>
        <v>Hostetter, Randy</v>
      </c>
    </row>
    <row r="20" spans="1:40" ht="17.100000000000001" customHeight="1" x14ac:dyDescent="0.2">
      <c r="A20" s="19">
        <v>57</v>
      </c>
      <c r="B20" s="19">
        <f t="shared" si="6"/>
        <v>10</v>
      </c>
      <c r="C20" s="36" t="str">
        <f t="shared" si="7"/>
        <v>Drake, Robert</v>
      </c>
      <c r="D20" s="36">
        <f t="shared" si="0"/>
        <v>23</v>
      </c>
      <c r="E20" s="20">
        <f t="shared" si="0"/>
        <v>4</v>
      </c>
      <c r="F20" s="20">
        <f t="shared" si="0"/>
        <v>9</v>
      </c>
      <c r="G20" s="20">
        <f t="shared" si="0"/>
        <v>0</v>
      </c>
      <c r="H20" s="20">
        <f t="shared" si="0"/>
        <v>0</v>
      </c>
      <c r="I20" s="20">
        <f t="shared" si="0"/>
        <v>0</v>
      </c>
      <c r="J20" s="20">
        <f t="shared" si="0"/>
        <v>3</v>
      </c>
      <c r="K20" s="20">
        <f t="shared" si="0"/>
        <v>8</v>
      </c>
      <c r="L20" s="20">
        <f t="shared" si="0"/>
        <v>2</v>
      </c>
      <c r="M20" s="21">
        <f t="shared" si="1"/>
        <v>0.39130434782608697</v>
      </c>
      <c r="N20" s="20">
        <f t="shared" si="11"/>
        <v>9</v>
      </c>
      <c r="O20" s="21">
        <f t="shared" si="8"/>
        <v>0.39130434782608697</v>
      </c>
      <c r="Q20">
        <v>9</v>
      </c>
      <c r="R20" t="s">
        <v>367</v>
      </c>
      <c r="S20">
        <v>0.39100000000000001</v>
      </c>
      <c r="T20">
        <v>10</v>
      </c>
      <c r="U20">
        <v>23</v>
      </c>
      <c r="V20">
        <v>4</v>
      </c>
      <c r="W20">
        <v>9</v>
      </c>
      <c r="X20">
        <v>0</v>
      </c>
      <c r="Y20">
        <v>0</v>
      </c>
      <c r="Z20">
        <v>0</v>
      </c>
      <c r="AA20">
        <v>3</v>
      </c>
      <c r="AB20">
        <v>8</v>
      </c>
      <c r="AC20">
        <v>2</v>
      </c>
      <c r="AD20">
        <v>9</v>
      </c>
      <c r="AE20">
        <v>0.54800000000000004</v>
      </c>
      <c r="AF20">
        <v>0.39100000000000001</v>
      </c>
      <c r="AG20">
        <v>0.94</v>
      </c>
      <c r="AI20">
        <f t="shared" si="2"/>
        <v>7</v>
      </c>
      <c r="AJ20">
        <f t="shared" si="3"/>
        <v>12</v>
      </c>
      <c r="AK20">
        <f t="shared" si="9"/>
        <v>5</v>
      </c>
      <c r="AL20" t="str">
        <f t="shared" si="4"/>
        <v>Drake</v>
      </c>
      <c r="AM20" t="str">
        <f t="shared" si="5"/>
        <v>Robert</v>
      </c>
      <c r="AN20" t="str">
        <f t="shared" si="10"/>
        <v>Drake, Robert</v>
      </c>
    </row>
    <row r="21" spans="1:40" ht="17.100000000000001" customHeight="1" x14ac:dyDescent="0.2">
      <c r="A21" s="19">
        <v>67</v>
      </c>
      <c r="B21" s="19">
        <f t="shared" si="6"/>
        <v>10</v>
      </c>
      <c r="C21" s="36" t="str">
        <f t="shared" si="7"/>
        <v>Kessler, Mike</v>
      </c>
      <c r="D21" s="36">
        <f t="shared" si="0"/>
        <v>23</v>
      </c>
      <c r="E21" s="20">
        <f t="shared" si="0"/>
        <v>3</v>
      </c>
      <c r="F21" s="20">
        <f t="shared" si="0"/>
        <v>7</v>
      </c>
      <c r="G21" s="20">
        <f t="shared" si="0"/>
        <v>0</v>
      </c>
      <c r="H21" s="20">
        <f t="shared" si="0"/>
        <v>0</v>
      </c>
      <c r="I21" s="20">
        <f t="shared" si="0"/>
        <v>0</v>
      </c>
      <c r="J21" s="20">
        <f t="shared" si="0"/>
        <v>7</v>
      </c>
      <c r="K21" s="20">
        <f t="shared" si="0"/>
        <v>7</v>
      </c>
      <c r="L21" s="20">
        <f t="shared" si="0"/>
        <v>1</v>
      </c>
      <c r="M21" s="21">
        <f t="shared" si="1"/>
        <v>0.30434782608695654</v>
      </c>
      <c r="N21" s="20">
        <f t="shared" si="11"/>
        <v>7</v>
      </c>
      <c r="O21" s="21">
        <f t="shared" si="8"/>
        <v>0.30434782608695654</v>
      </c>
      <c r="Q21">
        <v>10</v>
      </c>
      <c r="R21" t="s">
        <v>368</v>
      </c>
      <c r="S21">
        <v>0.30399999999999999</v>
      </c>
      <c r="T21">
        <v>10</v>
      </c>
      <c r="U21">
        <v>23</v>
      </c>
      <c r="V21">
        <v>3</v>
      </c>
      <c r="W21">
        <v>7</v>
      </c>
      <c r="X21">
        <v>0</v>
      </c>
      <c r="Y21">
        <v>0</v>
      </c>
      <c r="Z21">
        <v>0</v>
      </c>
      <c r="AA21">
        <v>7</v>
      </c>
      <c r="AB21">
        <v>7</v>
      </c>
      <c r="AC21">
        <v>1</v>
      </c>
      <c r="AD21">
        <v>7</v>
      </c>
      <c r="AE21">
        <v>0.46700000000000003</v>
      </c>
      <c r="AF21">
        <v>0.30399999999999999</v>
      </c>
      <c r="AG21">
        <v>0.77100000000000002</v>
      </c>
      <c r="AI21">
        <f t="shared" si="2"/>
        <v>5</v>
      </c>
      <c r="AJ21">
        <f t="shared" si="3"/>
        <v>12</v>
      </c>
      <c r="AK21">
        <f t="shared" si="9"/>
        <v>7</v>
      </c>
      <c r="AL21" t="str">
        <f t="shared" si="4"/>
        <v>Kessler</v>
      </c>
      <c r="AM21" t="str">
        <f t="shared" si="5"/>
        <v>Mike</v>
      </c>
      <c r="AN21" t="str">
        <f t="shared" si="10"/>
        <v>Kessler, Mike</v>
      </c>
    </row>
    <row r="22" spans="1:40" ht="17.100000000000001" customHeight="1" x14ac:dyDescent="0.2">
      <c r="A22" s="19">
        <v>39</v>
      </c>
      <c r="B22" s="19">
        <f t="shared" si="6"/>
        <v>9</v>
      </c>
      <c r="C22" s="36" t="str">
        <f t="shared" si="7"/>
        <v>Ross, Jeff</v>
      </c>
      <c r="D22" s="36">
        <f t="shared" si="0"/>
        <v>23</v>
      </c>
      <c r="E22" s="20">
        <f t="shared" si="0"/>
        <v>1</v>
      </c>
      <c r="F22" s="20">
        <f t="shared" si="0"/>
        <v>5</v>
      </c>
      <c r="G22" s="20">
        <f t="shared" si="0"/>
        <v>0</v>
      </c>
      <c r="H22" s="20">
        <f t="shared" si="0"/>
        <v>0</v>
      </c>
      <c r="I22" s="20">
        <f t="shared" si="0"/>
        <v>0</v>
      </c>
      <c r="J22" s="20">
        <f t="shared" si="0"/>
        <v>7</v>
      </c>
      <c r="K22" s="20">
        <f t="shared" si="0"/>
        <v>3</v>
      </c>
      <c r="L22" s="20">
        <f t="shared" si="0"/>
        <v>5</v>
      </c>
      <c r="M22" s="21">
        <f t="shared" si="1"/>
        <v>0.21739130434782608</v>
      </c>
      <c r="N22" s="20">
        <f t="shared" si="11"/>
        <v>5</v>
      </c>
      <c r="O22" s="21">
        <f t="shared" si="8"/>
        <v>0.21739130434782608</v>
      </c>
      <c r="Q22">
        <v>11</v>
      </c>
      <c r="R22" t="s">
        <v>369</v>
      </c>
      <c r="S22">
        <v>0.217</v>
      </c>
      <c r="T22">
        <v>9</v>
      </c>
      <c r="U22">
        <v>23</v>
      </c>
      <c r="V22">
        <v>1</v>
      </c>
      <c r="W22">
        <v>5</v>
      </c>
      <c r="X22">
        <v>0</v>
      </c>
      <c r="Y22">
        <v>0</v>
      </c>
      <c r="Z22">
        <v>0</v>
      </c>
      <c r="AA22">
        <v>7</v>
      </c>
      <c r="AB22">
        <v>3</v>
      </c>
      <c r="AC22">
        <v>5</v>
      </c>
      <c r="AD22">
        <v>5</v>
      </c>
      <c r="AE22">
        <v>0.308</v>
      </c>
      <c r="AF22">
        <v>0.217</v>
      </c>
      <c r="AG22">
        <v>0.52500000000000002</v>
      </c>
      <c r="AI22">
        <f t="shared" si="2"/>
        <v>5</v>
      </c>
      <c r="AJ22">
        <f t="shared" si="3"/>
        <v>9</v>
      </c>
      <c r="AK22">
        <f t="shared" si="9"/>
        <v>4</v>
      </c>
      <c r="AL22" t="str">
        <f t="shared" si="4"/>
        <v>Ross</v>
      </c>
      <c r="AM22" t="str">
        <f t="shared" si="5"/>
        <v>Jeff</v>
      </c>
      <c r="AN22" t="str">
        <f t="shared" si="10"/>
        <v>Ross, Jeff</v>
      </c>
    </row>
    <row r="23" spans="1:40" ht="17.100000000000001" customHeight="1" x14ac:dyDescent="0.2">
      <c r="A23" s="19">
        <v>54</v>
      </c>
      <c r="B23" s="19">
        <f t="shared" si="6"/>
        <v>8</v>
      </c>
      <c r="C23" s="36" t="str">
        <f t="shared" si="7"/>
        <v>Hall, Jon</v>
      </c>
      <c r="D23" s="36">
        <f t="shared" si="0"/>
        <v>21</v>
      </c>
      <c r="E23" s="20">
        <f t="shared" si="0"/>
        <v>2</v>
      </c>
      <c r="F23" s="20">
        <f t="shared" si="0"/>
        <v>5</v>
      </c>
      <c r="G23" s="20">
        <f t="shared" si="0"/>
        <v>0</v>
      </c>
      <c r="H23" s="20">
        <f t="shared" si="0"/>
        <v>0</v>
      </c>
      <c r="I23" s="20">
        <f t="shared" si="0"/>
        <v>0</v>
      </c>
      <c r="J23" s="20">
        <f t="shared" si="0"/>
        <v>2</v>
      </c>
      <c r="K23" s="20">
        <f t="shared" si="0"/>
        <v>2</v>
      </c>
      <c r="L23" s="20">
        <f t="shared" si="0"/>
        <v>3</v>
      </c>
      <c r="M23" s="21">
        <f t="shared" si="1"/>
        <v>0.23809523809523808</v>
      </c>
      <c r="N23" s="20">
        <f t="shared" si="11"/>
        <v>5</v>
      </c>
      <c r="O23" s="21">
        <f t="shared" si="8"/>
        <v>0.23809523809523808</v>
      </c>
      <c r="Q23">
        <v>12</v>
      </c>
      <c r="R23" t="s">
        <v>370</v>
      </c>
      <c r="S23">
        <v>0.23799999999999999</v>
      </c>
      <c r="T23">
        <v>8</v>
      </c>
      <c r="U23">
        <v>21</v>
      </c>
      <c r="V23">
        <v>2</v>
      </c>
      <c r="W23">
        <v>5</v>
      </c>
      <c r="X23">
        <v>0</v>
      </c>
      <c r="Y23">
        <v>0</v>
      </c>
      <c r="Z23">
        <v>0</v>
      </c>
      <c r="AA23">
        <v>2</v>
      </c>
      <c r="AB23">
        <v>2</v>
      </c>
      <c r="AC23">
        <v>3</v>
      </c>
      <c r="AD23">
        <v>5</v>
      </c>
      <c r="AE23">
        <v>0.30399999999999999</v>
      </c>
      <c r="AF23">
        <v>0.23799999999999999</v>
      </c>
      <c r="AG23">
        <v>0.54200000000000004</v>
      </c>
      <c r="AI23">
        <f t="shared" si="2"/>
        <v>4</v>
      </c>
      <c r="AJ23">
        <f t="shared" si="3"/>
        <v>8</v>
      </c>
      <c r="AK23">
        <f t="shared" si="9"/>
        <v>4</v>
      </c>
      <c r="AL23" t="str">
        <f t="shared" si="4"/>
        <v>Hall</v>
      </c>
      <c r="AM23" t="str">
        <f t="shared" si="5"/>
        <v>Jon</v>
      </c>
      <c r="AN23" t="str">
        <f t="shared" si="10"/>
        <v>Hall, Jon</v>
      </c>
    </row>
    <row r="24" spans="1:40" ht="17.100000000000001" customHeight="1" x14ac:dyDescent="0.2">
      <c r="A24" s="19">
        <v>69</v>
      </c>
      <c r="B24" s="19">
        <f t="shared" si="6"/>
        <v>9</v>
      </c>
      <c r="C24" s="36" t="str">
        <f t="shared" si="7"/>
        <v>Hostler, Ron</v>
      </c>
      <c r="D24" s="36">
        <f t="shared" si="0"/>
        <v>18</v>
      </c>
      <c r="E24" s="20">
        <f t="shared" si="0"/>
        <v>4</v>
      </c>
      <c r="F24" s="20">
        <f t="shared" si="0"/>
        <v>5</v>
      </c>
      <c r="G24" s="20">
        <f t="shared" si="0"/>
        <v>0</v>
      </c>
      <c r="H24" s="20">
        <f t="shared" si="0"/>
        <v>0</v>
      </c>
      <c r="I24" s="20">
        <f t="shared" si="0"/>
        <v>0</v>
      </c>
      <c r="J24" s="20">
        <f t="shared" si="0"/>
        <v>0</v>
      </c>
      <c r="K24" s="20">
        <f t="shared" si="0"/>
        <v>7</v>
      </c>
      <c r="L24" s="20">
        <f t="shared" si="0"/>
        <v>4</v>
      </c>
      <c r="M24" s="21">
        <f t="shared" si="1"/>
        <v>0.27777777777777779</v>
      </c>
      <c r="N24" s="20">
        <f t="shared" si="11"/>
        <v>5</v>
      </c>
      <c r="O24" s="21">
        <f t="shared" si="8"/>
        <v>0.27777777777777779</v>
      </c>
      <c r="Q24">
        <v>13</v>
      </c>
      <c r="R24" t="s">
        <v>49</v>
      </c>
      <c r="S24">
        <v>0.27800000000000002</v>
      </c>
      <c r="T24">
        <v>9</v>
      </c>
      <c r="U24">
        <v>18</v>
      </c>
      <c r="V24">
        <v>4</v>
      </c>
      <c r="W24">
        <v>5</v>
      </c>
      <c r="X24">
        <v>0</v>
      </c>
      <c r="Y24">
        <v>0</v>
      </c>
      <c r="Z24">
        <v>0</v>
      </c>
      <c r="AA24">
        <v>0</v>
      </c>
      <c r="AB24">
        <v>7</v>
      </c>
      <c r="AC24">
        <v>4</v>
      </c>
      <c r="AD24">
        <v>5</v>
      </c>
      <c r="AE24">
        <v>0.48</v>
      </c>
      <c r="AF24">
        <v>0.27800000000000002</v>
      </c>
      <c r="AG24">
        <v>0.75800000000000001</v>
      </c>
      <c r="AI24">
        <f t="shared" si="2"/>
        <v>4</v>
      </c>
      <c r="AJ24">
        <f t="shared" si="3"/>
        <v>11</v>
      </c>
      <c r="AK24">
        <f t="shared" si="9"/>
        <v>7</v>
      </c>
      <c r="AL24" t="str">
        <f t="shared" si="4"/>
        <v>Hostler</v>
      </c>
      <c r="AM24" t="str">
        <f t="shared" si="5"/>
        <v>Ron</v>
      </c>
      <c r="AN24" t="str">
        <f t="shared" si="10"/>
        <v>Hostler, Ron</v>
      </c>
    </row>
    <row r="25" spans="1:40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  <c r="AI25" t="e">
        <f t="shared" si="2"/>
        <v>#VALUE!</v>
      </c>
      <c r="AJ25">
        <f t="shared" si="3"/>
        <v>0</v>
      </c>
      <c r="AK25" t="e">
        <f t="shared" ref="AK25" si="12">AJ25-AI25</f>
        <v>#VALUE!</v>
      </c>
      <c r="AL25" t="e">
        <f t="shared" si="4"/>
        <v>#VALUE!</v>
      </c>
      <c r="AM25" t="e">
        <f t="shared" si="5"/>
        <v>#VALUE!</v>
      </c>
      <c r="AN25" t="e">
        <f t="shared" ref="AN25" si="13">AL25&amp;", "&amp;AM25</f>
        <v>#VALUE!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/>
      <c r="C27" s="36" t="s">
        <v>59</v>
      </c>
      <c r="D27" s="36"/>
      <c r="E27" s="20"/>
      <c r="F27" s="20"/>
      <c r="G27" s="20"/>
      <c r="H27" s="20"/>
      <c r="I27" s="20"/>
      <c r="J27" s="20"/>
      <c r="K27" s="20"/>
      <c r="L27" s="20"/>
      <c r="M27" s="21" t="e">
        <f t="shared" ref="M27" si="14">F27/D27</f>
        <v>#DIV/0!</v>
      </c>
      <c r="N27" s="20">
        <f t="shared" ref="N27" si="15">F27+G27+(H27*2)+(I27*3)</f>
        <v>0</v>
      </c>
      <c r="O27" s="21" t="e">
        <f t="shared" ref="O27" si="16">N27/D27</f>
        <v>#DIV/0!</v>
      </c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633</v>
      </c>
      <c r="B29" s="22"/>
      <c r="C29" s="37" t="s">
        <v>37</v>
      </c>
      <c r="D29" s="38">
        <f>SUM(D12:D28)</f>
        <v>294</v>
      </c>
      <c r="E29" s="23">
        <f t="shared" ref="E29:L29" si="17">SUM(E12:E28)</f>
        <v>73</v>
      </c>
      <c r="F29" s="23">
        <f t="shared" si="17"/>
        <v>103</v>
      </c>
      <c r="G29" s="23">
        <f t="shared" si="17"/>
        <v>13</v>
      </c>
      <c r="H29" s="23">
        <f t="shared" si="17"/>
        <v>1</v>
      </c>
      <c r="I29" s="23">
        <f t="shared" si="17"/>
        <v>2</v>
      </c>
      <c r="J29" s="23">
        <f t="shared" si="17"/>
        <v>72</v>
      </c>
      <c r="K29" s="23">
        <f t="shared" si="17"/>
        <v>55</v>
      </c>
      <c r="L29" s="23">
        <f t="shared" si="17"/>
        <v>36</v>
      </c>
      <c r="M29" s="21">
        <f>F29/D29</f>
        <v>0.35034013605442177</v>
      </c>
      <c r="N29" s="24">
        <f>SUM(N12:N28)</f>
        <v>124</v>
      </c>
      <c r="O29" s="21">
        <f>N29/D29</f>
        <v>0.42176870748299322</v>
      </c>
    </row>
    <row r="30" spans="1:40" ht="17.100000000000001" customHeight="1" x14ac:dyDescent="0.2">
      <c r="A30" s="25">
        <f>A29/COUNT(A12:A28)</f>
        <v>48.692307692307693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87" t="s">
        <v>60</v>
      </c>
      <c r="R32" t="s">
        <v>24</v>
      </c>
      <c r="S32" s="33" t="s">
        <v>62</v>
      </c>
      <c r="T32" s="33" t="s">
        <v>67</v>
      </c>
      <c r="U32" s="33" t="s">
        <v>64</v>
      </c>
      <c r="V32" s="33" t="s">
        <v>65</v>
      </c>
      <c r="W32" s="33" t="s">
        <v>32</v>
      </c>
      <c r="X32" s="33" t="s">
        <v>33</v>
      </c>
      <c r="Y32" s="33" t="s">
        <v>68</v>
      </c>
      <c r="Z32" s="33" t="s">
        <v>69</v>
      </c>
      <c r="AA32" s="33" t="s">
        <v>70</v>
      </c>
      <c r="AD32" s="33"/>
      <c r="AE32" s="90" t="s">
        <v>330</v>
      </c>
    </row>
    <row r="33" spans="1:40" ht="17.100000000000001" customHeight="1" x14ac:dyDescent="0.2">
      <c r="A33" s="19"/>
      <c r="B33" s="19">
        <f>IF(C33="","",S33)</f>
        <v>1</v>
      </c>
      <c r="C33" s="36" t="str">
        <f>IF(AJ33=0,"",AN33)</f>
        <v>Price, Justin</v>
      </c>
      <c r="D33" s="41">
        <f>IF(C33="","",AE33)</f>
        <v>1</v>
      </c>
      <c r="E33" s="20">
        <f>IF(C33="","",V33)</f>
        <v>0</v>
      </c>
      <c r="F33" s="20">
        <f>IF(C33="","",U33)</f>
        <v>0</v>
      </c>
      <c r="G33" s="20">
        <f>IF(C33="","",W33)</f>
        <v>0</v>
      </c>
      <c r="H33" s="20">
        <f>IF(C33="","",X33)</f>
        <v>1</v>
      </c>
      <c r="I33" s="31">
        <f>IF(C33="","",E33*7/D33)</f>
        <v>0</v>
      </c>
      <c r="J33" s="31">
        <f>IF(C33="","",F33*7/D33)</f>
        <v>0</v>
      </c>
      <c r="K33" s="31">
        <f>IF(C33="","",G33*7/D33)</f>
        <v>0</v>
      </c>
      <c r="L33" s="31">
        <f>IF(C33="","",H33*7/D33)</f>
        <v>7</v>
      </c>
      <c r="M33" s="20">
        <f>IF(C33="","",Y33)</f>
        <v>0</v>
      </c>
      <c r="N33" s="20">
        <f>IF(C33="","",Z33)</f>
        <v>0</v>
      </c>
      <c r="O33" s="20">
        <f>IF(C33="","",AA33)</f>
        <v>0</v>
      </c>
      <c r="Q33">
        <v>3</v>
      </c>
      <c r="R33" s="43" t="s">
        <v>355</v>
      </c>
      <c r="S33">
        <v>1</v>
      </c>
      <c r="T33">
        <v>1</v>
      </c>
      <c r="U33">
        <v>0</v>
      </c>
      <c r="V33">
        <v>0</v>
      </c>
      <c r="W33">
        <v>0</v>
      </c>
      <c r="X33">
        <v>1</v>
      </c>
      <c r="Y33">
        <v>0</v>
      </c>
      <c r="Z33">
        <v>0</v>
      </c>
      <c r="AA33">
        <v>0</v>
      </c>
      <c r="AE33">
        <f>DOLLARDE(T33,3)</f>
        <v>1</v>
      </c>
      <c r="AI33">
        <f t="shared" ref="AI33:AI41" si="18">FIND(" ", SUBSTITUTE(R33, CHAR(160), " "))</f>
        <v>7</v>
      </c>
      <c r="AJ33">
        <f t="shared" ref="AJ33:AJ41" si="19">LEN(R33)</f>
        <v>12</v>
      </c>
      <c r="AK33">
        <f>AJ33-AI33</f>
        <v>5</v>
      </c>
      <c r="AL33" t="str">
        <f t="shared" ref="AL33:AL41" si="20">RIGHT(R33,AK33)</f>
        <v>Price</v>
      </c>
      <c r="AM33" t="str">
        <f t="shared" ref="AM33:AM41" si="21">LEFT(R33,(AI33-1))</f>
        <v>Justin</v>
      </c>
      <c r="AN33" t="str">
        <f>AL33&amp;", "&amp;AM33</f>
        <v>Price, Justin</v>
      </c>
    </row>
    <row r="34" spans="1:40" ht="17.100000000000001" customHeight="1" x14ac:dyDescent="0.2">
      <c r="A34" s="19"/>
      <c r="B34" s="19">
        <f t="shared" ref="B34:B41" si="22">IF(C34="","",S34)</f>
        <v>9</v>
      </c>
      <c r="C34" s="36" t="str">
        <f t="shared" ref="C34:C41" si="23">IF(AJ34=0,"",AN34)</f>
        <v>Hartlaub, Tommy</v>
      </c>
      <c r="D34" s="41">
        <f t="shared" ref="D34:D41" si="24">IF(C34="","",AE34)</f>
        <v>32</v>
      </c>
      <c r="E34" s="20">
        <f t="shared" ref="E34:E41" si="25">IF(C34="","",V34)</f>
        <v>35</v>
      </c>
      <c r="F34" s="20">
        <f t="shared" ref="F34:F41" si="26">IF(C34="","",U34)</f>
        <v>10</v>
      </c>
      <c r="G34" s="20">
        <f t="shared" ref="G34:G41" si="27">IF(C34="","",W34)</f>
        <v>9</v>
      </c>
      <c r="H34" s="20">
        <f t="shared" ref="H34:H41" si="28">IF(C34="","",X34)</f>
        <v>26</v>
      </c>
      <c r="I34" s="31">
        <f t="shared" ref="I34:I41" si="29">IF(C34="","",E34*7/D34)</f>
        <v>7.65625</v>
      </c>
      <c r="J34" s="31">
        <f t="shared" ref="J34:J41" si="30">IF(C34="","",F34*7/D34)</f>
        <v>2.1875</v>
      </c>
      <c r="K34" s="31">
        <f t="shared" ref="K34:K41" si="31">IF(C34="","",G34*7/D34)</f>
        <v>1.96875</v>
      </c>
      <c r="L34" s="31">
        <f t="shared" ref="L34:L41" si="32">IF(C34="","",H34*7/D34)</f>
        <v>5.6875</v>
      </c>
      <c r="M34" s="20">
        <f t="shared" ref="M34:M41" si="33">IF(C34="","",Y34)</f>
        <v>5</v>
      </c>
      <c r="N34" s="20">
        <f t="shared" ref="N34:N41" si="34">IF(C34="","",Z34)</f>
        <v>1</v>
      </c>
      <c r="O34" s="20">
        <f t="shared" ref="O34:O41" si="35">IF(C34="","",AA34)</f>
        <v>0</v>
      </c>
      <c r="Q34">
        <v>4</v>
      </c>
      <c r="R34" s="43" t="s">
        <v>356</v>
      </c>
      <c r="S34">
        <v>9</v>
      </c>
      <c r="T34">
        <v>32</v>
      </c>
      <c r="U34">
        <v>10</v>
      </c>
      <c r="V34">
        <v>35</v>
      </c>
      <c r="W34">
        <v>9</v>
      </c>
      <c r="X34">
        <v>26</v>
      </c>
      <c r="Y34">
        <v>5</v>
      </c>
      <c r="Z34">
        <v>1</v>
      </c>
      <c r="AA34">
        <v>0</v>
      </c>
      <c r="AE34">
        <f t="shared" ref="AE34:AE41" si="36">DOLLARDE(T34,3)</f>
        <v>32</v>
      </c>
      <c r="AI34">
        <f t="shared" si="18"/>
        <v>6</v>
      </c>
      <c r="AJ34">
        <f t="shared" si="19"/>
        <v>14</v>
      </c>
      <c r="AK34">
        <f t="shared" ref="AK34:AK41" si="37">AJ34-AI34</f>
        <v>8</v>
      </c>
      <c r="AL34" t="str">
        <f t="shared" si="20"/>
        <v>Hartlaub</v>
      </c>
      <c r="AM34" t="str">
        <f t="shared" si="21"/>
        <v>Tommy</v>
      </c>
      <c r="AN34" t="str">
        <f t="shared" ref="AN34:AN41" si="38">AL34&amp;", "&amp;AM34</f>
        <v>Hartlaub, Tommy</v>
      </c>
    </row>
    <row r="35" spans="1:40" ht="17.100000000000001" customHeight="1" x14ac:dyDescent="0.2">
      <c r="A35" s="19"/>
      <c r="B35" s="19">
        <f t="shared" si="22"/>
        <v>2</v>
      </c>
      <c r="C35" s="36" t="str">
        <f t="shared" si="23"/>
        <v>Kitner, Jason</v>
      </c>
      <c r="D35" s="41">
        <f t="shared" si="24"/>
        <v>8</v>
      </c>
      <c r="E35" s="20">
        <f t="shared" si="25"/>
        <v>8</v>
      </c>
      <c r="F35" s="20">
        <f t="shared" si="26"/>
        <v>7</v>
      </c>
      <c r="G35" s="20">
        <f t="shared" si="27"/>
        <v>8</v>
      </c>
      <c r="H35" s="20">
        <f t="shared" si="28"/>
        <v>6</v>
      </c>
      <c r="I35" s="31">
        <f t="shared" si="29"/>
        <v>7</v>
      </c>
      <c r="J35" s="31">
        <f t="shared" si="30"/>
        <v>6.125</v>
      </c>
      <c r="K35" s="31">
        <f t="shared" si="31"/>
        <v>7</v>
      </c>
      <c r="L35" s="31">
        <f t="shared" si="32"/>
        <v>5.25</v>
      </c>
      <c r="M35" s="20">
        <f t="shared" si="33"/>
        <v>2</v>
      </c>
      <c r="N35" s="20">
        <f t="shared" si="34"/>
        <v>0</v>
      </c>
      <c r="O35" s="20">
        <f t="shared" si="35"/>
        <v>0</v>
      </c>
      <c r="Q35">
        <v>5</v>
      </c>
      <c r="R35" t="s">
        <v>357</v>
      </c>
      <c r="S35">
        <v>2</v>
      </c>
      <c r="T35">
        <v>8</v>
      </c>
      <c r="U35">
        <v>7</v>
      </c>
      <c r="V35">
        <v>8</v>
      </c>
      <c r="W35">
        <v>8</v>
      </c>
      <c r="X35">
        <v>6</v>
      </c>
      <c r="Y35">
        <v>2</v>
      </c>
      <c r="Z35">
        <v>0</v>
      </c>
      <c r="AA35">
        <v>0</v>
      </c>
      <c r="AE35">
        <f t="shared" si="36"/>
        <v>8</v>
      </c>
      <c r="AI35">
        <f t="shared" si="18"/>
        <v>6</v>
      </c>
      <c r="AJ35">
        <f t="shared" si="19"/>
        <v>12</v>
      </c>
      <c r="AK35">
        <f t="shared" si="37"/>
        <v>6</v>
      </c>
      <c r="AL35" t="str">
        <f t="shared" si="20"/>
        <v>Kitner</v>
      </c>
      <c r="AM35" t="str">
        <f t="shared" si="21"/>
        <v>Jason</v>
      </c>
      <c r="AN35" t="str">
        <f t="shared" si="38"/>
        <v>Kitner, Jason</v>
      </c>
    </row>
    <row r="36" spans="1:40" ht="17.100000000000001" customHeight="1" x14ac:dyDescent="0.2">
      <c r="A36" s="19"/>
      <c r="B36" s="19">
        <f t="shared" si="22"/>
        <v>10</v>
      </c>
      <c r="C36" s="36" t="str">
        <f t="shared" si="23"/>
        <v>Hostetter, Randy</v>
      </c>
      <c r="D36" s="41">
        <f t="shared" si="24"/>
        <v>27</v>
      </c>
      <c r="E36" s="20">
        <f t="shared" si="25"/>
        <v>38</v>
      </c>
      <c r="F36" s="20">
        <f t="shared" si="26"/>
        <v>22</v>
      </c>
      <c r="G36" s="20">
        <f t="shared" si="27"/>
        <v>10</v>
      </c>
      <c r="H36" s="20">
        <f t="shared" si="28"/>
        <v>17</v>
      </c>
      <c r="I36" s="31">
        <f t="shared" si="29"/>
        <v>9.8518518518518512</v>
      </c>
      <c r="J36" s="31">
        <f t="shared" si="30"/>
        <v>5.7037037037037033</v>
      </c>
      <c r="K36" s="31">
        <f t="shared" si="31"/>
        <v>2.5925925925925926</v>
      </c>
      <c r="L36" s="31">
        <f t="shared" si="32"/>
        <v>4.4074074074074074</v>
      </c>
      <c r="M36" s="20">
        <f t="shared" si="33"/>
        <v>1</v>
      </c>
      <c r="N36" s="20">
        <f t="shared" si="34"/>
        <v>1</v>
      </c>
      <c r="O36" s="20">
        <f t="shared" si="35"/>
        <v>5</v>
      </c>
      <c r="Q36">
        <v>8</v>
      </c>
      <c r="R36" t="s">
        <v>358</v>
      </c>
      <c r="S36">
        <v>10</v>
      </c>
      <c r="T36">
        <v>27</v>
      </c>
      <c r="U36">
        <v>22</v>
      </c>
      <c r="V36">
        <v>38</v>
      </c>
      <c r="W36">
        <v>10</v>
      </c>
      <c r="X36">
        <v>17</v>
      </c>
      <c r="Y36">
        <v>1</v>
      </c>
      <c r="Z36">
        <v>1</v>
      </c>
      <c r="AA36">
        <v>5</v>
      </c>
      <c r="AE36">
        <f t="shared" si="36"/>
        <v>27</v>
      </c>
      <c r="AI36">
        <f t="shared" si="18"/>
        <v>6</v>
      </c>
      <c r="AJ36">
        <f t="shared" si="19"/>
        <v>15</v>
      </c>
      <c r="AK36">
        <f t="shared" si="37"/>
        <v>9</v>
      </c>
      <c r="AL36" t="str">
        <f t="shared" si="20"/>
        <v>Hostetter</v>
      </c>
      <c r="AM36" t="str">
        <f t="shared" si="21"/>
        <v>Randy</v>
      </c>
      <c r="AN36" t="str">
        <f t="shared" si="38"/>
        <v>Hostetter, Randy</v>
      </c>
    </row>
    <row r="37" spans="1:40" ht="17.100000000000001" customHeight="1" x14ac:dyDescent="0.2">
      <c r="A37" s="19"/>
      <c r="B37" s="19" t="str">
        <f t="shared" si="22"/>
        <v/>
      </c>
      <c r="C37" s="36" t="str">
        <f t="shared" si="23"/>
        <v/>
      </c>
      <c r="D37" s="41" t="str">
        <f t="shared" si="24"/>
        <v/>
      </c>
      <c r="E37" s="20" t="str">
        <f t="shared" si="25"/>
        <v/>
      </c>
      <c r="F37" s="20" t="str">
        <f t="shared" si="26"/>
        <v/>
      </c>
      <c r="G37" s="20" t="str">
        <f t="shared" si="27"/>
        <v/>
      </c>
      <c r="H37" s="20" t="str">
        <f t="shared" si="28"/>
        <v/>
      </c>
      <c r="I37" s="31" t="str">
        <f t="shared" si="29"/>
        <v/>
      </c>
      <c r="J37" s="31" t="str">
        <f t="shared" si="30"/>
        <v/>
      </c>
      <c r="K37" s="31" t="str">
        <f t="shared" si="31"/>
        <v/>
      </c>
      <c r="L37" s="31" t="str">
        <f t="shared" si="32"/>
        <v/>
      </c>
      <c r="M37" s="20" t="str">
        <f t="shared" si="33"/>
        <v/>
      </c>
      <c r="N37" s="20" t="str">
        <f t="shared" si="34"/>
        <v/>
      </c>
      <c r="O37" s="20" t="str">
        <f t="shared" si="35"/>
        <v/>
      </c>
      <c r="AB37" s="42"/>
      <c r="AC37" s="42"/>
      <c r="AD37" s="42"/>
      <c r="AE37">
        <f t="shared" si="36"/>
        <v>0</v>
      </c>
      <c r="AI37" t="e">
        <f t="shared" si="18"/>
        <v>#VALUE!</v>
      </c>
      <c r="AJ37">
        <f t="shared" si="19"/>
        <v>0</v>
      </c>
      <c r="AK37" t="e">
        <f t="shared" si="37"/>
        <v>#VALUE!</v>
      </c>
      <c r="AL37" t="e">
        <f t="shared" si="20"/>
        <v>#VALUE!</v>
      </c>
      <c r="AM37" t="e">
        <f t="shared" si="21"/>
        <v>#VALUE!</v>
      </c>
      <c r="AN37" t="e">
        <f t="shared" si="38"/>
        <v>#VALUE!</v>
      </c>
    </row>
    <row r="38" spans="1:40" ht="17.100000000000001" customHeight="1" x14ac:dyDescent="0.2">
      <c r="A38" s="19"/>
      <c r="B38" s="19" t="str">
        <f t="shared" si="22"/>
        <v/>
      </c>
      <c r="C38" s="36" t="str">
        <f t="shared" si="23"/>
        <v/>
      </c>
      <c r="D38" s="41" t="str">
        <f t="shared" si="24"/>
        <v/>
      </c>
      <c r="E38" s="20" t="str">
        <f t="shared" si="25"/>
        <v/>
      </c>
      <c r="F38" s="20" t="str">
        <f t="shared" si="26"/>
        <v/>
      </c>
      <c r="G38" s="20" t="str">
        <f t="shared" si="27"/>
        <v/>
      </c>
      <c r="H38" s="20" t="str">
        <f t="shared" si="28"/>
        <v/>
      </c>
      <c r="I38" s="31" t="str">
        <f t="shared" si="29"/>
        <v/>
      </c>
      <c r="J38" s="31" t="str">
        <f t="shared" si="30"/>
        <v/>
      </c>
      <c r="K38" s="31" t="str">
        <f t="shared" si="31"/>
        <v/>
      </c>
      <c r="L38" s="31" t="str">
        <f t="shared" si="32"/>
        <v/>
      </c>
      <c r="M38" s="20" t="str">
        <f t="shared" si="33"/>
        <v/>
      </c>
      <c r="N38" s="20" t="str">
        <f t="shared" si="34"/>
        <v/>
      </c>
      <c r="O38" s="20" t="str">
        <f t="shared" si="35"/>
        <v/>
      </c>
      <c r="Q38" s="33"/>
      <c r="S38" s="33"/>
      <c r="T38" s="33"/>
      <c r="U38" s="33"/>
      <c r="V38" s="33"/>
      <c r="W38" s="33"/>
      <c r="X38" s="33"/>
      <c r="Y38" s="33"/>
      <c r="Z38" s="33"/>
      <c r="AA38" s="33"/>
      <c r="AB38" s="42"/>
      <c r="AC38" s="42"/>
      <c r="AD38" s="42"/>
      <c r="AE38">
        <f t="shared" si="36"/>
        <v>0</v>
      </c>
      <c r="AI38" t="e">
        <f t="shared" si="18"/>
        <v>#VALUE!</v>
      </c>
      <c r="AJ38">
        <f t="shared" si="19"/>
        <v>0</v>
      </c>
      <c r="AK38" t="e">
        <f t="shared" si="37"/>
        <v>#VALUE!</v>
      </c>
      <c r="AL38" t="e">
        <f t="shared" si="20"/>
        <v>#VALUE!</v>
      </c>
      <c r="AM38" t="e">
        <f t="shared" si="21"/>
        <v>#VALUE!</v>
      </c>
      <c r="AN38" t="e">
        <f t="shared" si="38"/>
        <v>#VALUE!</v>
      </c>
    </row>
    <row r="39" spans="1:40" ht="17.100000000000001" customHeight="1" x14ac:dyDescent="0.2">
      <c r="A39" s="19"/>
      <c r="B39" s="19" t="str">
        <f t="shared" si="22"/>
        <v/>
      </c>
      <c r="C39" s="36" t="str">
        <f t="shared" si="23"/>
        <v/>
      </c>
      <c r="D39" s="41" t="str">
        <f t="shared" si="24"/>
        <v/>
      </c>
      <c r="E39" s="20" t="str">
        <f t="shared" si="25"/>
        <v/>
      </c>
      <c r="F39" s="20" t="str">
        <f t="shared" si="26"/>
        <v/>
      </c>
      <c r="G39" s="20" t="str">
        <f t="shared" si="27"/>
        <v/>
      </c>
      <c r="H39" s="20" t="str">
        <f t="shared" si="28"/>
        <v/>
      </c>
      <c r="I39" s="31" t="str">
        <f t="shared" si="29"/>
        <v/>
      </c>
      <c r="J39" s="31" t="str">
        <f t="shared" si="30"/>
        <v/>
      </c>
      <c r="K39" s="31" t="str">
        <f t="shared" si="31"/>
        <v/>
      </c>
      <c r="L39" s="31" t="str">
        <f t="shared" si="32"/>
        <v/>
      </c>
      <c r="M39" s="20" t="str">
        <f t="shared" si="33"/>
        <v/>
      </c>
      <c r="N39" s="20" t="str">
        <f t="shared" si="34"/>
        <v/>
      </c>
      <c r="O39" s="20" t="str">
        <f t="shared" si="35"/>
        <v/>
      </c>
      <c r="Q39" s="33"/>
      <c r="S39" s="33"/>
      <c r="T39" s="33"/>
      <c r="U39" s="33"/>
      <c r="V39" s="33"/>
      <c r="W39" s="33"/>
      <c r="X39" s="33"/>
      <c r="Y39" s="33"/>
      <c r="Z39" s="33"/>
      <c r="AA39" s="33"/>
      <c r="AB39" s="42"/>
      <c r="AC39" s="42"/>
      <c r="AD39" s="42"/>
      <c r="AE39">
        <f t="shared" si="36"/>
        <v>0</v>
      </c>
      <c r="AI39" t="e">
        <f t="shared" si="18"/>
        <v>#VALUE!</v>
      </c>
      <c r="AJ39">
        <f t="shared" si="19"/>
        <v>0</v>
      </c>
      <c r="AK39" t="e">
        <f t="shared" si="37"/>
        <v>#VALUE!</v>
      </c>
      <c r="AL39" t="e">
        <f t="shared" si="20"/>
        <v>#VALUE!</v>
      </c>
      <c r="AM39" t="e">
        <f t="shared" si="21"/>
        <v>#VALUE!</v>
      </c>
      <c r="AN39" t="e">
        <f t="shared" si="38"/>
        <v>#VALUE!</v>
      </c>
    </row>
    <row r="40" spans="1:40" ht="17.100000000000001" customHeight="1" x14ac:dyDescent="0.2">
      <c r="A40" s="19"/>
      <c r="B40" s="19" t="str">
        <f t="shared" si="22"/>
        <v/>
      </c>
      <c r="C40" s="36" t="str">
        <f t="shared" si="23"/>
        <v/>
      </c>
      <c r="D40" s="41" t="str">
        <f t="shared" si="24"/>
        <v/>
      </c>
      <c r="E40" s="20" t="str">
        <f t="shared" si="25"/>
        <v/>
      </c>
      <c r="F40" s="20" t="str">
        <f t="shared" si="26"/>
        <v/>
      </c>
      <c r="G40" s="20" t="str">
        <f t="shared" si="27"/>
        <v/>
      </c>
      <c r="H40" s="20" t="str">
        <f t="shared" si="28"/>
        <v/>
      </c>
      <c r="I40" s="20" t="str">
        <f t="shared" si="29"/>
        <v/>
      </c>
      <c r="J40" s="20" t="str">
        <f t="shared" si="30"/>
        <v/>
      </c>
      <c r="K40" s="20" t="str">
        <f t="shared" si="31"/>
        <v/>
      </c>
      <c r="L40" s="20" t="str">
        <f t="shared" si="32"/>
        <v/>
      </c>
      <c r="M40" s="20" t="str">
        <f t="shared" si="33"/>
        <v/>
      </c>
      <c r="N40" s="20" t="str">
        <f t="shared" si="34"/>
        <v/>
      </c>
      <c r="O40" s="20" t="str">
        <f t="shared" si="35"/>
        <v/>
      </c>
      <c r="Q40" s="33"/>
      <c r="S40" s="33"/>
      <c r="T40" s="33"/>
      <c r="U40" s="33"/>
      <c r="V40" s="33"/>
      <c r="W40" s="33"/>
      <c r="X40" s="33"/>
      <c r="Y40" s="33"/>
      <c r="Z40" s="33"/>
      <c r="AA40" s="33"/>
      <c r="AB40" s="42"/>
      <c r="AC40" s="42"/>
      <c r="AD40" s="42"/>
      <c r="AE40">
        <f t="shared" si="36"/>
        <v>0</v>
      </c>
      <c r="AI40" t="e">
        <f t="shared" si="18"/>
        <v>#VALUE!</v>
      </c>
      <c r="AJ40">
        <f t="shared" si="19"/>
        <v>0</v>
      </c>
      <c r="AK40" t="e">
        <f t="shared" si="37"/>
        <v>#VALUE!</v>
      </c>
      <c r="AL40" t="e">
        <f t="shared" si="20"/>
        <v>#VALUE!</v>
      </c>
      <c r="AM40" t="e">
        <f t="shared" si="21"/>
        <v>#VALUE!</v>
      </c>
      <c r="AN40" t="e">
        <f t="shared" si="38"/>
        <v>#VALUE!</v>
      </c>
    </row>
    <row r="41" spans="1:40" ht="17.100000000000001" customHeight="1" x14ac:dyDescent="0.2">
      <c r="A41" s="19"/>
      <c r="B41" s="19" t="str">
        <f t="shared" si="22"/>
        <v/>
      </c>
      <c r="C41" s="36" t="str">
        <f t="shared" si="23"/>
        <v/>
      </c>
      <c r="D41" s="41" t="str">
        <f t="shared" si="24"/>
        <v/>
      </c>
      <c r="E41" s="20" t="str">
        <f t="shared" si="25"/>
        <v/>
      </c>
      <c r="F41" s="20" t="str">
        <f t="shared" si="26"/>
        <v/>
      </c>
      <c r="G41" s="20" t="str">
        <f t="shared" si="27"/>
        <v/>
      </c>
      <c r="H41" s="20" t="str">
        <f t="shared" si="28"/>
        <v/>
      </c>
      <c r="I41" s="20" t="str">
        <f t="shared" si="29"/>
        <v/>
      </c>
      <c r="J41" s="20" t="str">
        <f t="shared" si="30"/>
        <v/>
      </c>
      <c r="K41" s="20" t="str">
        <f t="shared" si="31"/>
        <v/>
      </c>
      <c r="L41" s="20" t="str">
        <f t="shared" si="32"/>
        <v/>
      </c>
      <c r="M41" s="20" t="str">
        <f t="shared" si="33"/>
        <v/>
      </c>
      <c r="N41" s="20" t="str">
        <f t="shared" si="34"/>
        <v/>
      </c>
      <c r="O41" s="20" t="str">
        <f t="shared" si="35"/>
        <v/>
      </c>
      <c r="Q41" s="33"/>
      <c r="S41" s="33"/>
      <c r="T41" s="33"/>
      <c r="U41" s="33"/>
      <c r="V41" s="33"/>
      <c r="W41" s="33"/>
      <c r="X41" s="33"/>
      <c r="Y41" s="33"/>
      <c r="Z41" s="33"/>
      <c r="AA41" s="33"/>
      <c r="AB41" s="42"/>
      <c r="AC41" s="42"/>
      <c r="AD41" s="42"/>
      <c r="AE41">
        <f t="shared" si="36"/>
        <v>0</v>
      </c>
      <c r="AI41" t="e">
        <f t="shared" si="18"/>
        <v>#VALUE!</v>
      </c>
      <c r="AJ41">
        <f t="shared" si="19"/>
        <v>0</v>
      </c>
      <c r="AK41" t="e">
        <f t="shared" si="37"/>
        <v>#VALUE!</v>
      </c>
      <c r="AL41" t="e">
        <f t="shared" si="20"/>
        <v>#VALUE!</v>
      </c>
      <c r="AM41" t="e">
        <f t="shared" si="21"/>
        <v>#VALUE!</v>
      </c>
      <c r="AN41" t="e">
        <f t="shared" si="38"/>
        <v>#VALUE!</v>
      </c>
    </row>
    <row r="42" spans="1:40" ht="17.100000000000001" customHeight="1" x14ac:dyDescent="0.2">
      <c r="A42" s="22"/>
      <c r="B42" s="22"/>
      <c r="C42" s="37" t="s">
        <v>37</v>
      </c>
      <c r="D42" s="31">
        <f t="shared" ref="D42:H42" si="39">SUM(D33:D41)</f>
        <v>68</v>
      </c>
      <c r="E42" s="35">
        <f t="shared" si="39"/>
        <v>81</v>
      </c>
      <c r="F42" s="35">
        <f t="shared" si="39"/>
        <v>39</v>
      </c>
      <c r="G42" s="35">
        <f t="shared" si="39"/>
        <v>27</v>
      </c>
      <c r="H42" s="35">
        <f t="shared" si="39"/>
        <v>50</v>
      </c>
      <c r="I42" s="31">
        <f>E42*7/D42</f>
        <v>8.3382352941176467</v>
      </c>
      <c r="J42" s="31">
        <f>F42*7/D42</f>
        <v>4.0147058823529411</v>
      </c>
      <c r="K42" s="32">
        <f>G42*7/D42</f>
        <v>2.7794117647058822</v>
      </c>
      <c r="L42" s="32">
        <f>H42*7/D42</f>
        <v>5.1470588235294121</v>
      </c>
      <c r="M42" s="20">
        <f>SUM(M33:M41)</f>
        <v>8</v>
      </c>
      <c r="N42" s="20">
        <f t="shared" ref="N42:O42" si="40">SUM(N33:N41)</f>
        <v>2</v>
      </c>
      <c r="O42" s="20">
        <f t="shared" si="40"/>
        <v>5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workbookViewId="0">
      <pane ySplit="1" topLeftCell="A2" activePane="bottomLeft" state="frozen"/>
      <selection pane="bottomLeft" activeCell="J7" sqref="J7"/>
    </sheetView>
  </sheetViews>
  <sheetFormatPr defaultRowHeight="12.75" x14ac:dyDescent="0.2"/>
  <cols>
    <col min="1" max="1" width="9.28515625" bestFit="1" customWidth="1"/>
    <col min="2" max="2" width="5" style="33" bestFit="1" customWidth="1"/>
    <col min="3" max="3" width="16.7109375" bestFit="1" customWidth="1"/>
    <col min="4" max="4" width="7.28515625" style="84" customWidth="1"/>
    <col min="5" max="8" width="7.28515625" style="92" customWidth="1"/>
    <col min="9" max="12" width="7.28515625" style="84" customWidth="1"/>
    <col min="13" max="15" width="7.28515625" style="92" customWidth="1"/>
  </cols>
  <sheetData>
    <row r="1" spans="1:16" x14ac:dyDescent="0.2">
      <c r="A1" s="18" t="s">
        <v>6</v>
      </c>
      <c r="B1" s="88" t="s">
        <v>23</v>
      </c>
      <c r="C1" s="18" t="s">
        <v>24</v>
      </c>
      <c r="D1" s="30" t="s">
        <v>38</v>
      </c>
      <c r="E1" s="91" t="s">
        <v>27</v>
      </c>
      <c r="F1" s="91" t="s">
        <v>26</v>
      </c>
      <c r="G1" s="91" t="s">
        <v>32</v>
      </c>
      <c r="H1" s="91" t="s">
        <v>33</v>
      </c>
      <c r="I1" s="85" t="s">
        <v>39</v>
      </c>
      <c r="J1" s="85" t="s">
        <v>40</v>
      </c>
      <c r="K1" s="85" t="s">
        <v>41</v>
      </c>
      <c r="L1" s="85" t="s">
        <v>42</v>
      </c>
      <c r="M1" s="91" t="s">
        <v>1</v>
      </c>
      <c r="N1" s="91" t="s">
        <v>3</v>
      </c>
      <c r="O1" s="94" t="s">
        <v>43</v>
      </c>
    </row>
    <row r="2" spans="1:16" x14ac:dyDescent="0.2">
      <c r="A2" s="39" t="s">
        <v>333</v>
      </c>
      <c r="B2" s="4">
        <v>9</v>
      </c>
      <c r="C2" s="90" t="s">
        <v>202</v>
      </c>
      <c r="D2" s="95">
        <v>35</v>
      </c>
      <c r="E2" s="96">
        <v>47</v>
      </c>
      <c r="F2" s="96">
        <v>18</v>
      </c>
      <c r="G2" s="96">
        <v>12</v>
      </c>
      <c r="H2" s="96">
        <v>40</v>
      </c>
      <c r="I2" s="95">
        <v>9.4</v>
      </c>
      <c r="J2" s="95">
        <v>3.6</v>
      </c>
      <c r="K2" s="95">
        <v>2.4</v>
      </c>
      <c r="L2" s="95">
        <v>8</v>
      </c>
      <c r="M2" s="96">
        <v>3</v>
      </c>
      <c r="N2" s="96">
        <v>2</v>
      </c>
      <c r="O2" s="96">
        <v>1</v>
      </c>
    </row>
    <row r="3" spans="1:16" x14ac:dyDescent="0.2">
      <c r="A3" s="39" t="s">
        <v>21</v>
      </c>
      <c r="B3" s="4">
        <v>8</v>
      </c>
      <c r="C3" s="90" t="s">
        <v>678</v>
      </c>
      <c r="D3" s="95">
        <v>34</v>
      </c>
      <c r="E3" s="96">
        <v>35</v>
      </c>
      <c r="F3" s="96">
        <v>7</v>
      </c>
      <c r="G3" s="96">
        <v>6</v>
      </c>
      <c r="H3" s="96">
        <v>46</v>
      </c>
      <c r="I3" s="95">
        <v>7.2058823529411766</v>
      </c>
      <c r="J3" s="95">
        <v>1.4411764705882353</v>
      </c>
      <c r="K3" s="95">
        <v>1.2352941176470589</v>
      </c>
      <c r="L3" s="95">
        <v>9.4705882352941178</v>
      </c>
      <c r="M3" s="96">
        <v>3</v>
      </c>
      <c r="N3" s="96">
        <v>0</v>
      </c>
      <c r="O3" s="96">
        <v>0</v>
      </c>
    </row>
    <row r="4" spans="1:16" x14ac:dyDescent="0.2">
      <c r="A4" s="39" t="s">
        <v>56</v>
      </c>
      <c r="B4" s="4">
        <v>10</v>
      </c>
      <c r="C4" s="90" t="s">
        <v>649</v>
      </c>
      <c r="D4" s="95">
        <v>33</v>
      </c>
      <c r="E4" s="96">
        <v>28</v>
      </c>
      <c r="F4" s="96">
        <v>8</v>
      </c>
      <c r="G4" s="96">
        <v>20</v>
      </c>
      <c r="H4" s="96">
        <v>32</v>
      </c>
      <c r="I4" s="95">
        <v>5.9393939393939394</v>
      </c>
      <c r="J4" s="95">
        <v>1.696969696969697</v>
      </c>
      <c r="K4" s="95">
        <v>4.2424242424242422</v>
      </c>
      <c r="L4" s="95">
        <v>6.7878787878787881</v>
      </c>
      <c r="M4" s="96">
        <v>6</v>
      </c>
      <c r="N4" s="96">
        <v>1</v>
      </c>
      <c r="O4" s="96">
        <v>0</v>
      </c>
    </row>
    <row r="5" spans="1:16" x14ac:dyDescent="0.2">
      <c r="A5" s="39" t="s">
        <v>312</v>
      </c>
      <c r="B5" s="4">
        <v>8</v>
      </c>
      <c r="C5" s="90" t="s">
        <v>672</v>
      </c>
      <c r="D5" s="95">
        <v>32</v>
      </c>
      <c r="E5" s="96">
        <v>27</v>
      </c>
      <c r="F5" s="96">
        <v>8</v>
      </c>
      <c r="G5" s="96">
        <v>16</v>
      </c>
      <c r="H5" s="96">
        <v>50</v>
      </c>
      <c r="I5" s="95">
        <v>5.90625</v>
      </c>
      <c r="J5" s="95">
        <v>1.75</v>
      </c>
      <c r="K5" s="95">
        <v>3.5</v>
      </c>
      <c r="L5" s="95">
        <v>10.9375</v>
      </c>
      <c r="M5" s="96">
        <v>4</v>
      </c>
      <c r="N5" s="96">
        <v>1</v>
      </c>
      <c r="O5" s="96">
        <v>0</v>
      </c>
    </row>
    <row r="6" spans="1:16" x14ac:dyDescent="0.2">
      <c r="A6" s="39" t="s">
        <v>52</v>
      </c>
      <c r="B6" s="4">
        <v>9</v>
      </c>
      <c r="C6" s="90" t="s">
        <v>664</v>
      </c>
      <c r="D6" s="95">
        <v>32</v>
      </c>
      <c r="E6" s="96">
        <v>49</v>
      </c>
      <c r="F6" s="96">
        <v>30</v>
      </c>
      <c r="G6" s="96">
        <v>26</v>
      </c>
      <c r="H6" s="96">
        <v>25</v>
      </c>
      <c r="I6" s="95">
        <v>10.71875</v>
      </c>
      <c r="J6" s="95">
        <v>6.5625</v>
      </c>
      <c r="K6" s="95">
        <v>5.6875</v>
      </c>
      <c r="L6" s="95">
        <v>5.46875</v>
      </c>
      <c r="M6" s="96">
        <v>3</v>
      </c>
      <c r="N6" s="96">
        <v>4</v>
      </c>
      <c r="O6" s="96">
        <v>1</v>
      </c>
    </row>
    <row r="7" spans="1:16" x14ac:dyDescent="0.2">
      <c r="A7" s="39" t="s">
        <v>324</v>
      </c>
      <c r="B7" s="33">
        <v>9</v>
      </c>
      <c r="C7" t="s">
        <v>631</v>
      </c>
      <c r="D7" s="84">
        <v>32</v>
      </c>
      <c r="E7" s="92">
        <v>35</v>
      </c>
      <c r="F7" s="92">
        <v>10</v>
      </c>
      <c r="G7" s="92">
        <v>9</v>
      </c>
      <c r="H7" s="92">
        <v>26</v>
      </c>
      <c r="I7" s="84">
        <v>7.65625</v>
      </c>
      <c r="J7" s="84">
        <v>2.1875</v>
      </c>
      <c r="K7" s="84">
        <v>1.96875</v>
      </c>
      <c r="L7" s="84">
        <v>5.6875</v>
      </c>
      <c r="M7" s="92">
        <v>5</v>
      </c>
      <c r="N7" s="92">
        <v>1</v>
      </c>
      <c r="O7" s="92">
        <v>0</v>
      </c>
    </row>
    <row r="8" spans="1:16" x14ac:dyDescent="0.2">
      <c r="A8" s="39" t="s">
        <v>53</v>
      </c>
      <c r="B8" s="4">
        <v>8</v>
      </c>
      <c r="C8" s="90" t="s">
        <v>659</v>
      </c>
      <c r="D8" s="95">
        <v>28.333333333333339</v>
      </c>
      <c r="E8" s="96">
        <v>35</v>
      </c>
      <c r="F8" s="96">
        <v>15</v>
      </c>
      <c r="G8" s="96">
        <v>12</v>
      </c>
      <c r="H8" s="96">
        <v>25</v>
      </c>
      <c r="I8" s="95">
        <v>8.6470588235294095</v>
      </c>
      <c r="J8" s="95">
        <v>3.7058823529411757</v>
      </c>
      <c r="K8" s="95">
        <v>2.9647058823529404</v>
      </c>
      <c r="L8" s="95">
        <v>6.1764705882352926</v>
      </c>
      <c r="M8" s="96">
        <v>3</v>
      </c>
      <c r="N8" s="96">
        <v>3</v>
      </c>
      <c r="O8" s="96">
        <v>1</v>
      </c>
    </row>
    <row r="9" spans="1:16" x14ac:dyDescent="0.2">
      <c r="A9" s="39" t="s">
        <v>312</v>
      </c>
      <c r="B9" s="4">
        <v>10</v>
      </c>
      <c r="C9" s="136" t="s">
        <v>163</v>
      </c>
      <c r="D9" s="95">
        <v>27</v>
      </c>
      <c r="E9" s="96">
        <v>38</v>
      </c>
      <c r="F9" s="96">
        <v>19</v>
      </c>
      <c r="G9" s="96">
        <v>16</v>
      </c>
      <c r="H9" s="96">
        <v>2</v>
      </c>
      <c r="I9" s="95">
        <v>9.8518518518518512</v>
      </c>
      <c r="J9" s="95">
        <v>4.9259259259259256</v>
      </c>
      <c r="K9" s="95">
        <v>4.1481481481481479</v>
      </c>
      <c r="L9" s="95">
        <v>0.51851851851851849</v>
      </c>
      <c r="M9" s="96">
        <v>1</v>
      </c>
      <c r="N9" s="96">
        <v>1</v>
      </c>
      <c r="O9" s="96">
        <v>4</v>
      </c>
    </row>
    <row r="10" spans="1:16" x14ac:dyDescent="0.2">
      <c r="A10" s="39" t="s">
        <v>324</v>
      </c>
      <c r="B10" s="33">
        <v>10</v>
      </c>
      <c r="C10" t="s">
        <v>634</v>
      </c>
      <c r="D10" s="84">
        <v>27</v>
      </c>
      <c r="E10" s="92">
        <v>38</v>
      </c>
      <c r="F10" s="92">
        <v>22</v>
      </c>
      <c r="G10" s="92">
        <v>10</v>
      </c>
      <c r="H10" s="92">
        <v>17</v>
      </c>
      <c r="I10" s="84">
        <v>9.8518518518518512</v>
      </c>
      <c r="J10" s="84">
        <v>5.7037037037037033</v>
      </c>
      <c r="K10" s="84">
        <v>2.5925925925925926</v>
      </c>
      <c r="L10" s="84">
        <v>4.4074074074074074</v>
      </c>
      <c r="M10" s="92">
        <v>1</v>
      </c>
      <c r="N10" s="92">
        <v>1</v>
      </c>
      <c r="O10" s="92">
        <v>5</v>
      </c>
    </row>
    <row r="11" spans="1:16" x14ac:dyDescent="0.2">
      <c r="A11" s="39" t="s">
        <v>44</v>
      </c>
      <c r="B11" s="33">
        <v>7</v>
      </c>
      <c r="C11" s="135" t="s">
        <v>232</v>
      </c>
      <c r="D11" s="84">
        <v>27</v>
      </c>
      <c r="E11" s="92">
        <v>31</v>
      </c>
      <c r="F11" s="92">
        <v>11</v>
      </c>
      <c r="G11" s="92">
        <v>10</v>
      </c>
      <c r="H11" s="92">
        <v>28</v>
      </c>
      <c r="I11" s="84">
        <v>8.0370370370370363</v>
      </c>
      <c r="J11" s="84">
        <v>2.8518518518518516</v>
      </c>
      <c r="K11" s="84">
        <v>2.5925925925925926</v>
      </c>
      <c r="L11" s="84">
        <v>7.2592592592592595</v>
      </c>
      <c r="M11" s="92">
        <v>2</v>
      </c>
      <c r="N11" s="92">
        <v>1</v>
      </c>
      <c r="O11" s="92">
        <v>0</v>
      </c>
    </row>
    <row r="12" spans="1:16" x14ac:dyDescent="0.2">
      <c r="A12" s="39" t="s">
        <v>44</v>
      </c>
      <c r="B12" s="4">
        <v>10</v>
      </c>
      <c r="C12" s="136" t="s">
        <v>250</v>
      </c>
      <c r="D12" s="95">
        <v>26</v>
      </c>
      <c r="E12" s="96">
        <v>43</v>
      </c>
      <c r="F12" s="96">
        <v>33</v>
      </c>
      <c r="G12" s="96">
        <v>23</v>
      </c>
      <c r="H12" s="96">
        <v>17</v>
      </c>
      <c r="I12" s="95">
        <v>11.576923076923077</v>
      </c>
      <c r="J12" s="95">
        <v>8.884615384615385</v>
      </c>
      <c r="K12" s="95">
        <v>6.1923076923076925</v>
      </c>
      <c r="L12" s="95">
        <v>4.5769230769230766</v>
      </c>
      <c r="M12" s="96">
        <v>1</v>
      </c>
      <c r="N12" s="96">
        <v>5</v>
      </c>
      <c r="O12" s="96">
        <v>0</v>
      </c>
      <c r="P12" s="90"/>
    </row>
    <row r="13" spans="1:16" x14ac:dyDescent="0.2">
      <c r="A13" s="39" t="s">
        <v>52</v>
      </c>
      <c r="B13" s="4">
        <v>7</v>
      </c>
      <c r="C13" s="136" t="s">
        <v>209</v>
      </c>
      <c r="D13" s="95">
        <v>20</v>
      </c>
      <c r="E13" s="96">
        <v>35</v>
      </c>
      <c r="F13" s="96">
        <v>15</v>
      </c>
      <c r="G13" s="104">
        <v>6</v>
      </c>
      <c r="H13" s="104">
        <v>5</v>
      </c>
      <c r="I13" s="105">
        <v>12.25</v>
      </c>
      <c r="J13" s="105">
        <v>5.25</v>
      </c>
      <c r="K13" s="105">
        <v>2.1</v>
      </c>
      <c r="L13" s="105">
        <v>1.75</v>
      </c>
      <c r="M13" s="104">
        <v>1</v>
      </c>
      <c r="N13" s="104">
        <v>0</v>
      </c>
      <c r="O13" s="104">
        <v>0</v>
      </c>
    </row>
    <row r="14" spans="1:16" x14ac:dyDescent="0.2">
      <c r="A14" s="39" t="s">
        <v>333</v>
      </c>
      <c r="B14" s="4">
        <v>7</v>
      </c>
      <c r="C14" s="136" t="s">
        <v>115</v>
      </c>
      <c r="D14" s="95">
        <v>19</v>
      </c>
      <c r="E14" s="96">
        <v>28</v>
      </c>
      <c r="F14" s="96">
        <v>15</v>
      </c>
      <c r="G14" s="96">
        <v>10</v>
      </c>
      <c r="H14" s="96">
        <v>28</v>
      </c>
      <c r="I14" s="95">
        <v>10.315789473684211</v>
      </c>
      <c r="J14" s="95">
        <v>5.5263157894736841</v>
      </c>
      <c r="K14" s="95">
        <v>3.6842105263157894</v>
      </c>
      <c r="L14" s="95">
        <v>10.315789473684211</v>
      </c>
      <c r="M14" s="96">
        <v>1</v>
      </c>
      <c r="N14" s="96">
        <v>2</v>
      </c>
      <c r="O14" s="96">
        <v>1</v>
      </c>
    </row>
    <row r="15" spans="1:16" x14ac:dyDescent="0.2">
      <c r="A15" s="39" t="s">
        <v>56</v>
      </c>
      <c r="B15" s="4">
        <v>6</v>
      </c>
      <c r="C15" s="90" t="s">
        <v>149</v>
      </c>
      <c r="D15" s="95">
        <v>18</v>
      </c>
      <c r="E15" s="96">
        <v>13</v>
      </c>
      <c r="F15" s="96">
        <v>4</v>
      </c>
      <c r="G15" s="96">
        <v>8</v>
      </c>
      <c r="H15" s="96">
        <v>19</v>
      </c>
      <c r="I15" s="95">
        <v>5.0555555555555554</v>
      </c>
      <c r="J15" s="95">
        <v>1.5555555555555556</v>
      </c>
      <c r="K15" s="95">
        <v>3.1111111111111112</v>
      </c>
      <c r="L15" s="95">
        <v>7.3888888888888893</v>
      </c>
      <c r="M15" s="96">
        <v>1</v>
      </c>
      <c r="N15" s="96">
        <v>1</v>
      </c>
      <c r="O15" s="96">
        <v>3</v>
      </c>
      <c r="P15" s="90"/>
    </row>
    <row r="16" spans="1:16" x14ac:dyDescent="0.2">
      <c r="A16" s="39" t="s">
        <v>21</v>
      </c>
      <c r="B16" s="4">
        <v>5</v>
      </c>
      <c r="C16" s="136" t="s">
        <v>178</v>
      </c>
      <c r="D16" s="95">
        <v>16.666666666666664</v>
      </c>
      <c r="E16" s="96">
        <v>28</v>
      </c>
      <c r="F16" s="96">
        <v>16</v>
      </c>
      <c r="G16" s="96">
        <v>3</v>
      </c>
      <c r="H16" s="96">
        <v>11</v>
      </c>
      <c r="I16" s="95">
        <v>11.760000000000002</v>
      </c>
      <c r="J16" s="95">
        <v>6.7200000000000006</v>
      </c>
      <c r="K16" s="95">
        <v>1.2600000000000002</v>
      </c>
      <c r="L16" s="95">
        <v>4.620000000000001</v>
      </c>
      <c r="M16" s="96">
        <v>1</v>
      </c>
      <c r="N16" s="96">
        <v>3</v>
      </c>
      <c r="O16" s="96">
        <v>1</v>
      </c>
    </row>
    <row r="17" spans="1:15" x14ac:dyDescent="0.2">
      <c r="A17" s="39" t="s">
        <v>53</v>
      </c>
      <c r="B17" s="4">
        <v>5</v>
      </c>
      <c r="C17" s="136" t="s">
        <v>661</v>
      </c>
      <c r="D17" s="95">
        <v>16.666666666666664</v>
      </c>
      <c r="E17" s="96">
        <v>22</v>
      </c>
      <c r="F17" s="96">
        <v>8</v>
      </c>
      <c r="G17" s="96">
        <v>6</v>
      </c>
      <c r="H17" s="96">
        <v>6</v>
      </c>
      <c r="I17" s="95">
        <v>9.240000000000002</v>
      </c>
      <c r="J17" s="95">
        <v>3.3600000000000003</v>
      </c>
      <c r="K17" s="95">
        <v>2.5200000000000005</v>
      </c>
      <c r="L17" s="95">
        <v>2.5200000000000005</v>
      </c>
      <c r="M17" s="96">
        <v>2</v>
      </c>
      <c r="N17" s="96">
        <v>1</v>
      </c>
      <c r="O17" s="96">
        <v>1</v>
      </c>
    </row>
    <row r="18" spans="1:15" x14ac:dyDescent="0.2">
      <c r="A18" s="39" t="s">
        <v>53</v>
      </c>
      <c r="B18" s="4">
        <v>4</v>
      </c>
      <c r="C18" s="90" t="s">
        <v>657</v>
      </c>
      <c r="D18" s="95">
        <v>13.666666666666664</v>
      </c>
      <c r="E18" s="96">
        <v>19</v>
      </c>
      <c r="F18" s="96">
        <v>6</v>
      </c>
      <c r="G18" s="96">
        <v>4</v>
      </c>
      <c r="H18" s="96">
        <v>8</v>
      </c>
      <c r="I18" s="95">
        <v>9.7317073170731732</v>
      </c>
      <c r="J18" s="95">
        <v>3.0731707317073176</v>
      </c>
      <c r="K18" s="95">
        <v>2.0487804878048785</v>
      </c>
      <c r="L18" s="95">
        <v>4.0975609756097571</v>
      </c>
      <c r="M18" s="96">
        <v>0</v>
      </c>
      <c r="N18" s="96">
        <v>0</v>
      </c>
      <c r="O18" s="96">
        <v>2</v>
      </c>
    </row>
    <row r="19" spans="1:15" x14ac:dyDescent="0.2">
      <c r="A19" s="39" t="s">
        <v>56</v>
      </c>
      <c r="B19" s="4">
        <v>4</v>
      </c>
      <c r="C19" s="136" t="s">
        <v>193</v>
      </c>
      <c r="D19" s="95">
        <v>12</v>
      </c>
      <c r="E19" s="96">
        <v>10</v>
      </c>
      <c r="F19" s="96">
        <v>1</v>
      </c>
      <c r="G19" s="96">
        <v>5</v>
      </c>
      <c r="H19" s="96">
        <v>5</v>
      </c>
      <c r="I19" s="95">
        <v>5.833333333333333</v>
      </c>
      <c r="J19" s="95">
        <v>0.58333333333333337</v>
      </c>
      <c r="K19" s="95">
        <v>2.9166666666666665</v>
      </c>
      <c r="L19" s="95">
        <v>2.9166666666666665</v>
      </c>
      <c r="M19" s="96">
        <v>1</v>
      </c>
      <c r="N19" s="96">
        <v>0</v>
      </c>
      <c r="O19" s="96">
        <v>2</v>
      </c>
    </row>
    <row r="20" spans="1:15" x14ac:dyDescent="0.2">
      <c r="A20" s="39" t="s">
        <v>52</v>
      </c>
      <c r="B20" s="4">
        <v>5</v>
      </c>
      <c r="C20" s="136" t="s">
        <v>214</v>
      </c>
      <c r="D20" s="95">
        <v>12</v>
      </c>
      <c r="E20" s="96">
        <v>28</v>
      </c>
      <c r="F20" s="96">
        <v>17</v>
      </c>
      <c r="G20" s="96">
        <v>11</v>
      </c>
      <c r="H20" s="96">
        <v>3</v>
      </c>
      <c r="I20" s="95">
        <v>16.333333333333332</v>
      </c>
      <c r="J20" s="95">
        <v>9.9166666666666661</v>
      </c>
      <c r="K20" s="95">
        <v>6.416666666666667</v>
      </c>
      <c r="L20" s="95">
        <v>1.75</v>
      </c>
      <c r="M20" s="96">
        <v>0</v>
      </c>
      <c r="N20" s="96">
        <v>2</v>
      </c>
      <c r="O20" s="96">
        <v>1</v>
      </c>
    </row>
    <row r="21" spans="1:15" x14ac:dyDescent="0.2">
      <c r="A21" s="39" t="s">
        <v>44</v>
      </c>
      <c r="B21" s="33">
        <v>6</v>
      </c>
      <c r="C21" t="s">
        <v>637</v>
      </c>
      <c r="D21" s="84">
        <v>9.3333333333333321</v>
      </c>
      <c r="E21" s="92">
        <v>20</v>
      </c>
      <c r="F21" s="92">
        <v>19</v>
      </c>
      <c r="G21" s="92">
        <v>18</v>
      </c>
      <c r="H21" s="92">
        <v>3</v>
      </c>
      <c r="I21" s="84">
        <v>15.000000000000002</v>
      </c>
      <c r="J21" s="84">
        <v>14.250000000000002</v>
      </c>
      <c r="K21" s="84">
        <v>13.500000000000002</v>
      </c>
      <c r="L21" s="84">
        <v>2.2500000000000004</v>
      </c>
      <c r="M21" s="92">
        <v>0</v>
      </c>
      <c r="N21" s="92">
        <v>0</v>
      </c>
      <c r="O21" s="92">
        <v>0</v>
      </c>
    </row>
    <row r="22" spans="1:15" x14ac:dyDescent="0.2">
      <c r="A22" s="39" t="s">
        <v>21</v>
      </c>
      <c r="B22" s="4">
        <v>3</v>
      </c>
      <c r="C22" s="136" t="s">
        <v>140</v>
      </c>
      <c r="D22" s="95">
        <v>8</v>
      </c>
      <c r="E22" s="96">
        <v>24</v>
      </c>
      <c r="F22" s="96">
        <v>12</v>
      </c>
      <c r="G22" s="96">
        <v>2</v>
      </c>
      <c r="H22" s="96">
        <v>3</v>
      </c>
      <c r="I22" s="95">
        <v>21</v>
      </c>
      <c r="J22" s="95">
        <v>10.5</v>
      </c>
      <c r="K22" s="95">
        <v>1.75</v>
      </c>
      <c r="L22" s="95">
        <v>2.625</v>
      </c>
      <c r="M22" s="96">
        <v>0</v>
      </c>
      <c r="N22" s="96">
        <v>2</v>
      </c>
      <c r="O22" s="96">
        <v>0</v>
      </c>
    </row>
    <row r="23" spans="1:15" x14ac:dyDescent="0.2">
      <c r="A23" s="39" t="s">
        <v>324</v>
      </c>
      <c r="B23" s="33">
        <v>2</v>
      </c>
      <c r="C23" t="s">
        <v>632</v>
      </c>
      <c r="D23" s="84">
        <v>8</v>
      </c>
      <c r="E23" s="92">
        <v>8</v>
      </c>
      <c r="F23" s="92">
        <v>7</v>
      </c>
      <c r="G23" s="92">
        <v>8</v>
      </c>
      <c r="H23" s="92">
        <v>6</v>
      </c>
      <c r="I23" s="84">
        <v>7</v>
      </c>
      <c r="J23" s="84">
        <v>6.125</v>
      </c>
      <c r="K23" s="84">
        <v>7</v>
      </c>
      <c r="L23" s="84">
        <v>5.25</v>
      </c>
      <c r="M23" s="92">
        <v>2</v>
      </c>
      <c r="N23" s="92">
        <v>0</v>
      </c>
      <c r="O23" s="92">
        <v>0</v>
      </c>
    </row>
    <row r="24" spans="1:15" x14ac:dyDescent="0.2">
      <c r="A24" s="39" t="s">
        <v>21</v>
      </c>
      <c r="B24" s="4">
        <v>3</v>
      </c>
      <c r="C24" s="136" t="s">
        <v>156</v>
      </c>
      <c r="D24" s="95">
        <v>7</v>
      </c>
      <c r="E24" s="96">
        <v>12</v>
      </c>
      <c r="F24" s="96">
        <v>10</v>
      </c>
      <c r="G24" s="96">
        <v>4</v>
      </c>
      <c r="H24" s="96">
        <v>3</v>
      </c>
      <c r="I24" s="95">
        <v>12</v>
      </c>
      <c r="J24" s="95">
        <v>10</v>
      </c>
      <c r="K24" s="95">
        <v>4</v>
      </c>
      <c r="L24" s="95">
        <v>3</v>
      </c>
      <c r="M24" s="96">
        <v>0</v>
      </c>
      <c r="N24" s="96">
        <v>1</v>
      </c>
      <c r="O24" s="96">
        <v>1</v>
      </c>
    </row>
    <row r="25" spans="1:15" x14ac:dyDescent="0.2">
      <c r="A25" s="39" t="s">
        <v>312</v>
      </c>
      <c r="B25" s="4">
        <v>2</v>
      </c>
      <c r="C25" s="136" t="s">
        <v>277</v>
      </c>
      <c r="D25" s="95">
        <v>7</v>
      </c>
      <c r="E25" s="96">
        <v>19</v>
      </c>
      <c r="F25" s="96">
        <v>15</v>
      </c>
      <c r="G25" s="96">
        <v>6</v>
      </c>
      <c r="H25" s="96">
        <v>0</v>
      </c>
      <c r="I25" s="95">
        <v>19</v>
      </c>
      <c r="J25" s="95">
        <v>15</v>
      </c>
      <c r="K25" s="95">
        <v>6</v>
      </c>
      <c r="L25" s="95">
        <v>0</v>
      </c>
      <c r="M25" s="96">
        <v>0</v>
      </c>
      <c r="N25" s="96">
        <v>1</v>
      </c>
      <c r="O25" s="96">
        <v>0</v>
      </c>
    </row>
    <row r="26" spans="1:15" x14ac:dyDescent="0.2">
      <c r="A26" s="39" t="s">
        <v>53</v>
      </c>
      <c r="B26" s="4">
        <v>2</v>
      </c>
      <c r="C26" s="90" t="s">
        <v>658</v>
      </c>
      <c r="D26" s="95">
        <v>6</v>
      </c>
      <c r="E26" s="96">
        <v>7</v>
      </c>
      <c r="F26" s="96">
        <v>5</v>
      </c>
      <c r="G26" s="96">
        <v>4</v>
      </c>
      <c r="H26" s="96">
        <v>3</v>
      </c>
      <c r="I26" s="95">
        <v>8.1666666666666661</v>
      </c>
      <c r="J26" s="95">
        <v>5.833333333333333</v>
      </c>
      <c r="K26" s="95">
        <v>4.666666666666667</v>
      </c>
      <c r="L26" s="95">
        <v>3.5</v>
      </c>
      <c r="M26" s="96">
        <v>0</v>
      </c>
      <c r="N26" s="96">
        <v>0</v>
      </c>
      <c r="O26" s="96">
        <v>0</v>
      </c>
    </row>
    <row r="27" spans="1:15" x14ac:dyDescent="0.2">
      <c r="A27" s="39" t="s">
        <v>333</v>
      </c>
      <c r="B27" s="4">
        <v>2</v>
      </c>
      <c r="C27" s="136" t="s">
        <v>238</v>
      </c>
      <c r="D27" s="95">
        <v>5</v>
      </c>
      <c r="E27" s="96">
        <v>10</v>
      </c>
      <c r="F27" s="96">
        <v>4</v>
      </c>
      <c r="G27" s="96">
        <v>2</v>
      </c>
      <c r="H27" s="96">
        <v>2</v>
      </c>
      <c r="I27" s="95">
        <v>14</v>
      </c>
      <c r="J27" s="95">
        <v>5.6</v>
      </c>
      <c r="K27" s="95">
        <v>2.8</v>
      </c>
      <c r="L27" s="95">
        <v>2.8</v>
      </c>
      <c r="M27" s="96">
        <v>0</v>
      </c>
      <c r="N27" s="96">
        <v>0</v>
      </c>
      <c r="O27" s="96">
        <v>1</v>
      </c>
    </row>
    <row r="28" spans="1:15" x14ac:dyDescent="0.2">
      <c r="A28" s="39" t="s">
        <v>333</v>
      </c>
      <c r="B28" s="4">
        <v>2</v>
      </c>
      <c r="C28" s="90" t="s">
        <v>134</v>
      </c>
      <c r="D28" s="95">
        <v>4</v>
      </c>
      <c r="E28" s="96">
        <v>3</v>
      </c>
      <c r="F28" s="96">
        <v>1</v>
      </c>
      <c r="G28" s="96">
        <v>1</v>
      </c>
      <c r="H28" s="96">
        <v>1</v>
      </c>
      <c r="I28" s="95">
        <v>5.25</v>
      </c>
      <c r="J28" s="95">
        <v>1.75</v>
      </c>
      <c r="K28" s="95">
        <v>1.75</v>
      </c>
      <c r="L28" s="95">
        <v>1.75</v>
      </c>
      <c r="M28" s="96">
        <v>1</v>
      </c>
      <c r="N28" s="96">
        <v>0</v>
      </c>
      <c r="O28" s="96">
        <v>0</v>
      </c>
    </row>
    <row r="29" spans="1:15" x14ac:dyDescent="0.2">
      <c r="A29" s="39" t="s">
        <v>333</v>
      </c>
      <c r="B29" s="4">
        <v>1</v>
      </c>
      <c r="C29" s="90" t="s">
        <v>623</v>
      </c>
      <c r="D29" s="95">
        <v>3</v>
      </c>
      <c r="E29" s="96">
        <v>6</v>
      </c>
      <c r="F29" s="96">
        <v>2</v>
      </c>
      <c r="G29" s="96">
        <v>1</v>
      </c>
      <c r="H29" s="96">
        <v>2</v>
      </c>
      <c r="I29" s="95">
        <v>14</v>
      </c>
      <c r="J29" s="95">
        <v>4.666666666666667</v>
      </c>
      <c r="K29" s="95">
        <v>2.3333333333333335</v>
      </c>
      <c r="L29" s="95">
        <v>4.666666666666667</v>
      </c>
      <c r="M29" s="96">
        <v>1</v>
      </c>
      <c r="N29" s="96">
        <v>0</v>
      </c>
      <c r="O29" s="96">
        <v>0</v>
      </c>
    </row>
    <row r="30" spans="1:15" x14ac:dyDescent="0.2">
      <c r="A30" s="39" t="s">
        <v>44</v>
      </c>
      <c r="B30" s="33">
        <v>2</v>
      </c>
      <c r="C30" s="135" t="s">
        <v>123</v>
      </c>
      <c r="D30" s="84">
        <v>2.6666666666666674</v>
      </c>
      <c r="E30" s="92">
        <v>4</v>
      </c>
      <c r="F30" s="92">
        <v>4</v>
      </c>
      <c r="G30" s="92">
        <v>3</v>
      </c>
      <c r="H30" s="92">
        <v>3</v>
      </c>
      <c r="I30" s="84">
        <v>10.499999999999996</v>
      </c>
      <c r="J30" s="84">
        <v>10.499999999999996</v>
      </c>
      <c r="K30" s="84">
        <v>7.8749999999999982</v>
      </c>
      <c r="L30" s="84">
        <v>7.8749999999999982</v>
      </c>
      <c r="M30" s="92">
        <v>1</v>
      </c>
      <c r="N30" s="92">
        <v>0</v>
      </c>
      <c r="O30" s="92">
        <v>0</v>
      </c>
    </row>
    <row r="31" spans="1:15" x14ac:dyDescent="0.2">
      <c r="A31" s="39" t="s">
        <v>52</v>
      </c>
      <c r="B31" s="4">
        <v>1</v>
      </c>
      <c r="C31" s="90" t="s">
        <v>666</v>
      </c>
      <c r="D31" s="95">
        <v>2</v>
      </c>
      <c r="E31" s="96">
        <v>5</v>
      </c>
      <c r="F31" s="96">
        <v>2</v>
      </c>
      <c r="G31" s="96">
        <v>2</v>
      </c>
      <c r="H31" s="96">
        <v>1</v>
      </c>
      <c r="I31" s="95">
        <v>17.5</v>
      </c>
      <c r="J31" s="95">
        <v>7</v>
      </c>
      <c r="K31" s="95">
        <v>7</v>
      </c>
      <c r="L31" s="95">
        <v>3.5</v>
      </c>
      <c r="M31" s="96">
        <v>0</v>
      </c>
      <c r="N31" s="96">
        <v>0</v>
      </c>
      <c r="O31" s="96">
        <v>0</v>
      </c>
    </row>
    <row r="32" spans="1:15" x14ac:dyDescent="0.2">
      <c r="A32" s="39" t="s">
        <v>53</v>
      </c>
      <c r="B32" s="4">
        <v>1</v>
      </c>
      <c r="C32" s="90" t="s">
        <v>654</v>
      </c>
      <c r="D32" s="95">
        <v>2</v>
      </c>
      <c r="E32" s="96">
        <v>1</v>
      </c>
      <c r="F32" s="96">
        <v>0</v>
      </c>
      <c r="G32" s="96">
        <v>1</v>
      </c>
      <c r="H32" s="96">
        <v>2</v>
      </c>
      <c r="I32" s="95">
        <v>3.5</v>
      </c>
      <c r="J32" s="95">
        <v>0</v>
      </c>
      <c r="K32" s="95">
        <v>3.5</v>
      </c>
      <c r="L32" s="95">
        <v>7</v>
      </c>
      <c r="M32" s="96">
        <v>0</v>
      </c>
      <c r="N32" s="96">
        <v>0</v>
      </c>
      <c r="O32" s="96">
        <v>0</v>
      </c>
    </row>
    <row r="33" spans="1:16" x14ac:dyDescent="0.2">
      <c r="A33" s="39" t="s">
        <v>21</v>
      </c>
      <c r="B33" s="4">
        <v>1</v>
      </c>
      <c r="C33" s="136" t="s">
        <v>159</v>
      </c>
      <c r="D33" s="95">
        <v>2</v>
      </c>
      <c r="E33" s="96">
        <v>1</v>
      </c>
      <c r="F33" s="96">
        <v>0</v>
      </c>
      <c r="G33" s="96">
        <v>1</v>
      </c>
      <c r="H33" s="96">
        <v>4</v>
      </c>
      <c r="I33" s="95">
        <v>3.5</v>
      </c>
      <c r="J33" s="95">
        <v>0</v>
      </c>
      <c r="K33" s="95">
        <v>3.5</v>
      </c>
      <c r="L33" s="95">
        <v>14</v>
      </c>
      <c r="M33" s="96">
        <v>0</v>
      </c>
      <c r="N33" s="96">
        <v>0</v>
      </c>
      <c r="O33" s="96">
        <v>1</v>
      </c>
    </row>
    <row r="34" spans="1:16" x14ac:dyDescent="0.2">
      <c r="A34" s="39" t="s">
        <v>56</v>
      </c>
      <c r="B34" s="4">
        <v>2</v>
      </c>
      <c r="C34" s="90" t="s">
        <v>644</v>
      </c>
      <c r="D34" s="95">
        <v>2</v>
      </c>
      <c r="E34" s="96">
        <v>2</v>
      </c>
      <c r="F34" s="96">
        <v>3</v>
      </c>
      <c r="G34" s="96">
        <v>3</v>
      </c>
      <c r="H34" s="96">
        <v>1</v>
      </c>
      <c r="I34" s="95">
        <v>7</v>
      </c>
      <c r="J34" s="95">
        <v>10.5</v>
      </c>
      <c r="K34" s="95">
        <v>10.5</v>
      </c>
      <c r="L34" s="95">
        <v>3.5</v>
      </c>
      <c r="M34" s="96">
        <v>0</v>
      </c>
      <c r="N34" s="96">
        <v>0</v>
      </c>
      <c r="O34" s="96">
        <v>0</v>
      </c>
    </row>
    <row r="35" spans="1:16" x14ac:dyDescent="0.2">
      <c r="A35" s="39" t="s">
        <v>56</v>
      </c>
      <c r="B35" s="4">
        <v>1</v>
      </c>
      <c r="C35" s="90" t="s">
        <v>645</v>
      </c>
      <c r="D35" s="95">
        <v>2</v>
      </c>
      <c r="E35" s="96">
        <v>1</v>
      </c>
      <c r="F35" s="96">
        <v>0</v>
      </c>
      <c r="G35" s="96">
        <v>2</v>
      </c>
      <c r="H35" s="96">
        <v>1</v>
      </c>
      <c r="I35" s="95">
        <v>3.5</v>
      </c>
      <c r="J35" s="95">
        <v>0</v>
      </c>
      <c r="K35" s="95">
        <v>7</v>
      </c>
      <c r="L35" s="95">
        <v>3.5</v>
      </c>
      <c r="M35" s="96">
        <v>0</v>
      </c>
      <c r="N35" s="96">
        <v>0</v>
      </c>
      <c r="O35" s="96">
        <v>0</v>
      </c>
    </row>
    <row r="36" spans="1:16" x14ac:dyDescent="0.2">
      <c r="A36" s="39" t="s">
        <v>53</v>
      </c>
      <c r="B36" s="4">
        <v>1</v>
      </c>
      <c r="C36" s="90" t="s">
        <v>655</v>
      </c>
      <c r="D36" s="95">
        <v>1.3333333333333337</v>
      </c>
      <c r="E36" s="96">
        <v>5</v>
      </c>
      <c r="F36" s="96">
        <v>8</v>
      </c>
      <c r="G36" s="96">
        <v>4</v>
      </c>
      <c r="H36" s="96">
        <v>2</v>
      </c>
      <c r="I36" s="95">
        <v>26.249999999999993</v>
      </c>
      <c r="J36" s="95">
        <v>41.999999999999986</v>
      </c>
      <c r="K36" s="95">
        <v>20.999999999999993</v>
      </c>
      <c r="L36" s="95">
        <v>10.499999999999996</v>
      </c>
      <c r="M36" s="96">
        <v>0</v>
      </c>
      <c r="N36" s="96">
        <v>1</v>
      </c>
      <c r="O36" s="96">
        <v>0</v>
      </c>
    </row>
    <row r="37" spans="1:16" x14ac:dyDescent="0.2">
      <c r="A37" s="39" t="s">
        <v>312</v>
      </c>
      <c r="B37" s="4">
        <v>1</v>
      </c>
      <c r="C37" s="90" t="s">
        <v>671</v>
      </c>
      <c r="D37" s="95">
        <v>1</v>
      </c>
      <c r="E37" s="96">
        <v>0</v>
      </c>
      <c r="F37" s="96">
        <v>0</v>
      </c>
      <c r="G37" s="96">
        <v>0</v>
      </c>
      <c r="H37" s="96">
        <v>1</v>
      </c>
      <c r="I37" s="95">
        <v>0</v>
      </c>
      <c r="J37" s="95">
        <v>0</v>
      </c>
      <c r="K37" s="95">
        <v>0</v>
      </c>
      <c r="L37" s="95">
        <v>7</v>
      </c>
      <c r="M37" s="96">
        <v>0</v>
      </c>
      <c r="N37" s="96">
        <v>0</v>
      </c>
      <c r="O37" s="96">
        <v>0</v>
      </c>
      <c r="P37" s="90"/>
    </row>
    <row r="38" spans="1:16" x14ac:dyDescent="0.2">
      <c r="A38" s="39" t="s">
        <v>324</v>
      </c>
      <c r="B38" s="4">
        <v>1</v>
      </c>
      <c r="C38" s="90" t="s">
        <v>630</v>
      </c>
      <c r="D38" s="95">
        <v>1</v>
      </c>
      <c r="E38" s="96">
        <v>0</v>
      </c>
      <c r="F38" s="96">
        <v>0</v>
      </c>
      <c r="G38" s="96">
        <v>0</v>
      </c>
      <c r="H38" s="96">
        <v>1</v>
      </c>
      <c r="I38" s="95">
        <v>0</v>
      </c>
      <c r="J38" s="95">
        <v>0</v>
      </c>
      <c r="K38" s="95">
        <v>0</v>
      </c>
      <c r="L38" s="95">
        <v>7</v>
      </c>
      <c r="M38" s="96">
        <v>0</v>
      </c>
      <c r="N38" s="96">
        <v>0</v>
      </c>
      <c r="O38" s="96">
        <v>0</v>
      </c>
    </row>
    <row r="39" spans="1:16" x14ac:dyDescent="0.2">
      <c r="A39" s="39" t="s">
        <v>53</v>
      </c>
      <c r="B39" s="4">
        <v>1</v>
      </c>
      <c r="C39" s="90" t="s">
        <v>652</v>
      </c>
      <c r="D39" s="95">
        <v>0.66666666666666663</v>
      </c>
      <c r="E39" s="96">
        <v>1</v>
      </c>
      <c r="F39" s="96">
        <v>1</v>
      </c>
      <c r="G39" s="96">
        <v>3</v>
      </c>
      <c r="H39" s="96">
        <v>0</v>
      </c>
      <c r="I39" s="95">
        <v>10.5</v>
      </c>
      <c r="J39" s="95">
        <v>10.5</v>
      </c>
      <c r="K39" s="95">
        <v>31.5</v>
      </c>
      <c r="L39" s="95">
        <v>0</v>
      </c>
      <c r="M39" s="96">
        <v>0</v>
      </c>
      <c r="N39" s="96">
        <v>0</v>
      </c>
      <c r="O39" s="96">
        <v>0</v>
      </c>
    </row>
    <row r="40" spans="1:16" x14ac:dyDescent="0.2">
      <c r="A40" s="39" t="s">
        <v>56</v>
      </c>
      <c r="B40" s="4">
        <v>1</v>
      </c>
      <c r="C40" s="136" t="s">
        <v>647</v>
      </c>
      <c r="D40" s="95">
        <v>0</v>
      </c>
      <c r="E40" s="96">
        <v>2</v>
      </c>
      <c r="F40" s="96">
        <v>5</v>
      </c>
      <c r="G40" s="96">
        <v>3</v>
      </c>
      <c r="H40" s="96">
        <v>0</v>
      </c>
      <c r="I40" s="95" t="e">
        <v>#DIV/0!</v>
      </c>
      <c r="J40" s="95" t="e">
        <v>#DIV/0!</v>
      </c>
      <c r="K40" s="95" t="e">
        <v>#DIV/0!</v>
      </c>
      <c r="L40" s="95" t="e">
        <v>#DIV/0!</v>
      </c>
      <c r="M40" s="96">
        <v>0</v>
      </c>
      <c r="N40" s="96">
        <v>0</v>
      </c>
      <c r="O40" s="96">
        <v>0</v>
      </c>
    </row>
    <row r="41" spans="1:16" x14ac:dyDescent="0.2">
      <c r="A41" s="39" t="s">
        <v>312</v>
      </c>
      <c r="B41" s="4">
        <v>1</v>
      </c>
      <c r="C41" s="90" t="s">
        <v>676</v>
      </c>
      <c r="D41" s="95">
        <v>0</v>
      </c>
      <c r="E41" s="96">
        <v>0</v>
      </c>
      <c r="F41" s="96">
        <v>3</v>
      </c>
      <c r="G41" s="96">
        <v>4</v>
      </c>
      <c r="H41" s="96">
        <v>0</v>
      </c>
      <c r="I41" s="95" t="e">
        <v>#DIV/0!</v>
      </c>
      <c r="J41" s="95" t="e">
        <v>#DIV/0!</v>
      </c>
      <c r="K41" s="95" t="e">
        <v>#DIV/0!</v>
      </c>
      <c r="L41" s="95" t="e">
        <v>#DIV/0!</v>
      </c>
      <c r="M41" s="96">
        <v>0</v>
      </c>
      <c r="N41" s="96">
        <v>1</v>
      </c>
      <c r="O41" s="96">
        <v>0</v>
      </c>
    </row>
    <row r="42" spans="1:16" x14ac:dyDescent="0.2">
      <c r="A42" s="39" t="s">
        <v>53</v>
      </c>
      <c r="B42" s="4">
        <v>1</v>
      </c>
      <c r="C42" s="90" t="s">
        <v>662</v>
      </c>
      <c r="D42" s="95">
        <v>0</v>
      </c>
      <c r="E42" s="96">
        <v>0</v>
      </c>
      <c r="F42" s="96">
        <v>2</v>
      </c>
      <c r="G42" s="96">
        <v>2</v>
      </c>
      <c r="H42" s="96">
        <v>0</v>
      </c>
      <c r="I42" s="95" t="e">
        <v>#DIV/0!</v>
      </c>
      <c r="J42" s="95" t="e">
        <v>#DIV/0!</v>
      </c>
      <c r="K42" s="95" t="e">
        <v>#DIV/0!</v>
      </c>
      <c r="L42" s="95" t="e">
        <v>#DIV/0!</v>
      </c>
      <c r="M42" s="96">
        <v>0</v>
      </c>
      <c r="N42" s="96">
        <v>0</v>
      </c>
      <c r="O42" s="96">
        <v>0</v>
      </c>
    </row>
    <row r="43" spans="1:16" x14ac:dyDescent="0.2">
      <c r="A43" s="90"/>
      <c r="B43" s="4"/>
      <c r="C43" s="90"/>
      <c r="D43" s="95"/>
      <c r="E43" s="96"/>
      <c r="F43" s="96"/>
      <c r="G43" s="96"/>
      <c r="H43" s="96"/>
      <c r="I43" s="95"/>
      <c r="J43" s="95"/>
      <c r="K43" s="95"/>
      <c r="L43" s="95"/>
      <c r="M43" s="96"/>
      <c r="N43" s="96"/>
      <c r="O43" s="96"/>
    </row>
    <row r="44" spans="1:16" x14ac:dyDescent="0.2">
      <c r="A44" s="90"/>
      <c r="B44" s="4"/>
      <c r="C44" s="90"/>
      <c r="D44" s="95"/>
      <c r="E44" s="96"/>
      <c r="F44" s="96"/>
      <c r="G44" s="96"/>
      <c r="H44" s="96"/>
      <c r="I44" s="95"/>
      <c r="J44" s="95"/>
      <c r="K44" s="95"/>
      <c r="L44" s="95"/>
      <c r="M44" s="96"/>
      <c r="N44" s="96"/>
      <c r="O44" s="96"/>
    </row>
    <row r="45" spans="1:16" x14ac:dyDescent="0.2">
      <c r="A45" s="90"/>
      <c r="B45" s="4"/>
      <c r="C45" s="90"/>
      <c r="D45" s="95"/>
      <c r="E45" s="96"/>
      <c r="F45" s="96"/>
      <c r="G45" s="96"/>
      <c r="H45" s="96"/>
      <c r="I45" s="95"/>
      <c r="J45" s="95"/>
      <c r="K45" s="95"/>
      <c r="L45" s="95"/>
      <c r="M45" s="96"/>
      <c r="N45" s="96"/>
      <c r="O45" s="96"/>
    </row>
    <row r="46" spans="1:16" x14ac:dyDescent="0.2">
      <c r="A46" s="90"/>
      <c r="B46" s="4"/>
      <c r="C46" s="90"/>
      <c r="D46" s="95"/>
      <c r="E46" s="96"/>
      <c r="F46" s="96"/>
      <c r="G46" s="96"/>
      <c r="H46" s="96"/>
      <c r="I46" s="95"/>
      <c r="J46" s="95"/>
      <c r="K46" s="95"/>
      <c r="L46" s="95"/>
      <c r="M46" s="96"/>
      <c r="N46" s="96"/>
      <c r="O46" s="96"/>
    </row>
    <row r="47" spans="1:16" x14ac:dyDescent="0.2">
      <c r="A47" s="90"/>
      <c r="B47" s="4"/>
      <c r="C47" s="90"/>
      <c r="D47" s="95"/>
      <c r="E47" s="96"/>
      <c r="F47" s="96"/>
      <c r="G47" s="96"/>
      <c r="H47" s="96"/>
      <c r="I47" s="95"/>
      <c r="J47" s="95"/>
      <c r="K47" s="95"/>
      <c r="L47" s="95"/>
      <c r="M47" s="96"/>
      <c r="N47" s="96"/>
      <c r="O47" s="96"/>
    </row>
  </sheetData>
  <sortState ref="A2:P47">
    <sortCondition descending="1" ref="D2:D47"/>
    <sortCondition ref="C2:C47"/>
  </sortState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workbookViewId="0">
      <pane ySplit="1" topLeftCell="A2" activePane="bottomLeft" state="frozen"/>
      <selection pane="bottomLeft" activeCell="F19" sqref="F19"/>
    </sheetView>
  </sheetViews>
  <sheetFormatPr defaultRowHeight="12.75" x14ac:dyDescent="0.2"/>
  <cols>
    <col min="1" max="1" width="13.140625" bestFit="1" customWidth="1"/>
    <col min="2" max="2" width="5" bestFit="1" customWidth="1"/>
    <col min="3" max="3" width="18" bestFit="1" customWidth="1"/>
    <col min="4" max="4" width="7.28515625" style="84" customWidth="1"/>
    <col min="5" max="8" width="7.28515625" style="92" customWidth="1"/>
    <col min="9" max="12" width="7.28515625" style="84" customWidth="1"/>
    <col min="13" max="15" width="7.28515625" style="92" customWidth="1"/>
  </cols>
  <sheetData>
    <row r="1" spans="1:15" x14ac:dyDescent="0.2">
      <c r="A1" s="18" t="s">
        <v>6</v>
      </c>
      <c r="B1" s="16" t="s">
        <v>23</v>
      </c>
      <c r="C1" s="18" t="s">
        <v>24</v>
      </c>
      <c r="D1" s="30" t="s">
        <v>38</v>
      </c>
      <c r="E1" s="91" t="s">
        <v>27</v>
      </c>
      <c r="F1" s="91" t="s">
        <v>26</v>
      </c>
      <c r="G1" s="91" t="s">
        <v>32</v>
      </c>
      <c r="H1" s="91" t="s">
        <v>33</v>
      </c>
      <c r="I1" s="85" t="s">
        <v>39</v>
      </c>
      <c r="J1" s="85" t="s">
        <v>40</v>
      </c>
      <c r="K1" s="85" t="s">
        <v>41</v>
      </c>
      <c r="L1" s="85" t="s">
        <v>42</v>
      </c>
      <c r="M1" s="91" t="s">
        <v>1</v>
      </c>
      <c r="N1" s="91" t="s">
        <v>3</v>
      </c>
      <c r="O1" s="94" t="s">
        <v>43</v>
      </c>
    </row>
    <row r="2" spans="1:15" x14ac:dyDescent="0.2">
      <c r="A2" s="90" t="s">
        <v>314</v>
      </c>
      <c r="B2" s="90">
        <v>10</v>
      </c>
      <c r="C2" s="90" t="s">
        <v>144</v>
      </c>
      <c r="D2" s="95">
        <v>40</v>
      </c>
      <c r="E2" s="96">
        <v>62</v>
      </c>
      <c r="F2" s="96">
        <v>30</v>
      </c>
      <c r="G2" s="96">
        <v>3</v>
      </c>
      <c r="H2" s="96">
        <v>38</v>
      </c>
      <c r="I2" s="95">
        <v>10.85</v>
      </c>
      <c r="J2" s="95">
        <v>5.25</v>
      </c>
      <c r="K2" s="95">
        <v>0.52500000000000002</v>
      </c>
      <c r="L2" s="95">
        <v>6.65</v>
      </c>
      <c r="M2" s="96">
        <v>2</v>
      </c>
      <c r="N2" s="96">
        <v>6</v>
      </c>
      <c r="O2" s="96">
        <v>0</v>
      </c>
    </row>
    <row r="3" spans="1:15" x14ac:dyDescent="0.2">
      <c r="A3" s="90" t="s">
        <v>336</v>
      </c>
      <c r="B3" s="4">
        <v>10</v>
      </c>
      <c r="C3" s="136" t="s">
        <v>726</v>
      </c>
      <c r="D3" s="95">
        <v>40</v>
      </c>
      <c r="E3" s="96">
        <v>65</v>
      </c>
      <c r="F3" s="96">
        <v>32</v>
      </c>
      <c r="G3" s="96">
        <v>21</v>
      </c>
      <c r="H3" s="96">
        <v>23</v>
      </c>
      <c r="I3" s="95">
        <v>11.375</v>
      </c>
      <c r="J3" s="95">
        <v>5.6</v>
      </c>
      <c r="K3" s="95">
        <v>3.6749999999999998</v>
      </c>
      <c r="L3" s="95">
        <v>4.0250000000000004</v>
      </c>
      <c r="M3" s="96">
        <v>4</v>
      </c>
      <c r="N3" s="96">
        <v>3</v>
      </c>
      <c r="O3" s="96">
        <v>0</v>
      </c>
    </row>
    <row r="4" spans="1:15" x14ac:dyDescent="0.2">
      <c r="A4" s="90" t="s">
        <v>7</v>
      </c>
      <c r="B4" s="90">
        <v>9</v>
      </c>
      <c r="C4" s="136" t="s">
        <v>99</v>
      </c>
      <c r="D4" s="95">
        <v>36</v>
      </c>
      <c r="E4" s="96">
        <v>43</v>
      </c>
      <c r="F4" s="96">
        <v>12</v>
      </c>
      <c r="G4" s="96">
        <v>7</v>
      </c>
      <c r="H4" s="96">
        <v>22</v>
      </c>
      <c r="I4" s="95">
        <v>8.3611111111111107</v>
      </c>
      <c r="J4" s="95">
        <v>2.3333333333333335</v>
      </c>
      <c r="K4" s="95">
        <v>1.3611111111111112</v>
      </c>
      <c r="L4" s="95">
        <v>4.2777777777777777</v>
      </c>
      <c r="M4" s="96">
        <v>5</v>
      </c>
      <c r="N4" s="96">
        <v>0</v>
      </c>
      <c r="O4" s="96">
        <v>0</v>
      </c>
    </row>
    <row r="5" spans="1:15" x14ac:dyDescent="0.2">
      <c r="A5" s="90" t="s">
        <v>45</v>
      </c>
      <c r="B5" s="4">
        <v>10</v>
      </c>
      <c r="C5" s="136" t="s">
        <v>739</v>
      </c>
      <c r="D5" s="95">
        <v>36</v>
      </c>
      <c r="E5" s="96">
        <v>53</v>
      </c>
      <c r="F5" s="96">
        <v>37</v>
      </c>
      <c r="G5" s="96">
        <v>29</v>
      </c>
      <c r="H5" s="96">
        <v>43</v>
      </c>
      <c r="I5" s="95">
        <v>10.305555555555555</v>
      </c>
      <c r="J5" s="95">
        <v>7.1944444444444446</v>
      </c>
      <c r="K5" s="95">
        <v>5.6388888888888893</v>
      </c>
      <c r="L5" s="95">
        <v>8.3611111111111107</v>
      </c>
      <c r="M5" s="96">
        <v>0</v>
      </c>
      <c r="N5" s="96">
        <v>5</v>
      </c>
      <c r="O5" s="96">
        <v>0</v>
      </c>
    </row>
    <row r="6" spans="1:15" x14ac:dyDescent="0.2">
      <c r="A6" s="90" t="s">
        <v>326</v>
      </c>
      <c r="B6" s="90">
        <v>9</v>
      </c>
      <c r="C6" s="136" t="s">
        <v>208</v>
      </c>
      <c r="D6" s="95">
        <v>28</v>
      </c>
      <c r="E6" s="96">
        <v>46</v>
      </c>
      <c r="F6" s="96">
        <v>24</v>
      </c>
      <c r="G6" s="96">
        <v>20</v>
      </c>
      <c r="H6" s="96">
        <v>17</v>
      </c>
      <c r="I6" s="95">
        <v>11.5</v>
      </c>
      <c r="J6" s="95">
        <v>6</v>
      </c>
      <c r="K6" s="95">
        <v>5</v>
      </c>
      <c r="L6" s="95">
        <v>4.25</v>
      </c>
      <c r="M6" s="96">
        <v>1</v>
      </c>
      <c r="N6" s="96">
        <v>3</v>
      </c>
      <c r="O6" s="96">
        <v>0</v>
      </c>
    </row>
    <row r="7" spans="1:15" x14ac:dyDescent="0.2">
      <c r="A7" s="90" t="s">
        <v>335</v>
      </c>
      <c r="B7">
        <v>7</v>
      </c>
      <c r="C7" s="135" t="s">
        <v>194</v>
      </c>
      <c r="D7" s="84">
        <v>27</v>
      </c>
      <c r="E7" s="92">
        <v>42</v>
      </c>
      <c r="F7" s="92">
        <v>26</v>
      </c>
      <c r="G7" s="92">
        <v>29</v>
      </c>
      <c r="H7" s="92">
        <v>13</v>
      </c>
      <c r="I7" s="84">
        <v>10.888888888888889</v>
      </c>
      <c r="J7" s="84">
        <v>6.7407407407407405</v>
      </c>
      <c r="K7" s="84">
        <v>7.5185185185185182</v>
      </c>
      <c r="L7" s="84">
        <v>3.3703703703703702</v>
      </c>
      <c r="M7" s="92">
        <v>3</v>
      </c>
      <c r="N7" s="92">
        <v>1</v>
      </c>
      <c r="O7" s="92">
        <v>1</v>
      </c>
    </row>
    <row r="8" spans="1:15" x14ac:dyDescent="0.2">
      <c r="A8" s="90" t="s">
        <v>326</v>
      </c>
      <c r="B8">
        <v>6</v>
      </c>
      <c r="C8" s="135" t="s">
        <v>200</v>
      </c>
      <c r="D8" s="84">
        <v>23.333333333333339</v>
      </c>
      <c r="E8" s="92">
        <v>38</v>
      </c>
      <c r="F8" s="92">
        <v>30</v>
      </c>
      <c r="G8" s="92">
        <v>21</v>
      </c>
      <c r="H8" s="92">
        <v>16</v>
      </c>
      <c r="I8" s="84">
        <v>11.399999999999997</v>
      </c>
      <c r="J8" s="84">
        <v>8.9999999999999982</v>
      </c>
      <c r="K8" s="84">
        <v>6.299999999999998</v>
      </c>
      <c r="L8" s="84">
        <v>4.7999999999999989</v>
      </c>
      <c r="M8" s="92">
        <v>1</v>
      </c>
      <c r="N8" s="92">
        <v>3</v>
      </c>
      <c r="O8" s="92">
        <v>1</v>
      </c>
    </row>
    <row r="9" spans="1:15" x14ac:dyDescent="0.2">
      <c r="A9" s="90" t="s">
        <v>334</v>
      </c>
      <c r="B9" s="4">
        <v>8</v>
      </c>
      <c r="C9" s="136" t="s">
        <v>137</v>
      </c>
      <c r="D9" s="95">
        <v>23</v>
      </c>
      <c r="E9" s="96">
        <v>39</v>
      </c>
      <c r="F9" s="96">
        <v>33</v>
      </c>
      <c r="G9" s="96">
        <v>29</v>
      </c>
      <c r="H9" s="96">
        <v>12</v>
      </c>
      <c r="I9" s="105">
        <v>11.869565217391305</v>
      </c>
      <c r="J9" s="95">
        <v>10.043478260869565</v>
      </c>
      <c r="K9" s="95">
        <v>8.8260869565217384</v>
      </c>
      <c r="L9" s="95">
        <v>3.652173913043478</v>
      </c>
      <c r="M9" s="96">
        <v>1</v>
      </c>
      <c r="N9" s="96">
        <v>1</v>
      </c>
      <c r="O9" s="96">
        <v>1</v>
      </c>
    </row>
    <row r="10" spans="1:15" x14ac:dyDescent="0.2">
      <c r="A10" t="s">
        <v>325</v>
      </c>
      <c r="B10" s="90">
        <v>8</v>
      </c>
      <c r="C10" s="126" t="s">
        <v>139</v>
      </c>
      <c r="D10" s="84">
        <v>19</v>
      </c>
      <c r="E10" s="84">
        <v>20</v>
      </c>
      <c r="F10" s="92">
        <v>14</v>
      </c>
      <c r="G10" s="92">
        <v>26</v>
      </c>
      <c r="H10" s="92">
        <v>14</v>
      </c>
      <c r="I10" s="84">
        <v>7.3684210526315788</v>
      </c>
      <c r="J10" s="84">
        <v>5.1578947368421053</v>
      </c>
      <c r="K10" s="84">
        <v>9.5789473684210531</v>
      </c>
      <c r="L10" s="84">
        <v>5.1578947368421053</v>
      </c>
      <c r="M10" s="92">
        <v>3</v>
      </c>
      <c r="N10" s="92">
        <v>2</v>
      </c>
      <c r="O10" s="92">
        <v>0</v>
      </c>
    </row>
    <row r="11" spans="1:15" x14ac:dyDescent="0.2">
      <c r="A11" s="90" t="s">
        <v>334</v>
      </c>
      <c r="B11" s="90">
        <v>5</v>
      </c>
      <c r="C11" s="90" t="s">
        <v>698</v>
      </c>
      <c r="D11" s="95">
        <v>18</v>
      </c>
      <c r="E11" s="96">
        <v>26</v>
      </c>
      <c r="F11" s="96">
        <v>14</v>
      </c>
      <c r="G11" s="96">
        <v>12</v>
      </c>
      <c r="H11" s="96">
        <v>18</v>
      </c>
      <c r="I11" s="95">
        <v>10.111111111111111</v>
      </c>
      <c r="J11" s="95">
        <v>5.4444444444444446</v>
      </c>
      <c r="K11" s="95">
        <v>4.666666666666667</v>
      </c>
      <c r="L11" s="95">
        <v>7</v>
      </c>
      <c r="M11" s="96">
        <v>0</v>
      </c>
      <c r="N11" s="96">
        <v>1</v>
      </c>
      <c r="O11" s="96">
        <v>0</v>
      </c>
    </row>
    <row r="12" spans="1:15" x14ac:dyDescent="0.2">
      <c r="A12" s="90" t="s">
        <v>335</v>
      </c>
      <c r="B12">
        <v>5</v>
      </c>
      <c r="C12" t="s">
        <v>235</v>
      </c>
      <c r="D12" s="84">
        <v>18</v>
      </c>
      <c r="E12" s="92">
        <v>25</v>
      </c>
      <c r="F12" s="92">
        <v>16</v>
      </c>
      <c r="G12" s="92">
        <v>12</v>
      </c>
      <c r="H12" s="92">
        <v>12</v>
      </c>
      <c r="I12" s="84">
        <v>9.7222222222222214</v>
      </c>
      <c r="J12" s="84">
        <v>6.2222222222222223</v>
      </c>
      <c r="K12" s="84">
        <v>4.666666666666667</v>
      </c>
      <c r="L12" s="84">
        <v>4.666666666666667</v>
      </c>
      <c r="M12" s="92">
        <v>1</v>
      </c>
      <c r="N12" s="92">
        <v>1</v>
      </c>
      <c r="O12" s="92">
        <v>1</v>
      </c>
    </row>
    <row r="13" spans="1:15" x14ac:dyDescent="0.2">
      <c r="A13" s="90" t="s">
        <v>335</v>
      </c>
      <c r="B13" s="4">
        <v>7</v>
      </c>
      <c r="C13" s="90" t="s">
        <v>259</v>
      </c>
      <c r="D13" s="95">
        <v>18</v>
      </c>
      <c r="E13" s="96">
        <v>44</v>
      </c>
      <c r="F13" s="96">
        <v>33</v>
      </c>
      <c r="G13" s="96">
        <v>16</v>
      </c>
      <c r="H13" s="96">
        <v>8</v>
      </c>
      <c r="I13" s="95">
        <v>17.111111111111111</v>
      </c>
      <c r="J13" s="95">
        <v>12.833333333333334</v>
      </c>
      <c r="K13" s="95">
        <v>6.2222222222222223</v>
      </c>
      <c r="L13" s="95">
        <v>3.1111111111111112</v>
      </c>
      <c r="M13" s="96">
        <v>0</v>
      </c>
      <c r="N13" s="96">
        <v>3</v>
      </c>
      <c r="O13" s="96">
        <v>1</v>
      </c>
    </row>
    <row r="14" spans="1:15" x14ac:dyDescent="0.2">
      <c r="A14" s="90" t="s">
        <v>7</v>
      </c>
      <c r="B14" s="90">
        <v>7</v>
      </c>
      <c r="C14" s="136" t="s">
        <v>186</v>
      </c>
      <c r="D14" s="95">
        <v>17.666666666666664</v>
      </c>
      <c r="E14" s="96">
        <v>28</v>
      </c>
      <c r="F14" s="96">
        <v>16</v>
      </c>
      <c r="G14" s="96">
        <v>8</v>
      </c>
      <c r="H14" s="96">
        <v>5</v>
      </c>
      <c r="I14" s="95">
        <v>11.094339622641511</v>
      </c>
      <c r="J14" s="95">
        <v>6.3396226415094352</v>
      </c>
      <c r="K14" s="95">
        <v>3.1698113207547176</v>
      </c>
      <c r="L14" s="95">
        <v>1.9811320754716983</v>
      </c>
      <c r="M14" s="96">
        <v>2</v>
      </c>
      <c r="N14" s="96">
        <v>1</v>
      </c>
      <c r="O14" s="96">
        <v>2</v>
      </c>
    </row>
    <row r="15" spans="1:15" x14ac:dyDescent="0.2">
      <c r="A15" s="90" t="s">
        <v>45</v>
      </c>
      <c r="B15" s="90">
        <v>6</v>
      </c>
      <c r="C15" s="90" t="s">
        <v>737</v>
      </c>
      <c r="D15" s="95">
        <v>17.333333333333339</v>
      </c>
      <c r="E15" s="96">
        <v>25</v>
      </c>
      <c r="F15" s="96">
        <v>14</v>
      </c>
      <c r="G15" s="96">
        <v>5</v>
      </c>
      <c r="H15" s="96">
        <v>9</v>
      </c>
      <c r="I15" s="95">
        <v>10.096153846153843</v>
      </c>
      <c r="J15" s="95">
        <v>5.6538461538461515</v>
      </c>
      <c r="K15" s="95">
        <v>2.0192307692307687</v>
      </c>
      <c r="L15" s="95">
        <v>3.6346153846153832</v>
      </c>
      <c r="M15" s="96">
        <v>2</v>
      </c>
      <c r="N15" s="96">
        <v>1</v>
      </c>
      <c r="O15" s="96">
        <v>0</v>
      </c>
    </row>
    <row r="16" spans="1:15" x14ac:dyDescent="0.2">
      <c r="A16" t="s">
        <v>325</v>
      </c>
      <c r="B16" s="90">
        <v>5</v>
      </c>
      <c r="C16" s="125" t="s">
        <v>690</v>
      </c>
      <c r="D16" s="95">
        <v>16.333333333333339</v>
      </c>
      <c r="E16" s="95">
        <v>27</v>
      </c>
      <c r="F16" s="96">
        <v>15</v>
      </c>
      <c r="G16" s="96">
        <v>8</v>
      </c>
      <c r="H16" s="96">
        <v>9</v>
      </c>
      <c r="I16" s="95">
        <v>11.571428571428568</v>
      </c>
      <c r="J16" s="95">
        <v>6.4285714285714262</v>
      </c>
      <c r="K16" s="95">
        <v>3.4285714285714275</v>
      </c>
      <c r="L16" s="95">
        <v>3.8571428571428559</v>
      </c>
      <c r="M16" s="96">
        <v>2</v>
      </c>
      <c r="N16" s="96">
        <v>1</v>
      </c>
      <c r="O16" s="96">
        <v>0</v>
      </c>
    </row>
    <row r="17" spans="1:15" x14ac:dyDescent="0.2">
      <c r="A17" s="90" t="s">
        <v>314</v>
      </c>
      <c r="B17" s="4">
        <v>7</v>
      </c>
      <c r="C17" s="136" t="s">
        <v>146</v>
      </c>
      <c r="D17" s="95">
        <v>16.333333333333339</v>
      </c>
      <c r="E17" s="96">
        <v>43</v>
      </c>
      <c r="F17" s="96">
        <v>37</v>
      </c>
      <c r="G17" s="96">
        <v>11</v>
      </c>
      <c r="H17" s="96">
        <v>7</v>
      </c>
      <c r="I17" s="95">
        <v>18.428571428571423</v>
      </c>
      <c r="J17" s="95">
        <v>15.857142857142851</v>
      </c>
      <c r="K17" s="95">
        <v>4.7142857142857126</v>
      </c>
      <c r="L17" s="95">
        <v>2.9999999999999991</v>
      </c>
      <c r="M17" s="96">
        <v>0</v>
      </c>
      <c r="N17" s="96">
        <v>2</v>
      </c>
      <c r="O17" s="96">
        <v>1</v>
      </c>
    </row>
    <row r="18" spans="1:15" x14ac:dyDescent="0.2">
      <c r="A18" s="90" t="s">
        <v>336</v>
      </c>
      <c r="B18" s="90">
        <v>6</v>
      </c>
      <c r="C18" s="90" t="s">
        <v>717</v>
      </c>
      <c r="D18" s="95">
        <v>16</v>
      </c>
      <c r="E18" s="96">
        <v>14</v>
      </c>
      <c r="F18" s="96">
        <v>12</v>
      </c>
      <c r="G18" s="96">
        <v>20</v>
      </c>
      <c r="H18" s="96">
        <v>9</v>
      </c>
      <c r="I18" s="95">
        <v>6.125</v>
      </c>
      <c r="J18" s="95">
        <v>5.25</v>
      </c>
      <c r="K18" s="95">
        <v>8.75</v>
      </c>
      <c r="L18" s="95">
        <v>3.9375</v>
      </c>
      <c r="M18" s="96">
        <v>1</v>
      </c>
      <c r="N18" s="96">
        <v>2</v>
      </c>
      <c r="O18" s="96">
        <v>2</v>
      </c>
    </row>
    <row r="19" spans="1:15" x14ac:dyDescent="0.2">
      <c r="A19" t="s">
        <v>325</v>
      </c>
      <c r="B19" s="90">
        <v>5</v>
      </c>
      <c r="C19" s="142" t="s">
        <v>688</v>
      </c>
      <c r="D19" s="95">
        <v>14</v>
      </c>
      <c r="E19" s="95">
        <v>13</v>
      </c>
      <c r="F19" s="96">
        <v>9</v>
      </c>
      <c r="G19" s="96">
        <v>15</v>
      </c>
      <c r="H19" s="96">
        <v>10</v>
      </c>
      <c r="I19" s="95">
        <v>6.5</v>
      </c>
      <c r="J19" s="95">
        <v>4.5</v>
      </c>
      <c r="K19" s="95">
        <v>7.5</v>
      </c>
      <c r="L19" s="95">
        <v>5</v>
      </c>
      <c r="M19" s="96">
        <v>2</v>
      </c>
      <c r="N19" s="96">
        <v>0</v>
      </c>
      <c r="O19" s="96">
        <v>0</v>
      </c>
    </row>
    <row r="20" spans="1:15" x14ac:dyDescent="0.2">
      <c r="A20" s="90" t="s">
        <v>7</v>
      </c>
      <c r="B20" s="90">
        <v>6</v>
      </c>
      <c r="C20" s="90" t="s">
        <v>241</v>
      </c>
      <c r="D20" s="95">
        <v>10.666666666666664</v>
      </c>
      <c r="E20" s="96">
        <v>16</v>
      </c>
      <c r="F20" s="96">
        <v>8</v>
      </c>
      <c r="G20" s="96">
        <v>9</v>
      </c>
      <c r="H20" s="96">
        <v>7</v>
      </c>
      <c r="I20" s="95">
        <v>10.500000000000002</v>
      </c>
      <c r="J20" s="95">
        <v>5.2500000000000009</v>
      </c>
      <c r="K20" s="95">
        <v>5.9062500000000009</v>
      </c>
      <c r="L20" s="95">
        <v>4.5937500000000009</v>
      </c>
      <c r="M20" s="96">
        <v>1</v>
      </c>
      <c r="N20" s="96">
        <v>1</v>
      </c>
      <c r="O20" s="96">
        <v>1</v>
      </c>
    </row>
    <row r="21" spans="1:15" x14ac:dyDescent="0.2">
      <c r="A21" s="90" t="s">
        <v>314</v>
      </c>
      <c r="B21" s="4">
        <v>5</v>
      </c>
      <c r="C21" s="90" t="s">
        <v>742</v>
      </c>
      <c r="D21" s="95">
        <v>10</v>
      </c>
      <c r="E21" s="96">
        <v>13</v>
      </c>
      <c r="F21" s="104">
        <v>8</v>
      </c>
      <c r="G21" s="104">
        <v>10</v>
      </c>
      <c r="H21" s="104">
        <v>10</v>
      </c>
      <c r="I21" s="105">
        <v>9.1</v>
      </c>
      <c r="J21" s="105">
        <v>5.6</v>
      </c>
      <c r="K21" s="105">
        <v>7</v>
      </c>
      <c r="L21" s="105">
        <v>7</v>
      </c>
      <c r="M21" s="104">
        <v>0</v>
      </c>
      <c r="N21" s="104">
        <v>0</v>
      </c>
      <c r="O21" s="104">
        <v>0</v>
      </c>
    </row>
    <row r="22" spans="1:15" x14ac:dyDescent="0.2">
      <c r="A22" s="90" t="s">
        <v>45</v>
      </c>
      <c r="B22" s="90">
        <v>6</v>
      </c>
      <c r="C22" s="90" t="s">
        <v>735</v>
      </c>
      <c r="D22" s="95">
        <v>8.6666666666666643</v>
      </c>
      <c r="E22" s="96">
        <v>23</v>
      </c>
      <c r="F22" s="96">
        <v>26</v>
      </c>
      <c r="G22" s="96">
        <v>12</v>
      </c>
      <c r="H22" s="96">
        <v>11</v>
      </c>
      <c r="I22" s="95">
        <v>18.576923076923084</v>
      </c>
      <c r="J22" s="95">
        <v>21.000000000000007</v>
      </c>
      <c r="K22" s="95">
        <v>9.6923076923076952</v>
      </c>
      <c r="L22" s="95">
        <v>8.8846153846153868</v>
      </c>
      <c r="M22" s="96">
        <v>0</v>
      </c>
      <c r="N22" s="96">
        <v>1</v>
      </c>
      <c r="O22" s="96">
        <v>0</v>
      </c>
    </row>
    <row r="23" spans="1:15" x14ac:dyDescent="0.2">
      <c r="A23" s="90" t="s">
        <v>326</v>
      </c>
      <c r="B23" s="90">
        <v>3</v>
      </c>
      <c r="C23" s="136" t="s">
        <v>691</v>
      </c>
      <c r="D23" s="95">
        <v>7.3333333333333321</v>
      </c>
      <c r="E23" s="96">
        <v>18</v>
      </c>
      <c r="F23" s="96">
        <v>22</v>
      </c>
      <c r="G23" s="96">
        <v>12</v>
      </c>
      <c r="H23" s="96">
        <v>1</v>
      </c>
      <c r="I23" s="95">
        <v>17.181818181818183</v>
      </c>
      <c r="J23" s="95">
        <v>21.000000000000004</v>
      </c>
      <c r="K23" s="95">
        <v>11.454545454545457</v>
      </c>
      <c r="L23" s="95">
        <v>0.9545454545454547</v>
      </c>
      <c r="M23" s="96">
        <v>0</v>
      </c>
      <c r="N23" s="96">
        <v>2</v>
      </c>
      <c r="O23" s="96">
        <v>0</v>
      </c>
    </row>
    <row r="24" spans="1:15" x14ac:dyDescent="0.2">
      <c r="A24" t="s">
        <v>325</v>
      </c>
      <c r="B24" s="90">
        <v>4</v>
      </c>
      <c r="C24" s="126" t="s">
        <v>685</v>
      </c>
      <c r="D24" s="84">
        <v>7</v>
      </c>
      <c r="E24" s="84">
        <v>13</v>
      </c>
      <c r="F24" s="92">
        <v>6</v>
      </c>
      <c r="G24" s="92">
        <v>5</v>
      </c>
      <c r="H24" s="92">
        <v>7</v>
      </c>
      <c r="I24" s="84">
        <v>13</v>
      </c>
      <c r="J24" s="84">
        <v>6</v>
      </c>
      <c r="K24" s="84">
        <v>5</v>
      </c>
      <c r="L24" s="84">
        <v>7</v>
      </c>
      <c r="M24" s="92">
        <v>0</v>
      </c>
      <c r="N24" s="92">
        <v>0</v>
      </c>
      <c r="O24" s="92">
        <v>1</v>
      </c>
    </row>
    <row r="25" spans="1:15" x14ac:dyDescent="0.2">
      <c r="A25" s="90" t="s">
        <v>336</v>
      </c>
      <c r="B25" s="90">
        <v>4</v>
      </c>
      <c r="C25" s="136" t="s">
        <v>725</v>
      </c>
      <c r="D25" s="95">
        <v>7</v>
      </c>
      <c r="E25" s="96">
        <v>8</v>
      </c>
      <c r="F25" s="96">
        <v>5</v>
      </c>
      <c r="G25" s="96">
        <v>10</v>
      </c>
      <c r="H25" s="96">
        <v>6</v>
      </c>
      <c r="I25" s="95">
        <v>8</v>
      </c>
      <c r="J25" s="95">
        <v>5</v>
      </c>
      <c r="K25" s="95">
        <v>10</v>
      </c>
      <c r="L25" s="95">
        <v>6</v>
      </c>
      <c r="M25" s="96">
        <v>0</v>
      </c>
      <c r="N25" s="96">
        <v>0</v>
      </c>
      <c r="O25" s="96">
        <v>0</v>
      </c>
    </row>
    <row r="26" spans="1:15" x14ac:dyDescent="0.2">
      <c r="A26" t="s">
        <v>325</v>
      </c>
      <c r="B26" s="90">
        <v>3</v>
      </c>
      <c r="C26" s="125" t="s">
        <v>684</v>
      </c>
      <c r="D26" s="95">
        <v>5.666666666666667</v>
      </c>
      <c r="E26" s="95">
        <v>8</v>
      </c>
      <c r="F26" s="96">
        <v>2</v>
      </c>
      <c r="G26" s="96">
        <v>4</v>
      </c>
      <c r="H26" s="96">
        <v>4</v>
      </c>
      <c r="I26" s="95">
        <v>9.8823529411764692</v>
      </c>
      <c r="J26" s="95">
        <v>2.4705882352941173</v>
      </c>
      <c r="K26" s="95">
        <v>4.9411764705882346</v>
      </c>
      <c r="L26" s="95">
        <v>4.9411764705882346</v>
      </c>
      <c r="M26" s="96">
        <v>0</v>
      </c>
      <c r="N26" s="96">
        <v>0</v>
      </c>
      <c r="O26" s="96">
        <v>0</v>
      </c>
    </row>
    <row r="27" spans="1:15" x14ac:dyDescent="0.2">
      <c r="A27" s="90" t="s">
        <v>334</v>
      </c>
      <c r="B27" s="90">
        <v>3</v>
      </c>
      <c r="C27" s="90" t="s">
        <v>703</v>
      </c>
      <c r="D27" s="95">
        <v>5.3333333333333321</v>
      </c>
      <c r="E27" s="96">
        <v>9</v>
      </c>
      <c r="F27" s="96">
        <v>11</v>
      </c>
      <c r="G27" s="96">
        <v>13</v>
      </c>
      <c r="H27" s="96">
        <v>3</v>
      </c>
      <c r="I27" s="95">
        <v>11.812500000000002</v>
      </c>
      <c r="J27" s="95">
        <v>14.437500000000004</v>
      </c>
      <c r="K27" s="95">
        <v>17.062500000000004</v>
      </c>
      <c r="L27" s="95">
        <v>3.9375000000000009</v>
      </c>
      <c r="M27" s="96">
        <v>0</v>
      </c>
      <c r="N27" s="96">
        <v>0</v>
      </c>
      <c r="O27" s="96">
        <v>0</v>
      </c>
    </row>
    <row r="28" spans="1:15" x14ac:dyDescent="0.2">
      <c r="A28" s="90" t="s">
        <v>334</v>
      </c>
      <c r="B28" s="4">
        <v>1</v>
      </c>
      <c r="C28" s="90" t="s">
        <v>707</v>
      </c>
      <c r="D28" s="95">
        <v>5</v>
      </c>
      <c r="E28" s="96">
        <v>8</v>
      </c>
      <c r="F28" s="96">
        <v>5</v>
      </c>
      <c r="G28" s="96">
        <v>9</v>
      </c>
      <c r="H28" s="96">
        <v>4</v>
      </c>
      <c r="I28" s="95">
        <v>11.2</v>
      </c>
      <c r="J28" s="95">
        <v>7</v>
      </c>
      <c r="K28" s="95">
        <v>12.6</v>
      </c>
      <c r="L28" s="95">
        <v>5.6</v>
      </c>
      <c r="M28" s="96">
        <v>0</v>
      </c>
      <c r="N28" s="96">
        <v>2</v>
      </c>
      <c r="O28" s="96">
        <v>0</v>
      </c>
    </row>
    <row r="29" spans="1:15" x14ac:dyDescent="0.2">
      <c r="A29" t="s">
        <v>325</v>
      </c>
      <c r="B29" s="90">
        <v>3</v>
      </c>
      <c r="C29" s="125" t="s">
        <v>686</v>
      </c>
      <c r="D29" s="95">
        <v>5</v>
      </c>
      <c r="E29" s="95">
        <v>7</v>
      </c>
      <c r="F29" s="96">
        <v>9</v>
      </c>
      <c r="G29" s="96">
        <v>10</v>
      </c>
      <c r="H29" s="96">
        <v>0</v>
      </c>
      <c r="I29" s="95">
        <v>9.8000000000000007</v>
      </c>
      <c r="J29" s="95">
        <v>12.6</v>
      </c>
      <c r="K29" s="95">
        <v>14</v>
      </c>
      <c r="L29" s="95">
        <v>0</v>
      </c>
      <c r="M29" s="96">
        <v>0</v>
      </c>
      <c r="N29" s="96">
        <v>0</v>
      </c>
      <c r="O29" s="96">
        <v>0</v>
      </c>
    </row>
    <row r="30" spans="1:15" x14ac:dyDescent="0.2">
      <c r="A30" s="90" t="s">
        <v>326</v>
      </c>
      <c r="B30">
        <v>2</v>
      </c>
      <c r="C30" s="135" t="s">
        <v>229</v>
      </c>
      <c r="D30" s="84">
        <v>4</v>
      </c>
      <c r="E30" s="92">
        <v>12</v>
      </c>
      <c r="F30" s="92">
        <v>9</v>
      </c>
      <c r="G30" s="92">
        <v>3</v>
      </c>
      <c r="H30" s="92">
        <v>1</v>
      </c>
      <c r="I30" s="84">
        <v>21</v>
      </c>
      <c r="J30" s="84">
        <v>15.75</v>
      </c>
      <c r="K30" s="84">
        <v>5.25</v>
      </c>
      <c r="L30" s="84">
        <v>1.75</v>
      </c>
      <c r="M30" s="92">
        <v>0</v>
      </c>
      <c r="N30" s="92">
        <v>0</v>
      </c>
      <c r="O30" s="92">
        <v>0</v>
      </c>
    </row>
    <row r="31" spans="1:15" x14ac:dyDescent="0.2">
      <c r="A31" s="90" t="s">
        <v>45</v>
      </c>
      <c r="B31" s="33">
        <v>3</v>
      </c>
      <c r="C31" t="s">
        <v>195</v>
      </c>
      <c r="D31" s="95">
        <v>3.6666666666666674</v>
      </c>
      <c r="E31" s="92">
        <v>7</v>
      </c>
      <c r="F31" s="92">
        <v>5</v>
      </c>
      <c r="G31" s="92">
        <v>7</v>
      </c>
      <c r="H31" s="92">
        <v>2</v>
      </c>
      <c r="I31" s="84">
        <v>13.363636363636362</v>
      </c>
      <c r="J31" s="84">
        <v>9.5454545454545432</v>
      </c>
      <c r="K31" s="84">
        <v>13.363636363636362</v>
      </c>
      <c r="L31" s="84">
        <v>3.8181818181818175</v>
      </c>
      <c r="M31" s="92">
        <v>0</v>
      </c>
      <c r="N31" s="92">
        <v>0</v>
      </c>
      <c r="O31" s="92">
        <v>0</v>
      </c>
    </row>
    <row r="32" spans="1:15" x14ac:dyDescent="0.2">
      <c r="A32" s="90" t="s">
        <v>334</v>
      </c>
      <c r="B32" s="90">
        <v>3</v>
      </c>
      <c r="C32" s="90" t="s">
        <v>700</v>
      </c>
      <c r="D32" s="95">
        <v>3.6666666666666674</v>
      </c>
      <c r="E32" s="96">
        <v>7</v>
      </c>
      <c r="F32" s="96">
        <v>7</v>
      </c>
      <c r="G32" s="96">
        <v>7</v>
      </c>
      <c r="H32" s="96">
        <v>2</v>
      </c>
      <c r="I32" s="95">
        <v>13.363636363636362</v>
      </c>
      <c r="J32" s="95">
        <v>13.363636363636362</v>
      </c>
      <c r="K32" s="95">
        <v>13.363636363636362</v>
      </c>
      <c r="L32" s="95">
        <v>3.8181818181818175</v>
      </c>
      <c r="M32" s="96">
        <v>1</v>
      </c>
      <c r="N32" s="96">
        <v>0</v>
      </c>
      <c r="O32" s="96">
        <v>0</v>
      </c>
    </row>
    <row r="33" spans="1:15" x14ac:dyDescent="0.2">
      <c r="A33" s="90" t="s">
        <v>334</v>
      </c>
      <c r="B33" s="90">
        <v>4</v>
      </c>
      <c r="C33" s="90" t="s">
        <v>699</v>
      </c>
      <c r="D33" s="95">
        <v>3.6666666666666674</v>
      </c>
      <c r="E33" s="96">
        <v>7</v>
      </c>
      <c r="F33" s="96">
        <v>6</v>
      </c>
      <c r="G33" s="96">
        <v>6</v>
      </c>
      <c r="H33" s="96">
        <v>1</v>
      </c>
      <c r="I33" s="95">
        <v>13.363636363636362</v>
      </c>
      <c r="J33" s="95">
        <v>11.454545454545451</v>
      </c>
      <c r="K33" s="95">
        <v>11.454545454545451</v>
      </c>
      <c r="L33" s="95">
        <v>1.9090909090909087</v>
      </c>
      <c r="M33" s="96">
        <v>2</v>
      </c>
      <c r="N33" s="96">
        <v>1</v>
      </c>
      <c r="O33" s="96">
        <v>0</v>
      </c>
    </row>
    <row r="34" spans="1:15" x14ac:dyDescent="0.2">
      <c r="A34" s="90" t="s">
        <v>7</v>
      </c>
      <c r="B34" s="90">
        <v>2</v>
      </c>
      <c r="C34" s="136" t="s">
        <v>279</v>
      </c>
      <c r="D34" s="95">
        <v>3.3333333333333335</v>
      </c>
      <c r="E34" s="96">
        <v>0</v>
      </c>
      <c r="F34" s="96">
        <v>0</v>
      </c>
      <c r="G34" s="96">
        <v>2</v>
      </c>
      <c r="H34" s="96">
        <v>0</v>
      </c>
      <c r="I34" s="95">
        <v>0</v>
      </c>
      <c r="J34" s="95">
        <v>0</v>
      </c>
      <c r="K34" s="95">
        <v>4.2</v>
      </c>
      <c r="L34" s="95">
        <v>0</v>
      </c>
      <c r="M34" s="96">
        <v>0</v>
      </c>
      <c r="N34" s="96">
        <v>0</v>
      </c>
      <c r="O34" s="96">
        <v>0</v>
      </c>
    </row>
    <row r="35" spans="1:15" x14ac:dyDescent="0.2">
      <c r="A35" s="90" t="s">
        <v>334</v>
      </c>
      <c r="B35" s="4">
        <v>2</v>
      </c>
      <c r="C35" s="90" t="s">
        <v>710</v>
      </c>
      <c r="D35" s="95">
        <v>3</v>
      </c>
      <c r="E35" s="96">
        <v>6</v>
      </c>
      <c r="F35" s="96">
        <v>1</v>
      </c>
      <c r="G35" s="96">
        <v>0</v>
      </c>
      <c r="H35" s="96">
        <v>1</v>
      </c>
      <c r="I35" s="95">
        <v>14</v>
      </c>
      <c r="J35" s="95">
        <v>2.3333333333333335</v>
      </c>
      <c r="K35" s="95">
        <v>0</v>
      </c>
      <c r="L35" s="95">
        <v>2.3333333333333335</v>
      </c>
      <c r="M35" s="96">
        <v>0</v>
      </c>
      <c r="N35" s="96">
        <v>0</v>
      </c>
      <c r="O35" s="96">
        <v>0</v>
      </c>
    </row>
    <row r="36" spans="1:15" x14ac:dyDescent="0.2">
      <c r="A36" s="90" t="s">
        <v>45</v>
      </c>
      <c r="B36" s="90">
        <v>2</v>
      </c>
      <c r="C36" s="90" t="s">
        <v>734</v>
      </c>
      <c r="D36" s="95">
        <v>3</v>
      </c>
      <c r="E36" s="96">
        <v>3</v>
      </c>
      <c r="F36" s="96">
        <v>4</v>
      </c>
      <c r="G36" s="96">
        <v>3</v>
      </c>
      <c r="H36" s="96">
        <v>1</v>
      </c>
      <c r="I36" s="95">
        <v>7</v>
      </c>
      <c r="J36" s="95">
        <v>9.3333333333333339</v>
      </c>
      <c r="K36" s="95">
        <v>7</v>
      </c>
      <c r="L36" s="95">
        <v>2.3333333333333335</v>
      </c>
      <c r="M36" s="96">
        <v>1</v>
      </c>
      <c r="N36" s="96">
        <v>0</v>
      </c>
      <c r="O36" s="96">
        <v>0</v>
      </c>
    </row>
    <row r="37" spans="1:15" x14ac:dyDescent="0.2">
      <c r="A37" s="90" t="s">
        <v>335</v>
      </c>
      <c r="B37" s="4">
        <v>1</v>
      </c>
      <c r="C37" s="90" t="s">
        <v>712</v>
      </c>
      <c r="D37" s="95">
        <v>3</v>
      </c>
      <c r="E37" s="96">
        <v>9</v>
      </c>
      <c r="F37" s="96">
        <v>4</v>
      </c>
      <c r="G37" s="96">
        <v>1</v>
      </c>
      <c r="H37" s="96">
        <v>2</v>
      </c>
      <c r="I37" s="95">
        <v>21</v>
      </c>
      <c r="J37" s="95">
        <v>9.3333333333333339</v>
      </c>
      <c r="K37" s="95">
        <v>2.3333333333333335</v>
      </c>
      <c r="L37" s="95">
        <v>4.666666666666667</v>
      </c>
      <c r="M37" s="96">
        <v>0</v>
      </c>
      <c r="N37" s="96">
        <v>0</v>
      </c>
      <c r="O37" s="96">
        <v>0</v>
      </c>
    </row>
    <row r="38" spans="1:15" x14ac:dyDescent="0.2">
      <c r="A38" s="90" t="s">
        <v>336</v>
      </c>
      <c r="B38" s="90">
        <v>2</v>
      </c>
      <c r="C38" s="90" t="s">
        <v>720</v>
      </c>
      <c r="D38" s="95">
        <v>2</v>
      </c>
      <c r="E38" s="96">
        <v>3</v>
      </c>
      <c r="F38" s="96">
        <v>8</v>
      </c>
      <c r="G38" s="96">
        <v>7</v>
      </c>
      <c r="H38" s="96">
        <v>1</v>
      </c>
      <c r="I38" s="95">
        <v>10.5</v>
      </c>
      <c r="J38" s="95">
        <v>28</v>
      </c>
      <c r="K38" s="95">
        <v>24.5</v>
      </c>
      <c r="L38" s="95">
        <v>3.5</v>
      </c>
      <c r="M38" s="96">
        <v>0</v>
      </c>
      <c r="N38" s="96">
        <v>0</v>
      </c>
      <c r="O38" s="96">
        <v>0</v>
      </c>
    </row>
    <row r="39" spans="1:15" x14ac:dyDescent="0.2">
      <c r="A39" s="90" t="s">
        <v>7</v>
      </c>
      <c r="B39" s="90">
        <v>1</v>
      </c>
      <c r="C39" s="136" t="s">
        <v>728</v>
      </c>
      <c r="D39" s="95">
        <v>1.3333333333333337</v>
      </c>
      <c r="E39" s="96">
        <v>4</v>
      </c>
      <c r="F39" s="96">
        <v>2</v>
      </c>
      <c r="G39" s="96">
        <v>2</v>
      </c>
      <c r="H39" s="96">
        <v>2</v>
      </c>
      <c r="I39" s="95">
        <v>20.999999999999993</v>
      </c>
      <c r="J39" s="95">
        <v>10.499999999999996</v>
      </c>
      <c r="K39" s="95">
        <v>10.499999999999996</v>
      </c>
      <c r="L39" s="95">
        <v>10.499999999999996</v>
      </c>
      <c r="M39" s="96">
        <v>0</v>
      </c>
      <c r="N39" s="96">
        <v>0</v>
      </c>
      <c r="O39" s="96">
        <v>0</v>
      </c>
    </row>
    <row r="40" spans="1:15" x14ac:dyDescent="0.2">
      <c r="A40" s="90" t="s">
        <v>314</v>
      </c>
      <c r="B40" s="90">
        <v>1</v>
      </c>
      <c r="C40" s="136" t="s">
        <v>743</v>
      </c>
      <c r="D40" s="95">
        <v>1</v>
      </c>
      <c r="E40" s="96">
        <v>6</v>
      </c>
      <c r="F40" s="96">
        <v>7</v>
      </c>
      <c r="G40" s="96">
        <v>2</v>
      </c>
      <c r="H40" s="96">
        <v>0</v>
      </c>
      <c r="I40" s="95">
        <v>42</v>
      </c>
      <c r="J40" s="95">
        <v>49</v>
      </c>
      <c r="K40" s="95">
        <v>14</v>
      </c>
      <c r="L40" s="95">
        <v>0</v>
      </c>
      <c r="M40" s="96">
        <v>0</v>
      </c>
      <c r="N40" s="96">
        <v>0</v>
      </c>
      <c r="O40" s="96">
        <v>0</v>
      </c>
    </row>
    <row r="41" spans="1:15" x14ac:dyDescent="0.2">
      <c r="A41" s="90" t="s">
        <v>314</v>
      </c>
      <c r="B41">
        <v>1</v>
      </c>
      <c r="C41" t="s">
        <v>744</v>
      </c>
      <c r="D41" s="84">
        <v>1</v>
      </c>
      <c r="E41" s="92">
        <v>2</v>
      </c>
      <c r="F41" s="92">
        <v>0</v>
      </c>
      <c r="G41" s="92">
        <v>1</v>
      </c>
      <c r="H41" s="92">
        <v>0</v>
      </c>
      <c r="I41" s="84">
        <v>14</v>
      </c>
      <c r="J41" s="84">
        <v>0</v>
      </c>
      <c r="K41" s="84">
        <v>7</v>
      </c>
      <c r="L41" s="84">
        <v>0</v>
      </c>
      <c r="M41" s="92">
        <v>0</v>
      </c>
      <c r="N41" s="92">
        <v>0</v>
      </c>
      <c r="O41" s="92">
        <v>0</v>
      </c>
    </row>
    <row r="42" spans="1:15" x14ac:dyDescent="0.2">
      <c r="A42" s="90" t="s">
        <v>334</v>
      </c>
      <c r="B42" s="90">
        <v>3</v>
      </c>
      <c r="C42" s="90" t="s">
        <v>701</v>
      </c>
      <c r="D42" s="95">
        <v>1</v>
      </c>
      <c r="E42" s="96">
        <v>0</v>
      </c>
      <c r="F42" s="96">
        <v>9</v>
      </c>
      <c r="G42" s="96">
        <v>11</v>
      </c>
      <c r="H42" s="96">
        <v>0</v>
      </c>
      <c r="I42" s="95">
        <v>0</v>
      </c>
      <c r="J42" s="95">
        <v>63</v>
      </c>
      <c r="K42" s="95">
        <v>77</v>
      </c>
      <c r="L42" s="95">
        <v>0</v>
      </c>
      <c r="M42" s="96">
        <v>0</v>
      </c>
      <c r="N42" s="96">
        <v>1</v>
      </c>
      <c r="O42" s="96">
        <v>0</v>
      </c>
    </row>
    <row r="43" spans="1:15" x14ac:dyDescent="0.2">
      <c r="A43" t="s">
        <v>325</v>
      </c>
      <c r="B43" s="90">
        <v>1</v>
      </c>
      <c r="C43" s="125" t="s">
        <v>244</v>
      </c>
      <c r="D43" s="95">
        <v>1</v>
      </c>
      <c r="E43" s="95">
        <v>3</v>
      </c>
      <c r="F43" s="96">
        <v>2</v>
      </c>
      <c r="G43" s="96">
        <v>1</v>
      </c>
      <c r="H43" s="96">
        <v>1</v>
      </c>
      <c r="I43" s="95">
        <v>21</v>
      </c>
      <c r="J43" s="95">
        <v>14</v>
      </c>
      <c r="K43" s="95">
        <v>7</v>
      </c>
      <c r="L43" s="95">
        <v>7</v>
      </c>
      <c r="M43" s="96">
        <v>0</v>
      </c>
      <c r="N43" s="96">
        <v>0</v>
      </c>
      <c r="O43" s="96">
        <v>0</v>
      </c>
    </row>
    <row r="44" spans="1:15" x14ac:dyDescent="0.2">
      <c r="A44" s="90" t="s">
        <v>326</v>
      </c>
      <c r="B44">
        <v>1</v>
      </c>
      <c r="C44" s="135" t="s">
        <v>695</v>
      </c>
      <c r="D44" s="84">
        <v>0.33333333333333331</v>
      </c>
      <c r="E44" s="92">
        <v>2</v>
      </c>
      <c r="F44" s="92">
        <v>1</v>
      </c>
      <c r="G44" s="92">
        <v>1</v>
      </c>
      <c r="H44" s="92">
        <v>0</v>
      </c>
      <c r="I44" s="84">
        <v>42</v>
      </c>
      <c r="J44" s="84">
        <v>21</v>
      </c>
      <c r="K44" s="84">
        <v>21</v>
      </c>
      <c r="L44" s="84">
        <v>0</v>
      </c>
      <c r="M44" s="92">
        <v>0</v>
      </c>
      <c r="N44" s="92">
        <v>0</v>
      </c>
      <c r="O44" s="92">
        <v>0</v>
      </c>
    </row>
    <row r="45" spans="1:15" x14ac:dyDescent="0.2">
      <c r="A45" s="90" t="s">
        <v>334</v>
      </c>
      <c r="B45" s="4">
        <v>1</v>
      </c>
      <c r="C45" s="136" t="s">
        <v>706</v>
      </c>
      <c r="D45" s="95">
        <v>0.33333333333333331</v>
      </c>
      <c r="E45" s="96">
        <v>0</v>
      </c>
      <c r="F45" s="96">
        <v>3</v>
      </c>
      <c r="G45" s="96">
        <v>4</v>
      </c>
      <c r="H45" s="96">
        <v>0</v>
      </c>
      <c r="I45" s="95">
        <v>0</v>
      </c>
      <c r="J45" s="95">
        <v>63</v>
      </c>
      <c r="K45" s="95">
        <v>84</v>
      </c>
      <c r="L45" s="95">
        <v>0</v>
      </c>
      <c r="M45" s="96">
        <v>0</v>
      </c>
      <c r="N45" s="96">
        <v>0</v>
      </c>
      <c r="O45" s="96">
        <v>0</v>
      </c>
    </row>
    <row r="46" spans="1:15" x14ac:dyDescent="0.2">
      <c r="A46" t="s">
        <v>325</v>
      </c>
      <c r="B46" s="90">
        <v>1</v>
      </c>
      <c r="C46" s="125" t="s">
        <v>135</v>
      </c>
      <c r="D46" s="95">
        <v>0</v>
      </c>
      <c r="E46" s="95">
        <v>0</v>
      </c>
      <c r="F46" s="96">
        <v>1</v>
      </c>
      <c r="G46" s="96">
        <v>2</v>
      </c>
      <c r="H46" s="96">
        <v>0</v>
      </c>
      <c r="I46" s="95" t="e">
        <v>#DIV/0!</v>
      </c>
      <c r="J46" s="95" t="e">
        <v>#DIV/0!</v>
      </c>
      <c r="K46" s="95" t="e">
        <v>#DIV/0!</v>
      </c>
      <c r="L46" s="95" t="e">
        <v>#DIV/0!</v>
      </c>
      <c r="M46" s="96">
        <v>0</v>
      </c>
      <c r="N46" s="96">
        <v>0</v>
      </c>
      <c r="O46" s="96">
        <v>0</v>
      </c>
    </row>
    <row r="47" spans="1:15" x14ac:dyDescent="0.2">
      <c r="A47" s="90"/>
    </row>
    <row r="48" spans="1:15" x14ac:dyDescent="0.2">
      <c r="A48" s="90"/>
    </row>
    <row r="49" spans="1:1" x14ac:dyDescent="0.2">
      <c r="A49" s="90"/>
    </row>
    <row r="50" spans="1:1" x14ac:dyDescent="0.2">
      <c r="A50" s="90"/>
    </row>
  </sheetData>
  <sortState ref="A2:O50">
    <sortCondition descending="1" ref="D2:D50"/>
    <sortCondition ref="C2:C50"/>
  </sortState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3"/>
  <sheetViews>
    <sheetView workbookViewId="0">
      <pane ySplit="1" topLeftCell="A37" activePane="bottomLeft" state="frozen"/>
      <selection pane="bottomLeft" activeCell="A2" sqref="A2:A213"/>
    </sheetView>
  </sheetViews>
  <sheetFormatPr defaultRowHeight="12.75" x14ac:dyDescent="0.2"/>
  <cols>
    <col min="1" max="1" width="13.42578125" style="44" customWidth="1"/>
    <col min="2" max="2" width="4.5703125" style="44" bestFit="1" customWidth="1"/>
    <col min="3" max="3" width="5" style="44" bestFit="1" customWidth="1"/>
    <col min="4" max="4" width="18.140625" style="44" bestFit="1" customWidth="1"/>
    <col min="5" max="5" width="7.28515625" style="44" bestFit="1" customWidth="1"/>
    <col min="6" max="6" width="5.42578125" style="44" bestFit="1" customWidth="1"/>
    <col min="7" max="7" width="4.28515625" style="44" bestFit="1" customWidth="1"/>
    <col min="8" max="9" width="3.28515625" style="44" bestFit="1" customWidth="1"/>
    <col min="10" max="10" width="3.5703125" style="44" bestFit="1" customWidth="1"/>
    <col min="11" max="11" width="4.140625" style="44" bestFit="1" customWidth="1"/>
    <col min="12" max="12" width="3.5703125" style="44" bestFit="1" customWidth="1"/>
    <col min="13" max="13" width="3" style="44" bestFit="1" customWidth="1"/>
    <col min="14" max="14" width="6.140625" style="44" bestFit="1" customWidth="1"/>
    <col min="15" max="15" width="3.5703125" style="44" bestFit="1" customWidth="1"/>
    <col min="16" max="16" width="6.140625" style="44" bestFit="1" customWidth="1"/>
    <col min="17" max="16384" width="9.140625" style="44"/>
  </cols>
  <sheetData>
    <row r="1" spans="1:16" x14ac:dyDescent="0.2">
      <c r="A1" s="18" t="s">
        <v>6</v>
      </c>
      <c r="B1" s="18" t="s">
        <v>22</v>
      </c>
      <c r="C1" s="18" t="s">
        <v>23</v>
      </c>
      <c r="D1" s="18" t="s">
        <v>24</v>
      </c>
      <c r="E1" s="18" t="s">
        <v>25</v>
      </c>
      <c r="F1" s="18" t="s">
        <v>26</v>
      </c>
      <c r="G1" s="18" t="s">
        <v>27</v>
      </c>
      <c r="H1" s="18" t="s">
        <v>28</v>
      </c>
      <c r="I1" s="18" t="s">
        <v>29</v>
      </c>
      <c r="J1" s="18" t="s">
        <v>30</v>
      </c>
      <c r="K1" s="18" t="s">
        <v>31</v>
      </c>
      <c r="L1" s="18" t="s">
        <v>32</v>
      </c>
      <c r="M1" s="18" t="s">
        <v>33</v>
      </c>
      <c r="N1" s="83" t="s">
        <v>34</v>
      </c>
      <c r="O1" s="18" t="s">
        <v>35</v>
      </c>
      <c r="P1" s="83" t="s">
        <v>36</v>
      </c>
    </row>
    <row r="2" spans="1:16" x14ac:dyDescent="0.2">
      <c r="A2" s="44" t="s">
        <v>52</v>
      </c>
      <c r="B2" s="44">
        <v>43</v>
      </c>
      <c r="C2" s="44">
        <v>3</v>
      </c>
      <c r="D2" s="44" t="s">
        <v>666</v>
      </c>
      <c r="E2" s="44">
        <v>7</v>
      </c>
      <c r="F2" s="44">
        <v>0</v>
      </c>
      <c r="G2" s="44">
        <v>1</v>
      </c>
      <c r="H2" s="44">
        <v>0</v>
      </c>
      <c r="I2" s="44">
        <v>0</v>
      </c>
      <c r="J2" s="44">
        <v>0</v>
      </c>
      <c r="K2" s="44">
        <v>0</v>
      </c>
      <c r="L2" s="44">
        <v>0</v>
      </c>
      <c r="M2" s="44">
        <v>0</v>
      </c>
      <c r="N2" s="121">
        <v>0.14285714285714285</v>
      </c>
      <c r="O2" s="44">
        <v>1</v>
      </c>
      <c r="P2" s="121">
        <v>0.14285714285714285</v>
      </c>
    </row>
    <row r="3" spans="1:16" x14ac:dyDescent="0.2">
      <c r="A3" s="44" t="s">
        <v>7</v>
      </c>
      <c r="B3" s="44">
        <v>55</v>
      </c>
      <c r="C3" s="44">
        <v>9</v>
      </c>
      <c r="D3" s="44" t="s">
        <v>99</v>
      </c>
      <c r="E3" s="44">
        <v>24</v>
      </c>
      <c r="F3" s="44">
        <v>3</v>
      </c>
      <c r="G3" s="44">
        <v>11</v>
      </c>
      <c r="H3" s="44">
        <v>1</v>
      </c>
      <c r="I3" s="44">
        <v>0</v>
      </c>
      <c r="J3" s="44">
        <v>0</v>
      </c>
      <c r="K3" s="44">
        <v>6</v>
      </c>
      <c r="L3" s="44">
        <v>3</v>
      </c>
      <c r="M3" s="44">
        <v>0</v>
      </c>
      <c r="N3" s="121">
        <v>0.45833333333333331</v>
      </c>
      <c r="O3" s="44">
        <v>12</v>
      </c>
      <c r="P3" s="121">
        <v>0.5</v>
      </c>
    </row>
    <row r="4" spans="1:16" x14ac:dyDescent="0.2">
      <c r="A4" s="44" t="s">
        <v>53</v>
      </c>
      <c r="B4" s="44">
        <v>46</v>
      </c>
      <c r="C4" s="44">
        <v>9</v>
      </c>
      <c r="D4" s="44" t="s">
        <v>658</v>
      </c>
      <c r="E4" s="44">
        <v>28</v>
      </c>
      <c r="F4" s="44">
        <v>5</v>
      </c>
      <c r="G4" s="44">
        <v>13</v>
      </c>
      <c r="H4" s="44">
        <v>2</v>
      </c>
      <c r="I4" s="44">
        <v>0</v>
      </c>
      <c r="J4" s="44">
        <v>0</v>
      </c>
      <c r="K4" s="44">
        <v>5</v>
      </c>
      <c r="L4" s="44">
        <v>1</v>
      </c>
      <c r="M4" s="44">
        <v>1</v>
      </c>
      <c r="N4" s="121">
        <v>0.4642857142857143</v>
      </c>
      <c r="O4" s="44">
        <v>15</v>
      </c>
      <c r="P4" s="121">
        <v>0.5357142857142857</v>
      </c>
    </row>
    <row r="5" spans="1:16" x14ac:dyDescent="0.2">
      <c r="A5" s="44" t="s">
        <v>312</v>
      </c>
      <c r="B5" s="44">
        <v>44</v>
      </c>
      <c r="C5" s="44">
        <v>8</v>
      </c>
      <c r="D5" s="44" t="s">
        <v>672</v>
      </c>
      <c r="E5" s="44">
        <v>22</v>
      </c>
      <c r="F5" s="44">
        <v>9</v>
      </c>
      <c r="G5" s="44">
        <v>10</v>
      </c>
      <c r="H5" s="44">
        <v>2</v>
      </c>
      <c r="I5" s="44">
        <v>1</v>
      </c>
      <c r="J5" s="44">
        <v>0</v>
      </c>
      <c r="K5" s="44">
        <v>6</v>
      </c>
      <c r="L5" s="44">
        <v>1</v>
      </c>
      <c r="M5" s="44">
        <v>0</v>
      </c>
      <c r="N5" s="121">
        <v>0.45454545454545453</v>
      </c>
      <c r="O5" s="44">
        <v>14</v>
      </c>
      <c r="P5" s="121">
        <v>0.63636363636363635</v>
      </c>
    </row>
    <row r="6" spans="1:16" x14ac:dyDescent="0.2">
      <c r="A6" s="44" t="s">
        <v>336</v>
      </c>
      <c r="B6" s="44">
        <v>40</v>
      </c>
      <c r="C6" s="44">
        <v>8</v>
      </c>
      <c r="D6" s="44" t="s">
        <v>723</v>
      </c>
      <c r="E6" s="44">
        <v>20</v>
      </c>
      <c r="F6" s="44">
        <v>5</v>
      </c>
      <c r="G6" s="44">
        <v>4</v>
      </c>
      <c r="H6" s="44">
        <v>0</v>
      </c>
      <c r="I6" s="44">
        <v>0</v>
      </c>
      <c r="J6" s="44">
        <v>0</v>
      </c>
      <c r="K6" s="44">
        <v>5</v>
      </c>
      <c r="L6" s="44">
        <v>5</v>
      </c>
      <c r="M6" s="44">
        <v>4</v>
      </c>
      <c r="N6" s="121">
        <v>0.2</v>
      </c>
      <c r="O6" s="44">
        <v>4</v>
      </c>
      <c r="P6" s="121">
        <v>0.2</v>
      </c>
    </row>
    <row r="7" spans="1:16" x14ac:dyDescent="0.2">
      <c r="A7" s="44" t="s">
        <v>336</v>
      </c>
      <c r="B7" s="44">
        <v>43</v>
      </c>
      <c r="C7" s="44">
        <v>9</v>
      </c>
      <c r="D7" s="44" t="s">
        <v>717</v>
      </c>
      <c r="E7" s="44">
        <v>23</v>
      </c>
      <c r="F7" s="44">
        <v>10</v>
      </c>
      <c r="G7" s="44">
        <v>11</v>
      </c>
      <c r="H7" s="44">
        <v>5</v>
      </c>
      <c r="I7" s="44">
        <v>0</v>
      </c>
      <c r="J7" s="44">
        <v>0</v>
      </c>
      <c r="K7" s="44">
        <v>6</v>
      </c>
      <c r="L7" s="44">
        <v>4</v>
      </c>
      <c r="M7" s="44">
        <v>1</v>
      </c>
      <c r="N7" s="121">
        <v>0.47826086956521741</v>
      </c>
      <c r="O7" s="44">
        <v>16</v>
      </c>
      <c r="P7" s="121">
        <v>0.69565217391304346</v>
      </c>
    </row>
    <row r="8" spans="1:16" x14ac:dyDescent="0.2">
      <c r="A8" s="44" t="s">
        <v>7</v>
      </c>
      <c r="B8" s="44">
        <v>51</v>
      </c>
      <c r="C8" s="44">
        <v>10</v>
      </c>
      <c r="D8" s="44" t="s">
        <v>727</v>
      </c>
      <c r="E8" s="44">
        <v>29</v>
      </c>
      <c r="F8" s="44">
        <v>7</v>
      </c>
      <c r="G8" s="44">
        <v>15</v>
      </c>
      <c r="H8" s="44">
        <v>0</v>
      </c>
      <c r="I8" s="44">
        <v>0</v>
      </c>
      <c r="J8" s="44">
        <v>0</v>
      </c>
      <c r="K8" s="44">
        <v>3</v>
      </c>
      <c r="L8" s="44">
        <v>1</v>
      </c>
      <c r="M8" s="44">
        <v>2</v>
      </c>
      <c r="N8" s="121">
        <v>0.51724137931034486</v>
      </c>
      <c r="O8" s="44">
        <v>15</v>
      </c>
      <c r="P8" s="121">
        <v>0.51724137931034486</v>
      </c>
    </row>
    <row r="9" spans="1:16" x14ac:dyDescent="0.2">
      <c r="A9" s="44" t="s">
        <v>21</v>
      </c>
      <c r="B9" s="44">
        <v>57</v>
      </c>
      <c r="C9" s="44">
        <v>9</v>
      </c>
      <c r="D9" s="44" t="s">
        <v>679</v>
      </c>
      <c r="E9" s="44">
        <v>26</v>
      </c>
      <c r="F9" s="44">
        <v>3</v>
      </c>
      <c r="G9" s="44">
        <v>10</v>
      </c>
      <c r="H9" s="44">
        <v>3</v>
      </c>
      <c r="I9" s="44">
        <v>0</v>
      </c>
      <c r="J9" s="44">
        <v>0</v>
      </c>
      <c r="K9" s="44">
        <v>4</v>
      </c>
      <c r="L9" s="44">
        <v>1</v>
      </c>
      <c r="M9" s="44">
        <v>3</v>
      </c>
      <c r="N9" s="121">
        <v>0.38461538461538464</v>
      </c>
      <c r="O9" s="44">
        <v>13</v>
      </c>
      <c r="P9" s="121">
        <v>0.5</v>
      </c>
    </row>
    <row r="10" spans="1:16" x14ac:dyDescent="0.2">
      <c r="A10" s="44" t="s">
        <v>7</v>
      </c>
      <c r="B10" s="44">
        <v>40</v>
      </c>
      <c r="C10" s="44">
        <v>8</v>
      </c>
      <c r="D10" s="44" t="s">
        <v>729</v>
      </c>
      <c r="E10" s="44">
        <v>18</v>
      </c>
      <c r="F10" s="44">
        <v>7</v>
      </c>
      <c r="G10" s="44">
        <v>10</v>
      </c>
      <c r="H10" s="44">
        <v>3</v>
      </c>
      <c r="I10" s="44">
        <v>1</v>
      </c>
      <c r="J10" s="44">
        <v>0</v>
      </c>
      <c r="K10" s="44">
        <v>6</v>
      </c>
      <c r="L10" s="44">
        <v>5</v>
      </c>
      <c r="M10" s="44">
        <v>4</v>
      </c>
      <c r="N10" s="121">
        <v>0.55555555555555558</v>
      </c>
      <c r="O10" s="44">
        <v>15</v>
      </c>
      <c r="P10" s="121">
        <v>0.83333333333333337</v>
      </c>
    </row>
    <row r="11" spans="1:16" x14ac:dyDescent="0.2">
      <c r="A11" s="44" t="s">
        <v>53</v>
      </c>
      <c r="B11" s="44">
        <v>47</v>
      </c>
      <c r="C11" s="44">
        <v>10</v>
      </c>
      <c r="D11" s="44" t="s">
        <v>100</v>
      </c>
      <c r="E11" s="44">
        <v>31</v>
      </c>
      <c r="F11" s="44">
        <v>4</v>
      </c>
      <c r="G11" s="44">
        <v>8</v>
      </c>
      <c r="H11" s="44">
        <v>0</v>
      </c>
      <c r="I11" s="44">
        <v>0</v>
      </c>
      <c r="J11" s="44">
        <v>0</v>
      </c>
      <c r="K11" s="44">
        <v>2</v>
      </c>
      <c r="L11" s="44">
        <v>1</v>
      </c>
      <c r="M11" s="44">
        <v>6</v>
      </c>
      <c r="N11" s="121">
        <v>0.25806451612903225</v>
      </c>
      <c r="O11" s="44">
        <v>8</v>
      </c>
      <c r="P11" s="121">
        <v>0.25806451612903225</v>
      </c>
    </row>
    <row r="12" spans="1:16" x14ac:dyDescent="0.2">
      <c r="A12" s="44" t="s">
        <v>326</v>
      </c>
      <c r="B12" s="44">
        <v>63</v>
      </c>
      <c r="C12" s="44">
        <v>10</v>
      </c>
      <c r="D12" s="44" t="s">
        <v>103</v>
      </c>
      <c r="E12" s="44">
        <v>25</v>
      </c>
      <c r="F12" s="44">
        <v>5</v>
      </c>
      <c r="G12" s="44">
        <v>4</v>
      </c>
      <c r="H12" s="44">
        <v>0</v>
      </c>
      <c r="I12" s="44">
        <v>0</v>
      </c>
      <c r="J12" s="44">
        <v>0</v>
      </c>
      <c r="K12" s="44">
        <v>5</v>
      </c>
      <c r="L12" s="44">
        <v>7</v>
      </c>
      <c r="M12" s="44">
        <v>3</v>
      </c>
      <c r="N12" s="121">
        <v>0.16</v>
      </c>
      <c r="O12" s="44">
        <v>4</v>
      </c>
      <c r="P12" s="121">
        <v>0.16</v>
      </c>
    </row>
    <row r="13" spans="1:16" x14ac:dyDescent="0.2">
      <c r="A13" s="44" t="s">
        <v>56</v>
      </c>
      <c r="B13" s="44">
        <v>43</v>
      </c>
      <c r="C13" s="44">
        <v>10</v>
      </c>
      <c r="D13" s="44" t="s">
        <v>650</v>
      </c>
      <c r="E13" s="44">
        <v>27</v>
      </c>
      <c r="F13" s="44">
        <v>8</v>
      </c>
      <c r="G13" s="44">
        <v>8</v>
      </c>
      <c r="H13" s="44">
        <v>0</v>
      </c>
      <c r="I13" s="44">
        <v>0</v>
      </c>
      <c r="J13" s="44">
        <v>0</v>
      </c>
      <c r="K13" s="44">
        <v>2</v>
      </c>
      <c r="L13" s="44">
        <v>3</v>
      </c>
      <c r="M13" s="44">
        <v>4</v>
      </c>
      <c r="N13" s="121">
        <v>0.29629629629629628</v>
      </c>
      <c r="O13" s="44">
        <v>8</v>
      </c>
      <c r="P13" s="121">
        <v>0.29629629629629628</v>
      </c>
    </row>
    <row r="14" spans="1:16" x14ac:dyDescent="0.2">
      <c r="A14" s="44" t="s">
        <v>314</v>
      </c>
      <c r="B14" s="44">
        <v>50</v>
      </c>
      <c r="C14" s="44">
        <v>9</v>
      </c>
      <c r="D14" s="44" t="s">
        <v>743</v>
      </c>
      <c r="E14" s="44">
        <v>24</v>
      </c>
      <c r="F14" s="44">
        <v>3</v>
      </c>
      <c r="G14" s="44">
        <v>13</v>
      </c>
      <c r="H14" s="44">
        <v>2</v>
      </c>
      <c r="I14" s="44">
        <v>0</v>
      </c>
      <c r="J14" s="44">
        <v>0</v>
      </c>
      <c r="K14" s="44">
        <v>5</v>
      </c>
      <c r="L14" s="44">
        <v>2</v>
      </c>
      <c r="M14" s="44">
        <v>3</v>
      </c>
      <c r="N14" s="121">
        <v>0.54166666666666663</v>
      </c>
      <c r="O14" s="44">
        <v>15</v>
      </c>
      <c r="P14" s="121">
        <v>0.625</v>
      </c>
    </row>
    <row r="15" spans="1:16" x14ac:dyDescent="0.2">
      <c r="A15" s="44" t="s">
        <v>45</v>
      </c>
      <c r="B15" s="44">
        <v>63</v>
      </c>
      <c r="C15" s="44">
        <v>9</v>
      </c>
      <c r="D15" s="44" t="s">
        <v>109</v>
      </c>
      <c r="E15" s="44">
        <v>22</v>
      </c>
      <c r="F15" s="44">
        <v>4</v>
      </c>
      <c r="G15" s="44">
        <v>4</v>
      </c>
      <c r="H15" s="44">
        <v>0</v>
      </c>
      <c r="I15" s="44">
        <v>0</v>
      </c>
      <c r="J15" s="44">
        <v>0</v>
      </c>
      <c r="K15" s="44">
        <v>4</v>
      </c>
      <c r="L15" s="44">
        <v>6</v>
      </c>
      <c r="M15" s="44">
        <v>5</v>
      </c>
      <c r="N15" s="121">
        <v>0.18181818181818182</v>
      </c>
      <c r="O15" s="44">
        <v>4</v>
      </c>
      <c r="P15" s="121">
        <v>0.18181818181818182</v>
      </c>
    </row>
    <row r="16" spans="1:16" x14ac:dyDescent="0.2">
      <c r="A16" s="44" t="s">
        <v>336</v>
      </c>
      <c r="B16" s="44">
        <v>45</v>
      </c>
      <c r="C16" s="44">
        <v>8</v>
      </c>
      <c r="D16" s="44" t="s">
        <v>720</v>
      </c>
      <c r="E16" s="44">
        <v>22</v>
      </c>
      <c r="F16" s="44">
        <v>3</v>
      </c>
      <c r="G16" s="44">
        <v>7</v>
      </c>
      <c r="H16" s="44">
        <v>0</v>
      </c>
      <c r="I16" s="44">
        <v>0</v>
      </c>
      <c r="J16" s="44">
        <v>0</v>
      </c>
      <c r="K16" s="44">
        <v>4</v>
      </c>
      <c r="L16" s="44">
        <v>1</v>
      </c>
      <c r="M16" s="44">
        <v>0</v>
      </c>
      <c r="N16" s="121">
        <v>0.31818181818181818</v>
      </c>
      <c r="O16" s="44">
        <v>7</v>
      </c>
      <c r="P16" s="121">
        <v>0.31818181818181818</v>
      </c>
    </row>
    <row r="17" spans="1:16" x14ac:dyDescent="0.2">
      <c r="A17" s="44" t="s">
        <v>44</v>
      </c>
      <c r="B17" s="44">
        <v>51</v>
      </c>
      <c r="C17" s="44">
        <v>9</v>
      </c>
      <c r="D17" s="44" t="s">
        <v>111</v>
      </c>
      <c r="E17" s="44">
        <v>26</v>
      </c>
      <c r="F17" s="44">
        <v>4</v>
      </c>
      <c r="G17" s="44">
        <v>7</v>
      </c>
      <c r="H17" s="44">
        <v>0</v>
      </c>
      <c r="I17" s="44">
        <v>0</v>
      </c>
      <c r="J17" s="44">
        <v>0</v>
      </c>
      <c r="K17" s="44">
        <v>2</v>
      </c>
      <c r="L17" s="44">
        <v>1</v>
      </c>
      <c r="M17" s="44">
        <v>4</v>
      </c>
      <c r="N17" s="121">
        <v>0.26923076923076922</v>
      </c>
      <c r="O17" s="44">
        <v>7</v>
      </c>
      <c r="P17" s="121">
        <v>0.26923076923076922</v>
      </c>
    </row>
    <row r="18" spans="1:16" x14ac:dyDescent="0.2">
      <c r="A18" s="44" t="s">
        <v>325</v>
      </c>
      <c r="B18" s="44">
        <v>41</v>
      </c>
      <c r="C18" s="44">
        <v>10</v>
      </c>
      <c r="D18" s="44" t="s">
        <v>690</v>
      </c>
      <c r="E18" s="44">
        <v>21</v>
      </c>
      <c r="F18" s="44">
        <v>8</v>
      </c>
      <c r="G18" s="44">
        <v>3</v>
      </c>
      <c r="H18" s="44">
        <v>0</v>
      </c>
      <c r="I18" s="44">
        <v>0</v>
      </c>
      <c r="J18" s="44">
        <v>0</v>
      </c>
      <c r="K18" s="44">
        <v>2</v>
      </c>
      <c r="L18" s="44">
        <v>9</v>
      </c>
      <c r="M18" s="44">
        <v>1</v>
      </c>
      <c r="N18" s="121">
        <v>0.14285714285714285</v>
      </c>
      <c r="O18" s="44">
        <v>3</v>
      </c>
      <c r="P18" s="121">
        <v>0.14285714285714285</v>
      </c>
    </row>
    <row r="19" spans="1:16" x14ac:dyDescent="0.2">
      <c r="A19" s="44" t="s">
        <v>21</v>
      </c>
      <c r="B19" s="44">
        <v>42</v>
      </c>
      <c r="C19" s="44">
        <v>9</v>
      </c>
      <c r="D19" s="44" t="s">
        <v>680</v>
      </c>
      <c r="E19" s="44">
        <v>25</v>
      </c>
      <c r="F19" s="44">
        <v>4</v>
      </c>
      <c r="G19" s="44">
        <v>9</v>
      </c>
      <c r="H19" s="44">
        <v>0</v>
      </c>
      <c r="I19" s="44">
        <v>0</v>
      </c>
      <c r="J19" s="44">
        <v>0</v>
      </c>
      <c r="K19" s="44">
        <v>3</v>
      </c>
      <c r="L19" s="44">
        <v>3</v>
      </c>
      <c r="M19" s="44">
        <v>4</v>
      </c>
      <c r="N19" s="121">
        <v>0.36</v>
      </c>
      <c r="O19" s="44">
        <v>9</v>
      </c>
      <c r="P19" s="121">
        <v>0.36</v>
      </c>
    </row>
    <row r="20" spans="1:16" x14ac:dyDescent="0.2">
      <c r="A20" s="44" t="s">
        <v>333</v>
      </c>
      <c r="B20" s="44">
        <v>55</v>
      </c>
      <c r="C20" s="44">
        <v>10</v>
      </c>
      <c r="D20" s="44" t="s">
        <v>115</v>
      </c>
      <c r="E20" s="44">
        <v>28</v>
      </c>
      <c r="F20" s="44">
        <v>5</v>
      </c>
      <c r="G20" s="44">
        <v>13</v>
      </c>
      <c r="H20" s="44">
        <v>1</v>
      </c>
      <c r="I20" s="44">
        <v>0</v>
      </c>
      <c r="J20" s="44">
        <v>0</v>
      </c>
      <c r="K20" s="44">
        <v>4</v>
      </c>
      <c r="L20" s="44">
        <v>2</v>
      </c>
      <c r="M20" s="44">
        <v>5</v>
      </c>
      <c r="N20" s="121">
        <v>0.4642857142857143</v>
      </c>
      <c r="O20" s="44">
        <v>14</v>
      </c>
      <c r="P20" s="121">
        <v>0.5</v>
      </c>
    </row>
    <row r="21" spans="1:16" x14ac:dyDescent="0.2">
      <c r="A21" s="44" t="s">
        <v>52</v>
      </c>
      <c r="B21" s="44">
        <v>56</v>
      </c>
      <c r="C21" s="44">
        <v>10</v>
      </c>
      <c r="D21" s="44" t="s">
        <v>667</v>
      </c>
      <c r="E21" s="44">
        <v>28</v>
      </c>
      <c r="F21" s="44">
        <v>3</v>
      </c>
      <c r="G21" s="44">
        <v>8</v>
      </c>
      <c r="H21" s="44">
        <v>0</v>
      </c>
      <c r="I21" s="44">
        <v>0</v>
      </c>
      <c r="J21" s="44">
        <v>0</v>
      </c>
      <c r="K21" s="44">
        <v>2</v>
      </c>
      <c r="L21" s="44">
        <v>3</v>
      </c>
      <c r="M21" s="44">
        <v>9</v>
      </c>
      <c r="N21" s="121">
        <v>0.2857142857142857</v>
      </c>
      <c r="O21" s="44">
        <v>8</v>
      </c>
      <c r="P21" s="121">
        <v>0.2857142857142857</v>
      </c>
    </row>
    <row r="22" spans="1:16" x14ac:dyDescent="0.2">
      <c r="A22" s="44" t="s">
        <v>44</v>
      </c>
      <c r="B22" s="44">
        <v>41</v>
      </c>
      <c r="C22" s="44">
        <v>7</v>
      </c>
      <c r="D22" s="44" t="s">
        <v>642</v>
      </c>
      <c r="E22" s="44">
        <v>15</v>
      </c>
      <c r="F22" s="44">
        <v>3</v>
      </c>
      <c r="G22" s="44">
        <v>4</v>
      </c>
      <c r="H22" s="44">
        <v>0</v>
      </c>
      <c r="I22" s="44">
        <v>0</v>
      </c>
      <c r="J22" s="44">
        <v>0</v>
      </c>
      <c r="K22" s="44">
        <v>0</v>
      </c>
      <c r="L22" s="44">
        <v>6</v>
      </c>
      <c r="M22" s="44">
        <v>5</v>
      </c>
      <c r="N22" s="121">
        <v>0.26666666666666666</v>
      </c>
      <c r="O22" s="44">
        <v>4</v>
      </c>
      <c r="P22" s="121">
        <v>0.26666666666666666</v>
      </c>
    </row>
    <row r="23" spans="1:16" x14ac:dyDescent="0.2">
      <c r="A23" s="44" t="s">
        <v>314</v>
      </c>
      <c r="B23" s="44">
        <v>38</v>
      </c>
      <c r="C23" s="44">
        <v>10</v>
      </c>
      <c r="D23" s="44" t="s">
        <v>746</v>
      </c>
      <c r="E23" s="44">
        <v>27</v>
      </c>
      <c r="F23" s="44">
        <v>0</v>
      </c>
      <c r="G23" s="44">
        <v>9</v>
      </c>
      <c r="H23" s="44">
        <v>0</v>
      </c>
      <c r="I23" s="44">
        <v>0</v>
      </c>
      <c r="J23" s="44">
        <v>0</v>
      </c>
      <c r="K23" s="44">
        <v>1</v>
      </c>
      <c r="L23" s="44">
        <v>2</v>
      </c>
      <c r="M23" s="44">
        <v>8</v>
      </c>
      <c r="N23" s="44">
        <v>0.33333333333333331</v>
      </c>
      <c r="O23" s="44">
        <v>9</v>
      </c>
      <c r="P23" s="44">
        <v>0.33333333333333331</v>
      </c>
    </row>
    <row r="24" spans="1:16" x14ac:dyDescent="0.2">
      <c r="A24" s="44" t="s">
        <v>335</v>
      </c>
      <c r="B24" s="44">
        <v>41</v>
      </c>
      <c r="C24" s="44">
        <v>10</v>
      </c>
      <c r="D24" s="44" t="s">
        <v>713</v>
      </c>
      <c r="E24" s="44">
        <v>25</v>
      </c>
      <c r="F24" s="44">
        <v>7</v>
      </c>
      <c r="G24" s="44">
        <v>6</v>
      </c>
      <c r="H24" s="44">
        <v>2</v>
      </c>
      <c r="I24" s="44">
        <v>0</v>
      </c>
      <c r="J24" s="44">
        <v>0</v>
      </c>
      <c r="K24" s="44">
        <v>3</v>
      </c>
      <c r="L24" s="44">
        <v>9</v>
      </c>
      <c r="M24" s="44">
        <v>8</v>
      </c>
      <c r="N24" s="121">
        <v>0.24</v>
      </c>
      <c r="O24" s="44">
        <v>8</v>
      </c>
      <c r="P24" s="121">
        <v>0.32</v>
      </c>
    </row>
    <row r="25" spans="1:16" x14ac:dyDescent="0.2">
      <c r="A25" s="44" t="s">
        <v>314</v>
      </c>
      <c r="B25" s="44">
        <v>67</v>
      </c>
      <c r="C25" s="44">
        <v>10</v>
      </c>
      <c r="D25" s="44" t="s">
        <v>116</v>
      </c>
      <c r="E25" s="44">
        <v>24</v>
      </c>
      <c r="F25" s="44">
        <v>1</v>
      </c>
      <c r="G25" s="44">
        <v>3</v>
      </c>
      <c r="H25" s="44">
        <v>1</v>
      </c>
      <c r="I25" s="44">
        <v>0</v>
      </c>
      <c r="J25" s="44">
        <v>0</v>
      </c>
      <c r="K25" s="44">
        <v>1</v>
      </c>
      <c r="L25" s="44">
        <v>5</v>
      </c>
      <c r="M25" s="44">
        <v>9</v>
      </c>
      <c r="N25" s="121">
        <v>0.125</v>
      </c>
      <c r="O25" s="44">
        <v>4</v>
      </c>
      <c r="P25" s="121">
        <v>0.16666666666666666</v>
      </c>
    </row>
    <row r="26" spans="1:16" x14ac:dyDescent="0.2">
      <c r="A26" s="44" t="s">
        <v>314</v>
      </c>
      <c r="B26" s="44">
        <v>43</v>
      </c>
      <c r="C26" s="44">
        <v>9</v>
      </c>
      <c r="D26" s="44" t="s">
        <v>744</v>
      </c>
      <c r="E26" s="44">
        <v>20</v>
      </c>
      <c r="F26" s="44">
        <v>2</v>
      </c>
      <c r="G26" s="44">
        <v>4</v>
      </c>
      <c r="H26" s="44">
        <v>0</v>
      </c>
      <c r="I26" s="44">
        <v>0</v>
      </c>
      <c r="J26" s="44">
        <v>0</v>
      </c>
      <c r="K26" s="44">
        <v>5</v>
      </c>
      <c r="L26" s="44">
        <v>6</v>
      </c>
      <c r="M26" s="44">
        <v>4</v>
      </c>
      <c r="N26" s="121">
        <v>0.2</v>
      </c>
      <c r="O26" s="44">
        <v>4</v>
      </c>
      <c r="P26" s="121">
        <v>0.2</v>
      </c>
    </row>
    <row r="27" spans="1:16" x14ac:dyDescent="0.2">
      <c r="A27" s="44" t="s">
        <v>53</v>
      </c>
      <c r="B27" s="44">
        <v>65</v>
      </c>
      <c r="C27" s="44">
        <v>10</v>
      </c>
      <c r="D27" s="44" t="s">
        <v>117</v>
      </c>
      <c r="E27" s="44">
        <v>30</v>
      </c>
      <c r="F27" s="44">
        <v>2</v>
      </c>
      <c r="G27" s="44">
        <v>1</v>
      </c>
      <c r="H27" s="44">
        <v>0</v>
      </c>
      <c r="I27" s="44">
        <v>0</v>
      </c>
      <c r="J27" s="44">
        <v>0</v>
      </c>
      <c r="K27" s="44">
        <v>2</v>
      </c>
      <c r="L27" s="44">
        <v>4</v>
      </c>
      <c r="M27" s="44">
        <v>9</v>
      </c>
      <c r="N27" s="121">
        <v>3.3333333333333333E-2</v>
      </c>
      <c r="O27" s="44">
        <v>1</v>
      </c>
      <c r="P27" s="121">
        <v>3.3333333333333333E-2</v>
      </c>
    </row>
    <row r="28" spans="1:16" x14ac:dyDescent="0.2">
      <c r="A28" s="44" t="s">
        <v>335</v>
      </c>
      <c r="B28" s="44">
        <v>52</v>
      </c>
      <c r="C28" s="44">
        <v>10</v>
      </c>
      <c r="D28" s="44" t="s">
        <v>711</v>
      </c>
      <c r="E28" s="44">
        <v>29</v>
      </c>
      <c r="F28" s="44">
        <v>10</v>
      </c>
      <c r="G28" s="44">
        <v>9</v>
      </c>
      <c r="H28" s="44">
        <v>0</v>
      </c>
      <c r="I28" s="44">
        <v>0</v>
      </c>
      <c r="J28" s="44">
        <v>0</v>
      </c>
      <c r="K28" s="44">
        <v>7</v>
      </c>
      <c r="L28" s="44">
        <v>6</v>
      </c>
      <c r="M28" s="44">
        <v>5</v>
      </c>
      <c r="N28" s="121">
        <v>0.31034482758620691</v>
      </c>
      <c r="O28" s="44">
        <v>9</v>
      </c>
      <c r="P28" s="121">
        <v>0.31034482758620691</v>
      </c>
    </row>
    <row r="29" spans="1:16" x14ac:dyDescent="0.2">
      <c r="A29" s="44" t="s">
        <v>325</v>
      </c>
      <c r="B29" s="44">
        <v>38</v>
      </c>
      <c r="C29" s="44">
        <v>7</v>
      </c>
      <c r="D29" s="44" t="s">
        <v>687</v>
      </c>
      <c r="E29" s="44">
        <v>18</v>
      </c>
      <c r="F29" s="44">
        <v>1</v>
      </c>
      <c r="G29" s="44">
        <v>4</v>
      </c>
      <c r="H29" s="44">
        <v>0</v>
      </c>
      <c r="I29" s="44">
        <v>0</v>
      </c>
      <c r="J29" s="44">
        <v>0</v>
      </c>
      <c r="K29" s="44">
        <v>3</v>
      </c>
      <c r="L29" s="44">
        <v>2</v>
      </c>
      <c r="M29" s="44">
        <v>8</v>
      </c>
      <c r="N29" s="121">
        <v>0.22222222222222221</v>
      </c>
      <c r="O29" s="44">
        <v>4</v>
      </c>
      <c r="P29" s="121">
        <v>0.22222222222222221</v>
      </c>
    </row>
    <row r="30" spans="1:16" x14ac:dyDescent="0.2">
      <c r="A30" s="44" t="s">
        <v>333</v>
      </c>
      <c r="B30" s="44">
        <v>38</v>
      </c>
      <c r="C30" s="44">
        <v>7</v>
      </c>
      <c r="D30" s="44" t="s">
        <v>622</v>
      </c>
      <c r="E30" s="44">
        <v>18</v>
      </c>
      <c r="F30" s="44">
        <v>4</v>
      </c>
      <c r="G30" s="44">
        <v>7</v>
      </c>
      <c r="H30" s="44">
        <v>1</v>
      </c>
      <c r="I30" s="44">
        <v>0</v>
      </c>
      <c r="J30" s="44">
        <v>0</v>
      </c>
      <c r="K30" s="44">
        <v>8</v>
      </c>
      <c r="L30" s="44">
        <v>3</v>
      </c>
      <c r="M30" s="44">
        <v>1</v>
      </c>
      <c r="N30" s="121">
        <v>0.3888888888888889</v>
      </c>
      <c r="O30" s="44">
        <v>8</v>
      </c>
      <c r="P30" s="121">
        <v>0.44444444444444442</v>
      </c>
    </row>
    <row r="31" spans="1:16" x14ac:dyDescent="0.2">
      <c r="A31" s="44" t="s">
        <v>314</v>
      </c>
      <c r="B31" s="44">
        <v>79</v>
      </c>
      <c r="C31" s="44">
        <v>10</v>
      </c>
      <c r="D31" s="44" t="s">
        <v>122</v>
      </c>
      <c r="E31" s="44">
        <v>28</v>
      </c>
      <c r="F31" s="44">
        <v>0</v>
      </c>
      <c r="G31" s="44">
        <v>2</v>
      </c>
      <c r="H31" s="44">
        <v>0</v>
      </c>
      <c r="I31" s="44">
        <v>0</v>
      </c>
      <c r="J31" s="44">
        <v>0</v>
      </c>
      <c r="K31" s="44">
        <v>0</v>
      </c>
      <c r="L31" s="44">
        <v>1</v>
      </c>
      <c r="M31" s="44">
        <v>8</v>
      </c>
      <c r="N31" s="44">
        <v>7.1428571428571425E-2</v>
      </c>
      <c r="O31" s="44">
        <v>2</v>
      </c>
      <c r="P31" s="44">
        <v>7.1428571428571425E-2</v>
      </c>
    </row>
    <row r="32" spans="1:16" x14ac:dyDescent="0.2">
      <c r="A32" s="44" t="s">
        <v>44</v>
      </c>
      <c r="B32" s="44">
        <v>56</v>
      </c>
      <c r="C32" s="44">
        <v>8</v>
      </c>
      <c r="D32" s="44" t="s">
        <v>123</v>
      </c>
      <c r="E32" s="44">
        <v>23</v>
      </c>
      <c r="F32" s="44">
        <v>3</v>
      </c>
      <c r="G32" s="44">
        <v>4</v>
      </c>
      <c r="H32" s="44">
        <v>1</v>
      </c>
      <c r="I32" s="44">
        <v>0</v>
      </c>
      <c r="J32" s="44">
        <v>0</v>
      </c>
      <c r="K32" s="44">
        <v>4</v>
      </c>
      <c r="L32" s="44">
        <v>1</v>
      </c>
      <c r="M32" s="44">
        <v>3</v>
      </c>
      <c r="N32" s="121">
        <v>0.17391304347826086</v>
      </c>
      <c r="O32" s="44">
        <v>5</v>
      </c>
      <c r="P32" s="121">
        <v>0.21739130434782608</v>
      </c>
    </row>
    <row r="33" spans="1:16" x14ac:dyDescent="0.2">
      <c r="A33" s="44" t="s">
        <v>44</v>
      </c>
      <c r="B33" s="44">
        <v>50</v>
      </c>
      <c r="C33" s="44">
        <v>10</v>
      </c>
      <c r="D33" s="44" t="s">
        <v>639</v>
      </c>
      <c r="E33" s="44">
        <v>30</v>
      </c>
      <c r="F33" s="44">
        <v>1</v>
      </c>
      <c r="G33" s="44">
        <v>2</v>
      </c>
      <c r="H33" s="44">
        <v>0</v>
      </c>
      <c r="I33" s="44">
        <v>0</v>
      </c>
      <c r="J33" s="44">
        <v>0</v>
      </c>
      <c r="K33" s="44">
        <v>1</v>
      </c>
      <c r="L33" s="44">
        <v>1</v>
      </c>
      <c r="M33" s="44">
        <v>14</v>
      </c>
      <c r="N33" s="121">
        <v>6.6666666666666666E-2</v>
      </c>
      <c r="O33" s="44">
        <v>2</v>
      </c>
      <c r="P33" s="121">
        <v>6.6666666666666666E-2</v>
      </c>
    </row>
    <row r="34" spans="1:16" x14ac:dyDescent="0.2">
      <c r="A34" s="44" t="s">
        <v>44</v>
      </c>
      <c r="B34" s="44">
        <v>47</v>
      </c>
      <c r="C34" s="44">
        <v>8</v>
      </c>
      <c r="D34" s="44" t="s">
        <v>641</v>
      </c>
      <c r="E34" s="44">
        <v>20</v>
      </c>
      <c r="F34" s="44">
        <v>6</v>
      </c>
      <c r="G34" s="44">
        <v>4</v>
      </c>
      <c r="H34" s="44">
        <v>0</v>
      </c>
      <c r="I34" s="44">
        <v>0</v>
      </c>
      <c r="J34" s="44">
        <v>0</v>
      </c>
      <c r="K34" s="44">
        <v>0</v>
      </c>
      <c r="L34" s="44">
        <v>3</v>
      </c>
      <c r="M34" s="44">
        <v>1</v>
      </c>
      <c r="N34" s="121">
        <v>0.2</v>
      </c>
      <c r="O34" s="44">
        <v>4</v>
      </c>
      <c r="P34" s="121">
        <v>0.2</v>
      </c>
    </row>
    <row r="35" spans="1:16" x14ac:dyDescent="0.2">
      <c r="A35" s="44" t="s">
        <v>336</v>
      </c>
      <c r="B35" s="44">
        <v>44</v>
      </c>
      <c r="C35" s="44">
        <v>8</v>
      </c>
      <c r="D35" s="44" t="s">
        <v>721</v>
      </c>
      <c r="E35" s="44">
        <v>17</v>
      </c>
      <c r="F35" s="44">
        <v>3</v>
      </c>
      <c r="G35" s="44">
        <v>5</v>
      </c>
      <c r="H35" s="44">
        <v>0</v>
      </c>
      <c r="I35" s="44">
        <v>0</v>
      </c>
      <c r="J35" s="44">
        <v>0</v>
      </c>
      <c r="K35" s="44">
        <v>5</v>
      </c>
      <c r="L35" s="44">
        <v>6</v>
      </c>
      <c r="M35" s="44">
        <v>5</v>
      </c>
      <c r="N35" s="121">
        <v>0.29411764705882354</v>
      </c>
      <c r="O35" s="44">
        <v>5</v>
      </c>
      <c r="P35" s="121">
        <v>0.29411764705882354</v>
      </c>
    </row>
    <row r="36" spans="1:16" x14ac:dyDescent="0.2">
      <c r="A36" s="44" t="s">
        <v>326</v>
      </c>
      <c r="B36" s="44">
        <v>56</v>
      </c>
      <c r="C36" s="44">
        <v>10</v>
      </c>
      <c r="D36" s="44" t="s">
        <v>695</v>
      </c>
      <c r="E36" s="44">
        <v>28</v>
      </c>
      <c r="F36" s="44">
        <v>5</v>
      </c>
      <c r="G36" s="44">
        <v>12</v>
      </c>
      <c r="H36" s="44">
        <v>1</v>
      </c>
      <c r="I36" s="44">
        <v>0</v>
      </c>
      <c r="J36" s="44">
        <v>0</v>
      </c>
      <c r="K36" s="44">
        <v>7</v>
      </c>
      <c r="L36" s="44">
        <v>3</v>
      </c>
      <c r="M36" s="44">
        <v>3</v>
      </c>
      <c r="N36" s="121">
        <v>0.42857142857142855</v>
      </c>
      <c r="O36" s="44">
        <v>13</v>
      </c>
      <c r="P36" s="121">
        <v>0.4642857142857143</v>
      </c>
    </row>
    <row r="37" spans="1:16" x14ac:dyDescent="0.2">
      <c r="A37" s="44" t="s">
        <v>45</v>
      </c>
      <c r="B37" s="44">
        <v>52</v>
      </c>
      <c r="C37" s="44">
        <v>7</v>
      </c>
      <c r="D37" s="44" t="s">
        <v>736</v>
      </c>
      <c r="E37" s="44">
        <v>17</v>
      </c>
      <c r="F37" s="44">
        <v>3</v>
      </c>
      <c r="G37" s="44">
        <v>3</v>
      </c>
      <c r="H37" s="44">
        <v>1</v>
      </c>
      <c r="I37" s="44">
        <v>0</v>
      </c>
      <c r="J37" s="44">
        <v>0</v>
      </c>
      <c r="K37" s="44">
        <v>4</v>
      </c>
      <c r="L37" s="44">
        <v>5</v>
      </c>
      <c r="M37" s="44">
        <v>5</v>
      </c>
      <c r="N37" s="121">
        <v>0.17647058823529413</v>
      </c>
      <c r="O37" s="44">
        <v>4</v>
      </c>
      <c r="P37" s="121">
        <v>0.23529411764705882</v>
      </c>
    </row>
    <row r="38" spans="1:16" x14ac:dyDescent="0.2">
      <c r="A38" s="44" t="s">
        <v>44</v>
      </c>
      <c r="B38" s="44">
        <v>40</v>
      </c>
      <c r="C38" s="44">
        <v>7</v>
      </c>
      <c r="D38" s="44" t="s">
        <v>638</v>
      </c>
      <c r="E38" s="44">
        <v>19</v>
      </c>
      <c r="F38" s="44">
        <v>3</v>
      </c>
      <c r="G38" s="44">
        <v>6</v>
      </c>
      <c r="H38" s="44">
        <v>1</v>
      </c>
      <c r="I38" s="44">
        <v>0</v>
      </c>
      <c r="J38" s="44">
        <v>0</v>
      </c>
      <c r="K38" s="44">
        <v>9</v>
      </c>
      <c r="L38" s="44">
        <v>3</v>
      </c>
      <c r="M38" s="44">
        <v>5</v>
      </c>
      <c r="N38" s="121">
        <v>0.31578947368421051</v>
      </c>
      <c r="O38" s="44">
        <v>7</v>
      </c>
      <c r="P38" s="121">
        <v>0.36842105263157893</v>
      </c>
    </row>
    <row r="39" spans="1:16" x14ac:dyDescent="0.2">
      <c r="A39" s="44" t="s">
        <v>44</v>
      </c>
      <c r="B39" s="44">
        <v>41</v>
      </c>
      <c r="C39" s="44">
        <v>9</v>
      </c>
      <c r="D39" s="44" t="s">
        <v>637</v>
      </c>
      <c r="E39" s="44">
        <v>25</v>
      </c>
      <c r="F39" s="44">
        <v>6</v>
      </c>
      <c r="G39" s="44">
        <v>10</v>
      </c>
      <c r="H39" s="44">
        <v>1</v>
      </c>
      <c r="I39" s="44">
        <v>1</v>
      </c>
      <c r="J39" s="44">
        <v>0</v>
      </c>
      <c r="K39" s="44">
        <v>4</v>
      </c>
      <c r="L39" s="44">
        <v>4</v>
      </c>
      <c r="M39" s="44">
        <v>2</v>
      </c>
      <c r="N39" s="121">
        <v>0.4</v>
      </c>
      <c r="O39" s="44">
        <v>13</v>
      </c>
      <c r="P39" s="121">
        <v>0.52</v>
      </c>
    </row>
    <row r="40" spans="1:16" x14ac:dyDescent="0.2">
      <c r="A40" s="44" t="s">
        <v>52</v>
      </c>
      <c r="B40" s="44">
        <v>42</v>
      </c>
      <c r="C40" s="44">
        <v>9</v>
      </c>
      <c r="D40" s="44" t="s">
        <v>664</v>
      </c>
      <c r="E40" s="44">
        <v>20</v>
      </c>
      <c r="F40" s="44">
        <v>3</v>
      </c>
      <c r="G40" s="44">
        <v>6</v>
      </c>
      <c r="H40" s="44">
        <v>0</v>
      </c>
      <c r="I40" s="44">
        <v>0</v>
      </c>
      <c r="J40" s="44">
        <v>0</v>
      </c>
      <c r="K40" s="44">
        <v>1</v>
      </c>
      <c r="L40" s="44">
        <v>7</v>
      </c>
      <c r="M40" s="44">
        <v>1</v>
      </c>
      <c r="N40" s="121">
        <v>0.3</v>
      </c>
      <c r="O40" s="44">
        <v>6</v>
      </c>
      <c r="P40" s="121">
        <v>0.3</v>
      </c>
    </row>
    <row r="41" spans="1:16" x14ac:dyDescent="0.2">
      <c r="A41" s="44" t="s">
        <v>53</v>
      </c>
      <c r="B41" s="44">
        <v>44</v>
      </c>
      <c r="C41" s="44">
        <v>9</v>
      </c>
      <c r="D41" s="44" t="s">
        <v>654</v>
      </c>
      <c r="E41" s="44">
        <v>29</v>
      </c>
      <c r="F41" s="44">
        <v>10</v>
      </c>
      <c r="G41" s="44">
        <v>11</v>
      </c>
      <c r="H41" s="44">
        <v>1</v>
      </c>
      <c r="I41" s="44">
        <v>0</v>
      </c>
      <c r="J41" s="44">
        <v>0</v>
      </c>
      <c r="K41" s="44">
        <v>5</v>
      </c>
      <c r="L41" s="44">
        <v>2</v>
      </c>
      <c r="M41" s="44">
        <v>4</v>
      </c>
      <c r="N41" s="121">
        <v>0.37931034482758619</v>
      </c>
      <c r="O41" s="44">
        <v>12</v>
      </c>
      <c r="P41" s="121">
        <v>0.41379310344827586</v>
      </c>
    </row>
    <row r="42" spans="1:16" x14ac:dyDescent="0.2">
      <c r="A42" s="44" t="s">
        <v>333</v>
      </c>
      <c r="B42" s="44">
        <v>50</v>
      </c>
      <c r="C42" s="44">
        <v>9</v>
      </c>
      <c r="D42" s="44" t="s">
        <v>621</v>
      </c>
      <c r="E42" s="44">
        <v>20</v>
      </c>
      <c r="F42" s="44">
        <v>9</v>
      </c>
      <c r="G42" s="44">
        <v>7</v>
      </c>
      <c r="H42" s="44">
        <v>0</v>
      </c>
      <c r="I42" s="44">
        <v>0</v>
      </c>
      <c r="J42" s="44">
        <v>0</v>
      </c>
      <c r="K42" s="44">
        <v>4</v>
      </c>
      <c r="L42" s="44">
        <v>9</v>
      </c>
      <c r="M42" s="44">
        <v>2</v>
      </c>
      <c r="N42" s="121">
        <v>0.35</v>
      </c>
      <c r="O42" s="44">
        <v>7</v>
      </c>
      <c r="P42" s="121">
        <v>0.35</v>
      </c>
    </row>
    <row r="43" spans="1:16" x14ac:dyDescent="0.2">
      <c r="A43" s="44" t="s">
        <v>333</v>
      </c>
      <c r="B43" s="44">
        <v>66</v>
      </c>
      <c r="C43" s="44">
        <v>9</v>
      </c>
      <c r="D43" s="44" t="s">
        <v>131</v>
      </c>
      <c r="E43" s="44">
        <v>21</v>
      </c>
      <c r="F43" s="44">
        <v>4</v>
      </c>
      <c r="G43" s="44">
        <v>5</v>
      </c>
      <c r="H43" s="44">
        <v>0</v>
      </c>
      <c r="I43" s="44">
        <v>0</v>
      </c>
      <c r="J43" s="44">
        <v>0</v>
      </c>
      <c r="K43" s="44">
        <v>2</v>
      </c>
      <c r="L43" s="44">
        <v>6</v>
      </c>
      <c r="M43" s="44">
        <v>4</v>
      </c>
      <c r="N43" s="121">
        <v>0.23809523809523808</v>
      </c>
      <c r="O43" s="44">
        <v>5</v>
      </c>
      <c r="P43" s="121">
        <v>0.23809523809523808</v>
      </c>
    </row>
    <row r="44" spans="1:16" x14ac:dyDescent="0.2">
      <c r="A44" s="44" t="s">
        <v>45</v>
      </c>
      <c r="B44" s="44">
        <v>51</v>
      </c>
      <c r="C44" s="44">
        <v>10</v>
      </c>
      <c r="D44" s="44" t="s">
        <v>132</v>
      </c>
      <c r="E44" s="44">
        <v>28</v>
      </c>
      <c r="F44" s="44">
        <v>1</v>
      </c>
      <c r="G44" s="44">
        <v>9</v>
      </c>
      <c r="H44" s="44">
        <v>0</v>
      </c>
      <c r="I44" s="44">
        <v>0</v>
      </c>
      <c r="J44" s="44">
        <v>0</v>
      </c>
      <c r="K44" s="44">
        <v>2</v>
      </c>
      <c r="L44" s="44">
        <v>4</v>
      </c>
      <c r="M44" s="44">
        <v>3</v>
      </c>
      <c r="N44" s="121">
        <v>0.32142857142857145</v>
      </c>
      <c r="O44" s="44">
        <v>9</v>
      </c>
      <c r="P44" s="121">
        <v>0.32142857142857145</v>
      </c>
    </row>
    <row r="45" spans="1:16" x14ac:dyDescent="0.2">
      <c r="A45" s="44" t="s">
        <v>324</v>
      </c>
      <c r="B45" s="44">
        <v>57</v>
      </c>
      <c r="C45" s="44">
        <v>10</v>
      </c>
      <c r="D45" s="44" t="s">
        <v>635</v>
      </c>
      <c r="E45" s="44">
        <v>23</v>
      </c>
      <c r="F45" s="44">
        <v>4</v>
      </c>
      <c r="G45" s="44">
        <v>9</v>
      </c>
      <c r="H45" s="44">
        <v>0</v>
      </c>
      <c r="I45" s="44">
        <v>0</v>
      </c>
      <c r="J45" s="44">
        <v>0</v>
      </c>
      <c r="K45" s="44">
        <v>3</v>
      </c>
      <c r="L45" s="44">
        <v>8</v>
      </c>
      <c r="M45" s="44">
        <v>2</v>
      </c>
      <c r="N45" s="121">
        <v>0.39130434782608697</v>
      </c>
      <c r="O45" s="44">
        <v>9</v>
      </c>
      <c r="P45" s="121">
        <v>0.39130434782608697</v>
      </c>
    </row>
    <row r="46" spans="1:16" x14ac:dyDescent="0.2">
      <c r="A46" s="44" t="s">
        <v>312</v>
      </c>
      <c r="B46" s="44">
        <v>51</v>
      </c>
      <c r="C46" s="44">
        <v>10</v>
      </c>
      <c r="D46" s="44" t="s">
        <v>675</v>
      </c>
      <c r="E46" s="44">
        <v>24</v>
      </c>
      <c r="F46" s="44">
        <v>1</v>
      </c>
      <c r="G46" s="44">
        <v>2</v>
      </c>
      <c r="H46" s="44">
        <v>0</v>
      </c>
      <c r="I46" s="44">
        <v>0</v>
      </c>
      <c r="J46" s="44">
        <v>0</v>
      </c>
      <c r="K46" s="44">
        <v>0</v>
      </c>
      <c r="L46" s="44">
        <v>3</v>
      </c>
      <c r="M46" s="44">
        <v>14</v>
      </c>
      <c r="N46" s="121">
        <v>8.3333333333333329E-2</v>
      </c>
      <c r="O46" s="44">
        <v>2</v>
      </c>
      <c r="P46" s="121">
        <v>8.3333333333333329E-2</v>
      </c>
    </row>
    <row r="47" spans="1:16" x14ac:dyDescent="0.2">
      <c r="A47" s="44" t="s">
        <v>333</v>
      </c>
      <c r="B47" s="44">
        <v>45</v>
      </c>
      <c r="C47" s="44">
        <v>10</v>
      </c>
      <c r="D47" s="44" t="s">
        <v>134</v>
      </c>
      <c r="E47" s="44">
        <v>23</v>
      </c>
      <c r="F47" s="44">
        <v>5</v>
      </c>
      <c r="G47" s="44">
        <v>11</v>
      </c>
      <c r="H47" s="44">
        <v>3</v>
      </c>
      <c r="I47" s="44">
        <v>1</v>
      </c>
      <c r="J47" s="44">
        <v>0</v>
      </c>
      <c r="K47" s="44">
        <v>8</v>
      </c>
      <c r="L47" s="44">
        <v>8</v>
      </c>
      <c r="M47" s="44">
        <v>0</v>
      </c>
      <c r="N47" s="121">
        <v>0.47826086956521741</v>
      </c>
      <c r="O47" s="44">
        <v>16</v>
      </c>
      <c r="P47" s="121">
        <v>0.69565217391304346</v>
      </c>
    </row>
    <row r="48" spans="1:16" x14ac:dyDescent="0.2">
      <c r="A48" s="44" t="s">
        <v>326</v>
      </c>
      <c r="B48" s="44">
        <v>52</v>
      </c>
      <c r="C48" s="44">
        <v>8</v>
      </c>
      <c r="D48" s="44" t="s">
        <v>691</v>
      </c>
      <c r="E48" s="44">
        <v>21</v>
      </c>
      <c r="F48" s="44">
        <v>4</v>
      </c>
      <c r="G48" s="44">
        <v>7</v>
      </c>
      <c r="H48" s="44">
        <v>0</v>
      </c>
      <c r="I48" s="44">
        <v>0</v>
      </c>
      <c r="J48" s="44">
        <v>0</v>
      </c>
      <c r="K48" s="44">
        <v>5</v>
      </c>
      <c r="L48" s="44">
        <v>6</v>
      </c>
      <c r="M48" s="44">
        <v>6</v>
      </c>
      <c r="N48" s="121">
        <v>0.33333333333333331</v>
      </c>
      <c r="O48" s="44">
        <v>7</v>
      </c>
      <c r="P48" s="121">
        <v>0.33333333333333331</v>
      </c>
    </row>
    <row r="49" spans="1:16" x14ac:dyDescent="0.2">
      <c r="A49" s="44" t="s">
        <v>334</v>
      </c>
      <c r="B49" s="44">
        <v>39</v>
      </c>
      <c r="C49" s="44">
        <v>10</v>
      </c>
      <c r="D49" s="44" t="s">
        <v>702</v>
      </c>
      <c r="E49" s="44">
        <v>30</v>
      </c>
      <c r="F49" s="44">
        <v>5</v>
      </c>
      <c r="G49" s="44">
        <v>13</v>
      </c>
      <c r="H49" s="44">
        <v>1</v>
      </c>
      <c r="I49" s="44">
        <v>0</v>
      </c>
      <c r="J49" s="44">
        <v>0</v>
      </c>
      <c r="K49" s="44">
        <v>7</v>
      </c>
      <c r="L49" s="44">
        <v>2</v>
      </c>
      <c r="M49" s="44">
        <v>3</v>
      </c>
      <c r="N49" s="121">
        <v>0.43333333333333335</v>
      </c>
      <c r="O49" s="44">
        <v>14</v>
      </c>
      <c r="P49" s="121">
        <v>0.46666666666666667</v>
      </c>
    </row>
    <row r="50" spans="1:16" x14ac:dyDescent="0.2">
      <c r="A50" s="44" t="s">
        <v>326</v>
      </c>
      <c r="B50" s="44">
        <v>41</v>
      </c>
      <c r="C50" s="44">
        <v>10</v>
      </c>
      <c r="D50" s="44" t="s">
        <v>697</v>
      </c>
      <c r="E50" s="44">
        <v>28</v>
      </c>
      <c r="F50" s="44">
        <v>6</v>
      </c>
      <c r="G50" s="44">
        <v>13</v>
      </c>
      <c r="H50" s="44">
        <v>2</v>
      </c>
      <c r="I50" s="44">
        <v>0</v>
      </c>
      <c r="J50" s="44">
        <v>0</v>
      </c>
      <c r="K50" s="44">
        <v>11</v>
      </c>
      <c r="L50" s="44">
        <v>4</v>
      </c>
      <c r="M50" s="44">
        <v>7</v>
      </c>
      <c r="N50" s="121">
        <v>0.4642857142857143</v>
      </c>
      <c r="O50" s="44">
        <v>15</v>
      </c>
      <c r="P50" s="121">
        <v>0.5357142857142857</v>
      </c>
    </row>
    <row r="51" spans="1:16" x14ac:dyDescent="0.2">
      <c r="A51" s="44" t="s">
        <v>325</v>
      </c>
      <c r="B51" s="44">
        <v>45</v>
      </c>
      <c r="C51" s="44">
        <v>9</v>
      </c>
      <c r="D51" s="44" t="s">
        <v>135</v>
      </c>
      <c r="E51" s="44">
        <v>22</v>
      </c>
      <c r="F51" s="44">
        <v>7</v>
      </c>
      <c r="G51" s="44">
        <v>11</v>
      </c>
      <c r="H51" s="44">
        <v>6</v>
      </c>
      <c r="I51" s="44">
        <v>0</v>
      </c>
      <c r="J51" s="44">
        <v>0</v>
      </c>
      <c r="K51" s="44">
        <v>12</v>
      </c>
      <c r="L51" s="44">
        <v>5</v>
      </c>
      <c r="M51" s="44">
        <v>1</v>
      </c>
      <c r="N51" s="121">
        <v>0.5</v>
      </c>
      <c r="O51" s="44">
        <v>17</v>
      </c>
      <c r="P51" s="121">
        <v>0.77272727272727271</v>
      </c>
    </row>
    <row r="52" spans="1:16" x14ac:dyDescent="0.2">
      <c r="A52" s="44" t="s">
        <v>56</v>
      </c>
      <c r="B52" s="44">
        <v>52</v>
      </c>
      <c r="C52" s="44">
        <v>8</v>
      </c>
      <c r="D52" s="44" t="s">
        <v>647</v>
      </c>
      <c r="E52" s="44">
        <v>23</v>
      </c>
      <c r="F52" s="44">
        <v>4</v>
      </c>
      <c r="G52" s="44">
        <v>7</v>
      </c>
      <c r="H52" s="44">
        <v>2</v>
      </c>
      <c r="I52" s="44">
        <v>0</v>
      </c>
      <c r="J52" s="44">
        <v>0</v>
      </c>
      <c r="K52" s="44">
        <v>7</v>
      </c>
      <c r="L52" s="44">
        <v>2</v>
      </c>
      <c r="M52" s="44">
        <v>7</v>
      </c>
      <c r="N52" s="121">
        <v>0.30434782608695654</v>
      </c>
      <c r="O52" s="44">
        <v>9</v>
      </c>
      <c r="P52" s="121">
        <v>0.39130434782608697</v>
      </c>
    </row>
    <row r="53" spans="1:16" x14ac:dyDescent="0.2">
      <c r="A53" s="44" t="s">
        <v>21</v>
      </c>
      <c r="B53" s="44">
        <v>46</v>
      </c>
      <c r="C53" s="44">
        <v>3</v>
      </c>
      <c r="D53" s="44" t="s">
        <v>682</v>
      </c>
      <c r="E53" s="44">
        <v>7</v>
      </c>
      <c r="F53" s="44">
        <v>1</v>
      </c>
      <c r="G53" s="44">
        <v>1</v>
      </c>
      <c r="H53" s="44">
        <v>0</v>
      </c>
      <c r="I53" s="44">
        <v>0</v>
      </c>
      <c r="J53" s="44">
        <v>0</v>
      </c>
      <c r="K53" s="44">
        <v>0</v>
      </c>
      <c r="L53" s="44">
        <v>1</v>
      </c>
      <c r="M53" s="44">
        <v>2</v>
      </c>
      <c r="N53" s="121">
        <v>0.14285714285714285</v>
      </c>
      <c r="O53" s="44">
        <v>1</v>
      </c>
      <c r="P53" s="121">
        <v>0.14285714285714285</v>
      </c>
    </row>
    <row r="54" spans="1:16" x14ac:dyDescent="0.2">
      <c r="A54" s="44" t="s">
        <v>334</v>
      </c>
      <c r="B54" s="44">
        <v>49</v>
      </c>
      <c r="C54" s="44">
        <v>9</v>
      </c>
      <c r="D54" s="44" t="s">
        <v>703</v>
      </c>
      <c r="E54" s="44">
        <v>24</v>
      </c>
      <c r="F54" s="44">
        <v>1</v>
      </c>
      <c r="G54" s="44">
        <v>6</v>
      </c>
      <c r="H54" s="44">
        <v>0</v>
      </c>
      <c r="I54" s="44">
        <v>0</v>
      </c>
      <c r="J54" s="44">
        <v>0</v>
      </c>
      <c r="K54" s="44">
        <v>3</v>
      </c>
      <c r="L54" s="44">
        <v>3</v>
      </c>
      <c r="M54" s="44">
        <v>1</v>
      </c>
      <c r="N54" s="121">
        <v>0.25</v>
      </c>
      <c r="O54" s="44">
        <v>6</v>
      </c>
      <c r="P54" s="121">
        <v>0.25</v>
      </c>
    </row>
    <row r="55" spans="1:16" x14ac:dyDescent="0.2">
      <c r="A55" s="44" t="s">
        <v>336</v>
      </c>
      <c r="B55" s="44">
        <v>49</v>
      </c>
      <c r="C55" s="44">
        <v>9</v>
      </c>
      <c r="D55" s="44" t="s">
        <v>724</v>
      </c>
      <c r="E55" s="44">
        <v>24</v>
      </c>
      <c r="F55" s="44">
        <v>2</v>
      </c>
      <c r="G55" s="44">
        <v>4</v>
      </c>
      <c r="H55" s="44">
        <v>0</v>
      </c>
      <c r="I55" s="44">
        <v>0</v>
      </c>
      <c r="J55" s="44">
        <v>0</v>
      </c>
      <c r="K55" s="44">
        <v>3</v>
      </c>
      <c r="L55" s="44">
        <v>4</v>
      </c>
      <c r="M55" s="44">
        <v>9</v>
      </c>
      <c r="N55" s="121">
        <v>0.16666666666666666</v>
      </c>
      <c r="O55" s="44">
        <v>4</v>
      </c>
      <c r="P55" s="121">
        <v>0.16666666666666666</v>
      </c>
    </row>
    <row r="56" spans="1:16" x14ac:dyDescent="0.2">
      <c r="A56" s="44" t="s">
        <v>334</v>
      </c>
      <c r="B56" s="44">
        <v>52</v>
      </c>
      <c r="C56" s="44">
        <v>9</v>
      </c>
      <c r="D56" s="44" t="s">
        <v>137</v>
      </c>
      <c r="E56" s="44">
        <v>28</v>
      </c>
      <c r="F56" s="44">
        <v>7</v>
      </c>
      <c r="G56" s="44">
        <v>10</v>
      </c>
      <c r="H56" s="44">
        <v>2</v>
      </c>
      <c r="I56" s="44">
        <v>0</v>
      </c>
      <c r="J56" s="44">
        <v>0</v>
      </c>
      <c r="K56" s="44">
        <v>8</v>
      </c>
      <c r="L56" s="44">
        <v>2</v>
      </c>
      <c r="M56" s="44">
        <v>3</v>
      </c>
      <c r="N56" s="121">
        <v>0.35714285714285715</v>
      </c>
      <c r="O56" s="44">
        <v>12</v>
      </c>
      <c r="P56" s="121">
        <v>0.42857142857142855</v>
      </c>
    </row>
    <row r="57" spans="1:16" x14ac:dyDescent="0.2">
      <c r="A57" s="44" t="s">
        <v>325</v>
      </c>
      <c r="B57" s="44">
        <v>38</v>
      </c>
      <c r="C57" s="44">
        <v>10</v>
      </c>
      <c r="D57" s="44" t="s">
        <v>138</v>
      </c>
      <c r="E57" s="44">
        <v>28</v>
      </c>
      <c r="F57" s="44">
        <v>5</v>
      </c>
      <c r="G57" s="44">
        <v>10</v>
      </c>
      <c r="H57" s="44">
        <v>2</v>
      </c>
      <c r="I57" s="44">
        <v>1</v>
      </c>
      <c r="J57" s="44">
        <v>0</v>
      </c>
      <c r="K57" s="44">
        <v>9</v>
      </c>
      <c r="L57" s="44">
        <v>3</v>
      </c>
      <c r="M57" s="44">
        <v>1</v>
      </c>
      <c r="N57" s="121">
        <v>0.35714285714285715</v>
      </c>
      <c r="O57" s="44">
        <v>14</v>
      </c>
      <c r="P57" s="121">
        <v>0.5</v>
      </c>
    </row>
    <row r="58" spans="1:16" x14ac:dyDescent="0.2">
      <c r="A58" s="44" t="s">
        <v>325</v>
      </c>
      <c r="B58" s="44">
        <v>44</v>
      </c>
      <c r="C58" s="44">
        <v>10</v>
      </c>
      <c r="D58" s="44" t="s">
        <v>139</v>
      </c>
      <c r="E58" s="44">
        <v>24</v>
      </c>
      <c r="F58" s="44">
        <v>7</v>
      </c>
      <c r="G58" s="44">
        <v>5</v>
      </c>
      <c r="H58" s="44">
        <v>0</v>
      </c>
      <c r="I58" s="44">
        <v>0</v>
      </c>
      <c r="J58" s="44">
        <v>0</v>
      </c>
      <c r="K58" s="44">
        <v>6</v>
      </c>
      <c r="L58" s="44">
        <v>6</v>
      </c>
      <c r="M58" s="44">
        <v>10</v>
      </c>
      <c r="N58" s="121">
        <v>0.20833333333333334</v>
      </c>
      <c r="O58" s="44">
        <v>5</v>
      </c>
      <c r="P58" s="121">
        <v>0.20833333333333334</v>
      </c>
    </row>
    <row r="59" spans="1:16" x14ac:dyDescent="0.2">
      <c r="A59" s="44" t="s">
        <v>21</v>
      </c>
      <c r="B59" s="44">
        <v>60</v>
      </c>
      <c r="C59" s="44">
        <v>10</v>
      </c>
      <c r="D59" s="44" t="s">
        <v>140</v>
      </c>
      <c r="E59" s="44">
        <v>25</v>
      </c>
      <c r="F59" s="44">
        <v>3</v>
      </c>
      <c r="G59" s="44">
        <v>6</v>
      </c>
      <c r="H59" s="44">
        <v>0</v>
      </c>
      <c r="I59" s="44">
        <v>0</v>
      </c>
      <c r="J59" s="44">
        <v>0</v>
      </c>
      <c r="K59" s="44">
        <v>4</v>
      </c>
      <c r="L59" s="44">
        <v>5</v>
      </c>
      <c r="M59" s="44">
        <v>1</v>
      </c>
      <c r="N59" s="121">
        <v>0.24</v>
      </c>
      <c r="O59" s="44">
        <v>6</v>
      </c>
      <c r="P59" s="121">
        <v>0.24</v>
      </c>
    </row>
    <row r="60" spans="1:16" x14ac:dyDescent="0.2">
      <c r="A60" s="44" t="s">
        <v>52</v>
      </c>
      <c r="B60" s="44">
        <v>38</v>
      </c>
      <c r="C60" s="44">
        <v>10</v>
      </c>
      <c r="D60" s="44" t="s">
        <v>665</v>
      </c>
      <c r="E60" s="44">
        <v>23</v>
      </c>
      <c r="F60" s="44">
        <v>4</v>
      </c>
      <c r="G60" s="44">
        <v>9</v>
      </c>
      <c r="H60" s="44">
        <v>2</v>
      </c>
      <c r="I60" s="44">
        <v>0</v>
      </c>
      <c r="J60" s="44">
        <v>0</v>
      </c>
      <c r="K60" s="44">
        <v>7</v>
      </c>
      <c r="L60" s="44">
        <v>7</v>
      </c>
      <c r="M60" s="44">
        <v>4</v>
      </c>
      <c r="N60" s="121">
        <v>0.39130434782608697</v>
      </c>
      <c r="O60" s="44">
        <v>11</v>
      </c>
      <c r="P60" s="121">
        <v>0.47826086956521741</v>
      </c>
    </row>
    <row r="61" spans="1:16" x14ac:dyDescent="0.2">
      <c r="A61" s="44" t="s">
        <v>334</v>
      </c>
      <c r="B61" s="44">
        <v>42</v>
      </c>
      <c r="C61" s="44">
        <v>5</v>
      </c>
      <c r="D61" s="44" t="s">
        <v>698</v>
      </c>
      <c r="E61" s="44">
        <v>14</v>
      </c>
      <c r="F61" s="44">
        <v>6</v>
      </c>
      <c r="G61" s="44">
        <v>6</v>
      </c>
      <c r="H61" s="44">
        <v>0</v>
      </c>
      <c r="I61" s="44">
        <v>0</v>
      </c>
      <c r="J61" s="44">
        <v>0</v>
      </c>
      <c r="K61" s="44">
        <v>3</v>
      </c>
      <c r="L61" s="44">
        <v>2</v>
      </c>
      <c r="M61" s="44">
        <v>0</v>
      </c>
      <c r="N61" s="121">
        <v>0.42857142857142855</v>
      </c>
      <c r="O61" s="44">
        <v>6</v>
      </c>
      <c r="P61" s="121">
        <v>0.42857142857142855</v>
      </c>
    </row>
    <row r="62" spans="1:16" x14ac:dyDescent="0.2">
      <c r="A62" s="44" t="s">
        <v>45</v>
      </c>
      <c r="B62" s="44">
        <v>59</v>
      </c>
      <c r="C62" s="44">
        <v>10</v>
      </c>
      <c r="D62" s="44" t="s">
        <v>143</v>
      </c>
      <c r="E62" s="44">
        <v>27</v>
      </c>
      <c r="F62" s="44">
        <v>5</v>
      </c>
      <c r="G62" s="44">
        <v>4</v>
      </c>
      <c r="H62" s="44">
        <v>0</v>
      </c>
      <c r="I62" s="44">
        <v>0</v>
      </c>
      <c r="J62" s="44">
        <v>0</v>
      </c>
      <c r="K62" s="44">
        <v>0</v>
      </c>
      <c r="L62" s="44">
        <v>5</v>
      </c>
      <c r="M62" s="44">
        <v>8</v>
      </c>
      <c r="N62" s="121">
        <v>0.14814814814814814</v>
      </c>
      <c r="O62" s="44">
        <v>4</v>
      </c>
      <c r="P62" s="121">
        <v>0.14814814814814814</v>
      </c>
    </row>
    <row r="63" spans="1:16" x14ac:dyDescent="0.2">
      <c r="A63" s="44" t="s">
        <v>314</v>
      </c>
      <c r="B63" s="44">
        <v>47</v>
      </c>
      <c r="C63" s="44">
        <v>10</v>
      </c>
      <c r="D63" s="44" t="s">
        <v>144</v>
      </c>
      <c r="E63" s="44">
        <v>28</v>
      </c>
      <c r="F63" s="44">
        <v>7</v>
      </c>
      <c r="G63" s="44">
        <v>14</v>
      </c>
      <c r="H63" s="44">
        <v>0</v>
      </c>
      <c r="I63" s="44">
        <v>1</v>
      </c>
      <c r="J63" s="44">
        <v>0</v>
      </c>
      <c r="K63" s="44">
        <v>4</v>
      </c>
      <c r="L63" s="44">
        <v>1</v>
      </c>
      <c r="M63" s="44">
        <v>0</v>
      </c>
      <c r="N63" s="121">
        <v>0.5</v>
      </c>
      <c r="O63" s="44">
        <v>16</v>
      </c>
      <c r="P63" s="121">
        <v>0.5714285714285714</v>
      </c>
    </row>
    <row r="64" spans="1:16" x14ac:dyDescent="0.2">
      <c r="A64" s="44" t="s">
        <v>336</v>
      </c>
      <c r="B64" s="44">
        <v>48</v>
      </c>
      <c r="C64" s="44">
        <v>7</v>
      </c>
      <c r="D64" s="44" t="s">
        <v>719</v>
      </c>
      <c r="E64" s="44">
        <v>12</v>
      </c>
      <c r="F64" s="44">
        <v>7</v>
      </c>
      <c r="G64" s="44">
        <v>4</v>
      </c>
      <c r="H64" s="44">
        <v>1</v>
      </c>
      <c r="I64" s="44">
        <v>0</v>
      </c>
      <c r="J64" s="44">
        <v>0</v>
      </c>
      <c r="K64" s="44">
        <v>6</v>
      </c>
      <c r="L64" s="44">
        <v>8</v>
      </c>
      <c r="M64" s="44">
        <v>1</v>
      </c>
      <c r="N64" s="121">
        <v>0.33333333333333331</v>
      </c>
      <c r="O64" s="44">
        <v>5</v>
      </c>
      <c r="P64" s="121">
        <v>0.41666666666666669</v>
      </c>
    </row>
    <row r="65" spans="1:16" x14ac:dyDescent="0.2">
      <c r="A65" s="44" t="s">
        <v>333</v>
      </c>
      <c r="B65" s="44">
        <v>48</v>
      </c>
      <c r="C65" s="44">
        <v>8</v>
      </c>
      <c r="D65" s="44" t="s">
        <v>625</v>
      </c>
      <c r="E65" s="44">
        <v>18</v>
      </c>
      <c r="F65" s="44">
        <v>2</v>
      </c>
      <c r="G65" s="44">
        <v>3</v>
      </c>
      <c r="H65" s="44">
        <v>1</v>
      </c>
      <c r="I65" s="44">
        <v>0</v>
      </c>
      <c r="J65" s="44">
        <v>0</v>
      </c>
      <c r="K65" s="44">
        <v>0</v>
      </c>
      <c r="L65" s="44">
        <v>4</v>
      </c>
      <c r="M65" s="44">
        <v>8</v>
      </c>
      <c r="N65" s="121">
        <v>0.16666666666666666</v>
      </c>
      <c r="O65" s="44">
        <v>4</v>
      </c>
      <c r="P65" s="121">
        <v>0.22222222222222221</v>
      </c>
    </row>
    <row r="66" spans="1:16" x14ac:dyDescent="0.2">
      <c r="A66" s="44" t="s">
        <v>314</v>
      </c>
      <c r="B66" s="44">
        <v>50</v>
      </c>
      <c r="C66" s="44">
        <v>10</v>
      </c>
      <c r="D66" s="44" t="s">
        <v>146</v>
      </c>
      <c r="E66" s="44">
        <v>24</v>
      </c>
      <c r="F66" s="44">
        <v>6</v>
      </c>
      <c r="G66" s="44">
        <v>6</v>
      </c>
      <c r="H66" s="44">
        <v>0</v>
      </c>
      <c r="I66" s="44">
        <v>0</v>
      </c>
      <c r="J66" s="44">
        <v>0</v>
      </c>
      <c r="K66" s="44">
        <v>4</v>
      </c>
      <c r="L66" s="44">
        <v>4</v>
      </c>
      <c r="M66" s="44">
        <v>8</v>
      </c>
      <c r="N66" s="121">
        <v>0.25</v>
      </c>
      <c r="O66" s="44">
        <v>6</v>
      </c>
      <c r="P66" s="121">
        <v>0.25</v>
      </c>
    </row>
    <row r="67" spans="1:16" x14ac:dyDescent="0.2">
      <c r="A67" s="44" t="s">
        <v>334</v>
      </c>
      <c r="B67" s="44">
        <v>42</v>
      </c>
      <c r="C67" s="44">
        <v>4</v>
      </c>
      <c r="D67" s="44" t="s">
        <v>710</v>
      </c>
      <c r="E67" s="44">
        <v>12</v>
      </c>
      <c r="F67" s="44">
        <v>3</v>
      </c>
      <c r="G67" s="44">
        <v>4</v>
      </c>
      <c r="H67" s="44">
        <v>1</v>
      </c>
      <c r="I67" s="44">
        <v>0</v>
      </c>
      <c r="J67" s="44">
        <v>0</v>
      </c>
      <c r="K67" s="44">
        <v>3</v>
      </c>
      <c r="L67" s="44">
        <v>3</v>
      </c>
      <c r="M67" s="44">
        <v>1</v>
      </c>
      <c r="N67" s="121">
        <v>0.33333333333333331</v>
      </c>
      <c r="O67" s="44">
        <v>5</v>
      </c>
      <c r="P67" s="121">
        <v>0.41666666666666669</v>
      </c>
    </row>
    <row r="68" spans="1:16" x14ac:dyDescent="0.2">
      <c r="A68" s="44" t="s">
        <v>314</v>
      </c>
      <c r="B68" s="44">
        <v>44</v>
      </c>
      <c r="C68" s="44">
        <v>10</v>
      </c>
      <c r="D68" s="44" t="s">
        <v>740</v>
      </c>
      <c r="E68" s="44">
        <v>27</v>
      </c>
      <c r="F68" s="44">
        <v>4</v>
      </c>
      <c r="G68" s="44">
        <v>8</v>
      </c>
      <c r="H68" s="44">
        <v>0</v>
      </c>
      <c r="I68" s="44">
        <v>0</v>
      </c>
      <c r="J68" s="44">
        <v>0</v>
      </c>
      <c r="K68" s="44">
        <v>1</v>
      </c>
      <c r="L68" s="44">
        <v>3</v>
      </c>
      <c r="M68" s="44">
        <v>1</v>
      </c>
      <c r="N68" s="121">
        <v>0.29629629629629628</v>
      </c>
      <c r="O68" s="44">
        <v>8</v>
      </c>
      <c r="P68" s="121">
        <v>0.29629629629629628</v>
      </c>
    </row>
    <row r="69" spans="1:16" x14ac:dyDescent="0.2">
      <c r="A69" s="44" t="s">
        <v>56</v>
      </c>
      <c r="B69" s="44">
        <v>69</v>
      </c>
      <c r="C69" s="44">
        <v>10</v>
      </c>
      <c r="D69" s="44" t="s">
        <v>148</v>
      </c>
      <c r="E69" s="44">
        <v>22</v>
      </c>
      <c r="F69" s="44">
        <v>4</v>
      </c>
      <c r="G69" s="44">
        <v>4</v>
      </c>
      <c r="H69" s="44">
        <v>0</v>
      </c>
      <c r="I69" s="44">
        <v>0</v>
      </c>
      <c r="J69" s="44">
        <v>0</v>
      </c>
      <c r="K69" s="44">
        <v>2</v>
      </c>
      <c r="L69" s="44">
        <v>8</v>
      </c>
      <c r="M69" s="44">
        <v>4</v>
      </c>
      <c r="N69" s="121">
        <v>0.18181818181818182</v>
      </c>
      <c r="O69" s="44">
        <v>4</v>
      </c>
      <c r="P69" s="121">
        <v>0.18181818181818182</v>
      </c>
    </row>
    <row r="70" spans="1:16" x14ac:dyDescent="0.2">
      <c r="A70" s="44" t="s">
        <v>56</v>
      </c>
      <c r="B70" s="44">
        <v>40</v>
      </c>
      <c r="C70" s="44">
        <v>10</v>
      </c>
      <c r="D70" s="44" t="s">
        <v>149</v>
      </c>
      <c r="E70" s="44">
        <v>26</v>
      </c>
      <c r="F70" s="44">
        <v>6</v>
      </c>
      <c r="G70" s="44">
        <v>11</v>
      </c>
      <c r="H70" s="44">
        <v>3</v>
      </c>
      <c r="I70" s="44">
        <v>1</v>
      </c>
      <c r="J70" s="44">
        <v>1</v>
      </c>
      <c r="K70" s="44">
        <v>14</v>
      </c>
      <c r="L70" s="44">
        <v>3</v>
      </c>
      <c r="M70" s="44">
        <v>0</v>
      </c>
      <c r="N70" s="121">
        <v>0.42307692307692307</v>
      </c>
      <c r="O70" s="44">
        <v>19</v>
      </c>
      <c r="P70" s="121">
        <v>0.73076923076923073</v>
      </c>
    </row>
    <row r="71" spans="1:16" x14ac:dyDescent="0.2">
      <c r="A71" s="44" t="s">
        <v>52</v>
      </c>
      <c r="B71" s="44">
        <v>49</v>
      </c>
      <c r="C71" s="44">
        <v>10</v>
      </c>
      <c r="D71" s="44" t="s">
        <v>670</v>
      </c>
      <c r="E71" s="44">
        <v>30</v>
      </c>
      <c r="F71" s="44">
        <v>3</v>
      </c>
      <c r="G71" s="44">
        <v>8</v>
      </c>
      <c r="H71" s="44">
        <v>0</v>
      </c>
      <c r="I71" s="44">
        <v>0</v>
      </c>
      <c r="J71" s="44">
        <v>0</v>
      </c>
      <c r="K71" s="44">
        <v>2</v>
      </c>
      <c r="L71" s="44">
        <v>1</v>
      </c>
      <c r="M71" s="44">
        <v>11</v>
      </c>
      <c r="N71" s="121">
        <v>0.26666666666666666</v>
      </c>
      <c r="O71" s="44">
        <v>8</v>
      </c>
      <c r="P71" s="121">
        <v>0.26666666666666666</v>
      </c>
    </row>
    <row r="72" spans="1:16" x14ac:dyDescent="0.2">
      <c r="A72" s="44" t="s">
        <v>52</v>
      </c>
      <c r="B72" s="44">
        <v>45</v>
      </c>
      <c r="C72" s="44">
        <v>8</v>
      </c>
      <c r="D72" s="44" t="s">
        <v>151</v>
      </c>
      <c r="E72" s="44">
        <v>22</v>
      </c>
      <c r="F72" s="44">
        <v>3</v>
      </c>
      <c r="G72" s="44">
        <v>9</v>
      </c>
      <c r="H72" s="44">
        <v>1</v>
      </c>
      <c r="I72" s="44">
        <v>0</v>
      </c>
      <c r="J72" s="44">
        <v>0</v>
      </c>
      <c r="K72" s="44">
        <v>3</v>
      </c>
      <c r="L72" s="44">
        <v>2</v>
      </c>
      <c r="M72" s="44">
        <v>2</v>
      </c>
      <c r="N72" s="121">
        <v>0.40909090909090912</v>
      </c>
      <c r="O72" s="44">
        <v>10</v>
      </c>
      <c r="P72" s="121">
        <v>0.45454545454545453</v>
      </c>
    </row>
    <row r="73" spans="1:16" x14ac:dyDescent="0.2">
      <c r="A73" s="44" t="s">
        <v>324</v>
      </c>
      <c r="B73" s="44">
        <v>54</v>
      </c>
      <c r="C73" s="44">
        <v>8</v>
      </c>
      <c r="D73" s="44" t="s">
        <v>152</v>
      </c>
      <c r="E73" s="44">
        <v>21</v>
      </c>
      <c r="F73" s="44">
        <v>2</v>
      </c>
      <c r="G73" s="44">
        <v>5</v>
      </c>
      <c r="H73" s="44">
        <v>0</v>
      </c>
      <c r="I73" s="44">
        <v>0</v>
      </c>
      <c r="J73" s="44">
        <v>0</v>
      </c>
      <c r="K73" s="44">
        <v>2</v>
      </c>
      <c r="L73" s="44">
        <v>2</v>
      </c>
      <c r="M73" s="44">
        <v>3</v>
      </c>
      <c r="N73" s="121">
        <v>0.23809523809523808</v>
      </c>
      <c r="O73" s="44">
        <v>5</v>
      </c>
      <c r="P73" s="121">
        <v>0.23809523809523808</v>
      </c>
    </row>
    <row r="74" spans="1:16" x14ac:dyDescent="0.2">
      <c r="A74" s="44" t="s">
        <v>312</v>
      </c>
      <c r="B74" s="44">
        <v>62</v>
      </c>
      <c r="C74" s="44">
        <v>9</v>
      </c>
      <c r="D74" s="44" t="s">
        <v>153</v>
      </c>
      <c r="E74" s="44">
        <v>23</v>
      </c>
      <c r="F74" s="44">
        <v>0</v>
      </c>
      <c r="G74" s="44">
        <v>5</v>
      </c>
      <c r="H74" s="44">
        <v>1</v>
      </c>
      <c r="I74" s="44">
        <v>0</v>
      </c>
      <c r="J74" s="44">
        <v>0</v>
      </c>
      <c r="K74" s="44">
        <v>4</v>
      </c>
      <c r="L74" s="44">
        <v>1</v>
      </c>
      <c r="M74" s="44">
        <v>7</v>
      </c>
      <c r="N74" s="121">
        <v>0.21739130434782608</v>
      </c>
      <c r="O74" s="44">
        <v>6</v>
      </c>
      <c r="P74" s="121">
        <v>0.2608695652173913</v>
      </c>
    </row>
    <row r="75" spans="1:16" x14ac:dyDescent="0.2">
      <c r="A75" s="44" t="s">
        <v>21</v>
      </c>
      <c r="B75" s="44">
        <v>58</v>
      </c>
      <c r="C75" s="44">
        <v>8</v>
      </c>
      <c r="D75" s="44" t="s">
        <v>156</v>
      </c>
      <c r="E75" s="44">
        <v>21</v>
      </c>
      <c r="F75" s="44">
        <v>2</v>
      </c>
      <c r="G75" s="44">
        <v>9</v>
      </c>
      <c r="H75" s="44">
        <v>1</v>
      </c>
      <c r="I75" s="44">
        <v>0</v>
      </c>
      <c r="J75" s="44">
        <v>0</v>
      </c>
      <c r="K75" s="44">
        <v>5</v>
      </c>
      <c r="L75" s="44">
        <v>2</v>
      </c>
      <c r="M75" s="44">
        <v>1</v>
      </c>
      <c r="N75" s="121">
        <v>0.42857142857142855</v>
      </c>
      <c r="O75" s="44">
        <v>10</v>
      </c>
      <c r="P75" s="121">
        <v>0.47619047619047616</v>
      </c>
    </row>
    <row r="76" spans="1:16" x14ac:dyDescent="0.2">
      <c r="A76" s="44" t="s">
        <v>324</v>
      </c>
      <c r="B76" s="44">
        <v>46</v>
      </c>
      <c r="C76" s="44">
        <v>9</v>
      </c>
      <c r="D76" s="44" t="s">
        <v>631</v>
      </c>
      <c r="E76" s="44">
        <v>22</v>
      </c>
      <c r="F76" s="44">
        <v>8</v>
      </c>
      <c r="G76" s="44">
        <v>10</v>
      </c>
      <c r="H76" s="44">
        <v>3</v>
      </c>
      <c r="I76" s="44">
        <v>0</v>
      </c>
      <c r="J76" s="44">
        <v>0</v>
      </c>
      <c r="K76" s="44">
        <v>10</v>
      </c>
      <c r="L76" s="44">
        <v>4</v>
      </c>
      <c r="M76" s="44">
        <v>0</v>
      </c>
      <c r="N76" s="121">
        <v>0.45454545454545453</v>
      </c>
      <c r="O76" s="44">
        <v>13</v>
      </c>
      <c r="P76" s="121">
        <v>0.59090909090909094</v>
      </c>
    </row>
    <row r="77" spans="1:16" x14ac:dyDescent="0.2">
      <c r="A77" s="44" t="s">
        <v>333</v>
      </c>
      <c r="B77" s="44">
        <v>54</v>
      </c>
      <c r="C77" s="44">
        <v>10</v>
      </c>
      <c r="D77" s="44" t="s">
        <v>158</v>
      </c>
      <c r="E77" s="44">
        <v>25</v>
      </c>
      <c r="F77" s="44">
        <v>1</v>
      </c>
      <c r="G77" s="44">
        <v>3</v>
      </c>
      <c r="H77" s="44">
        <v>0</v>
      </c>
      <c r="I77" s="44">
        <v>0</v>
      </c>
      <c r="J77" s="44">
        <v>0</v>
      </c>
      <c r="K77" s="44">
        <v>3</v>
      </c>
      <c r="L77" s="44">
        <v>6</v>
      </c>
      <c r="M77" s="44">
        <v>6</v>
      </c>
      <c r="N77" s="121">
        <v>0.12</v>
      </c>
      <c r="O77" s="44">
        <v>3</v>
      </c>
      <c r="P77" s="121">
        <v>0.12</v>
      </c>
    </row>
    <row r="78" spans="1:16" x14ac:dyDescent="0.2">
      <c r="A78" s="44" t="s">
        <v>334</v>
      </c>
      <c r="B78" s="44">
        <v>56</v>
      </c>
      <c r="C78" s="44">
        <v>9</v>
      </c>
      <c r="D78" s="44" t="s">
        <v>708</v>
      </c>
      <c r="E78" s="44">
        <v>28</v>
      </c>
      <c r="F78" s="44">
        <v>6</v>
      </c>
      <c r="G78" s="44">
        <v>10</v>
      </c>
      <c r="H78" s="44">
        <v>1</v>
      </c>
      <c r="I78" s="44">
        <v>0</v>
      </c>
      <c r="J78" s="44">
        <v>0</v>
      </c>
      <c r="K78" s="44">
        <v>3</v>
      </c>
      <c r="L78" s="44">
        <v>0</v>
      </c>
      <c r="M78" s="44">
        <v>6</v>
      </c>
      <c r="N78" s="121">
        <v>0.35714285714285715</v>
      </c>
      <c r="O78" s="44">
        <v>11</v>
      </c>
      <c r="P78" s="121">
        <v>0.39285714285714285</v>
      </c>
    </row>
    <row r="79" spans="1:16" x14ac:dyDescent="0.2">
      <c r="A79" s="44" t="s">
        <v>21</v>
      </c>
      <c r="B79" s="44">
        <v>60</v>
      </c>
      <c r="C79" s="44">
        <v>10</v>
      </c>
      <c r="D79" s="44" t="s">
        <v>159</v>
      </c>
      <c r="E79" s="44">
        <v>26</v>
      </c>
      <c r="F79" s="44">
        <v>7</v>
      </c>
      <c r="G79" s="44">
        <v>10</v>
      </c>
      <c r="H79" s="44">
        <v>0</v>
      </c>
      <c r="I79" s="44">
        <v>0</v>
      </c>
      <c r="J79" s="44">
        <v>0</v>
      </c>
      <c r="K79" s="44">
        <v>2</v>
      </c>
      <c r="L79" s="44">
        <v>4</v>
      </c>
      <c r="M79" s="44">
        <v>5</v>
      </c>
      <c r="N79" s="121">
        <v>0.38461538461538464</v>
      </c>
      <c r="O79" s="44">
        <v>10</v>
      </c>
      <c r="P79" s="121">
        <v>0.38461538461538464</v>
      </c>
    </row>
    <row r="80" spans="1:16" x14ac:dyDescent="0.2">
      <c r="A80" s="44" t="s">
        <v>56</v>
      </c>
      <c r="B80" s="44">
        <v>44</v>
      </c>
      <c r="C80" s="44">
        <v>10</v>
      </c>
      <c r="D80" s="44" t="s">
        <v>649</v>
      </c>
      <c r="E80" s="44">
        <v>27</v>
      </c>
      <c r="F80" s="44">
        <v>11</v>
      </c>
      <c r="G80" s="44">
        <v>9</v>
      </c>
      <c r="H80" s="44">
        <v>0</v>
      </c>
      <c r="I80" s="44">
        <v>0</v>
      </c>
      <c r="J80" s="44">
        <v>0</v>
      </c>
      <c r="K80" s="44">
        <v>3</v>
      </c>
      <c r="L80" s="44">
        <v>3</v>
      </c>
      <c r="M80" s="44">
        <v>5</v>
      </c>
      <c r="N80" s="121">
        <v>0.33333333333333331</v>
      </c>
      <c r="O80" s="44">
        <v>9</v>
      </c>
      <c r="P80" s="121">
        <v>0.33333333333333331</v>
      </c>
    </row>
    <row r="81" spans="1:16" x14ac:dyDescent="0.2">
      <c r="A81" s="44" t="s">
        <v>325</v>
      </c>
      <c r="B81" s="44">
        <v>40</v>
      </c>
      <c r="C81" s="44">
        <v>10</v>
      </c>
      <c r="D81" s="44" t="s">
        <v>685</v>
      </c>
      <c r="E81" s="44">
        <v>27</v>
      </c>
      <c r="F81" s="44">
        <v>9</v>
      </c>
      <c r="G81" s="44">
        <v>17</v>
      </c>
      <c r="H81" s="44">
        <v>3</v>
      </c>
      <c r="I81" s="44">
        <v>1</v>
      </c>
      <c r="J81" s="44">
        <v>1</v>
      </c>
      <c r="K81" s="44">
        <v>18</v>
      </c>
      <c r="L81" s="44">
        <v>2</v>
      </c>
      <c r="M81" s="44">
        <v>0</v>
      </c>
      <c r="N81" s="121">
        <v>0.62962962962962965</v>
      </c>
      <c r="O81" s="44">
        <v>25</v>
      </c>
      <c r="P81" s="121">
        <v>0.92592592592592593</v>
      </c>
    </row>
    <row r="82" spans="1:16" x14ac:dyDescent="0.2">
      <c r="A82" s="44" t="s">
        <v>336</v>
      </c>
      <c r="B82" s="44">
        <v>54</v>
      </c>
      <c r="C82" s="44">
        <v>7</v>
      </c>
      <c r="D82" s="44" t="s">
        <v>725</v>
      </c>
      <c r="E82" s="44">
        <v>17</v>
      </c>
      <c r="F82" s="44">
        <v>2</v>
      </c>
      <c r="G82" s="44">
        <v>3</v>
      </c>
      <c r="H82" s="44">
        <v>0</v>
      </c>
      <c r="I82" s="44">
        <v>0</v>
      </c>
      <c r="J82" s="44">
        <v>0</v>
      </c>
      <c r="K82" s="44">
        <v>4</v>
      </c>
      <c r="L82" s="44">
        <v>3</v>
      </c>
      <c r="M82" s="44">
        <v>5</v>
      </c>
      <c r="N82" s="121">
        <v>0.17647058823529413</v>
      </c>
      <c r="O82" s="44">
        <v>3</v>
      </c>
      <c r="P82" s="121">
        <v>0.17647058823529413</v>
      </c>
    </row>
    <row r="83" spans="1:16" x14ac:dyDescent="0.2">
      <c r="A83" s="44" t="s">
        <v>335</v>
      </c>
      <c r="B83" s="44">
        <v>42</v>
      </c>
      <c r="C83" s="44">
        <v>10</v>
      </c>
      <c r="D83" s="44" t="s">
        <v>715</v>
      </c>
      <c r="E83" s="44">
        <v>29</v>
      </c>
      <c r="F83" s="44">
        <v>6</v>
      </c>
      <c r="G83" s="44">
        <v>11</v>
      </c>
      <c r="H83" s="44">
        <v>1</v>
      </c>
      <c r="I83" s="44">
        <v>0</v>
      </c>
      <c r="J83" s="44">
        <v>0</v>
      </c>
      <c r="K83" s="44">
        <v>4</v>
      </c>
      <c r="L83" s="44">
        <v>5</v>
      </c>
      <c r="M83" s="44">
        <v>10</v>
      </c>
      <c r="N83" s="121">
        <v>0.37931034482758619</v>
      </c>
      <c r="O83" s="44">
        <v>12</v>
      </c>
      <c r="P83" s="121">
        <v>0.41379310344827586</v>
      </c>
    </row>
    <row r="84" spans="1:16" x14ac:dyDescent="0.2">
      <c r="A84" s="44" t="s">
        <v>312</v>
      </c>
      <c r="B84" s="44">
        <v>73</v>
      </c>
      <c r="C84" s="44">
        <v>10</v>
      </c>
      <c r="D84" s="44" t="s">
        <v>163</v>
      </c>
      <c r="E84" s="44">
        <v>23</v>
      </c>
      <c r="F84" s="44">
        <v>6</v>
      </c>
      <c r="G84" s="44">
        <v>5</v>
      </c>
      <c r="H84" s="44">
        <v>0</v>
      </c>
      <c r="I84" s="44">
        <v>0</v>
      </c>
      <c r="J84" s="44">
        <v>0</v>
      </c>
      <c r="K84" s="44">
        <v>0</v>
      </c>
      <c r="L84" s="44">
        <v>4</v>
      </c>
      <c r="M84" s="44">
        <v>8</v>
      </c>
      <c r="N84" s="121">
        <v>0.21739130434782608</v>
      </c>
      <c r="O84" s="44">
        <v>5</v>
      </c>
      <c r="P84" s="121">
        <v>0.21739130434782608</v>
      </c>
    </row>
    <row r="85" spans="1:16" x14ac:dyDescent="0.2">
      <c r="A85" s="44" t="s">
        <v>335</v>
      </c>
      <c r="B85" s="44">
        <v>53</v>
      </c>
      <c r="C85" s="44">
        <v>8</v>
      </c>
      <c r="D85" s="44" t="s">
        <v>714</v>
      </c>
      <c r="E85" s="44">
        <v>21</v>
      </c>
      <c r="F85" s="44">
        <v>6</v>
      </c>
      <c r="G85" s="44">
        <v>5</v>
      </c>
      <c r="H85" s="44">
        <v>0</v>
      </c>
      <c r="I85" s="44">
        <v>0</v>
      </c>
      <c r="J85" s="44">
        <v>0</v>
      </c>
      <c r="K85" s="44">
        <v>7</v>
      </c>
      <c r="L85" s="44">
        <v>3</v>
      </c>
      <c r="M85" s="44">
        <v>6</v>
      </c>
      <c r="N85" s="121">
        <v>0.23809523809523808</v>
      </c>
      <c r="O85" s="44">
        <v>5</v>
      </c>
      <c r="P85" s="121">
        <v>0.23809523809523808</v>
      </c>
    </row>
    <row r="86" spans="1:16" x14ac:dyDescent="0.2">
      <c r="A86" s="44" t="s">
        <v>45</v>
      </c>
      <c r="B86" s="44">
        <v>42</v>
      </c>
      <c r="C86" s="44">
        <v>8</v>
      </c>
      <c r="D86" s="44" t="s">
        <v>733</v>
      </c>
      <c r="E86" s="44">
        <v>21</v>
      </c>
      <c r="F86" s="44">
        <v>3</v>
      </c>
      <c r="G86" s="44">
        <v>7</v>
      </c>
      <c r="H86" s="44">
        <v>2</v>
      </c>
      <c r="I86" s="44">
        <v>0</v>
      </c>
      <c r="J86" s="44">
        <v>0</v>
      </c>
      <c r="K86" s="44">
        <v>4</v>
      </c>
      <c r="L86" s="44">
        <v>5</v>
      </c>
      <c r="M86" s="44">
        <v>3</v>
      </c>
      <c r="N86" s="121">
        <v>0.33333333333333331</v>
      </c>
      <c r="O86" s="44">
        <v>9</v>
      </c>
      <c r="P86" s="121">
        <v>0.42857142857142855</v>
      </c>
    </row>
    <row r="87" spans="1:16" x14ac:dyDescent="0.2">
      <c r="A87" s="44" t="s">
        <v>21</v>
      </c>
      <c r="B87" s="44">
        <v>52</v>
      </c>
      <c r="C87" s="44">
        <v>10</v>
      </c>
      <c r="D87" s="44" t="s">
        <v>164</v>
      </c>
      <c r="E87" s="44">
        <v>28</v>
      </c>
      <c r="F87" s="44">
        <v>1</v>
      </c>
      <c r="G87" s="44">
        <v>6</v>
      </c>
      <c r="H87" s="44">
        <v>0</v>
      </c>
      <c r="I87" s="44">
        <v>0</v>
      </c>
      <c r="J87" s="44">
        <v>0</v>
      </c>
      <c r="K87" s="44">
        <v>6</v>
      </c>
      <c r="L87" s="44">
        <v>1</v>
      </c>
      <c r="M87" s="44">
        <v>5</v>
      </c>
      <c r="N87" s="121">
        <v>0.21428571428571427</v>
      </c>
      <c r="O87" s="44">
        <v>6</v>
      </c>
      <c r="P87" s="121">
        <v>0.21428571428571427</v>
      </c>
    </row>
    <row r="88" spans="1:16" x14ac:dyDescent="0.2">
      <c r="A88" s="44" t="s">
        <v>324</v>
      </c>
      <c r="B88" s="44">
        <v>39</v>
      </c>
      <c r="C88" s="44">
        <v>10</v>
      </c>
      <c r="D88" s="44" t="s">
        <v>629</v>
      </c>
      <c r="E88" s="44">
        <v>23</v>
      </c>
      <c r="F88" s="44">
        <v>11</v>
      </c>
      <c r="G88" s="44">
        <v>8</v>
      </c>
      <c r="H88" s="44">
        <v>2</v>
      </c>
      <c r="I88" s="44">
        <v>0</v>
      </c>
      <c r="J88" s="44">
        <v>0</v>
      </c>
      <c r="K88" s="44">
        <v>2</v>
      </c>
      <c r="L88" s="44">
        <v>8</v>
      </c>
      <c r="M88" s="44">
        <v>1</v>
      </c>
      <c r="N88" s="121">
        <v>0.34782608695652173</v>
      </c>
      <c r="O88" s="44">
        <v>10</v>
      </c>
      <c r="P88" s="121">
        <v>0.43478260869565216</v>
      </c>
    </row>
    <row r="89" spans="1:16" x14ac:dyDescent="0.2">
      <c r="A89" s="44" t="s">
        <v>324</v>
      </c>
      <c r="B89" s="44">
        <v>43</v>
      </c>
      <c r="C89" s="44">
        <v>10</v>
      </c>
      <c r="D89" s="44" t="s">
        <v>634</v>
      </c>
      <c r="E89" s="44">
        <v>28</v>
      </c>
      <c r="F89" s="44">
        <v>7</v>
      </c>
      <c r="G89" s="44">
        <v>11</v>
      </c>
      <c r="H89" s="44">
        <v>0</v>
      </c>
      <c r="I89" s="44">
        <v>0</v>
      </c>
      <c r="J89" s="44">
        <v>0</v>
      </c>
      <c r="K89" s="44">
        <v>9</v>
      </c>
      <c r="L89" s="44">
        <v>3</v>
      </c>
      <c r="M89" s="44">
        <v>2</v>
      </c>
      <c r="N89" s="121">
        <v>0.39285714285714285</v>
      </c>
      <c r="O89" s="44">
        <v>11</v>
      </c>
      <c r="P89" s="121">
        <v>0.39285714285714285</v>
      </c>
    </row>
    <row r="90" spans="1:16" x14ac:dyDescent="0.2">
      <c r="A90" s="44" t="s">
        <v>324</v>
      </c>
      <c r="B90" s="44">
        <v>69</v>
      </c>
      <c r="C90" s="44">
        <v>9</v>
      </c>
      <c r="D90" s="44" t="s">
        <v>165</v>
      </c>
      <c r="E90" s="44">
        <v>18</v>
      </c>
      <c r="F90" s="44">
        <v>4</v>
      </c>
      <c r="G90" s="44">
        <v>5</v>
      </c>
      <c r="H90" s="44">
        <v>0</v>
      </c>
      <c r="I90" s="44">
        <v>0</v>
      </c>
      <c r="J90" s="44">
        <v>0</v>
      </c>
      <c r="K90" s="44">
        <v>0</v>
      </c>
      <c r="L90" s="44">
        <v>7</v>
      </c>
      <c r="M90" s="44">
        <v>4</v>
      </c>
      <c r="N90" s="121">
        <v>0.27777777777777779</v>
      </c>
      <c r="O90" s="44">
        <v>5</v>
      </c>
      <c r="P90" s="121">
        <v>0.27777777777777779</v>
      </c>
    </row>
    <row r="91" spans="1:16" x14ac:dyDescent="0.2">
      <c r="A91" s="44" t="s">
        <v>45</v>
      </c>
      <c r="B91" s="44">
        <v>45</v>
      </c>
      <c r="C91" s="44">
        <v>9</v>
      </c>
      <c r="D91" s="44" t="s">
        <v>738</v>
      </c>
      <c r="E91" s="44">
        <v>18</v>
      </c>
      <c r="F91" s="44">
        <v>3</v>
      </c>
      <c r="G91" s="44">
        <v>2</v>
      </c>
      <c r="H91" s="44">
        <v>0</v>
      </c>
      <c r="I91" s="44">
        <v>0</v>
      </c>
      <c r="J91" s="44">
        <v>0</v>
      </c>
      <c r="K91" s="44">
        <v>1</v>
      </c>
      <c r="L91" s="44">
        <v>10</v>
      </c>
      <c r="M91" s="44">
        <v>6</v>
      </c>
      <c r="N91" s="121">
        <v>0.1111111111111111</v>
      </c>
      <c r="O91" s="44">
        <v>2</v>
      </c>
      <c r="P91" s="121">
        <v>0.1111111111111111</v>
      </c>
    </row>
    <row r="92" spans="1:16" x14ac:dyDescent="0.2">
      <c r="A92" s="44" t="s">
        <v>334</v>
      </c>
      <c r="B92" s="44">
        <v>47</v>
      </c>
      <c r="C92" s="44">
        <v>10</v>
      </c>
      <c r="D92" s="44" t="s">
        <v>707</v>
      </c>
      <c r="E92" s="44">
        <v>27</v>
      </c>
      <c r="F92" s="44">
        <v>7</v>
      </c>
      <c r="G92" s="44">
        <v>10</v>
      </c>
      <c r="H92" s="44">
        <v>0</v>
      </c>
      <c r="I92" s="44">
        <v>0</v>
      </c>
      <c r="J92" s="44">
        <v>0</v>
      </c>
      <c r="K92" s="44">
        <v>1</v>
      </c>
      <c r="L92" s="44">
        <v>5</v>
      </c>
      <c r="M92" s="44">
        <v>2</v>
      </c>
      <c r="N92" s="121">
        <v>0.37037037037037035</v>
      </c>
      <c r="O92" s="44">
        <v>10</v>
      </c>
      <c r="P92" s="121">
        <v>0.37037037037037035</v>
      </c>
    </row>
    <row r="93" spans="1:16" x14ac:dyDescent="0.2">
      <c r="A93" s="44" t="s">
        <v>334</v>
      </c>
      <c r="B93" s="44">
        <v>66</v>
      </c>
      <c r="C93" s="44">
        <v>6</v>
      </c>
      <c r="D93" s="44" t="s">
        <v>705</v>
      </c>
      <c r="E93" s="44">
        <v>15</v>
      </c>
      <c r="F93" s="44">
        <v>1</v>
      </c>
      <c r="G93" s="44">
        <v>4</v>
      </c>
      <c r="H93" s="44">
        <v>0</v>
      </c>
      <c r="I93" s="44">
        <v>0</v>
      </c>
      <c r="J93" s="44">
        <v>0</v>
      </c>
      <c r="K93" s="44">
        <v>1</v>
      </c>
      <c r="L93" s="44">
        <v>1</v>
      </c>
      <c r="M93" s="44">
        <v>4</v>
      </c>
      <c r="N93" s="121">
        <v>0.26666666666666666</v>
      </c>
      <c r="O93" s="44">
        <v>4</v>
      </c>
      <c r="P93" s="121">
        <v>0.26666666666666666</v>
      </c>
    </row>
    <row r="94" spans="1:16" x14ac:dyDescent="0.2">
      <c r="A94" s="44" t="s">
        <v>335</v>
      </c>
      <c r="B94" s="44">
        <v>56</v>
      </c>
      <c r="C94" s="44">
        <v>7</v>
      </c>
      <c r="D94" s="44" t="s">
        <v>167</v>
      </c>
      <c r="E94" s="44">
        <v>19</v>
      </c>
      <c r="F94" s="44">
        <v>1</v>
      </c>
      <c r="G94" s="44">
        <v>5</v>
      </c>
      <c r="H94" s="44">
        <v>1</v>
      </c>
      <c r="I94" s="44">
        <v>0</v>
      </c>
      <c r="J94" s="44">
        <v>0</v>
      </c>
      <c r="K94" s="44">
        <v>4</v>
      </c>
      <c r="L94" s="44">
        <v>3</v>
      </c>
      <c r="M94" s="44">
        <v>7</v>
      </c>
      <c r="N94" s="121">
        <v>0.26315789473684209</v>
      </c>
      <c r="O94" s="44">
        <v>6</v>
      </c>
      <c r="P94" s="121">
        <v>0.31578947368421051</v>
      </c>
    </row>
    <row r="95" spans="1:16" x14ac:dyDescent="0.2">
      <c r="A95" s="44" t="s">
        <v>56</v>
      </c>
      <c r="B95" s="44">
        <v>63</v>
      </c>
      <c r="C95" s="44">
        <v>2</v>
      </c>
      <c r="D95" s="44" t="s">
        <v>651</v>
      </c>
      <c r="E95" s="44">
        <v>4</v>
      </c>
      <c r="F95" s="44">
        <v>0</v>
      </c>
      <c r="G95" s="44">
        <v>1</v>
      </c>
      <c r="H95" s="44">
        <v>0</v>
      </c>
      <c r="I95" s="44">
        <v>0</v>
      </c>
      <c r="J95" s="44">
        <v>0</v>
      </c>
      <c r="K95" s="44">
        <v>1</v>
      </c>
      <c r="L95" s="44">
        <v>0</v>
      </c>
      <c r="M95" s="44">
        <v>0</v>
      </c>
      <c r="N95" s="121">
        <v>0.25</v>
      </c>
      <c r="O95" s="44">
        <v>1</v>
      </c>
      <c r="P95" s="121">
        <v>0.25</v>
      </c>
    </row>
    <row r="96" spans="1:16" x14ac:dyDescent="0.2">
      <c r="A96" s="44" t="s">
        <v>334</v>
      </c>
      <c r="B96" s="44">
        <v>43</v>
      </c>
      <c r="C96" s="44">
        <v>7</v>
      </c>
      <c r="D96" s="44" t="s">
        <v>709</v>
      </c>
      <c r="E96" s="44">
        <v>20</v>
      </c>
      <c r="F96" s="44">
        <v>3</v>
      </c>
      <c r="G96" s="44">
        <v>5</v>
      </c>
      <c r="H96" s="44">
        <v>1</v>
      </c>
      <c r="I96" s="44">
        <v>0</v>
      </c>
      <c r="J96" s="44">
        <v>0</v>
      </c>
      <c r="K96" s="44">
        <v>1</v>
      </c>
      <c r="L96" s="44">
        <v>2</v>
      </c>
      <c r="M96" s="44">
        <v>8</v>
      </c>
      <c r="N96" s="121">
        <v>0.25</v>
      </c>
      <c r="O96" s="44">
        <v>6</v>
      </c>
      <c r="P96" s="121">
        <v>0.3</v>
      </c>
    </row>
    <row r="97" spans="1:16" x14ac:dyDescent="0.2">
      <c r="A97" s="44" t="s">
        <v>56</v>
      </c>
      <c r="B97" s="44">
        <v>42</v>
      </c>
      <c r="C97" s="44">
        <v>8</v>
      </c>
      <c r="D97" s="44" t="s">
        <v>646</v>
      </c>
      <c r="E97" s="44">
        <v>20</v>
      </c>
      <c r="F97" s="44">
        <v>4</v>
      </c>
      <c r="G97" s="44">
        <v>9</v>
      </c>
      <c r="H97" s="44">
        <v>2</v>
      </c>
      <c r="I97" s="44">
        <v>0</v>
      </c>
      <c r="J97" s="44">
        <v>0</v>
      </c>
      <c r="K97" s="44">
        <v>2</v>
      </c>
      <c r="L97" s="44">
        <v>4</v>
      </c>
      <c r="M97" s="44">
        <v>4</v>
      </c>
      <c r="N97" s="121">
        <v>0.45</v>
      </c>
      <c r="O97" s="44">
        <v>11</v>
      </c>
      <c r="P97" s="121">
        <v>0.55000000000000004</v>
      </c>
    </row>
    <row r="98" spans="1:16" x14ac:dyDescent="0.2">
      <c r="A98" s="44" t="s">
        <v>314</v>
      </c>
      <c r="B98" s="44">
        <v>37</v>
      </c>
      <c r="C98" s="44">
        <v>6</v>
      </c>
      <c r="D98" s="44" t="s">
        <v>747</v>
      </c>
      <c r="E98" s="44">
        <v>14</v>
      </c>
      <c r="F98" s="44">
        <v>2</v>
      </c>
      <c r="G98" s="44">
        <v>3</v>
      </c>
      <c r="H98" s="44">
        <v>0</v>
      </c>
      <c r="I98" s="44">
        <v>0</v>
      </c>
      <c r="J98" s="44">
        <v>0</v>
      </c>
      <c r="K98" s="44">
        <v>0</v>
      </c>
      <c r="L98" s="44">
        <v>4</v>
      </c>
      <c r="M98" s="44">
        <v>1</v>
      </c>
      <c r="N98" s="44">
        <v>0.21428571428571427</v>
      </c>
      <c r="O98" s="44">
        <v>3</v>
      </c>
      <c r="P98" s="44">
        <v>0.21428571428571427</v>
      </c>
    </row>
    <row r="99" spans="1:16" x14ac:dyDescent="0.2">
      <c r="A99" s="44" t="s">
        <v>324</v>
      </c>
      <c r="B99" s="44">
        <v>44</v>
      </c>
      <c r="C99" s="44">
        <v>3</v>
      </c>
      <c r="D99" s="44" t="s">
        <v>633</v>
      </c>
      <c r="E99" s="44">
        <v>8</v>
      </c>
      <c r="F99" s="44">
        <v>1</v>
      </c>
      <c r="G99" s="44">
        <v>2</v>
      </c>
      <c r="H99" s="44">
        <v>0</v>
      </c>
      <c r="I99" s="44">
        <v>0</v>
      </c>
      <c r="J99" s="44">
        <v>0</v>
      </c>
      <c r="K99" s="44">
        <v>3</v>
      </c>
      <c r="L99" s="44">
        <v>0</v>
      </c>
      <c r="M99" s="44">
        <v>1</v>
      </c>
      <c r="N99" s="121">
        <v>0.25</v>
      </c>
      <c r="O99" s="44">
        <v>2</v>
      </c>
      <c r="P99" s="121">
        <v>0.25</v>
      </c>
    </row>
    <row r="100" spans="1:16" x14ac:dyDescent="0.2">
      <c r="A100" s="44" t="s">
        <v>336</v>
      </c>
      <c r="B100" s="44">
        <v>51</v>
      </c>
      <c r="C100" s="44">
        <v>10</v>
      </c>
      <c r="D100" s="44" t="s">
        <v>170</v>
      </c>
      <c r="E100" s="44">
        <v>25</v>
      </c>
      <c r="F100" s="44">
        <v>3</v>
      </c>
      <c r="G100" s="44">
        <v>1</v>
      </c>
      <c r="H100" s="44">
        <v>0</v>
      </c>
      <c r="I100" s="44">
        <v>0</v>
      </c>
      <c r="J100" s="44">
        <v>0</v>
      </c>
      <c r="K100" s="44">
        <v>2</v>
      </c>
      <c r="L100" s="44">
        <v>6</v>
      </c>
      <c r="M100" s="44">
        <v>12</v>
      </c>
      <c r="N100" s="121">
        <v>0.04</v>
      </c>
      <c r="O100" s="44">
        <v>1</v>
      </c>
      <c r="P100" s="121">
        <v>0.04</v>
      </c>
    </row>
    <row r="101" spans="1:16" x14ac:dyDescent="0.2">
      <c r="A101" s="44" t="s">
        <v>324</v>
      </c>
      <c r="B101" s="44">
        <v>67</v>
      </c>
      <c r="C101" s="44">
        <v>10</v>
      </c>
      <c r="D101" s="44" t="s">
        <v>173</v>
      </c>
      <c r="E101" s="44">
        <v>23</v>
      </c>
      <c r="F101" s="44">
        <v>3</v>
      </c>
      <c r="G101" s="44">
        <v>7</v>
      </c>
      <c r="H101" s="44">
        <v>0</v>
      </c>
      <c r="I101" s="44">
        <v>0</v>
      </c>
      <c r="J101" s="44">
        <v>0</v>
      </c>
      <c r="K101" s="44">
        <v>7</v>
      </c>
      <c r="L101" s="44">
        <v>7</v>
      </c>
      <c r="M101" s="44">
        <v>1</v>
      </c>
      <c r="N101" s="121">
        <v>0.30434782608695654</v>
      </c>
      <c r="O101" s="44">
        <v>7</v>
      </c>
      <c r="P101" s="121">
        <v>0.30434782608695654</v>
      </c>
    </row>
    <row r="102" spans="1:16" x14ac:dyDescent="0.2">
      <c r="A102" s="44" t="s">
        <v>53</v>
      </c>
      <c r="B102" s="44">
        <v>48</v>
      </c>
      <c r="C102" s="44">
        <v>7</v>
      </c>
      <c r="D102" s="44" t="s">
        <v>660</v>
      </c>
      <c r="E102" s="44">
        <v>19</v>
      </c>
      <c r="F102" s="44">
        <v>4</v>
      </c>
      <c r="G102" s="44">
        <v>5</v>
      </c>
      <c r="H102" s="44">
        <v>0</v>
      </c>
      <c r="I102" s="44">
        <v>0</v>
      </c>
      <c r="J102" s="44">
        <v>0</v>
      </c>
      <c r="K102" s="44">
        <v>5</v>
      </c>
      <c r="L102" s="44">
        <v>4</v>
      </c>
      <c r="M102" s="44">
        <v>4</v>
      </c>
      <c r="N102" s="121">
        <v>0.26315789473684209</v>
      </c>
      <c r="O102" s="44">
        <v>5</v>
      </c>
      <c r="P102" s="121">
        <v>0.26315789473684209</v>
      </c>
    </row>
    <row r="103" spans="1:16" x14ac:dyDescent="0.2">
      <c r="A103" s="44" t="s">
        <v>45</v>
      </c>
      <c r="B103" s="44">
        <v>40</v>
      </c>
      <c r="C103" s="44">
        <v>9</v>
      </c>
      <c r="D103" s="44" t="s">
        <v>735</v>
      </c>
      <c r="E103" s="44">
        <v>28</v>
      </c>
      <c r="F103" s="44">
        <v>4</v>
      </c>
      <c r="G103" s="44">
        <v>13</v>
      </c>
      <c r="H103" s="44">
        <v>2</v>
      </c>
      <c r="I103" s="44">
        <v>0</v>
      </c>
      <c r="J103" s="44">
        <v>1</v>
      </c>
      <c r="K103" s="44">
        <v>6</v>
      </c>
      <c r="L103" s="44">
        <v>0</v>
      </c>
      <c r="M103" s="44">
        <v>1</v>
      </c>
      <c r="N103" s="121">
        <v>0.4642857142857143</v>
      </c>
      <c r="O103" s="44">
        <v>18</v>
      </c>
      <c r="P103" s="121">
        <v>0.6428571428571429</v>
      </c>
    </row>
    <row r="104" spans="1:16" x14ac:dyDescent="0.2">
      <c r="A104" s="44" t="s">
        <v>7</v>
      </c>
      <c r="B104" s="44">
        <v>50</v>
      </c>
      <c r="C104" s="44">
        <v>10</v>
      </c>
      <c r="D104" s="44" t="s">
        <v>728</v>
      </c>
      <c r="E104" s="44">
        <v>27</v>
      </c>
      <c r="F104" s="44">
        <v>7</v>
      </c>
      <c r="G104" s="44">
        <v>10</v>
      </c>
      <c r="H104" s="44">
        <v>3</v>
      </c>
      <c r="I104" s="44">
        <v>1</v>
      </c>
      <c r="J104" s="44">
        <v>0</v>
      </c>
      <c r="K104" s="44">
        <v>9</v>
      </c>
      <c r="L104" s="44">
        <v>3</v>
      </c>
      <c r="M104" s="44">
        <v>4</v>
      </c>
      <c r="N104" s="121">
        <v>0.37037037037037035</v>
      </c>
      <c r="O104" s="44">
        <v>15</v>
      </c>
      <c r="P104" s="121">
        <v>0.55555555555555558</v>
      </c>
    </row>
    <row r="105" spans="1:16" x14ac:dyDescent="0.2">
      <c r="A105" s="44" t="s">
        <v>324</v>
      </c>
      <c r="B105" s="44">
        <v>45</v>
      </c>
      <c r="C105" s="44">
        <v>10</v>
      </c>
      <c r="D105" s="44" t="s">
        <v>632</v>
      </c>
      <c r="E105" s="44">
        <v>27</v>
      </c>
      <c r="F105" s="44">
        <v>9</v>
      </c>
      <c r="G105" s="44">
        <v>10</v>
      </c>
      <c r="H105" s="44">
        <v>2</v>
      </c>
      <c r="I105" s="44">
        <v>0</v>
      </c>
      <c r="J105" s="44">
        <v>0</v>
      </c>
      <c r="K105" s="44">
        <v>9</v>
      </c>
      <c r="L105" s="44">
        <v>3</v>
      </c>
      <c r="M105" s="44">
        <v>5</v>
      </c>
      <c r="N105" s="121">
        <v>0.37037037037037035</v>
      </c>
      <c r="O105" s="44">
        <v>12</v>
      </c>
      <c r="P105" s="121">
        <v>0.44444444444444442</v>
      </c>
    </row>
    <row r="106" spans="1:16" x14ac:dyDescent="0.2">
      <c r="A106" s="44" t="s">
        <v>21</v>
      </c>
      <c r="B106" s="44">
        <v>54</v>
      </c>
      <c r="C106" s="44">
        <v>7</v>
      </c>
      <c r="D106" s="44" t="s">
        <v>178</v>
      </c>
      <c r="E106" s="44">
        <v>16</v>
      </c>
      <c r="F106" s="44">
        <v>5</v>
      </c>
      <c r="G106" s="44">
        <v>9</v>
      </c>
      <c r="H106" s="44">
        <v>0</v>
      </c>
      <c r="I106" s="44">
        <v>0</v>
      </c>
      <c r="J106" s="44">
        <v>0</v>
      </c>
      <c r="K106" s="44">
        <v>0</v>
      </c>
      <c r="L106" s="44">
        <v>3</v>
      </c>
      <c r="M106" s="44">
        <v>1</v>
      </c>
      <c r="N106" s="121">
        <v>0.5625</v>
      </c>
      <c r="O106" s="44">
        <v>9</v>
      </c>
      <c r="P106" s="121">
        <v>0.5625</v>
      </c>
    </row>
    <row r="107" spans="1:16" x14ac:dyDescent="0.2">
      <c r="A107" s="44" t="s">
        <v>314</v>
      </c>
      <c r="B107" s="44">
        <v>43</v>
      </c>
      <c r="C107" s="44">
        <v>9</v>
      </c>
      <c r="D107" s="44" t="s">
        <v>741</v>
      </c>
      <c r="E107" s="44">
        <v>23</v>
      </c>
      <c r="F107" s="44">
        <v>4</v>
      </c>
      <c r="G107" s="44">
        <v>7</v>
      </c>
      <c r="H107" s="44">
        <v>2</v>
      </c>
      <c r="I107" s="44">
        <v>0</v>
      </c>
      <c r="J107" s="44">
        <v>0</v>
      </c>
      <c r="K107" s="44">
        <v>1</v>
      </c>
      <c r="L107" s="44">
        <v>4</v>
      </c>
      <c r="M107" s="44">
        <v>7</v>
      </c>
      <c r="N107" s="121">
        <v>0.30434782608695654</v>
      </c>
      <c r="O107" s="44">
        <v>9</v>
      </c>
      <c r="P107" s="121">
        <v>0.39130434782608697</v>
      </c>
    </row>
    <row r="108" spans="1:16" x14ac:dyDescent="0.2">
      <c r="A108" s="44" t="s">
        <v>335</v>
      </c>
      <c r="B108" s="44">
        <v>55</v>
      </c>
      <c r="C108" s="44">
        <v>7</v>
      </c>
      <c r="D108" s="44" t="s">
        <v>181</v>
      </c>
      <c r="E108" s="44">
        <v>23</v>
      </c>
      <c r="F108" s="44">
        <v>7</v>
      </c>
      <c r="G108" s="44">
        <v>13</v>
      </c>
      <c r="H108" s="44">
        <v>2</v>
      </c>
      <c r="I108" s="44">
        <v>0</v>
      </c>
      <c r="J108" s="44">
        <v>1</v>
      </c>
      <c r="K108" s="44">
        <v>6</v>
      </c>
      <c r="L108" s="44">
        <v>4</v>
      </c>
      <c r="M108" s="44">
        <v>2</v>
      </c>
      <c r="N108" s="121">
        <v>0.56521739130434778</v>
      </c>
      <c r="O108" s="44">
        <v>18</v>
      </c>
      <c r="P108" s="121">
        <v>0.78260869565217395</v>
      </c>
    </row>
    <row r="109" spans="1:16" x14ac:dyDescent="0.2">
      <c r="A109" s="44" t="s">
        <v>312</v>
      </c>
      <c r="B109" s="44">
        <v>44</v>
      </c>
      <c r="C109" s="44">
        <v>7</v>
      </c>
      <c r="D109" s="44" t="s">
        <v>676</v>
      </c>
      <c r="E109" s="44">
        <v>14</v>
      </c>
      <c r="F109" s="44">
        <v>2</v>
      </c>
      <c r="G109" s="44">
        <v>2</v>
      </c>
      <c r="H109" s="44">
        <v>0</v>
      </c>
      <c r="I109" s="44">
        <v>0</v>
      </c>
      <c r="J109" s="44">
        <v>0</v>
      </c>
      <c r="K109" s="44">
        <v>2</v>
      </c>
      <c r="L109" s="44">
        <v>2</v>
      </c>
      <c r="M109" s="44">
        <v>5</v>
      </c>
      <c r="N109" s="121">
        <v>0.14285714285714285</v>
      </c>
      <c r="O109" s="44">
        <v>2</v>
      </c>
      <c r="P109" s="121">
        <v>0.14285714285714285</v>
      </c>
    </row>
    <row r="110" spans="1:16" x14ac:dyDescent="0.2">
      <c r="A110" s="44" t="s">
        <v>21</v>
      </c>
      <c r="B110" s="44">
        <v>50</v>
      </c>
      <c r="C110" s="44">
        <v>9</v>
      </c>
      <c r="D110" s="44" t="s">
        <v>183</v>
      </c>
      <c r="E110" s="44">
        <v>22</v>
      </c>
      <c r="F110" s="44">
        <v>4</v>
      </c>
      <c r="G110" s="44">
        <v>5</v>
      </c>
      <c r="H110" s="44">
        <v>0</v>
      </c>
      <c r="I110" s="44">
        <v>0</v>
      </c>
      <c r="J110" s="44">
        <v>0</v>
      </c>
      <c r="K110" s="44">
        <v>1</v>
      </c>
      <c r="L110" s="44">
        <v>4</v>
      </c>
      <c r="M110" s="44">
        <v>3</v>
      </c>
      <c r="N110" s="121">
        <v>0.22727272727272727</v>
      </c>
      <c r="O110" s="44">
        <v>5</v>
      </c>
      <c r="P110" s="121">
        <v>0.22727272727272727</v>
      </c>
    </row>
    <row r="111" spans="1:16" x14ac:dyDescent="0.2">
      <c r="A111" s="44" t="s">
        <v>334</v>
      </c>
      <c r="B111" s="44">
        <v>50</v>
      </c>
      <c r="C111" s="44">
        <v>9</v>
      </c>
      <c r="D111" s="44" t="s">
        <v>706</v>
      </c>
      <c r="E111" s="44">
        <v>26</v>
      </c>
      <c r="F111" s="44">
        <v>5</v>
      </c>
      <c r="G111" s="44">
        <v>6</v>
      </c>
      <c r="H111" s="44">
        <v>2</v>
      </c>
      <c r="I111" s="44">
        <v>0</v>
      </c>
      <c r="J111" s="44">
        <v>0</v>
      </c>
      <c r="K111" s="44">
        <v>6</v>
      </c>
      <c r="L111" s="44">
        <v>3</v>
      </c>
      <c r="M111" s="44">
        <v>3</v>
      </c>
      <c r="N111" s="121">
        <v>0.23076923076923078</v>
      </c>
      <c r="O111" s="44">
        <v>8</v>
      </c>
      <c r="P111" s="121">
        <v>0.30769230769230771</v>
      </c>
    </row>
    <row r="112" spans="1:16" x14ac:dyDescent="0.2">
      <c r="A112" s="44" t="s">
        <v>45</v>
      </c>
      <c r="B112" s="44">
        <v>60</v>
      </c>
      <c r="C112" s="44">
        <v>10</v>
      </c>
      <c r="D112" s="44" t="s">
        <v>739</v>
      </c>
      <c r="E112" s="44">
        <v>25</v>
      </c>
      <c r="F112" s="44">
        <v>4</v>
      </c>
      <c r="G112" s="44">
        <v>8</v>
      </c>
      <c r="H112" s="44">
        <v>2</v>
      </c>
      <c r="I112" s="44">
        <v>0</v>
      </c>
      <c r="J112" s="44">
        <v>0</v>
      </c>
      <c r="K112" s="44">
        <v>4</v>
      </c>
      <c r="L112" s="44">
        <v>6</v>
      </c>
      <c r="M112" s="44">
        <v>4</v>
      </c>
      <c r="N112" s="121">
        <v>0.32</v>
      </c>
      <c r="O112" s="44">
        <v>10</v>
      </c>
      <c r="P112" s="121">
        <v>0.4</v>
      </c>
    </row>
    <row r="113" spans="1:16" x14ac:dyDescent="0.2">
      <c r="A113" s="44" t="s">
        <v>312</v>
      </c>
      <c r="B113" s="44">
        <v>52</v>
      </c>
      <c r="C113" s="44">
        <v>10</v>
      </c>
      <c r="D113" s="44" t="s">
        <v>185</v>
      </c>
      <c r="E113" s="44">
        <v>26</v>
      </c>
      <c r="F113" s="44">
        <v>2</v>
      </c>
      <c r="G113" s="44">
        <v>6</v>
      </c>
      <c r="H113" s="44">
        <v>1</v>
      </c>
      <c r="I113" s="44">
        <v>0</v>
      </c>
      <c r="J113" s="44">
        <v>0</v>
      </c>
      <c r="K113" s="44">
        <v>3</v>
      </c>
      <c r="L113" s="44">
        <v>2</v>
      </c>
      <c r="M113" s="44">
        <v>6</v>
      </c>
      <c r="N113" s="121">
        <v>0.23076923076923078</v>
      </c>
      <c r="O113" s="44">
        <v>7</v>
      </c>
      <c r="P113" s="121">
        <v>0.26923076923076922</v>
      </c>
    </row>
    <row r="114" spans="1:16" x14ac:dyDescent="0.2">
      <c r="A114" s="44" t="s">
        <v>53</v>
      </c>
      <c r="B114" s="44">
        <v>45</v>
      </c>
      <c r="C114" s="44">
        <v>9</v>
      </c>
      <c r="D114" s="44" t="s">
        <v>655</v>
      </c>
      <c r="E114" s="44">
        <v>23</v>
      </c>
      <c r="F114" s="44">
        <v>7</v>
      </c>
      <c r="G114" s="44">
        <v>12</v>
      </c>
      <c r="H114" s="44">
        <v>1</v>
      </c>
      <c r="I114" s="44">
        <v>2</v>
      </c>
      <c r="J114" s="44">
        <v>0</v>
      </c>
      <c r="K114" s="44">
        <v>8</v>
      </c>
      <c r="L114" s="44">
        <v>6</v>
      </c>
      <c r="M114" s="44">
        <v>0</v>
      </c>
      <c r="N114" s="121">
        <v>0.52173913043478259</v>
      </c>
      <c r="O114" s="44">
        <v>17</v>
      </c>
      <c r="P114" s="121">
        <v>0.73913043478260865</v>
      </c>
    </row>
    <row r="115" spans="1:16" x14ac:dyDescent="0.2">
      <c r="A115" s="44" t="s">
        <v>7</v>
      </c>
      <c r="B115" s="44">
        <v>65</v>
      </c>
      <c r="C115" s="44">
        <v>10</v>
      </c>
      <c r="D115" s="44" t="s">
        <v>186</v>
      </c>
      <c r="E115" s="44">
        <v>25</v>
      </c>
      <c r="F115" s="44">
        <v>4</v>
      </c>
      <c r="G115" s="44">
        <v>5</v>
      </c>
      <c r="H115" s="44">
        <v>0</v>
      </c>
      <c r="I115" s="44">
        <v>0</v>
      </c>
      <c r="J115" s="44">
        <v>0</v>
      </c>
      <c r="K115" s="44">
        <v>2</v>
      </c>
      <c r="L115" s="44">
        <v>5</v>
      </c>
      <c r="M115" s="44">
        <v>1</v>
      </c>
      <c r="N115" s="121">
        <v>0.2</v>
      </c>
      <c r="O115" s="44">
        <v>5</v>
      </c>
      <c r="P115" s="121">
        <v>0.2</v>
      </c>
    </row>
    <row r="116" spans="1:16" x14ac:dyDescent="0.2">
      <c r="A116" s="44" t="s">
        <v>334</v>
      </c>
      <c r="B116" s="44">
        <v>56</v>
      </c>
      <c r="C116" s="44">
        <v>7</v>
      </c>
      <c r="D116" s="44" t="s">
        <v>704</v>
      </c>
      <c r="E116" s="44">
        <v>21</v>
      </c>
      <c r="F116" s="44">
        <v>2</v>
      </c>
      <c r="G116" s="44">
        <v>5</v>
      </c>
      <c r="H116" s="44">
        <v>0</v>
      </c>
      <c r="I116" s="44">
        <v>0</v>
      </c>
      <c r="J116" s="44">
        <v>0</v>
      </c>
      <c r="K116" s="44">
        <v>1</v>
      </c>
      <c r="L116" s="44">
        <v>1</v>
      </c>
      <c r="M116" s="44">
        <v>3</v>
      </c>
      <c r="N116" s="121">
        <v>0.23809523809523808</v>
      </c>
      <c r="O116" s="44">
        <v>5</v>
      </c>
      <c r="P116" s="121">
        <v>0.23809523809523808</v>
      </c>
    </row>
    <row r="117" spans="1:16" x14ac:dyDescent="0.2">
      <c r="A117" s="44" t="s">
        <v>21</v>
      </c>
      <c r="B117" s="44">
        <v>55</v>
      </c>
      <c r="C117" s="44">
        <v>10</v>
      </c>
      <c r="D117" s="44" t="s">
        <v>188</v>
      </c>
      <c r="E117" s="44">
        <v>24</v>
      </c>
      <c r="F117" s="44">
        <v>4</v>
      </c>
      <c r="G117" s="44">
        <v>8</v>
      </c>
      <c r="H117" s="44">
        <v>0</v>
      </c>
      <c r="I117" s="44">
        <v>0</v>
      </c>
      <c r="J117" s="44">
        <v>0</v>
      </c>
      <c r="K117" s="44">
        <v>3</v>
      </c>
      <c r="L117" s="44">
        <v>6</v>
      </c>
      <c r="M117" s="44">
        <v>3</v>
      </c>
      <c r="N117" s="121">
        <v>0.33333333333333331</v>
      </c>
      <c r="O117" s="44">
        <v>8</v>
      </c>
      <c r="P117" s="121">
        <v>0.33333333333333331</v>
      </c>
    </row>
    <row r="118" spans="1:16" x14ac:dyDescent="0.2">
      <c r="A118" s="44" t="s">
        <v>325</v>
      </c>
      <c r="B118" s="44">
        <v>39</v>
      </c>
      <c r="C118" s="44">
        <v>10</v>
      </c>
      <c r="D118" s="44" t="s">
        <v>686</v>
      </c>
      <c r="E118" s="44">
        <v>28</v>
      </c>
      <c r="F118" s="44">
        <v>5</v>
      </c>
      <c r="G118" s="44">
        <v>11</v>
      </c>
      <c r="H118" s="44">
        <v>1</v>
      </c>
      <c r="I118" s="44">
        <v>0</v>
      </c>
      <c r="J118" s="44">
        <v>0</v>
      </c>
      <c r="K118" s="44">
        <v>7</v>
      </c>
      <c r="L118" s="44">
        <v>3</v>
      </c>
      <c r="M118" s="44">
        <v>4</v>
      </c>
      <c r="N118" s="121">
        <v>0.39285714285714285</v>
      </c>
      <c r="O118" s="44">
        <v>12</v>
      </c>
      <c r="P118" s="121">
        <v>0.42857142857142855</v>
      </c>
    </row>
    <row r="119" spans="1:16" x14ac:dyDescent="0.2">
      <c r="A119" s="44" t="s">
        <v>324</v>
      </c>
      <c r="B119" s="44">
        <v>38</v>
      </c>
      <c r="C119" s="44">
        <v>8</v>
      </c>
      <c r="D119" s="44" t="s">
        <v>628</v>
      </c>
      <c r="E119" s="44">
        <v>23</v>
      </c>
      <c r="F119" s="44">
        <v>6</v>
      </c>
      <c r="G119" s="44">
        <v>7</v>
      </c>
      <c r="H119" s="44">
        <v>2</v>
      </c>
      <c r="I119" s="44">
        <v>0</v>
      </c>
      <c r="J119" s="44">
        <v>0</v>
      </c>
      <c r="K119" s="44">
        <v>3</v>
      </c>
      <c r="L119" s="44">
        <v>3</v>
      </c>
      <c r="M119" s="44">
        <v>7</v>
      </c>
      <c r="N119" s="121">
        <v>0.30434782608695654</v>
      </c>
      <c r="O119" s="44">
        <v>9</v>
      </c>
      <c r="P119" s="121">
        <v>0.39130434782608697</v>
      </c>
    </row>
    <row r="120" spans="1:16" x14ac:dyDescent="0.2">
      <c r="A120" s="44" t="s">
        <v>326</v>
      </c>
      <c r="B120" s="44">
        <v>55</v>
      </c>
      <c r="C120" s="44">
        <v>10</v>
      </c>
      <c r="D120" s="44" t="s">
        <v>696</v>
      </c>
      <c r="E120" s="44">
        <v>25</v>
      </c>
      <c r="F120" s="44">
        <v>5</v>
      </c>
      <c r="G120" s="44">
        <v>1</v>
      </c>
      <c r="H120" s="44">
        <v>0</v>
      </c>
      <c r="I120" s="44">
        <v>0</v>
      </c>
      <c r="J120" s="44">
        <v>0</v>
      </c>
      <c r="K120" s="44">
        <v>1</v>
      </c>
      <c r="L120" s="44">
        <v>7</v>
      </c>
      <c r="M120" s="44">
        <v>15</v>
      </c>
      <c r="N120" s="121">
        <v>0.04</v>
      </c>
      <c r="O120" s="44">
        <v>1</v>
      </c>
      <c r="P120" s="121">
        <v>0.04</v>
      </c>
    </row>
    <row r="121" spans="1:16" x14ac:dyDescent="0.2">
      <c r="A121" s="44" t="s">
        <v>325</v>
      </c>
      <c r="B121" s="44">
        <v>61</v>
      </c>
      <c r="C121" s="44">
        <v>9</v>
      </c>
      <c r="D121" s="44" t="s">
        <v>190</v>
      </c>
      <c r="E121" s="44">
        <v>23</v>
      </c>
      <c r="F121" s="44">
        <v>4</v>
      </c>
      <c r="G121" s="44">
        <v>7</v>
      </c>
      <c r="H121" s="44">
        <v>2</v>
      </c>
      <c r="I121" s="44">
        <v>0</v>
      </c>
      <c r="J121" s="44">
        <v>0</v>
      </c>
      <c r="K121" s="44">
        <v>3</v>
      </c>
      <c r="L121" s="44">
        <v>6</v>
      </c>
      <c r="M121" s="44">
        <v>1</v>
      </c>
      <c r="N121" s="121">
        <v>0.30434782608695654</v>
      </c>
      <c r="O121" s="44">
        <v>9</v>
      </c>
      <c r="P121" s="121">
        <v>0.39130434782608697</v>
      </c>
    </row>
    <row r="122" spans="1:16" x14ac:dyDescent="0.2">
      <c r="A122" s="44" t="s">
        <v>333</v>
      </c>
      <c r="B122" s="44">
        <v>42</v>
      </c>
      <c r="C122" s="44">
        <v>10</v>
      </c>
      <c r="D122" s="44" t="s">
        <v>627</v>
      </c>
      <c r="E122" s="44">
        <v>27</v>
      </c>
      <c r="F122" s="44">
        <v>7</v>
      </c>
      <c r="G122" s="44">
        <v>10</v>
      </c>
      <c r="H122" s="44">
        <v>0</v>
      </c>
      <c r="I122" s="44">
        <v>0</v>
      </c>
      <c r="J122" s="44">
        <v>0</v>
      </c>
      <c r="K122" s="44">
        <v>4</v>
      </c>
      <c r="L122" s="44">
        <v>3</v>
      </c>
      <c r="M122" s="44">
        <v>1</v>
      </c>
      <c r="N122" s="121">
        <v>0.37037037037037035</v>
      </c>
      <c r="O122" s="44">
        <v>10</v>
      </c>
      <c r="P122" s="121">
        <v>0.37037037037037035</v>
      </c>
    </row>
    <row r="123" spans="1:16" x14ac:dyDescent="0.2">
      <c r="A123" s="44" t="s">
        <v>44</v>
      </c>
      <c r="B123" s="44">
        <v>48</v>
      </c>
      <c r="C123" s="44">
        <v>9</v>
      </c>
      <c r="D123" s="44" t="s">
        <v>191</v>
      </c>
      <c r="E123" s="44">
        <v>24</v>
      </c>
      <c r="F123" s="44">
        <v>5</v>
      </c>
      <c r="G123" s="44">
        <v>13</v>
      </c>
      <c r="H123" s="44">
        <v>0</v>
      </c>
      <c r="I123" s="44">
        <v>1</v>
      </c>
      <c r="J123" s="44">
        <v>0</v>
      </c>
      <c r="K123" s="44">
        <v>6</v>
      </c>
      <c r="L123" s="44">
        <v>3</v>
      </c>
      <c r="M123" s="44">
        <v>2</v>
      </c>
      <c r="N123" s="121">
        <v>0.54166666666666663</v>
      </c>
      <c r="O123" s="44">
        <v>15</v>
      </c>
      <c r="P123" s="121">
        <v>0.625</v>
      </c>
    </row>
    <row r="124" spans="1:16" x14ac:dyDescent="0.2">
      <c r="A124" s="44" t="s">
        <v>53</v>
      </c>
      <c r="B124" s="44">
        <v>40</v>
      </c>
      <c r="C124" s="44">
        <v>8</v>
      </c>
      <c r="D124" s="44" t="s">
        <v>653</v>
      </c>
      <c r="E124" s="44">
        <v>26</v>
      </c>
      <c r="F124" s="44">
        <v>5</v>
      </c>
      <c r="G124" s="44">
        <v>10</v>
      </c>
      <c r="H124" s="44">
        <v>1</v>
      </c>
      <c r="I124" s="44">
        <v>2</v>
      </c>
      <c r="J124" s="44">
        <v>0</v>
      </c>
      <c r="K124" s="44">
        <v>5</v>
      </c>
      <c r="L124" s="44">
        <v>1</v>
      </c>
      <c r="M124" s="44">
        <v>0</v>
      </c>
      <c r="N124" s="121">
        <v>0.38461538461538464</v>
      </c>
      <c r="O124" s="44">
        <v>15</v>
      </c>
      <c r="P124" s="121">
        <v>0.57692307692307687</v>
      </c>
    </row>
    <row r="125" spans="1:16" x14ac:dyDescent="0.2">
      <c r="A125" s="44" t="s">
        <v>56</v>
      </c>
      <c r="B125" s="44">
        <v>65</v>
      </c>
      <c r="C125" s="44">
        <v>10</v>
      </c>
      <c r="D125" s="44" t="s">
        <v>192</v>
      </c>
      <c r="E125" s="44">
        <v>21</v>
      </c>
      <c r="F125" s="44">
        <v>6</v>
      </c>
      <c r="G125" s="44">
        <v>6</v>
      </c>
      <c r="H125" s="44">
        <v>1</v>
      </c>
      <c r="I125" s="44">
        <v>0</v>
      </c>
      <c r="J125" s="44">
        <v>0</v>
      </c>
      <c r="K125" s="44">
        <v>5</v>
      </c>
      <c r="L125" s="44">
        <v>9</v>
      </c>
      <c r="M125" s="44">
        <v>2</v>
      </c>
      <c r="N125" s="121">
        <v>0.2857142857142857</v>
      </c>
      <c r="O125" s="44">
        <v>7</v>
      </c>
      <c r="P125" s="121">
        <v>0.33333333333333331</v>
      </c>
    </row>
    <row r="126" spans="1:16" x14ac:dyDescent="0.2">
      <c r="A126" s="44" t="s">
        <v>53</v>
      </c>
      <c r="B126" s="44">
        <v>40</v>
      </c>
      <c r="C126" s="44">
        <v>7</v>
      </c>
      <c r="D126" s="44" t="s">
        <v>657</v>
      </c>
      <c r="E126" s="44">
        <v>18</v>
      </c>
      <c r="F126" s="44">
        <v>1</v>
      </c>
      <c r="G126" s="44">
        <v>5</v>
      </c>
      <c r="H126" s="44">
        <v>1</v>
      </c>
      <c r="I126" s="44">
        <v>0</v>
      </c>
      <c r="J126" s="44">
        <v>0</v>
      </c>
      <c r="K126" s="44">
        <v>2</v>
      </c>
      <c r="L126" s="44">
        <v>1</v>
      </c>
      <c r="M126" s="44">
        <v>6</v>
      </c>
      <c r="N126" s="121">
        <v>0.27777777777777779</v>
      </c>
      <c r="O126" s="44">
        <v>6</v>
      </c>
      <c r="P126" s="121">
        <v>0.33333333333333331</v>
      </c>
    </row>
    <row r="127" spans="1:16" x14ac:dyDescent="0.2">
      <c r="A127" s="44" t="s">
        <v>56</v>
      </c>
      <c r="B127" s="44">
        <v>50</v>
      </c>
      <c r="C127" s="44">
        <v>10</v>
      </c>
      <c r="D127" s="44" t="s">
        <v>193</v>
      </c>
      <c r="E127" s="44">
        <v>27</v>
      </c>
      <c r="F127" s="44">
        <v>12</v>
      </c>
      <c r="G127" s="44">
        <v>16</v>
      </c>
      <c r="H127" s="44">
        <v>4</v>
      </c>
      <c r="I127" s="44">
        <v>0</v>
      </c>
      <c r="J127" s="44">
        <v>0</v>
      </c>
      <c r="K127" s="44">
        <v>10</v>
      </c>
      <c r="L127" s="44">
        <v>4</v>
      </c>
      <c r="M127" s="44">
        <v>1</v>
      </c>
      <c r="N127" s="121">
        <v>0.59259259259259256</v>
      </c>
      <c r="O127" s="44">
        <v>20</v>
      </c>
      <c r="P127" s="121">
        <v>0.7407407407407407</v>
      </c>
    </row>
    <row r="128" spans="1:16" x14ac:dyDescent="0.2">
      <c r="A128" s="44" t="s">
        <v>52</v>
      </c>
      <c r="B128" s="44">
        <v>40</v>
      </c>
      <c r="C128" s="44">
        <v>10</v>
      </c>
      <c r="D128" s="44" t="s">
        <v>668</v>
      </c>
      <c r="E128" s="44">
        <v>28</v>
      </c>
      <c r="F128" s="44">
        <v>2</v>
      </c>
      <c r="G128" s="44">
        <v>6</v>
      </c>
      <c r="H128" s="44">
        <v>1</v>
      </c>
      <c r="I128" s="44">
        <v>0</v>
      </c>
      <c r="J128" s="44">
        <v>0</v>
      </c>
      <c r="K128" s="44">
        <v>4</v>
      </c>
      <c r="L128" s="44">
        <v>3</v>
      </c>
      <c r="M128" s="44">
        <v>9</v>
      </c>
      <c r="N128" s="121">
        <v>0.21428571428571427</v>
      </c>
      <c r="O128" s="44">
        <v>7</v>
      </c>
      <c r="P128" s="121">
        <v>0.25</v>
      </c>
    </row>
    <row r="129" spans="1:16" x14ac:dyDescent="0.2">
      <c r="A129" s="44" t="s">
        <v>336</v>
      </c>
      <c r="B129" s="44">
        <v>54</v>
      </c>
      <c r="C129" s="44">
        <v>10</v>
      </c>
      <c r="D129" s="44" t="s">
        <v>726</v>
      </c>
      <c r="E129" s="44">
        <v>31</v>
      </c>
      <c r="F129" s="44">
        <v>8</v>
      </c>
      <c r="G129" s="44">
        <v>17</v>
      </c>
      <c r="H129" s="44">
        <v>2</v>
      </c>
      <c r="I129" s="44">
        <v>0</v>
      </c>
      <c r="J129" s="44">
        <v>0</v>
      </c>
      <c r="K129" s="44">
        <v>5</v>
      </c>
      <c r="L129" s="44">
        <v>0</v>
      </c>
      <c r="M129" s="44">
        <v>0</v>
      </c>
      <c r="N129" s="121">
        <v>0.54838709677419351</v>
      </c>
      <c r="O129" s="44">
        <v>19</v>
      </c>
      <c r="P129" s="121">
        <v>0.61290322580645162</v>
      </c>
    </row>
    <row r="130" spans="1:16" x14ac:dyDescent="0.2">
      <c r="A130" s="44" t="s">
        <v>335</v>
      </c>
      <c r="B130" s="44">
        <v>54</v>
      </c>
      <c r="C130" s="44">
        <v>8</v>
      </c>
      <c r="D130" s="44" t="s">
        <v>194</v>
      </c>
      <c r="E130" s="44">
        <v>26</v>
      </c>
      <c r="F130" s="44">
        <v>9</v>
      </c>
      <c r="G130" s="44">
        <v>17</v>
      </c>
      <c r="H130" s="44">
        <v>2</v>
      </c>
      <c r="I130" s="44">
        <v>0</v>
      </c>
      <c r="J130" s="44">
        <v>0</v>
      </c>
      <c r="K130" s="44">
        <v>7</v>
      </c>
      <c r="L130" s="44">
        <v>4</v>
      </c>
      <c r="M130" s="44">
        <v>2</v>
      </c>
      <c r="N130" s="121">
        <v>0.65384615384615385</v>
      </c>
      <c r="O130" s="44">
        <v>19</v>
      </c>
      <c r="P130" s="121">
        <v>0.73076923076923073</v>
      </c>
    </row>
    <row r="131" spans="1:16" x14ac:dyDescent="0.2">
      <c r="A131" s="44" t="s">
        <v>45</v>
      </c>
      <c r="B131" s="44">
        <v>41</v>
      </c>
      <c r="C131" s="44">
        <v>8</v>
      </c>
      <c r="D131" s="44" t="s">
        <v>195</v>
      </c>
      <c r="E131" s="44">
        <v>19</v>
      </c>
      <c r="F131" s="44">
        <v>7</v>
      </c>
      <c r="G131" s="44">
        <v>7</v>
      </c>
      <c r="H131" s="44">
        <v>2</v>
      </c>
      <c r="I131" s="44">
        <v>0</v>
      </c>
      <c r="J131" s="44">
        <v>0</v>
      </c>
      <c r="K131" s="44">
        <v>3</v>
      </c>
      <c r="L131" s="44">
        <v>6</v>
      </c>
      <c r="M131" s="44">
        <v>2</v>
      </c>
      <c r="N131" s="121">
        <v>0.36842105263157893</v>
      </c>
      <c r="O131" s="44">
        <v>9</v>
      </c>
      <c r="P131" s="121">
        <v>0.47368421052631576</v>
      </c>
    </row>
    <row r="132" spans="1:16" x14ac:dyDescent="0.2">
      <c r="A132" s="44" t="s">
        <v>53</v>
      </c>
      <c r="B132" s="44">
        <v>44</v>
      </c>
      <c r="C132" s="44">
        <v>3</v>
      </c>
      <c r="D132" s="44" t="s">
        <v>662</v>
      </c>
      <c r="E132" s="44">
        <v>8</v>
      </c>
      <c r="F132" s="44">
        <v>2</v>
      </c>
      <c r="G132" s="44">
        <v>4</v>
      </c>
      <c r="H132" s="44">
        <v>0</v>
      </c>
      <c r="I132" s="44">
        <v>0</v>
      </c>
      <c r="J132" s="44">
        <v>0</v>
      </c>
      <c r="K132" s="44">
        <v>2</v>
      </c>
      <c r="L132" s="44">
        <v>1</v>
      </c>
      <c r="M132" s="44">
        <v>0</v>
      </c>
      <c r="N132" s="121">
        <v>0.5</v>
      </c>
      <c r="O132" s="44">
        <v>4</v>
      </c>
      <c r="P132" s="121">
        <v>0.5</v>
      </c>
    </row>
    <row r="133" spans="1:16" x14ac:dyDescent="0.2">
      <c r="A133" s="44" t="s">
        <v>45</v>
      </c>
      <c r="B133" s="44">
        <v>68</v>
      </c>
      <c r="C133" s="44">
        <v>7</v>
      </c>
      <c r="D133" s="44" t="s">
        <v>197</v>
      </c>
      <c r="E133" s="44">
        <v>17</v>
      </c>
      <c r="F133" s="44">
        <v>4</v>
      </c>
      <c r="G133" s="44">
        <v>1</v>
      </c>
      <c r="H133" s="44">
        <v>0</v>
      </c>
      <c r="I133" s="44">
        <v>0</v>
      </c>
      <c r="J133" s="44">
        <v>0</v>
      </c>
      <c r="K133" s="44">
        <v>1</v>
      </c>
      <c r="L133" s="44">
        <v>4</v>
      </c>
      <c r="M133" s="44">
        <v>5</v>
      </c>
      <c r="N133" s="121">
        <v>5.8823529411764705E-2</v>
      </c>
      <c r="O133" s="44">
        <v>1</v>
      </c>
      <c r="P133" s="121">
        <v>5.8823529411764705E-2</v>
      </c>
    </row>
    <row r="134" spans="1:16" x14ac:dyDescent="0.2">
      <c r="A134" s="44" t="s">
        <v>326</v>
      </c>
      <c r="B134" s="44">
        <v>57</v>
      </c>
      <c r="C134" s="44">
        <v>10</v>
      </c>
      <c r="D134" s="44" t="s">
        <v>200</v>
      </c>
      <c r="E134" s="44">
        <v>30</v>
      </c>
      <c r="F134" s="44">
        <v>9</v>
      </c>
      <c r="G134" s="44">
        <v>19</v>
      </c>
      <c r="H134" s="44">
        <v>1</v>
      </c>
      <c r="I134" s="44">
        <v>0</v>
      </c>
      <c r="J134" s="44">
        <v>0</v>
      </c>
      <c r="K134" s="44">
        <v>9</v>
      </c>
      <c r="L134" s="44">
        <v>1</v>
      </c>
      <c r="M134" s="44">
        <v>0</v>
      </c>
      <c r="N134" s="121">
        <v>0.6333333333333333</v>
      </c>
      <c r="O134" s="44">
        <v>20</v>
      </c>
      <c r="P134" s="121">
        <v>0.66666666666666663</v>
      </c>
    </row>
    <row r="135" spans="1:16" x14ac:dyDescent="0.2">
      <c r="A135" s="44" t="s">
        <v>325</v>
      </c>
      <c r="B135" s="44">
        <v>50</v>
      </c>
      <c r="C135" s="44">
        <v>9</v>
      </c>
      <c r="D135" s="44" t="s">
        <v>688</v>
      </c>
      <c r="E135" s="44">
        <v>25</v>
      </c>
      <c r="F135" s="44">
        <v>1</v>
      </c>
      <c r="G135" s="44">
        <v>4</v>
      </c>
      <c r="H135" s="44">
        <v>0</v>
      </c>
      <c r="I135" s="44">
        <v>0</v>
      </c>
      <c r="J135" s="44">
        <v>0</v>
      </c>
      <c r="K135" s="44">
        <v>6</v>
      </c>
      <c r="L135" s="44">
        <v>3</v>
      </c>
      <c r="M135" s="44">
        <v>3</v>
      </c>
      <c r="N135" s="121">
        <v>0.16</v>
      </c>
      <c r="O135" s="44">
        <v>4</v>
      </c>
      <c r="P135" s="121">
        <v>0.16</v>
      </c>
    </row>
    <row r="136" spans="1:16" x14ac:dyDescent="0.2">
      <c r="A136" s="44" t="s">
        <v>312</v>
      </c>
      <c r="B136" s="44">
        <v>45</v>
      </c>
      <c r="C136" s="44">
        <v>9</v>
      </c>
      <c r="D136" s="44" t="s">
        <v>671</v>
      </c>
      <c r="E136" s="44">
        <v>22</v>
      </c>
      <c r="F136" s="44">
        <v>10</v>
      </c>
      <c r="G136" s="44">
        <v>11</v>
      </c>
      <c r="H136" s="44">
        <v>2</v>
      </c>
      <c r="I136" s="44">
        <v>1</v>
      </c>
      <c r="J136" s="44">
        <v>1</v>
      </c>
      <c r="K136" s="44">
        <v>6</v>
      </c>
      <c r="L136" s="44">
        <v>3</v>
      </c>
      <c r="M136" s="44">
        <v>1</v>
      </c>
      <c r="N136" s="121">
        <v>0.5</v>
      </c>
      <c r="O136" s="44">
        <v>18</v>
      </c>
      <c r="P136" s="121">
        <v>0.81818181818181823</v>
      </c>
    </row>
    <row r="137" spans="1:16" x14ac:dyDescent="0.2">
      <c r="A137" s="44" t="s">
        <v>52</v>
      </c>
      <c r="B137" s="44">
        <v>40</v>
      </c>
      <c r="C137" s="44">
        <v>8</v>
      </c>
      <c r="D137" s="44" t="s">
        <v>663</v>
      </c>
      <c r="E137" s="44">
        <v>24</v>
      </c>
      <c r="F137" s="44">
        <v>4</v>
      </c>
      <c r="G137" s="44">
        <v>12</v>
      </c>
      <c r="H137" s="44">
        <v>2</v>
      </c>
      <c r="I137" s="44">
        <v>0</v>
      </c>
      <c r="J137" s="44">
        <v>2</v>
      </c>
      <c r="K137" s="44">
        <v>14</v>
      </c>
      <c r="L137" s="44">
        <v>0</v>
      </c>
      <c r="M137" s="44">
        <v>3</v>
      </c>
      <c r="N137" s="121">
        <v>0.5</v>
      </c>
      <c r="O137" s="44">
        <v>20</v>
      </c>
      <c r="P137" s="121">
        <v>0.83333333333333337</v>
      </c>
    </row>
    <row r="138" spans="1:16" x14ac:dyDescent="0.2">
      <c r="A138" s="44" t="s">
        <v>334</v>
      </c>
      <c r="B138" s="44">
        <v>48</v>
      </c>
      <c r="C138" s="44">
        <v>8</v>
      </c>
      <c r="D138" s="44" t="s">
        <v>701</v>
      </c>
      <c r="E138" s="44">
        <v>22</v>
      </c>
      <c r="F138" s="44">
        <v>4</v>
      </c>
      <c r="G138" s="44">
        <v>10</v>
      </c>
      <c r="H138" s="44">
        <v>4</v>
      </c>
      <c r="I138" s="44">
        <v>0</v>
      </c>
      <c r="J138" s="44">
        <v>0</v>
      </c>
      <c r="K138" s="44">
        <v>7</v>
      </c>
      <c r="L138" s="44">
        <v>3</v>
      </c>
      <c r="M138" s="44">
        <v>2</v>
      </c>
      <c r="N138" s="121">
        <v>0.45454545454545453</v>
      </c>
      <c r="O138" s="44">
        <v>14</v>
      </c>
      <c r="P138" s="121">
        <v>0.63636363636363635</v>
      </c>
    </row>
    <row r="139" spans="1:16" x14ac:dyDescent="0.2">
      <c r="A139" s="44" t="s">
        <v>333</v>
      </c>
      <c r="B139" s="44">
        <v>46</v>
      </c>
      <c r="C139" s="44">
        <v>9</v>
      </c>
      <c r="D139" s="44" t="s">
        <v>202</v>
      </c>
      <c r="E139" s="44">
        <v>26</v>
      </c>
      <c r="F139" s="44">
        <v>8</v>
      </c>
      <c r="G139" s="44">
        <v>11</v>
      </c>
      <c r="H139" s="44">
        <v>1</v>
      </c>
      <c r="I139" s="44">
        <v>1</v>
      </c>
      <c r="J139" s="44">
        <v>0</v>
      </c>
      <c r="K139" s="44">
        <v>4</v>
      </c>
      <c r="L139" s="44">
        <v>2</v>
      </c>
      <c r="M139" s="44">
        <v>1</v>
      </c>
      <c r="N139" s="121">
        <v>0.42307692307692307</v>
      </c>
      <c r="O139" s="44">
        <v>14</v>
      </c>
      <c r="P139" s="121">
        <v>0.53846153846153844</v>
      </c>
    </row>
    <row r="140" spans="1:16" x14ac:dyDescent="0.2">
      <c r="A140" s="44" t="s">
        <v>21</v>
      </c>
      <c r="B140" s="44">
        <v>42</v>
      </c>
      <c r="C140" s="44">
        <v>9</v>
      </c>
      <c r="D140" s="44" t="s">
        <v>678</v>
      </c>
      <c r="E140" s="44">
        <v>24</v>
      </c>
      <c r="F140" s="44">
        <v>5</v>
      </c>
      <c r="G140" s="44">
        <v>9</v>
      </c>
      <c r="H140" s="44">
        <v>2</v>
      </c>
      <c r="I140" s="44">
        <v>0</v>
      </c>
      <c r="J140" s="44">
        <v>0</v>
      </c>
      <c r="K140" s="44">
        <v>3</v>
      </c>
      <c r="L140" s="44">
        <v>2</v>
      </c>
      <c r="M140" s="44">
        <v>5</v>
      </c>
      <c r="N140" s="121">
        <v>0.375</v>
      </c>
      <c r="O140" s="44">
        <v>11</v>
      </c>
      <c r="P140" s="121">
        <v>0.45833333333333331</v>
      </c>
    </row>
    <row r="141" spans="1:16" x14ac:dyDescent="0.2">
      <c r="A141" s="44" t="s">
        <v>53</v>
      </c>
      <c r="B141" s="44">
        <v>63</v>
      </c>
      <c r="C141" s="44">
        <v>10</v>
      </c>
      <c r="D141" s="44" t="s">
        <v>203</v>
      </c>
      <c r="E141" s="44">
        <v>28</v>
      </c>
      <c r="F141" s="44">
        <v>3</v>
      </c>
      <c r="G141" s="44">
        <v>5</v>
      </c>
      <c r="H141" s="44">
        <v>0</v>
      </c>
      <c r="I141" s="44">
        <v>0</v>
      </c>
      <c r="J141" s="44">
        <v>0</v>
      </c>
      <c r="K141" s="44">
        <v>2</v>
      </c>
      <c r="L141" s="44">
        <v>5</v>
      </c>
      <c r="M141" s="44">
        <v>6</v>
      </c>
      <c r="N141" s="121">
        <v>0.17857142857142858</v>
      </c>
      <c r="O141" s="44">
        <v>5</v>
      </c>
      <c r="P141" s="121">
        <v>0.17857142857142858</v>
      </c>
    </row>
    <row r="142" spans="1:16" x14ac:dyDescent="0.2">
      <c r="A142" s="44" t="s">
        <v>325</v>
      </c>
      <c r="B142" s="44">
        <v>74</v>
      </c>
      <c r="C142" s="44">
        <v>9</v>
      </c>
      <c r="D142" s="44" t="s">
        <v>204</v>
      </c>
      <c r="E142" s="44">
        <v>24</v>
      </c>
      <c r="F142" s="44">
        <v>2</v>
      </c>
      <c r="G142" s="44">
        <v>2</v>
      </c>
      <c r="H142" s="44">
        <v>0</v>
      </c>
      <c r="I142" s="44">
        <v>0</v>
      </c>
      <c r="J142" s="44">
        <v>0</v>
      </c>
      <c r="K142" s="44">
        <v>2</v>
      </c>
      <c r="L142" s="44">
        <v>3</v>
      </c>
      <c r="M142" s="44">
        <v>6</v>
      </c>
      <c r="N142" s="121">
        <v>8.3333333333333329E-2</v>
      </c>
      <c r="O142" s="44">
        <v>2</v>
      </c>
      <c r="P142" s="121">
        <v>8.3333333333333329E-2</v>
      </c>
    </row>
    <row r="143" spans="1:16" x14ac:dyDescent="0.2">
      <c r="A143" s="44" t="s">
        <v>326</v>
      </c>
      <c r="B143" s="44">
        <v>42</v>
      </c>
      <c r="C143" s="44">
        <v>3</v>
      </c>
      <c r="D143" s="44" t="s">
        <v>693</v>
      </c>
      <c r="E143" s="44">
        <v>8</v>
      </c>
      <c r="F143" s="44">
        <v>0</v>
      </c>
      <c r="G143" s="44">
        <v>1</v>
      </c>
      <c r="H143" s="44">
        <v>0</v>
      </c>
      <c r="I143" s="44">
        <v>0</v>
      </c>
      <c r="J143" s="44">
        <v>0</v>
      </c>
      <c r="K143" s="44">
        <v>0</v>
      </c>
      <c r="L143" s="44">
        <v>1</v>
      </c>
      <c r="M143" s="44">
        <v>2</v>
      </c>
      <c r="N143" s="121">
        <v>0.125</v>
      </c>
      <c r="O143" s="44">
        <v>1</v>
      </c>
      <c r="P143" s="121">
        <v>0.125</v>
      </c>
    </row>
    <row r="144" spans="1:16" x14ac:dyDescent="0.2">
      <c r="A144" s="44" t="s">
        <v>334</v>
      </c>
      <c r="B144" s="44">
        <v>43</v>
      </c>
      <c r="C144" s="44">
        <v>8</v>
      </c>
      <c r="D144" s="44" t="s">
        <v>700</v>
      </c>
      <c r="E144" s="44">
        <v>23</v>
      </c>
      <c r="F144" s="44">
        <v>7</v>
      </c>
      <c r="G144" s="44">
        <v>8</v>
      </c>
      <c r="H144" s="44">
        <v>1</v>
      </c>
      <c r="I144" s="44">
        <v>0</v>
      </c>
      <c r="J144" s="44">
        <v>1</v>
      </c>
      <c r="K144" s="44">
        <v>4</v>
      </c>
      <c r="L144" s="44">
        <v>0</v>
      </c>
      <c r="M144" s="44">
        <v>3</v>
      </c>
      <c r="N144" s="121">
        <v>0.34782608695652173</v>
      </c>
      <c r="O144" s="44">
        <v>12</v>
      </c>
      <c r="P144" s="121">
        <v>0.52173913043478259</v>
      </c>
    </row>
    <row r="145" spans="1:16" x14ac:dyDescent="0.2">
      <c r="A145" s="44" t="s">
        <v>7</v>
      </c>
      <c r="B145" s="44">
        <v>40</v>
      </c>
      <c r="C145" s="44">
        <v>8</v>
      </c>
      <c r="D145" s="44" t="s">
        <v>207</v>
      </c>
      <c r="E145" s="44">
        <v>21</v>
      </c>
      <c r="F145" s="44">
        <v>5</v>
      </c>
      <c r="G145" s="44">
        <v>7</v>
      </c>
      <c r="H145" s="44">
        <v>1</v>
      </c>
      <c r="I145" s="44">
        <v>0</v>
      </c>
      <c r="J145" s="44">
        <v>0</v>
      </c>
      <c r="K145" s="44">
        <v>4</v>
      </c>
      <c r="L145" s="44">
        <v>3</v>
      </c>
      <c r="M145" s="44">
        <v>1</v>
      </c>
      <c r="N145" s="121">
        <v>0.33333333333333331</v>
      </c>
      <c r="O145" s="44">
        <v>8</v>
      </c>
      <c r="P145" s="121">
        <v>0.38095238095238093</v>
      </c>
    </row>
    <row r="146" spans="1:16" x14ac:dyDescent="0.2">
      <c r="A146" s="44" t="s">
        <v>7</v>
      </c>
      <c r="B146" s="44">
        <v>44</v>
      </c>
      <c r="C146" s="44">
        <v>9</v>
      </c>
      <c r="D146" s="44" t="s">
        <v>730</v>
      </c>
      <c r="E146" s="44">
        <v>25</v>
      </c>
      <c r="F146" s="44">
        <v>4</v>
      </c>
      <c r="G146" s="44">
        <v>7</v>
      </c>
      <c r="H146" s="44">
        <v>0</v>
      </c>
      <c r="I146" s="44">
        <v>0</v>
      </c>
      <c r="J146" s="44">
        <v>0</v>
      </c>
      <c r="K146" s="44">
        <v>3</v>
      </c>
      <c r="L146" s="44">
        <v>1</v>
      </c>
      <c r="M146" s="44">
        <v>5</v>
      </c>
      <c r="N146" s="121">
        <v>0.28000000000000003</v>
      </c>
      <c r="O146" s="44">
        <v>7</v>
      </c>
      <c r="P146" s="121">
        <v>0.28000000000000003</v>
      </c>
    </row>
    <row r="147" spans="1:16" x14ac:dyDescent="0.2">
      <c r="A147" s="44" t="s">
        <v>326</v>
      </c>
      <c r="B147" s="44">
        <v>51</v>
      </c>
      <c r="C147" s="44">
        <v>10</v>
      </c>
      <c r="D147" s="44" t="s">
        <v>208</v>
      </c>
      <c r="E147" s="44">
        <v>29</v>
      </c>
      <c r="F147" s="44">
        <v>8</v>
      </c>
      <c r="G147" s="44">
        <v>13</v>
      </c>
      <c r="H147" s="44">
        <v>3</v>
      </c>
      <c r="I147" s="44">
        <v>2</v>
      </c>
      <c r="J147" s="44">
        <v>0</v>
      </c>
      <c r="K147" s="44">
        <v>3</v>
      </c>
      <c r="L147" s="44">
        <v>3</v>
      </c>
      <c r="M147" s="44">
        <v>0</v>
      </c>
      <c r="N147" s="121">
        <v>0.44827586206896552</v>
      </c>
      <c r="O147" s="44">
        <v>20</v>
      </c>
      <c r="P147" s="121">
        <v>0.68965517241379315</v>
      </c>
    </row>
    <row r="148" spans="1:16" x14ac:dyDescent="0.2">
      <c r="A148" s="44" t="s">
        <v>53</v>
      </c>
      <c r="B148" s="44">
        <v>44</v>
      </c>
      <c r="C148" s="44">
        <v>2</v>
      </c>
      <c r="D148" s="44" t="s">
        <v>656</v>
      </c>
      <c r="E148" s="44">
        <v>5</v>
      </c>
      <c r="F148" s="44">
        <v>0</v>
      </c>
      <c r="G148" s="44">
        <v>1</v>
      </c>
      <c r="H148" s="44">
        <v>0</v>
      </c>
      <c r="I148" s="44">
        <v>0</v>
      </c>
      <c r="J148" s="44">
        <v>0</v>
      </c>
      <c r="K148" s="44">
        <v>1</v>
      </c>
      <c r="L148" s="44">
        <v>0</v>
      </c>
      <c r="M148" s="44">
        <v>1</v>
      </c>
      <c r="N148" s="121">
        <v>0.2</v>
      </c>
      <c r="O148" s="44">
        <v>1</v>
      </c>
      <c r="P148" s="121">
        <v>0.2</v>
      </c>
    </row>
    <row r="149" spans="1:16" x14ac:dyDescent="0.2">
      <c r="A149" s="44" t="s">
        <v>52</v>
      </c>
      <c r="B149" s="44">
        <v>61</v>
      </c>
      <c r="C149" s="44">
        <v>10</v>
      </c>
      <c r="D149" s="44" t="s">
        <v>209</v>
      </c>
      <c r="E149" s="44">
        <v>28</v>
      </c>
      <c r="F149" s="44">
        <v>1</v>
      </c>
      <c r="G149" s="44">
        <v>7</v>
      </c>
      <c r="H149" s="44">
        <v>0</v>
      </c>
      <c r="I149" s="44">
        <v>0</v>
      </c>
      <c r="J149" s="44">
        <v>0</v>
      </c>
      <c r="K149" s="44">
        <v>0</v>
      </c>
      <c r="L149" s="44">
        <v>3</v>
      </c>
      <c r="M149" s="44">
        <v>4</v>
      </c>
      <c r="N149" s="121">
        <v>0.25</v>
      </c>
      <c r="O149" s="44">
        <v>7</v>
      </c>
      <c r="P149" s="121">
        <v>0.25</v>
      </c>
    </row>
    <row r="150" spans="1:16" x14ac:dyDescent="0.2">
      <c r="A150" s="44" t="s">
        <v>56</v>
      </c>
      <c r="B150" s="44">
        <v>49</v>
      </c>
      <c r="C150" s="44">
        <v>10</v>
      </c>
      <c r="D150" s="44" t="s">
        <v>211</v>
      </c>
      <c r="E150" s="44">
        <v>28</v>
      </c>
      <c r="F150" s="44">
        <v>12</v>
      </c>
      <c r="G150" s="44">
        <v>10</v>
      </c>
      <c r="H150" s="44">
        <v>0</v>
      </c>
      <c r="I150" s="44">
        <v>0</v>
      </c>
      <c r="J150" s="44">
        <v>0</v>
      </c>
      <c r="K150" s="44">
        <v>5</v>
      </c>
      <c r="L150" s="44">
        <v>3</v>
      </c>
      <c r="M150" s="44">
        <v>0</v>
      </c>
      <c r="N150" s="121">
        <v>0.35714285714285715</v>
      </c>
      <c r="O150" s="44">
        <v>10</v>
      </c>
      <c r="P150" s="121">
        <v>0.35714285714285715</v>
      </c>
    </row>
    <row r="151" spans="1:16" x14ac:dyDescent="0.2">
      <c r="A151" s="44" t="s">
        <v>312</v>
      </c>
      <c r="B151" s="44">
        <v>57</v>
      </c>
      <c r="C151" s="44">
        <v>9</v>
      </c>
      <c r="D151" s="44" t="s">
        <v>212</v>
      </c>
      <c r="E151" s="44">
        <v>22</v>
      </c>
      <c r="F151" s="44">
        <v>5</v>
      </c>
      <c r="G151" s="44">
        <v>6</v>
      </c>
      <c r="H151" s="44">
        <v>0</v>
      </c>
      <c r="I151" s="44">
        <v>0</v>
      </c>
      <c r="J151" s="44">
        <v>0</v>
      </c>
      <c r="K151" s="44">
        <v>2</v>
      </c>
      <c r="L151" s="44">
        <v>3</v>
      </c>
      <c r="M151" s="44">
        <v>1</v>
      </c>
      <c r="N151" s="121">
        <v>0.27272727272727271</v>
      </c>
      <c r="O151" s="44">
        <v>6</v>
      </c>
      <c r="P151" s="121">
        <v>0.27272727272727271</v>
      </c>
    </row>
    <row r="152" spans="1:16" x14ac:dyDescent="0.2">
      <c r="A152" s="44" t="s">
        <v>52</v>
      </c>
      <c r="B152" s="44">
        <v>55</v>
      </c>
      <c r="C152" s="44">
        <v>10</v>
      </c>
      <c r="D152" s="44" t="s">
        <v>213</v>
      </c>
      <c r="E152" s="44">
        <v>31</v>
      </c>
      <c r="F152" s="44">
        <v>3</v>
      </c>
      <c r="G152" s="44">
        <v>13</v>
      </c>
      <c r="H152" s="44">
        <v>1</v>
      </c>
      <c r="I152" s="44">
        <v>0</v>
      </c>
      <c r="J152" s="44">
        <v>0</v>
      </c>
      <c r="K152" s="44">
        <v>2</v>
      </c>
      <c r="L152" s="44">
        <v>1</v>
      </c>
      <c r="M152" s="44">
        <v>6</v>
      </c>
      <c r="N152" s="121">
        <v>0.41935483870967744</v>
      </c>
      <c r="O152" s="44">
        <v>14</v>
      </c>
      <c r="P152" s="121">
        <v>0.45161290322580644</v>
      </c>
    </row>
    <row r="153" spans="1:16" x14ac:dyDescent="0.2">
      <c r="A153" s="44" t="s">
        <v>52</v>
      </c>
      <c r="B153" s="44">
        <v>60</v>
      </c>
      <c r="C153" s="44">
        <v>9</v>
      </c>
      <c r="D153" s="44" t="s">
        <v>214</v>
      </c>
      <c r="E153" s="44">
        <v>25</v>
      </c>
      <c r="F153" s="44">
        <v>2</v>
      </c>
      <c r="G153" s="44">
        <v>6</v>
      </c>
      <c r="H153" s="44">
        <v>0</v>
      </c>
      <c r="I153" s="44">
        <v>0</v>
      </c>
      <c r="J153" s="44">
        <v>0</v>
      </c>
      <c r="K153" s="44">
        <v>1</v>
      </c>
      <c r="L153" s="44">
        <v>2</v>
      </c>
      <c r="M153" s="44">
        <v>6</v>
      </c>
      <c r="N153" s="121">
        <v>0.24</v>
      </c>
      <c r="O153" s="44">
        <v>6</v>
      </c>
      <c r="P153" s="121">
        <v>0.24</v>
      </c>
    </row>
    <row r="154" spans="1:16" x14ac:dyDescent="0.2">
      <c r="A154" s="44" t="s">
        <v>53</v>
      </c>
      <c r="B154" s="44">
        <v>60</v>
      </c>
      <c r="C154" s="44">
        <v>7</v>
      </c>
      <c r="D154" s="44" t="s">
        <v>661</v>
      </c>
      <c r="E154" s="44">
        <v>14</v>
      </c>
      <c r="F154" s="44">
        <v>4</v>
      </c>
      <c r="G154" s="44">
        <v>5</v>
      </c>
      <c r="H154" s="44">
        <v>0</v>
      </c>
      <c r="I154" s="44">
        <v>0</v>
      </c>
      <c r="J154" s="44">
        <v>0</v>
      </c>
      <c r="K154" s="44">
        <v>2</v>
      </c>
      <c r="L154" s="44">
        <v>7</v>
      </c>
      <c r="M154" s="44">
        <v>2</v>
      </c>
      <c r="N154" s="121">
        <v>0.35714285714285715</v>
      </c>
      <c r="O154" s="44">
        <v>5</v>
      </c>
      <c r="P154" s="121">
        <v>0.35714285714285715</v>
      </c>
    </row>
    <row r="155" spans="1:16" x14ac:dyDescent="0.2">
      <c r="A155" s="44" t="s">
        <v>56</v>
      </c>
      <c r="B155" s="44">
        <v>39</v>
      </c>
      <c r="C155" s="44">
        <v>7</v>
      </c>
      <c r="D155" s="44" t="s">
        <v>644</v>
      </c>
      <c r="E155" s="44">
        <v>19</v>
      </c>
      <c r="F155" s="44">
        <v>2</v>
      </c>
      <c r="G155" s="44">
        <v>7</v>
      </c>
      <c r="H155" s="44">
        <v>1</v>
      </c>
      <c r="I155" s="44">
        <v>0</v>
      </c>
      <c r="J155" s="44">
        <v>0</v>
      </c>
      <c r="K155" s="44">
        <v>5</v>
      </c>
      <c r="L155" s="44">
        <v>1</v>
      </c>
      <c r="M155" s="44">
        <v>1</v>
      </c>
      <c r="N155" s="121">
        <v>0.36842105263157893</v>
      </c>
      <c r="O155" s="44">
        <v>8</v>
      </c>
      <c r="P155" s="121">
        <v>0.42105263157894735</v>
      </c>
    </row>
    <row r="156" spans="1:16" x14ac:dyDescent="0.2">
      <c r="A156" s="44" t="s">
        <v>326</v>
      </c>
      <c r="B156" s="44">
        <v>53</v>
      </c>
      <c r="C156" s="44">
        <v>10</v>
      </c>
      <c r="D156" s="44" t="s">
        <v>694</v>
      </c>
      <c r="E156" s="44">
        <v>31</v>
      </c>
      <c r="F156" s="44">
        <v>3</v>
      </c>
      <c r="G156" s="44">
        <v>12</v>
      </c>
      <c r="H156" s="44">
        <v>0</v>
      </c>
      <c r="I156" s="44">
        <v>0</v>
      </c>
      <c r="J156" s="44">
        <v>0</v>
      </c>
      <c r="K156" s="44">
        <v>5</v>
      </c>
      <c r="L156" s="44">
        <v>1</v>
      </c>
      <c r="M156" s="44">
        <v>5</v>
      </c>
      <c r="N156" s="121">
        <v>0.38709677419354838</v>
      </c>
      <c r="O156" s="44">
        <v>12</v>
      </c>
      <c r="P156" s="121">
        <v>0.38709677419354838</v>
      </c>
    </row>
    <row r="157" spans="1:16" x14ac:dyDescent="0.2">
      <c r="A157" s="44" t="s">
        <v>324</v>
      </c>
      <c r="B157" s="44">
        <v>39</v>
      </c>
      <c r="C157" s="44">
        <v>10</v>
      </c>
      <c r="D157" s="44" t="s">
        <v>630</v>
      </c>
      <c r="E157" s="44">
        <v>27</v>
      </c>
      <c r="F157" s="44">
        <v>13</v>
      </c>
      <c r="G157" s="44">
        <v>14</v>
      </c>
      <c r="H157" s="44">
        <v>4</v>
      </c>
      <c r="I157" s="44">
        <v>1</v>
      </c>
      <c r="J157" s="44">
        <v>2</v>
      </c>
      <c r="K157" s="44">
        <v>12</v>
      </c>
      <c r="L157" s="44">
        <v>4</v>
      </c>
      <c r="M157" s="44">
        <v>2</v>
      </c>
      <c r="N157" s="121">
        <v>0.51851851851851849</v>
      </c>
      <c r="O157" s="44">
        <v>26</v>
      </c>
      <c r="P157" s="121">
        <v>0.96296296296296291</v>
      </c>
    </row>
    <row r="158" spans="1:16" x14ac:dyDescent="0.2">
      <c r="A158" s="44" t="s">
        <v>56</v>
      </c>
      <c r="B158" s="44">
        <v>40</v>
      </c>
      <c r="C158" s="44">
        <v>10</v>
      </c>
      <c r="D158" s="44" t="s">
        <v>643</v>
      </c>
      <c r="E158" s="44">
        <v>27</v>
      </c>
      <c r="F158" s="44">
        <v>8</v>
      </c>
      <c r="G158" s="44">
        <v>7</v>
      </c>
      <c r="H158" s="44">
        <v>1</v>
      </c>
      <c r="I158" s="44">
        <v>0</v>
      </c>
      <c r="J158" s="44">
        <v>0</v>
      </c>
      <c r="K158" s="44">
        <v>10</v>
      </c>
      <c r="L158" s="44">
        <v>1</v>
      </c>
      <c r="M158" s="44">
        <v>2</v>
      </c>
      <c r="N158" s="121">
        <v>0.25925925925925924</v>
      </c>
      <c r="O158" s="44">
        <v>8</v>
      </c>
      <c r="P158" s="121">
        <v>0.29629629629629628</v>
      </c>
    </row>
    <row r="159" spans="1:16" x14ac:dyDescent="0.2">
      <c r="A159" s="44" t="s">
        <v>333</v>
      </c>
      <c r="B159" s="44">
        <v>49</v>
      </c>
      <c r="C159" s="44">
        <v>7</v>
      </c>
      <c r="D159" s="44" t="s">
        <v>623</v>
      </c>
      <c r="E159" s="44">
        <v>18</v>
      </c>
      <c r="F159" s="44">
        <v>1</v>
      </c>
      <c r="G159" s="44">
        <v>8</v>
      </c>
      <c r="H159" s="44">
        <v>0</v>
      </c>
      <c r="I159" s="44">
        <v>0</v>
      </c>
      <c r="J159" s="44">
        <v>0</v>
      </c>
      <c r="K159" s="44">
        <v>1</v>
      </c>
      <c r="L159" s="44">
        <v>2</v>
      </c>
      <c r="M159" s="44">
        <v>0</v>
      </c>
      <c r="N159" s="121">
        <v>0.44444444444444442</v>
      </c>
      <c r="O159" s="44">
        <v>8</v>
      </c>
      <c r="P159" s="121">
        <v>0.44444444444444442</v>
      </c>
    </row>
    <row r="160" spans="1:16" x14ac:dyDescent="0.2">
      <c r="A160" s="44" t="s">
        <v>45</v>
      </c>
      <c r="B160" s="44">
        <v>43</v>
      </c>
      <c r="C160" s="44">
        <v>10</v>
      </c>
      <c r="D160" s="44" t="s">
        <v>737</v>
      </c>
      <c r="E160" s="44">
        <v>31</v>
      </c>
      <c r="F160" s="44">
        <v>4</v>
      </c>
      <c r="G160" s="44">
        <v>11</v>
      </c>
      <c r="H160" s="44">
        <v>2</v>
      </c>
      <c r="I160" s="44">
        <v>0</v>
      </c>
      <c r="J160" s="44">
        <v>0</v>
      </c>
      <c r="K160" s="44">
        <v>5</v>
      </c>
      <c r="L160" s="44">
        <v>2</v>
      </c>
      <c r="M160" s="44">
        <v>1</v>
      </c>
      <c r="N160" s="121">
        <v>0.35483870967741937</v>
      </c>
      <c r="O160" s="44">
        <v>13</v>
      </c>
      <c r="P160" s="121">
        <v>0.41935483870967744</v>
      </c>
    </row>
    <row r="161" spans="1:16" x14ac:dyDescent="0.2">
      <c r="A161" s="44" t="s">
        <v>333</v>
      </c>
      <c r="B161" s="44">
        <v>42</v>
      </c>
      <c r="C161" s="44">
        <v>10</v>
      </c>
      <c r="D161" s="44" t="s">
        <v>624</v>
      </c>
      <c r="E161" s="44">
        <v>28</v>
      </c>
      <c r="F161" s="44">
        <v>1</v>
      </c>
      <c r="G161" s="44">
        <v>10</v>
      </c>
      <c r="H161" s="44">
        <v>1</v>
      </c>
      <c r="I161" s="44">
        <v>0</v>
      </c>
      <c r="J161" s="44">
        <v>0</v>
      </c>
      <c r="K161" s="44">
        <v>6</v>
      </c>
      <c r="L161" s="44">
        <v>2</v>
      </c>
      <c r="M161" s="44">
        <v>4</v>
      </c>
      <c r="N161" s="121">
        <v>0.35714285714285715</v>
      </c>
      <c r="O161" s="44">
        <v>11</v>
      </c>
      <c r="P161" s="121">
        <v>0.39285714285714285</v>
      </c>
    </row>
    <row r="162" spans="1:16" x14ac:dyDescent="0.2">
      <c r="A162" s="44" t="s">
        <v>53</v>
      </c>
      <c r="B162" s="44">
        <v>43</v>
      </c>
      <c r="C162" s="44">
        <v>8</v>
      </c>
      <c r="D162" s="44" t="s">
        <v>659</v>
      </c>
      <c r="E162" s="44">
        <v>24</v>
      </c>
      <c r="F162" s="44">
        <v>0</v>
      </c>
      <c r="G162" s="44">
        <v>6</v>
      </c>
      <c r="H162" s="44">
        <v>0</v>
      </c>
      <c r="I162" s="44">
        <v>0</v>
      </c>
      <c r="J162" s="44">
        <v>0</v>
      </c>
      <c r="K162" s="44">
        <v>3</v>
      </c>
      <c r="L162" s="44">
        <v>1</v>
      </c>
      <c r="M162" s="44">
        <v>4</v>
      </c>
      <c r="N162" s="121">
        <v>0.25</v>
      </c>
      <c r="O162" s="44">
        <v>6</v>
      </c>
      <c r="P162" s="121">
        <v>0.25</v>
      </c>
    </row>
    <row r="163" spans="1:16" x14ac:dyDescent="0.2">
      <c r="A163" s="44" t="s">
        <v>45</v>
      </c>
      <c r="B163" s="44">
        <v>62</v>
      </c>
      <c r="C163" s="44">
        <v>10</v>
      </c>
      <c r="D163" s="44" t="s">
        <v>217</v>
      </c>
      <c r="E163" s="44">
        <v>26</v>
      </c>
      <c r="F163" s="44">
        <v>3</v>
      </c>
      <c r="G163" s="44">
        <v>4</v>
      </c>
      <c r="H163" s="44">
        <v>1</v>
      </c>
      <c r="I163" s="44">
        <v>0</v>
      </c>
      <c r="J163" s="44">
        <v>0</v>
      </c>
      <c r="K163" s="44">
        <v>2</v>
      </c>
      <c r="L163" s="44">
        <v>7</v>
      </c>
      <c r="M163" s="44">
        <v>4</v>
      </c>
      <c r="N163" s="121">
        <v>0.15384615384615385</v>
      </c>
      <c r="O163" s="44">
        <v>5</v>
      </c>
      <c r="P163" s="121">
        <v>0.19230769230769232</v>
      </c>
    </row>
    <row r="164" spans="1:16" x14ac:dyDescent="0.2">
      <c r="A164" s="44" t="s">
        <v>45</v>
      </c>
      <c r="B164" s="44">
        <v>38</v>
      </c>
      <c r="C164" s="44">
        <v>7</v>
      </c>
      <c r="D164" s="44" t="s">
        <v>734</v>
      </c>
      <c r="E164" s="44">
        <v>22</v>
      </c>
      <c r="F164" s="44">
        <v>5</v>
      </c>
      <c r="G164" s="44">
        <v>11</v>
      </c>
      <c r="H164" s="44">
        <v>3</v>
      </c>
      <c r="I164" s="44">
        <v>0</v>
      </c>
      <c r="J164" s="44">
        <v>0</v>
      </c>
      <c r="K164" s="44">
        <v>7</v>
      </c>
      <c r="L164" s="44">
        <v>2</v>
      </c>
      <c r="M164" s="44">
        <v>0</v>
      </c>
      <c r="N164" s="121">
        <v>0.5</v>
      </c>
      <c r="O164" s="44">
        <v>14</v>
      </c>
      <c r="P164" s="121">
        <v>0.63636363636363635</v>
      </c>
    </row>
    <row r="165" spans="1:16" x14ac:dyDescent="0.2">
      <c r="A165" s="44" t="s">
        <v>324</v>
      </c>
      <c r="B165" s="44">
        <v>39</v>
      </c>
      <c r="C165" s="44">
        <v>9</v>
      </c>
      <c r="D165" s="44" t="s">
        <v>636</v>
      </c>
      <c r="E165" s="44">
        <v>23</v>
      </c>
      <c r="F165" s="44">
        <v>1</v>
      </c>
      <c r="G165" s="44">
        <v>5</v>
      </c>
      <c r="H165" s="44">
        <v>0</v>
      </c>
      <c r="I165" s="44">
        <v>0</v>
      </c>
      <c r="J165" s="44">
        <v>0</v>
      </c>
      <c r="K165" s="44">
        <v>7</v>
      </c>
      <c r="L165" s="44">
        <v>3</v>
      </c>
      <c r="M165" s="44">
        <v>5</v>
      </c>
      <c r="N165" s="121">
        <v>0.21739130434782608</v>
      </c>
      <c r="O165" s="44">
        <v>5</v>
      </c>
      <c r="P165" s="121">
        <v>0.21739130434782608</v>
      </c>
    </row>
    <row r="166" spans="1:16" x14ac:dyDescent="0.2">
      <c r="A166" s="44" t="s">
        <v>21</v>
      </c>
      <c r="B166" s="44">
        <v>41</v>
      </c>
      <c r="C166" s="44">
        <v>6</v>
      </c>
      <c r="D166" s="44" t="s">
        <v>683</v>
      </c>
      <c r="E166" s="44">
        <v>14</v>
      </c>
      <c r="F166" s="44">
        <v>1</v>
      </c>
      <c r="G166" s="44">
        <v>2</v>
      </c>
      <c r="H166" s="44">
        <v>0</v>
      </c>
      <c r="I166" s="44">
        <v>0</v>
      </c>
      <c r="J166" s="44">
        <v>0</v>
      </c>
      <c r="K166" s="44">
        <v>0</v>
      </c>
      <c r="L166" s="44">
        <v>2</v>
      </c>
      <c r="M166" s="44">
        <v>2</v>
      </c>
      <c r="N166" s="121">
        <v>0.14285714285714285</v>
      </c>
      <c r="O166" s="44">
        <v>2</v>
      </c>
      <c r="P166" s="121">
        <v>0.14285714285714285</v>
      </c>
    </row>
    <row r="167" spans="1:16" x14ac:dyDescent="0.2">
      <c r="A167" s="44" t="s">
        <v>7</v>
      </c>
      <c r="B167" s="44">
        <v>69</v>
      </c>
      <c r="C167" s="44">
        <v>10</v>
      </c>
      <c r="D167" s="44" t="s">
        <v>220</v>
      </c>
      <c r="E167" s="44">
        <v>26</v>
      </c>
      <c r="F167" s="44">
        <v>3</v>
      </c>
      <c r="G167" s="44">
        <v>6</v>
      </c>
      <c r="H167" s="44">
        <v>0</v>
      </c>
      <c r="I167" s="44">
        <v>0</v>
      </c>
      <c r="J167" s="44">
        <v>0</v>
      </c>
      <c r="K167" s="44">
        <v>1</v>
      </c>
      <c r="L167" s="44">
        <v>3</v>
      </c>
      <c r="M167" s="44">
        <v>2</v>
      </c>
      <c r="N167" s="121">
        <v>0.23076923076923078</v>
      </c>
      <c r="O167" s="44">
        <v>6</v>
      </c>
      <c r="P167" s="121">
        <v>0.23076923076923078</v>
      </c>
    </row>
    <row r="168" spans="1:16" x14ac:dyDescent="0.2">
      <c r="A168" s="44" t="s">
        <v>44</v>
      </c>
      <c r="B168" s="44">
        <v>49</v>
      </c>
      <c r="C168" s="44">
        <v>7</v>
      </c>
      <c r="D168" s="44" t="s">
        <v>225</v>
      </c>
      <c r="E168" s="44">
        <v>19</v>
      </c>
      <c r="F168" s="44">
        <v>3</v>
      </c>
      <c r="G168" s="44">
        <v>5</v>
      </c>
      <c r="H168" s="44">
        <v>1</v>
      </c>
      <c r="I168" s="44">
        <v>1</v>
      </c>
      <c r="J168" s="44">
        <v>0</v>
      </c>
      <c r="K168" s="44">
        <v>4</v>
      </c>
      <c r="L168" s="44">
        <v>1</v>
      </c>
      <c r="M168" s="44">
        <v>2</v>
      </c>
      <c r="N168" s="121">
        <v>0.26315789473684209</v>
      </c>
      <c r="O168" s="44">
        <v>8</v>
      </c>
      <c r="P168" s="121">
        <v>0.42105263157894735</v>
      </c>
    </row>
    <row r="169" spans="1:16" x14ac:dyDescent="0.2">
      <c r="A169" s="44" t="s">
        <v>7</v>
      </c>
      <c r="B169" s="44">
        <v>51</v>
      </c>
      <c r="C169" s="44">
        <v>10</v>
      </c>
      <c r="D169" s="44" t="s">
        <v>732</v>
      </c>
      <c r="E169" s="44">
        <v>28</v>
      </c>
      <c r="F169" s="44">
        <v>0</v>
      </c>
      <c r="G169" s="44">
        <v>2</v>
      </c>
      <c r="H169" s="44">
        <v>0</v>
      </c>
      <c r="I169" s="44">
        <v>0</v>
      </c>
      <c r="J169" s="44">
        <v>0</v>
      </c>
      <c r="K169" s="44">
        <v>4</v>
      </c>
      <c r="L169" s="44">
        <v>2</v>
      </c>
      <c r="M169" s="44">
        <v>10</v>
      </c>
      <c r="N169" s="121">
        <v>7.1428571428571425E-2</v>
      </c>
      <c r="O169" s="44">
        <v>2</v>
      </c>
      <c r="P169" s="121">
        <v>7.1428571428571425E-2</v>
      </c>
    </row>
    <row r="170" spans="1:16" x14ac:dyDescent="0.2">
      <c r="A170" s="44" t="s">
        <v>326</v>
      </c>
      <c r="B170" s="44">
        <v>57</v>
      </c>
      <c r="C170" s="44">
        <v>9</v>
      </c>
      <c r="D170" s="44" t="s">
        <v>229</v>
      </c>
      <c r="E170" s="44">
        <v>23</v>
      </c>
      <c r="F170" s="44">
        <v>4</v>
      </c>
      <c r="G170" s="44">
        <v>4</v>
      </c>
      <c r="H170" s="44">
        <v>0</v>
      </c>
      <c r="I170" s="44">
        <v>0</v>
      </c>
      <c r="J170" s="44">
        <v>0</v>
      </c>
      <c r="K170" s="44">
        <v>3</v>
      </c>
      <c r="L170" s="44">
        <v>5</v>
      </c>
      <c r="M170" s="44">
        <v>2</v>
      </c>
      <c r="N170" s="121">
        <v>0.17391304347826086</v>
      </c>
      <c r="O170" s="44">
        <v>4</v>
      </c>
      <c r="P170" s="121">
        <v>0.17391304347826086</v>
      </c>
    </row>
    <row r="171" spans="1:16" x14ac:dyDescent="0.2">
      <c r="A171" s="44" t="s">
        <v>52</v>
      </c>
      <c r="B171" s="44">
        <v>45</v>
      </c>
      <c r="C171" s="44">
        <v>6</v>
      </c>
      <c r="D171" s="44" t="s">
        <v>669</v>
      </c>
      <c r="E171" s="44">
        <v>18</v>
      </c>
      <c r="F171" s="44">
        <v>5</v>
      </c>
      <c r="G171" s="44">
        <v>4</v>
      </c>
      <c r="H171" s="44">
        <v>0</v>
      </c>
      <c r="I171" s="44">
        <v>0</v>
      </c>
      <c r="J171" s="44">
        <v>0</v>
      </c>
      <c r="K171" s="44">
        <v>0</v>
      </c>
      <c r="L171" s="44">
        <v>1</v>
      </c>
      <c r="M171" s="44">
        <v>3</v>
      </c>
      <c r="N171" s="121">
        <v>0.22222222222222221</v>
      </c>
      <c r="O171" s="44">
        <v>4</v>
      </c>
      <c r="P171" s="121">
        <v>0.22222222222222221</v>
      </c>
    </row>
    <row r="172" spans="1:16" x14ac:dyDescent="0.2">
      <c r="A172" s="44" t="s">
        <v>314</v>
      </c>
      <c r="B172" s="44">
        <v>47</v>
      </c>
      <c r="C172" s="44">
        <v>6</v>
      </c>
      <c r="D172" s="44" t="s">
        <v>742</v>
      </c>
      <c r="E172" s="44">
        <v>14</v>
      </c>
      <c r="F172" s="44">
        <v>5</v>
      </c>
      <c r="G172" s="44">
        <v>7</v>
      </c>
      <c r="H172" s="44">
        <v>0</v>
      </c>
      <c r="I172" s="44">
        <v>0</v>
      </c>
      <c r="J172" s="44">
        <v>0</v>
      </c>
      <c r="K172" s="44">
        <v>1</v>
      </c>
      <c r="L172" s="44">
        <v>2</v>
      </c>
      <c r="M172" s="44">
        <v>3</v>
      </c>
      <c r="N172" s="121">
        <v>0.5</v>
      </c>
      <c r="O172" s="44">
        <v>7</v>
      </c>
      <c r="P172" s="121">
        <v>0.5</v>
      </c>
    </row>
    <row r="173" spans="1:16" x14ac:dyDescent="0.2">
      <c r="A173" s="44" t="s">
        <v>44</v>
      </c>
      <c r="B173" s="44">
        <v>59</v>
      </c>
      <c r="C173" s="44">
        <v>7</v>
      </c>
      <c r="D173" s="44" t="s">
        <v>232</v>
      </c>
      <c r="E173" s="44">
        <v>18</v>
      </c>
      <c r="F173" s="44">
        <v>4</v>
      </c>
      <c r="G173" s="44">
        <v>8</v>
      </c>
      <c r="H173" s="44">
        <v>0</v>
      </c>
      <c r="I173" s="44">
        <v>0</v>
      </c>
      <c r="J173" s="44">
        <v>0</v>
      </c>
      <c r="K173" s="44">
        <v>2</v>
      </c>
      <c r="L173" s="44">
        <v>3</v>
      </c>
      <c r="M173" s="44">
        <v>2</v>
      </c>
      <c r="N173" s="121">
        <v>0.44444444444444442</v>
      </c>
      <c r="O173" s="44">
        <v>8</v>
      </c>
      <c r="P173" s="121">
        <v>0.44444444444444442</v>
      </c>
    </row>
    <row r="174" spans="1:16" x14ac:dyDescent="0.2">
      <c r="A174" s="44" t="s">
        <v>53</v>
      </c>
      <c r="B174" s="44">
        <v>44</v>
      </c>
      <c r="C174" s="44">
        <v>10</v>
      </c>
      <c r="D174" s="44" t="s">
        <v>652</v>
      </c>
      <c r="E174" s="44">
        <v>31</v>
      </c>
      <c r="F174" s="44">
        <v>10</v>
      </c>
      <c r="G174" s="44">
        <v>15</v>
      </c>
      <c r="H174" s="44">
        <v>1</v>
      </c>
      <c r="I174" s="44">
        <v>0</v>
      </c>
      <c r="J174" s="44">
        <v>0</v>
      </c>
      <c r="K174" s="44">
        <v>4</v>
      </c>
      <c r="L174" s="44">
        <v>3</v>
      </c>
      <c r="M174" s="44">
        <v>3</v>
      </c>
      <c r="N174" s="121">
        <v>0.4838709677419355</v>
      </c>
      <c r="O174" s="44">
        <v>16</v>
      </c>
      <c r="P174" s="121">
        <v>0.5161290322580645</v>
      </c>
    </row>
    <row r="175" spans="1:16" x14ac:dyDescent="0.2">
      <c r="A175" s="44" t="s">
        <v>314</v>
      </c>
      <c r="B175" s="44">
        <v>61</v>
      </c>
      <c r="C175" s="44">
        <v>9</v>
      </c>
      <c r="D175" s="44" t="s">
        <v>745</v>
      </c>
      <c r="E175" s="44">
        <v>22</v>
      </c>
      <c r="F175" s="44">
        <v>0</v>
      </c>
      <c r="G175" s="44">
        <v>3</v>
      </c>
      <c r="H175" s="44">
        <v>0</v>
      </c>
      <c r="I175" s="44">
        <v>0</v>
      </c>
      <c r="J175" s="44">
        <v>0</v>
      </c>
      <c r="K175" s="44">
        <v>3</v>
      </c>
      <c r="L175" s="44">
        <v>4</v>
      </c>
      <c r="M175" s="44">
        <v>7</v>
      </c>
      <c r="N175" s="121">
        <v>0.13636363636363635</v>
      </c>
      <c r="O175" s="44">
        <v>3</v>
      </c>
      <c r="P175" s="121">
        <v>0.13636363636363635</v>
      </c>
    </row>
    <row r="176" spans="1:16" x14ac:dyDescent="0.2">
      <c r="A176" s="44" t="s">
        <v>52</v>
      </c>
      <c r="B176" s="44">
        <v>53</v>
      </c>
      <c r="C176" s="44">
        <v>7</v>
      </c>
      <c r="D176" s="44" t="s">
        <v>234</v>
      </c>
      <c r="E176" s="44">
        <v>21</v>
      </c>
      <c r="F176" s="44">
        <v>8</v>
      </c>
      <c r="G176" s="44">
        <v>10</v>
      </c>
      <c r="H176" s="44">
        <v>1</v>
      </c>
      <c r="I176" s="44">
        <v>0</v>
      </c>
      <c r="J176" s="44">
        <v>0</v>
      </c>
      <c r="K176" s="44">
        <v>3</v>
      </c>
      <c r="L176" s="44">
        <v>2</v>
      </c>
      <c r="M176" s="44">
        <v>2</v>
      </c>
      <c r="N176" s="121">
        <v>0.47619047619047616</v>
      </c>
      <c r="O176" s="44">
        <v>11</v>
      </c>
      <c r="P176" s="121">
        <v>0.52380952380952384</v>
      </c>
    </row>
    <row r="177" spans="1:16" x14ac:dyDescent="0.2">
      <c r="A177" s="44" t="s">
        <v>335</v>
      </c>
      <c r="B177" s="44">
        <v>46</v>
      </c>
      <c r="C177" s="44">
        <v>8</v>
      </c>
      <c r="D177" s="44" t="s">
        <v>235</v>
      </c>
      <c r="E177" s="44">
        <v>21</v>
      </c>
      <c r="F177" s="44">
        <v>5</v>
      </c>
      <c r="G177" s="44">
        <v>8</v>
      </c>
      <c r="H177" s="44">
        <v>1</v>
      </c>
      <c r="I177" s="44">
        <v>0</v>
      </c>
      <c r="J177" s="44">
        <v>0</v>
      </c>
      <c r="K177" s="44">
        <v>4</v>
      </c>
      <c r="L177" s="44">
        <v>7</v>
      </c>
      <c r="M177" s="44">
        <v>3</v>
      </c>
      <c r="N177" s="121">
        <v>0.38095238095238093</v>
      </c>
      <c r="O177" s="44">
        <v>9</v>
      </c>
      <c r="P177" s="121">
        <v>0.42857142857142855</v>
      </c>
    </row>
    <row r="178" spans="1:16" x14ac:dyDescent="0.2">
      <c r="A178" s="44" t="s">
        <v>326</v>
      </c>
      <c r="B178" s="44">
        <v>59</v>
      </c>
      <c r="C178" s="44">
        <v>10</v>
      </c>
      <c r="D178" s="44" t="s">
        <v>236</v>
      </c>
      <c r="E178" s="44">
        <v>31</v>
      </c>
      <c r="F178" s="44">
        <v>3</v>
      </c>
      <c r="G178" s="44">
        <v>11</v>
      </c>
      <c r="H178" s="44">
        <v>0</v>
      </c>
      <c r="I178" s="44">
        <v>0</v>
      </c>
      <c r="J178" s="44">
        <v>0</v>
      </c>
      <c r="K178" s="44">
        <v>7</v>
      </c>
      <c r="L178" s="44">
        <v>2</v>
      </c>
      <c r="M178" s="44">
        <v>2</v>
      </c>
      <c r="N178" s="121">
        <v>0.35483870967741937</v>
      </c>
      <c r="O178" s="44">
        <v>11</v>
      </c>
      <c r="P178" s="121">
        <v>0.35483870967741937</v>
      </c>
    </row>
    <row r="179" spans="1:16" x14ac:dyDescent="0.2">
      <c r="A179" s="44" t="s">
        <v>312</v>
      </c>
      <c r="B179" s="44">
        <v>60</v>
      </c>
      <c r="C179" s="44">
        <v>10</v>
      </c>
      <c r="D179" s="44" t="s">
        <v>673</v>
      </c>
      <c r="E179" s="44">
        <v>22</v>
      </c>
      <c r="F179" s="44">
        <v>6</v>
      </c>
      <c r="G179" s="44">
        <v>10</v>
      </c>
      <c r="H179" s="44">
        <v>0</v>
      </c>
      <c r="I179" s="44">
        <v>0</v>
      </c>
      <c r="J179" s="44">
        <v>0</v>
      </c>
      <c r="K179" s="44">
        <v>6</v>
      </c>
      <c r="L179" s="44">
        <v>6</v>
      </c>
      <c r="M179" s="44">
        <v>3</v>
      </c>
      <c r="N179" s="121">
        <v>0.45454545454545453</v>
      </c>
      <c r="O179" s="44">
        <v>10</v>
      </c>
      <c r="P179" s="121">
        <v>0.45454545454545453</v>
      </c>
    </row>
    <row r="180" spans="1:16" x14ac:dyDescent="0.2">
      <c r="A180" s="44" t="s">
        <v>333</v>
      </c>
      <c r="B180" s="44">
        <v>51</v>
      </c>
      <c r="C180" s="44">
        <v>10</v>
      </c>
      <c r="D180" s="44" t="s">
        <v>238</v>
      </c>
      <c r="E180" s="44">
        <v>25</v>
      </c>
      <c r="F180" s="44">
        <v>2</v>
      </c>
      <c r="G180" s="44">
        <v>7</v>
      </c>
      <c r="H180" s="44">
        <v>0</v>
      </c>
      <c r="I180" s="44">
        <v>0</v>
      </c>
      <c r="J180" s="44">
        <v>0</v>
      </c>
      <c r="K180" s="44">
        <v>1</v>
      </c>
      <c r="L180" s="44">
        <v>2</v>
      </c>
      <c r="M180" s="44">
        <v>3</v>
      </c>
      <c r="N180" s="121">
        <v>0.28000000000000003</v>
      </c>
      <c r="O180" s="44">
        <v>7</v>
      </c>
      <c r="P180" s="121">
        <v>0.28000000000000003</v>
      </c>
    </row>
    <row r="181" spans="1:16" x14ac:dyDescent="0.2">
      <c r="A181" s="44" t="s">
        <v>7</v>
      </c>
      <c r="B181" s="44">
        <v>48</v>
      </c>
      <c r="C181" s="44">
        <v>10</v>
      </c>
      <c r="D181" s="44" t="s">
        <v>241</v>
      </c>
      <c r="E181" s="44">
        <v>25</v>
      </c>
      <c r="F181" s="44">
        <v>6</v>
      </c>
      <c r="G181" s="44">
        <v>10</v>
      </c>
      <c r="H181" s="44">
        <v>0</v>
      </c>
      <c r="I181" s="44">
        <v>0</v>
      </c>
      <c r="J181" s="44">
        <v>0</v>
      </c>
      <c r="K181" s="44">
        <v>3</v>
      </c>
      <c r="L181" s="44">
        <v>5</v>
      </c>
      <c r="M181" s="44">
        <v>3</v>
      </c>
      <c r="N181" s="121">
        <v>0.4</v>
      </c>
      <c r="O181" s="44">
        <v>10</v>
      </c>
      <c r="P181" s="121">
        <v>0.4</v>
      </c>
    </row>
    <row r="182" spans="1:16" x14ac:dyDescent="0.2">
      <c r="A182" s="44" t="s">
        <v>7</v>
      </c>
      <c r="B182" s="44">
        <v>56</v>
      </c>
      <c r="C182" s="44">
        <v>10</v>
      </c>
      <c r="D182" s="44" t="s">
        <v>242</v>
      </c>
      <c r="E182" s="44">
        <v>28</v>
      </c>
      <c r="F182" s="44">
        <v>6</v>
      </c>
      <c r="G182" s="44">
        <v>9</v>
      </c>
      <c r="H182" s="44">
        <v>0</v>
      </c>
      <c r="I182" s="44">
        <v>0</v>
      </c>
      <c r="J182" s="44">
        <v>0</v>
      </c>
      <c r="K182" s="44">
        <v>5</v>
      </c>
      <c r="L182" s="44">
        <v>2</v>
      </c>
      <c r="M182" s="44">
        <v>7</v>
      </c>
      <c r="N182" s="121">
        <v>0.32142857142857145</v>
      </c>
      <c r="O182" s="44">
        <v>9</v>
      </c>
      <c r="P182" s="121">
        <v>0.32142857142857145</v>
      </c>
    </row>
    <row r="183" spans="1:16" x14ac:dyDescent="0.2">
      <c r="A183" s="44" t="s">
        <v>325</v>
      </c>
      <c r="B183" s="44">
        <v>43</v>
      </c>
      <c r="C183" s="44">
        <v>8</v>
      </c>
      <c r="D183" s="44" t="s">
        <v>244</v>
      </c>
      <c r="E183" s="44">
        <v>23</v>
      </c>
      <c r="F183" s="44">
        <v>12</v>
      </c>
      <c r="G183" s="44">
        <v>12</v>
      </c>
      <c r="H183" s="44">
        <v>3</v>
      </c>
      <c r="I183" s="44">
        <v>0</v>
      </c>
      <c r="J183" s="44">
        <v>0</v>
      </c>
      <c r="K183" s="44">
        <v>7</v>
      </c>
      <c r="L183" s="44">
        <v>3</v>
      </c>
      <c r="M183" s="44">
        <v>0</v>
      </c>
      <c r="N183" s="121">
        <v>0.52173913043478259</v>
      </c>
      <c r="O183" s="44">
        <v>15</v>
      </c>
      <c r="P183" s="121">
        <v>0.65217391304347827</v>
      </c>
    </row>
    <row r="184" spans="1:16" x14ac:dyDescent="0.2">
      <c r="A184" s="44" t="s">
        <v>314</v>
      </c>
      <c r="B184" s="44">
        <v>60</v>
      </c>
      <c r="C184" s="44">
        <v>9</v>
      </c>
      <c r="D184" s="44" t="s">
        <v>245</v>
      </c>
      <c r="E184" s="44">
        <v>23</v>
      </c>
      <c r="F184" s="44">
        <v>0</v>
      </c>
      <c r="G184" s="44">
        <v>6</v>
      </c>
      <c r="H184" s="44">
        <v>0</v>
      </c>
      <c r="I184" s="44">
        <v>0</v>
      </c>
      <c r="J184" s="44">
        <v>0</v>
      </c>
      <c r="K184" s="44">
        <v>5</v>
      </c>
      <c r="L184" s="44">
        <v>4</v>
      </c>
      <c r="M184" s="44">
        <v>1</v>
      </c>
      <c r="N184" s="121">
        <v>0.2608695652173913</v>
      </c>
      <c r="O184" s="44">
        <v>6</v>
      </c>
      <c r="P184" s="121">
        <v>0.2608695652173913</v>
      </c>
    </row>
    <row r="185" spans="1:16" x14ac:dyDescent="0.2">
      <c r="A185" s="44" t="s">
        <v>312</v>
      </c>
      <c r="B185" s="44">
        <v>63</v>
      </c>
      <c r="C185" s="44">
        <v>10</v>
      </c>
      <c r="D185" s="44" t="s">
        <v>246</v>
      </c>
      <c r="E185" s="44">
        <v>22</v>
      </c>
      <c r="F185" s="44">
        <v>1</v>
      </c>
      <c r="G185" s="44">
        <v>3</v>
      </c>
      <c r="H185" s="44">
        <v>0</v>
      </c>
      <c r="I185" s="44">
        <v>0</v>
      </c>
      <c r="J185" s="44">
        <v>0</v>
      </c>
      <c r="K185" s="44">
        <v>1</v>
      </c>
      <c r="L185" s="44">
        <v>5</v>
      </c>
      <c r="M185" s="44">
        <v>10</v>
      </c>
      <c r="N185" s="121">
        <v>0.13636363636363635</v>
      </c>
      <c r="O185" s="44">
        <v>3</v>
      </c>
      <c r="P185" s="121">
        <v>0.13636363636363635</v>
      </c>
    </row>
    <row r="186" spans="1:16" x14ac:dyDescent="0.2">
      <c r="A186" s="44" t="s">
        <v>334</v>
      </c>
      <c r="B186" s="44">
        <v>38</v>
      </c>
      <c r="C186" s="44">
        <v>8</v>
      </c>
      <c r="D186" s="44" t="s">
        <v>699</v>
      </c>
      <c r="E186" s="44">
        <v>21</v>
      </c>
      <c r="F186" s="44">
        <v>9</v>
      </c>
      <c r="G186" s="44">
        <v>10</v>
      </c>
      <c r="H186" s="44">
        <v>4</v>
      </c>
      <c r="I186" s="44">
        <v>1</v>
      </c>
      <c r="J186" s="44">
        <v>0</v>
      </c>
      <c r="K186" s="44">
        <v>7</v>
      </c>
      <c r="L186" s="44">
        <v>5</v>
      </c>
      <c r="M186" s="44">
        <v>2</v>
      </c>
      <c r="N186" s="121">
        <v>0.47619047619047616</v>
      </c>
      <c r="O186" s="44">
        <v>16</v>
      </c>
      <c r="P186" s="121">
        <v>0.76190476190476186</v>
      </c>
    </row>
    <row r="187" spans="1:16" x14ac:dyDescent="0.2">
      <c r="A187" s="44" t="s">
        <v>44</v>
      </c>
      <c r="B187" s="44">
        <v>46</v>
      </c>
      <c r="C187" s="44">
        <v>10</v>
      </c>
      <c r="D187" s="44" t="s">
        <v>247</v>
      </c>
      <c r="E187" s="44">
        <v>24</v>
      </c>
      <c r="F187" s="44">
        <v>1</v>
      </c>
      <c r="G187" s="44">
        <v>5</v>
      </c>
      <c r="H187" s="44">
        <v>0</v>
      </c>
      <c r="I187" s="44">
        <v>0</v>
      </c>
      <c r="J187" s="44">
        <v>0</v>
      </c>
      <c r="K187" s="44">
        <v>2</v>
      </c>
      <c r="L187" s="44">
        <v>7</v>
      </c>
      <c r="M187" s="44">
        <v>7</v>
      </c>
      <c r="N187" s="121">
        <v>0.20833333333333334</v>
      </c>
      <c r="O187" s="44">
        <v>5</v>
      </c>
      <c r="P187" s="121">
        <v>0.20833333333333334</v>
      </c>
    </row>
    <row r="188" spans="1:16" x14ac:dyDescent="0.2">
      <c r="A188" s="44" t="s">
        <v>324</v>
      </c>
      <c r="B188" s="44">
        <v>53</v>
      </c>
      <c r="C188" s="44">
        <v>10</v>
      </c>
      <c r="D188" s="44" t="s">
        <v>249</v>
      </c>
      <c r="E188" s="44">
        <v>28</v>
      </c>
      <c r="F188" s="44">
        <v>4</v>
      </c>
      <c r="G188" s="44">
        <v>10</v>
      </c>
      <c r="H188" s="44">
        <v>0</v>
      </c>
      <c r="I188" s="44">
        <v>0</v>
      </c>
      <c r="J188" s="44">
        <v>0</v>
      </c>
      <c r="K188" s="44">
        <v>5</v>
      </c>
      <c r="L188" s="44">
        <v>3</v>
      </c>
      <c r="M188" s="44">
        <v>3</v>
      </c>
      <c r="N188" s="121">
        <v>0.35714285714285715</v>
      </c>
      <c r="O188" s="44">
        <v>10</v>
      </c>
      <c r="P188" s="121">
        <v>0.35714285714285715</v>
      </c>
    </row>
    <row r="189" spans="1:16" x14ac:dyDescent="0.2">
      <c r="A189" s="44" t="s">
        <v>44</v>
      </c>
      <c r="B189" s="44">
        <v>64</v>
      </c>
      <c r="C189" s="44">
        <v>10</v>
      </c>
      <c r="D189" s="44" t="s">
        <v>250</v>
      </c>
      <c r="E189" s="44">
        <v>25</v>
      </c>
      <c r="F189" s="44">
        <v>3</v>
      </c>
      <c r="G189" s="44">
        <v>9</v>
      </c>
      <c r="H189" s="44">
        <v>1</v>
      </c>
      <c r="I189" s="44">
        <v>0</v>
      </c>
      <c r="J189" s="44">
        <v>0</v>
      </c>
      <c r="K189" s="44">
        <v>6</v>
      </c>
      <c r="L189" s="44">
        <v>6</v>
      </c>
      <c r="M189" s="44">
        <v>1</v>
      </c>
      <c r="N189" s="121">
        <v>0.36</v>
      </c>
      <c r="O189" s="44">
        <v>10</v>
      </c>
      <c r="P189" s="121">
        <v>0.4</v>
      </c>
    </row>
    <row r="190" spans="1:16" x14ac:dyDescent="0.2">
      <c r="A190" s="44" t="s">
        <v>56</v>
      </c>
      <c r="B190" s="44">
        <v>48</v>
      </c>
      <c r="C190" s="44">
        <v>9</v>
      </c>
      <c r="D190" s="44" t="s">
        <v>645</v>
      </c>
      <c r="E190" s="44">
        <v>24</v>
      </c>
      <c r="F190" s="44">
        <v>5</v>
      </c>
      <c r="G190" s="44">
        <v>8</v>
      </c>
      <c r="H190" s="44">
        <v>3</v>
      </c>
      <c r="I190" s="44">
        <v>0</v>
      </c>
      <c r="J190" s="44">
        <v>0</v>
      </c>
      <c r="K190" s="44">
        <v>9</v>
      </c>
      <c r="L190" s="44">
        <v>4</v>
      </c>
      <c r="M190" s="44">
        <v>2</v>
      </c>
      <c r="N190" s="121">
        <v>0.33333333333333331</v>
      </c>
      <c r="O190" s="44">
        <v>11</v>
      </c>
      <c r="P190" s="121">
        <v>0.45833333333333331</v>
      </c>
    </row>
    <row r="191" spans="1:16" x14ac:dyDescent="0.2">
      <c r="A191" s="44" t="s">
        <v>312</v>
      </c>
      <c r="B191" s="44">
        <v>49</v>
      </c>
      <c r="C191" s="44">
        <v>9</v>
      </c>
      <c r="D191" s="44" t="s">
        <v>674</v>
      </c>
      <c r="E191" s="44">
        <v>25</v>
      </c>
      <c r="F191" s="44">
        <v>1</v>
      </c>
      <c r="G191" s="44">
        <v>11</v>
      </c>
      <c r="H191" s="44">
        <v>1</v>
      </c>
      <c r="I191" s="44">
        <v>0</v>
      </c>
      <c r="J191" s="44">
        <v>0</v>
      </c>
      <c r="K191" s="44">
        <v>6</v>
      </c>
      <c r="L191" s="44">
        <v>1</v>
      </c>
      <c r="M191" s="44">
        <v>0</v>
      </c>
      <c r="N191" s="121">
        <v>0.44</v>
      </c>
      <c r="O191" s="44">
        <v>12</v>
      </c>
      <c r="P191" s="121">
        <v>0.48</v>
      </c>
    </row>
    <row r="192" spans="1:16" x14ac:dyDescent="0.2">
      <c r="A192" s="44" t="s">
        <v>333</v>
      </c>
      <c r="B192" s="44">
        <v>52</v>
      </c>
      <c r="C192" s="44">
        <v>8</v>
      </c>
      <c r="D192" s="44" t="s">
        <v>626</v>
      </c>
      <c r="E192" s="44">
        <v>20</v>
      </c>
      <c r="F192" s="44">
        <v>3</v>
      </c>
      <c r="G192" s="44">
        <v>2</v>
      </c>
      <c r="H192" s="44">
        <v>0</v>
      </c>
      <c r="I192" s="44">
        <v>0</v>
      </c>
      <c r="J192" s="44">
        <v>0</v>
      </c>
      <c r="K192" s="44">
        <v>2</v>
      </c>
      <c r="L192" s="44">
        <v>3</v>
      </c>
      <c r="M192" s="44">
        <v>7</v>
      </c>
      <c r="N192" s="121">
        <v>0.1</v>
      </c>
      <c r="O192" s="44">
        <v>2</v>
      </c>
      <c r="P192" s="121">
        <v>0.1</v>
      </c>
    </row>
    <row r="193" spans="1:16" x14ac:dyDescent="0.2">
      <c r="A193" s="44" t="s">
        <v>335</v>
      </c>
      <c r="B193" s="44">
        <v>52</v>
      </c>
      <c r="C193" s="44">
        <v>10</v>
      </c>
      <c r="D193" s="44" t="s">
        <v>253</v>
      </c>
      <c r="E193" s="44">
        <v>28</v>
      </c>
      <c r="F193" s="44">
        <v>7</v>
      </c>
      <c r="G193" s="44">
        <v>11</v>
      </c>
      <c r="H193" s="44">
        <v>0</v>
      </c>
      <c r="I193" s="44">
        <v>0</v>
      </c>
      <c r="J193" s="44">
        <v>0</v>
      </c>
      <c r="K193" s="44">
        <v>4</v>
      </c>
      <c r="L193" s="44">
        <v>5</v>
      </c>
      <c r="M193" s="44">
        <v>4</v>
      </c>
      <c r="N193" s="121">
        <v>0.39285714285714285</v>
      </c>
      <c r="O193" s="44">
        <v>11</v>
      </c>
      <c r="P193" s="121">
        <v>0.39285714285714285</v>
      </c>
    </row>
    <row r="194" spans="1:16" x14ac:dyDescent="0.2">
      <c r="A194" s="44" t="s">
        <v>312</v>
      </c>
      <c r="B194" s="44">
        <v>60</v>
      </c>
      <c r="C194" s="44">
        <v>10</v>
      </c>
      <c r="D194" s="44" t="s">
        <v>255</v>
      </c>
      <c r="E194" s="44">
        <v>22</v>
      </c>
      <c r="F194" s="44">
        <v>2</v>
      </c>
      <c r="G194" s="44">
        <v>6</v>
      </c>
      <c r="H194" s="44">
        <v>1</v>
      </c>
      <c r="I194" s="44">
        <v>0</v>
      </c>
      <c r="J194" s="44">
        <v>0</v>
      </c>
      <c r="K194" s="44">
        <v>9</v>
      </c>
      <c r="L194" s="44">
        <v>6</v>
      </c>
      <c r="M194" s="44">
        <v>3</v>
      </c>
      <c r="N194" s="121">
        <v>0.27272727272727271</v>
      </c>
      <c r="O194" s="44">
        <v>7</v>
      </c>
      <c r="P194" s="121">
        <v>0.31818181818181818</v>
      </c>
    </row>
    <row r="195" spans="1:16" x14ac:dyDescent="0.2">
      <c r="A195" s="44" t="s">
        <v>336</v>
      </c>
      <c r="B195" s="44">
        <v>48</v>
      </c>
      <c r="C195" s="44">
        <v>10</v>
      </c>
      <c r="D195" s="44" t="s">
        <v>716</v>
      </c>
      <c r="E195" s="44">
        <v>27</v>
      </c>
      <c r="F195" s="44">
        <v>6</v>
      </c>
      <c r="G195" s="44">
        <v>6</v>
      </c>
      <c r="H195" s="44">
        <v>0</v>
      </c>
      <c r="I195" s="44">
        <v>0</v>
      </c>
      <c r="J195" s="44">
        <v>0</v>
      </c>
      <c r="K195" s="44">
        <v>4</v>
      </c>
      <c r="L195" s="44">
        <v>4</v>
      </c>
      <c r="M195" s="44">
        <v>4</v>
      </c>
      <c r="N195" s="121">
        <v>0.22222222222222221</v>
      </c>
      <c r="O195" s="44">
        <v>6</v>
      </c>
      <c r="P195" s="121">
        <v>0.22222222222222221</v>
      </c>
    </row>
    <row r="196" spans="1:16" x14ac:dyDescent="0.2">
      <c r="A196" s="44" t="s">
        <v>325</v>
      </c>
      <c r="B196" s="44">
        <v>42</v>
      </c>
      <c r="C196" s="44">
        <v>9</v>
      </c>
      <c r="D196" s="44" t="s">
        <v>689</v>
      </c>
      <c r="E196" s="44">
        <v>19</v>
      </c>
      <c r="F196" s="44">
        <v>6</v>
      </c>
      <c r="G196" s="44">
        <v>5</v>
      </c>
      <c r="H196" s="44">
        <v>0</v>
      </c>
      <c r="I196" s="44">
        <v>0</v>
      </c>
      <c r="J196" s="44">
        <v>0</v>
      </c>
      <c r="K196" s="44">
        <v>1</v>
      </c>
      <c r="L196" s="44">
        <v>7</v>
      </c>
      <c r="M196" s="44">
        <v>10</v>
      </c>
      <c r="N196" s="121">
        <v>0.26315789473684209</v>
      </c>
      <c r="O196" s="44">
        <v>5</v>
      </c>
      <c r="P196" s="121">
        <v>0.26315789473684209</v>
      </c>
    </row>
    <row r="197" spans="1:16" x14ac:dyDescent="0.2">
      <c r="A197" s="44" t="s">
        <v>21</v>
      </c>
      <c r="B197" s="44">
        <v>49</v>
      </c>
      <c r="C197" s="44">
        <v>6</v>
      </c>
      <c r="D197" s="44" t="s">
        <v>681</v>
      </c>
      <c r="E197" s="44">
        <v>15</v>
      </c>
      <c r="F197" s="44">
        <v>0</v>
      </c>
      <c r="G197" s="44">
        <v>5</v>
      </c>
      <c r="H197" s="44">
        <v>0</v>
      </c>
      <c r="I197" s="44">
        <v>0</v>
      </c>
      <c r="J197" s="44">
        <v>0</v>
      </c>
      <c r="K197" s="44">
        <v>0</v>
      </c>
      <c r="L197" s="44">
        <v>0</v>
      </c>
      <c r="M197" s="44">
        <v>3</v>
      </c>
      <c r="N197" s="121">
        <v>0.33333333333333331</v>
      </c>
      <c r="O197" s="44">
        <v>5</v>
      </c>
      <c r="P197" s="121">
        <v>0.33333333333333331</v>
      </c>
    </row>
    <row r="198" spans="1:16" x14ac:dyDescent="0.2">
      <c r="A198" s="44" t="s">
        <v>7</v>
      </c>
      <c r="B198" s="44">
        <v>42</v>
      </c>
      <c r="C198" s="44">
        <v>7</v>
      </c>
      <c r="D198" s="44" t="s">
        <v>731</v>
      </c>
      <c r="E198" s="44">
        <v>18</v>
      </c>
      <c r="F198" s="44">
        <v>2</v>
      </c>
      <c r="G198" s="44">
        <v>5</v>
      </c>
      <c r="H198" s="44">
        <v>1</v>
      </c>
      <c r="I198" s="44">
        <v>0</v>
      </c>
      <c r="J198" s="44">
        <v>0</v>
      </c>
      <c r="K198" s="44">
        <v>2</v>
      </c>
      <c r="L198" s="44">
        <v>2</v>
      </c>
      <c r="M198" s="44">
        <v>4</v>
      </c>
      <c r="N198" s="121">
        <v>0.27777777777777779</v>
      </c>
      <c r="O198" s="44">
        <v>6</v>
      </c>
      <c r="P198" s="121">
        <v>0.33333333333333331</v>
      </c>
    </row>
    <row r="199" spans="1:16" x14ac:dyDescent="0.2">
      <c r="A199" s="44" t="s">
        <v>56</v>
      </c>
      <c r="B199" s="44">
        <v>41</v>
      </c>
      <c r="C199" s="44">
        <v>10</v>
      </c>
      <c r="D199" s="44" t="s">
        <v>648</v>
      </c>
      <c r="E199" s="44">
        <v>27</v>
      </c>
      <c r="F199" s="44">
        <v>5</v>
      </c>
      <c r="G199" s="44">
        <v>9</v>
      </c>
      <c r="H199" s="44">
        <v>0</v>
      </c>
      <c r="I199" s="44">
        <v>0</v>
      </c>
      <c r="J199" s="44">
        <v>0</v>
      </c>
      <c r="K199" s="44">
        <v>5</v>
      </c>
      <c r="L199" s="44">
        <v>3</v>
      </c>
      <c r="M199" s="44">
        <v>5</v>
      </c>
      <c r="N199" s="121">
        <v>0.33333333333333331</v>
      </c>
      <c r="O199" s="44">
        <v>9</v>
      </c>
      <c r="P199" s="121">
        <v>0.33333333333333331</v>
      </c>
    </row>
    <row r="200" spans="1:16" x14ac:dyDescent="0.2">
      <c r="A200" s="44" t="s">
        <v>21</v>
      </c>
      <c r="B200" s="44">
        <v>43</v>
      </c>
      <c r="C200" s="44">
        <v>9</v>
      </c>
      <c r="D200" s="44" t="s">
        <v>677</v>
      </c>
      <c r="E200" s="44">
        <v>23</v>
      </c>
      <c r="F200" s="44">
        <v>1</v>
      </c>
      <c r="G200" s="44">
        <v>3</v>
      </c>
      <c r="H200" s="44">
        <v>0</v>
      </c>
      <c r="I200" s="44">
        <v>0</v>
      </c>
      <c r="J200" s="44">
        <v>0</v>
      </c>
      <c r="K200" s="44">
        <v>3</v>
      </c>
      <c r="L200" s="44">
        <v>5</v>
      </c>
      <c r="M200" s="44">
        <v>4</v>
      </c>
      <c r="N200" s="121">
        <v>0.13043478260869565</v>
      </c>
      <c r="O200" s="44">
        <v>3</v>
      </c>
      <c r="P200" s="121">
        <v>0.13043478260869565</v>
      </c>
    </row>
    <row r="201" spans="1:16" x14ac:dyDescent="0.2">
      <c r="A201" s="44" t="s">
        <v>335</v>
      </c>
      <c r="B201" s="44">
        <v>44</v>
      </c>
      <c r="C201" s="44">
        <v>10</v>
      </c>
      <c r="D201" s="44" t="s">
        <v>259</v>
      </c>
      <c r="E201" s="44">
        <v>34</v>
      </c>
      <c r="F201" s="44">
        <v>6</v>
      </c>
      <c r="G201" s="44">
        <v>10</v>
      </c>
      <c r="H201" s="44">
        <v>0</v>
      </c>
      <c r="I201" s="44">
        <v>0</v>
      </c>
      <c r="J201" s="44">
        <v>0</v>
      </c>
      <c r="K201" s="44">
        <v>8</v>
      </c>
      <c r="L201" s="44">
        <v>1</v>
      </c>
      <c r="M201" s="44">
        <v>7</v>
      </c>
      <c r="N201" s="121">
        <v>0.29411764705882354</v>
      </c>
      <c r="O201" s="44">
        <v>10</v>
      </c>
      <c r="P201" s="121">
        <v>0.29411764705882354</v>
      </c>
    </row>
    <row r="202" spans="1:16" x14ac:dyDescent="0.2">
      <c r="A202" s="44" t="s">
        <v>336</v>
      </c>
      <c r="B202" s="44">
        <v>48</v>
      </c>
      <c r="C202" s="44">
        <v>10</v>
      </c>
      <c r="D202" s="44" t="s">
        <v>260</v>
      </c>
      <c r="E202" s="44">
        <v>25</v>
      </c>
      <c r="F202" s="44">
        <v>5</v>
      </c>
      <c r="G202" s="44">
        <v>5</v>
      </c>
      <c r="H202" s="44">
        <v>0</v>
      </c>
      <c r="I202" s="44">
        <v>0</v>
      </c>
      <c r="J202" s="44">
        <v>0</v>
      </c>
      <c r="K202" s="44">
        <v>4</v>
      </c>
      <c r="L202" s="44">
        <v>6</v>
      </c>
      <c r="M202" s="44">
        <v>4</v>
      </c>
      <c r="N202" s="121">
        <v>0.2</v>
      </c>
      <c r="O202" s="44">
        <v>5</v>
      </c>
      <c r="P202" s="121">
        <v>0.2</v>
      </c>
    </row>
    <row r="203" spans="1:16" x14ac:dyDescent="0.2">
      <c r="A203" s="44" t="s">
        <v>335</v>
      </c>
      <c r="B203" s="44">
        <v>64</v>
      </c>
      <c r="C203" s="44">
        <v>8</v>
      </c>
      <c r="D203" s="44" t="s">
        <v>263</v>
      </c>
      <c r="E203" s="44">
        <v>25</v>
      </c>
      <c r="F203" s="44">
        <v>2</v>
      </c>
      <c r="G203" s="44">
        <v>4</v>
      </c>
      <c r="H203" s="44">
        <v>0</v>
      </c>
      <c r="I203" s="44">
        <v>0</v>
      </c>
      <c r="J203" s="44">
        <v>0</v>
      </c>
      <c r="K203" s="44">
        <v>2</v>
      </c>
      <c r="L203" s="44">
        <v>2</v>
      </c>
      <c r="M203" s="44">
        <v>7</v>
      </c>
      <c r="N203" s="121">
        <v>0.16</v>
      </c>
      <c r="O203" s="44">
        <v>4</v>
      </c>
      <c r="P203" s="121">
        <v>0.16</v>
      </c>
    </row>
    <row r="204" spans="1:16" x14ac:dyDescent="0.2">
      <c r="A204" s="44" t="s">
        <v>335</v>
      </c>
      <c r="B204" s="44">
        <v>37</v>
      </c>
      <c r="C204" s="44">
        <v>6</v>
      </c>
      <c r="D204" s="44" t="s">
        <v>712</v>
      </c>
      <c r="E204" s="44">
        <v>18</v>
      </c>
      <c r="F204" s="44">
        <v>2</v>
      </c>
      <c r="G204" s="44">
        <v>8</v>
      </c>
      <c r="H204" s="44">
        <v>2</v>
      </c>
      <c r="I204" s="44">
        <v>0</v>
      </c>
      <c r="J204" s="44">
        <v>0</v>
      </c>
      <c r="K204" s="44">
        <v>3</v>
      </c>
      <c r="L204" s="44">
        <v>2</v>
      </c>
      <c r="M204" s="44">
        <v>0</v>
      </c>
      <c r="N204" s="121">
        <v>0.44444444444444442</v>
      </c>
      <c r="O204" s="44">
        <v>10</v>
      </c>
      <c r="P204" s="121">
        <v>0.55555555555555558</v>
      </c>
    </row>
    <row r="205" spans="1:16" x14ac:dyDescent="0.2">
      <c r="A205" s="44" t="s">
        <v>336</v>
      </c>
      <c r="B205" s="44">
        <v>46</v>
      </c>
      <c r="C205" s="44">
        <v>10</v>
      </c>
      <c r="D205" s="44" t="s">
        <v>718</v>
      </c>
      <c r="E205" s="44">
        <v>25</v>
      </c>
      <c r="F205" s="44">
        <v>7</v>
      </c>
      <c r="G205" s="44">
        <v>12</v>
      </c>
      <c r="H205" s="44">
        <v>2</v>
      </c>
      <c r="I205" s="44">
        <v>0</v>
      </c>
      <c r="J205" s="44">
        <v>0</v>
      </c>
      <c r="K205" s="44">
        <v>10</v>
      </c>
      <c r="L205" s="44">
        <v>5</v>
      </c>
      <c r="M205" s="44">
        <v>1</v>
      </c>
      <c r="N205" s="121">
        <v>0.48</v>
      </c>
      <c r="O205" s="44">
        <v>14</v>
      </c>
      <c r="P205" s="121">
        <v>0.56000000000000005</v>
      </c>
    </row>
    <row r="206" spans="1:16" x14ac:dyDescent="0.2">
      <c r="A206" s="44" t="s">
        <v>336</v>
      </c>
      <c r="B206" s="44">
        <v>56</v>
      </c>
      <c r="C206" s="44">
        <v>10</v>
      </c>
      <c r="D206" s="44" t="s">
        <v>722</v>
      </c>
      <c r="E206" s="44">
        <v>29</v>
      </c>
      <c r="F206" s="44">
        <v>4</v>
      </c>
      <c r="G206" s="44">
        <v>11</v>
      </c>
      <c r="H206" s="44">
        <v>0</v>
      </c>
      <c r="I206" s="44">
        <v>0</v>
      </c>
      <c r="J206" s="44">
        <v>0</v>
      </c>
      <c r="K206" s="44">
        <v>3</v>
      </c>
      <c r="L206" s="44">
        <v>2</v>
      </c>
      <c r="M206" s="44">
        <v>3</v>
      </c>
      <c r="N206" s="121">
        <v>0.37931034482758619</v>
      </c>
      <c r="O206" s="44">
        <v>11</v>
      </c>
      <c r="P206" s="121">
        <v>0.37931034482758619</v>
      </c>
    </row>
    <row r="207" spans="1:16" x14ac:dyDescent="0.2">
      <c r="A207" s="44" t="s">
        <v>325</v>
      </c>
      <c r="B207" s="44">
        <v>39</v>
      </c>
      <c r="C207" s="44">
        <v>10</v>
      </c>
      <c r="D207" s="44" t="s">
        <v>684</v>
      </c>
      <c r="E207" s="44">
        <v>26</v>
      </c>
      <c r="F207" s="44">
        <v>13</v>
      </c>
      <c r="G207" s="44">
        <v>9</v>
      </c>
      <c r="H207" s="44">
        <v>1</v>
      </c>
      <c r="I207" s="44">
        <v>0</v>
      </c>
      <c r="J207" s="44">
        <v>0</v>
      </c>
      <c r="K207" s="44">
        <v>1</v>
      </c>
      <c r="L207" s="44">
        <v>5</v>
      </c>
      <c r="M207" s="44">
        <v>3</v>
      </c>
      <c r="N207" s="121">
        <v>0.34615384615384615</v>
      </c>
      <c r="O207" s="44">
        <v>10</v>
      </c>
      <c r="P207" s="121">
        <v>0.38461538461538464</v>
      </c>
    </row>
    <row r="208" spans="1:16" x14ac:dyDescent="0.2">
      <c r="A208" s="44" t="s">
        <v>44</v>
      </c>
      <c r="B208" s="44">
        <v>41</v>
      </c>
      <c r="C208" s="44">
        <v>4</v>
      </c>
      <c r="D208" s="44" t="s">
        <v>640</v>
      </c>
      <c r="E208" s="44">
        <v>10</v>
      </c>
      <c r="F208" s="44">
        <v>3</v>
      </c>
      <c r="G208" s="44">
        <v>4</v>
      </c>
      <c r="H208" s="44">
        <v>0</v>
      </c>
      <c r="I208" s="44">
        <v>0</v>
      </c>
      <c r="J208" s="44">
        <v>0</v>
      </c>
      <c r="K208" s="44">
        <v>1</v>
      </c>
      <c r="L208" s="44">
        <v>2</v>
      </c>
      <c r="M208" s="44">
        <v>3</v>
      </c>
      <c r="N208" s="121">
        <v>0.4</v>
      </c>
      <c r="O208" s="44">
        <v>4</v>
      </c>
      <c r="P208" s="121">
        <v>0.4</v>
      </c>
    </row>
    <row r="209" spans="1:16" x14ac:dyDescent="0.2">
      <c r="A209" s="44" t="s">
        <v>326</v>
      </c>
      <c r="B209" s="44">
        <v>42</v>
      </c>
      <c r="C209" s="44">
        <v>10</v>
      </c>
      <c r="D209" s="44" t="s">
        <v>692</v>
      </c>
      <c r="E209" s="44">
        <v>28</v>
      </c>
      <c r="F209" s="44">
        <v>7</v>
      </c>
      <c r="G209" s="44">
        <v>10</v>
      </c>
      <c r="H209" s="44">
        <v>2</v>
      </c>
      <c r="I209" s="44">
        <v>1</v>
      </c>
      <c r="J209" s="44">
        <v>0</v>
      </c>
      <c r="K209" s="44">
        <v>6</v>
      </c>
      <c r="L209" s="44">
        <v>4</v>
      </c>
      <c r="M209" s="44">
        <v>1</v>
      </c>
      <c r="N209" s="121">
        <v>0.35714285714285715</v>
      </c>
      <c r="O209" s="44">
        <v>14</v>
      </c>
      <c r="P209" s="121">
        <v>0.5</v>
      </c>
    </row>
    <row r="210" spans="1:16" x14ac:dyDescent="0.2">
      <c r="A210" s="44" t="s">
        <v>326</v>
      </c>
      <c r="B210" s="44">
        <v>46</v>
      </c>
      <c r="C210" s="44">
        <v>5</v>
      </c>
      <c r="D210" s="44" t="s">
        <v>274</v>
      </c>
      <c r="E210" s="44">
        <v>13</v>
      </c>
      <c r="F210" s="44">
        <v>7</v>
      </c>
      <c r="G210" s="44">
        <v>3</v>
      </c>
      <c r="H210" s="44">
        <v>0</v>
      </c>
      <c r="I210" s="44">
        <v>0</v>
      </c>
      <c r="J210" s="44">
        <v>0</v>
      </c>
      <c r="K210" s="44">
        <v>1</v>
      </c>
      <c r="L210" s="44">
        <v>3</v>
      </c>
      <c r="M210" s="44">
        <v>3</v>
      </c>
      <c r="N210" s="121">
        <v>0.23076923076923078</v>
      </c>
      <c r="O210" s="44">
        <v>3</v>
      </c>
      <c r="P210" s="121">
        <v>0.23076923076923078</v>
      </c>
    </row>
    <row r="211" spans="1:16" x14ac:dyDescent="0.2">
      <c r="A211" s="44" t="s">
        <v>312</v>
      </c>
      <c r="B211" s="44">
        <v>58</v>
      </c>
      <c r="C211" s="44">
        <v>9</v>
      </c>
      <c r="D211" s="44" t="s">
        <v>277</v>
      </c>
      <c r="E211" s="44">
        <v>19</v>
      </c>
      <c r="F211" s="44">
        <v>3</v>
      </c>
      <c r="G211" s="44">
        <v>3</v>
      </c>
      <c r="H211" s="44">
        <v>0</v>
      </c>
      <c r="I211" s="44">
        <v>0</v>
      </c>
      <c r="J211" s="44">
        <v>0</v>
      </c>
      <c r="K211" s="44">
        <v>0</v>
      </c>
      <c r="L211" s="44">
        <v>4</v>
      </c>
      <c r="M211" s="44">
        <v>7</v>
      </c>
      <c r="N211" s="121">
        <v>0.15789473684210525</v>
      </c>
      <c r="O211" s="44">
        <v>3</v>
      </c>
      <c r="P211" s="121">
        <v>0.15789473684210525</v>
      </c>
    </row>
    <row r="212" spans="1:16" x14ac:dyDescent="0.2">
      <c r="A212" s="44" t="s">
        <v>335</v>
      </c>
      <c r="B212" s="44">
        <v>58</v>
      </c>
      <c r="C212" s="44">
        <v>8</v>
      </c>
      <c r="D212" s="44" t="s">
        <v>278</v>
      </c>
      <c r="E212" s="44">
        <v>25</v>
      </c>
      <c r="F212" s="44">
        <v>6</v>
      </c>
      <c r="G212" s="44">
        <v>12</v>
      </c>
      <c r="H212" s="44">
        <v>1</v>
      </c>
      <c r="I212" s="44">
        <v>0</v>
      </c>
      <c r="J212" s="44">
        <v>0</v>
      </c>
      <c r="K212" s="44">
        <v>9</v>
      </c>
      <c r="L212" s="44">
        <v>4</v>
      </c>
      <c r="M212" s="44">
        <v>1</v>
      </c>
      <c r="N212" s="121">
        <v>0.48</v>
      </c>
      <c r="O212" s="44">
        <v>13</v>
      </c>
      <c r="P212" s="121">
        <v>0.52</v>
      </c>
    </row>
    <row r="213" spans="1:16" x14ac:dyDescent="0.2">
      <c r="A213" s="44" t="s">
        <v>7</v>
      </c>
      <c r="B213" s="44">
        <v>68</v>
      </c>
      <c r="C213" s="44">
        <v>9</v>
      </c>
      <c r="D213" s="44" t="s">
        <v>279</v>
      </c>
      <c r="E213" s="44">
        <v>24</v>
      </c>
      <c r="F213" s="44">
        <v>4</v>
      </c>
      <c r="G213" s="44">
        <v>4</v>
      </c>
      <c r="H213" s="44">
        <v>0</v>
      </c>
      <c r="I213" s="44">
        <v>0</v>
      </c>
      <c r="J213" s="44">
        <v>0</v>
      </c>
      <c r="K213" s="44">
        <v>1</v>
      </c>
      <c r="L213" s="44">
        <v>2</v>
      </c>
      <c r="M213" s="44">
        <v>4</v>
      </c>
      <c r="N213" s="121">
        <v>0.16666666666666666</v>
      </c>
      <c r="O213" s="44">
        <v>4</v>
      </c>
      <c r="P213" s="121">
        <v>0.16666666666666666</v>
      </c>
    </row>
  </sheetData>
  <sortState ref="A2:P213">
    <sortCondition ref="D2:D213"/>
  </sortState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9"/>
  <sheetViews>
    <sheetView workbookViewId="0">
      <pane ySplit="1" topLeftCell="A23" activePane="bottomLeft" state="frozen"/>
      <selection pane="bottomLeft" activeCell="M2" sqref="M2:O87"/>
    </sheetView>
  </sheetViews>
  <sheetFormatPr defaultRowHeight="12.75" x14ac:dyDescent="0.2"/>
  <cols>
    <col min="1" max="1" width="13.42578125" style="44" customWidth="1"/>
    <col min="2" max="2" width="5" style="44" bestFit="1" customWidth="1"/>
    <col min="3" max="3" width="18.140625" style="44" bestFit="1" customWidth="1"/>
    <col min="4" max="4" width="7.5703125" style="129" bestFit="1" customWidth="1"/>
    <col min="5" max="5" width="4.28515625" style="44" bestFit="1" customWidth="1"/>
    <col min="6" max="6" width="5.42578125" style="44" bestFit="1" customWidth="1"/>
    <col min="7" max="7" width="3.5703125" style="44" bestFit="1" customWidth="1"/>
    <col min="8" max="8" width="3" style="44" bestFit="1" customWidth="1"/>
    <col min="9" max="12" width="7.28515625" style="129" bestFit="1" customWidth="1"/>
    <col min="13" max="13" width="5.140625" style="44" bestFit="1" customWidth="1"/>
    <col min="14" max="14" width="4.7109375" style="44" bestFit="1" customWidth="1"/>
    <col min="15" max="15" width="6.42578125" style="44" bestFit="1" customWidth="1"/>
    <col min="16" max="16384" width="9.140625" style="44"/>
  </cols>
  <sheetData>
    <row r="1" spans="1:17" x14ac:dyDescent="0.2">
      <c r="A1" s="18" t="s">
        <v>6</v>
      </c>
      <c r="B1" s="127" t="s">
        <v>23</v>
      </c>
      <c r="C1" s="18" t="s">
        <v>24</v>
      </c>
      <c r="D1" s="30" t="s">
        <v>38</v>
      </c>
      <c r="E1" s="18" t="s">
        <v>27</v>
      </c>
      <c r="F1" s="18" t="s">
        <v>26</v>
      </c>
      <c r="G1" s="18" t="s">
        <v>32</v>
      </c>
      <c r="H1" s="18" t="s">
        <v>33</v>
      </c>
      <c r="I1" s="30" t="s">
        <v>39</v>
      </c>
      <c r="J1" s="30" t="s">
        <v>40</v>
      </c>
      <c r="K1" s="30" t="s">
        <v>41</v>
      </c>
      <c r="L1" s="30" t="s">
        <v>42</v>
      </c>
      <c r="M1" s="18" t="s">
        <v>1</v>
      </c>
      <c r="N1" s="18" t="s">
        <v>3</v>
      </c>
      <c r="O1" s="30" t="s">
        <v>43</v>
      </c>
      <c r="Q1" s="128"/>
    </row>
    <row r="2" spans="1:17" x14ac:dyDescent="0.2">
      <c r="A2" s="44" t="s">
        <v>52</v>
      </c>
      <c r="B2" s="44">
        <v>1</v>
      </c>
      <c r="C2" s="44" t="s">
        <v>666</v>
      </c>
      <c r="D2" s="129">
        <v>2</v>
      </c>
      <c r="E2" s="44">
        <v>5</v>
      </c>
      <c r="F2" s="44">
        <v>2</v>
      </c>
      <c r="G2" s="44">
        <v>2</v>
      </c>
      <c r="H2" s="44">
        <v>1</v>
      </c>
      <c r="I2" s="129">
        <v>17.5</v>
      </c>
      <c r="J2" s="129">
        <v>7</v>
      </c>
      <c r="K2" s="129">
        <v>7</v>
      </c>
      <c r="L2" s="129">
        <v>3.5</v>
      </c>
      <c r="M2" s="44">
        <v>0</v>
      </c>
      <c r="N2" s="44">
        <v>0</v>
      </c>
      <c r="O2" s="44">
        <v>0</v>
      </c>
    </row>
    <row r="3" spans="1:17" x14ac:dyDescent="0.2">
      <c r="A3" s="44" t="s">
        <v>7</v>
      </c>
      <c r="B3" s="130">
        <v>9</v>
      </c>
      <c r="C3" s="44" t="s">
        <v>99</v>
      </c>
      <c r="D3" s="129">
        <v>36</v>
      </c>
      <c r="E3" s="44">
        <v>43</v>
      </c>
      <c r="F3" s="44">
        <v>12</v>
      </c>
      <c r="G3" s="44">
        <v>7</v>
      </c>
      <c r="H3" s="44">
        <v>22</v>
      </c>
      <c r="I3" s="129">
        <v>8.3611111111111107</v>
      </c>
      <c r="J3" s="129">
        <v>2.3333333333333335</v>
      </c>
      <c r="K3" s="129">
        <v>1.3611111111111112</v>
      </c>
      <c r="L3" s="129">
        <v>4.2777777777777777</v>
      </c>
      <c r="M3" s="44">
        <v>5</v>
      </c>
      <c r="N3" s="44">
        <v>0</v>
      </c>
      <c r="O3" s="44">
        <v>0</v>
      </c>
    </row>
    <row r="4" spans="1:17" x14ac:dyDescent="0.2">
      <c r="A4" s="44" t="s">
        <v>53</v>
      </c>
      <c r="B4" s="130">
        <v>2</v>
      </c>
      <c r="C4" s="44" t="s">
        <v>658</v>
      </c>
      <c r="D4" s="129">
        <v>6</v>
      </c>
      <c r="E4" s="44">
        <v>7</v>
      </c>
      <c r="F4" s="44">
        <v>5</v>
      </c>
      <c r="G4" s="44">
        <v>4</v>
      </c>
      <c r="H4" s="44">
        <v>3</v>
      </c>
      <c r="I4" s="129">
        <v>8.1666666666666661</v>
      </c>
      <c r="J4" s="129">
        <v>5.833333333333333</v>
      </c>
      <c r="K4" s="129">
        <v>4.666666666666667</v>
      </c>
      <c r="L4" s="129">
        <v>3.5</v>
      </c>
      <c r="M4" s="44">
        <v>0</v>
      </c>
      <c r="N4" s="44">
        <v>0</v>
      </c>
      <c r="O4" s="44">
        <v>0</v>
      </c>
    </row>
    <row r="5" spans="1:17" x14ac:dyDescent="0.2">
      <c r="A5" s="44" t="s">
        <v>312</v>
      </c>
      <c r="B5" s="130">
        <v>8</v>
      </c>
      <c r="C5" s="44" t="s">
        <v>672</v>
      </c>
      <c r="D5" s="129">
        <v>32</v>
      </c>
      <c r="E5" s="44">
        <v>27</v>
      </c>
      <c r="F5" s="44">
        <v>8</v>
      </c>
      <c r="G5" s="44">
        <v>16</v>
      </c>
      <c r="H5" s="44">
        <v>50</v>
      </c>
      <c r="I5" s="129">
        <v>5.90625</v>
      </c>
      <c r="J5" s="129">
        <v>1.75</v>
      </c>
      <c r="K5" s="129">
        <v>3.5</v>
      </c>
      <c r="L5" s="129">
        <v>10.9375</v>
      </c>
      <c r="M5" s="44">
        <v>4</v>
      </c>
      <c r="N5" s="44">
        <v>1</v>
      </c>
      <c r="O5" s="44">
        <v>0</v>
      </c>
    </row>
    <row r="6" spans="1:17" x14ac:dyDescent="0.2">
      <c r="A6" s="44" t="s">
        <v>336</v>
      </c>
      <c r="B6" s="130">
        <v>6</v>
      </c>
      <c r="C6" s="44" t="s">
        <v>717</v>
      </c>
      <c r="D6" s="129">
        <v>16</v>
      </c>
      <c r="E6" s="44">
        <v>14</v>
      </c>
      <c r="F6" s="44">
        <v>12</v>
      </c>
      <c r="G6" s="44">
        <v>20</v>
      </c>
      <c r="H6" s="44">
        <v>9</v>
      </c>
      <c r="I6" s="129">
        <v>6.125</v>
      </c>
      <c r="J6" s="129">
        <v>5.25</v>
      </c>
      <c r="K6" s="129">
        <v>8.75</v>
      </c>
      <c r="L6" s="129">
        <v>3.9375</v>
      </c>
      <c r="M6" s="44">
        <v>1</v>
      </c>
      <c r="N6" s="44">
        <v>2</v>
      </c>
      <c r="O6" s="44">
        <v>2</v>
      </c>
    </row>
    <row r="7" spans="1:17" x14ac:dyDescent="0.2">
      <c r="A7" s="44" t="s">
        <v>314</v>
      </c>
      <c r="B7" s="130">
        <v>1</v>
      </c>
      <c r="C7" s="44" t="s">
        <v>743</v>
      </c>
      <c r="D7" s="129">
        <v>1</v>
      </c>
      <c r="E7" s="44">
        <v>6</v>
      </c>
      <c r="F7" s="44">
        <v>7</v>
      </c>
      <c r="G7" s="44">
        <v>2</v>
      </c>
      <c r="H7" s="44">
        <v>0</v>
      </c>
      <c r="I7" s="129">
        <v>42</v>
      </c>
      <c r="J7" s="129">
        <v>49</v>
      </c>
      <c r="K7" s="129">
        <v>14</v>
      </c>
      <c r="L7" s="129">
        <v>0</v>
      </c>
      <c r="M7" s="44">
        <v>0</v>
      </c>
      <c r="N7" s="44">
        <v>0</v>
      </c>
      <c r="O7" s="44">
        <v>0</v>
      </c>
    </row>
    <row r="8" spans="1:17" x14ac:dyDescent="0.2">
      <c r="A8" s="44" t="s">
        <v>336</v>
      </c>
      <c r="B8" s="130">
        <v>2</v>
      </c>
      <c r="C8" s="44" t="s">
        <v>720</v>
      </c>
      <c r="D8" s="129">
        <v>2</v>
      </c>
      <c r="E8" s="44">
        <v>3</v>
      </c>
      <c r="F8" s="44">
        <v>8</v>
      </c>
      <c r="G8" s="44">
        <v>7</v>
      </c>
      <c r="H8" s="44">
        <v>1</v>
      </c>
      <c r="I8" s="129">
        <v>10.5</v>
      </c>
      <c r="J8" s="129">
        <v>28</v>
      </c>
      <c r="K8" s="129">
        <v>24.5</v>
      </c>
      <c r="L8" s="129">
        <v>3.5</v>
      </c>
      <c r="M8" s="44">
        <v>0</v>
      </c>
      <c r="N8" s="44">
        <v>0</v>
      </c>
      <c r="O8" s="44">
        <v>0</v>
      </c>
    </row>
    <row r="9" spans="1:17" x14ac:dyDescent="0.2">
      <c r="A9" s="44" t="s">
        <v>325</v>
      </c>
      <c r="B9" s="130">
        <v>5</v>
      </c>
      <c r="C9" s="44" t="s">
        <v>690</v>
      </c>
      <c r="D9" s="129">
        <v>16.333333333333339</v>
      </c>
      <c r="E9" s="44">
        <v>27</v>
      </c>
      <c r="F9" s="44">
        <v>15</v>
      </c>
      <c r="G9" s="44">
        <v>8</v>
      </c>
      <c r="H9" s="44">
        <v>9</v>
      </c>
      <c r="I9" s="129">
        <v>11.571428571428568</v>
      </c>
      <c r="J9" s="129">
        <v>6.4285714285714262</v>
      </c>
      <c r="K9" s="129">
        <v>3.4285714285714275</v>
      </c>
      <c r="L9" s="129">
        <v>3.8571428571428559</v>
      </c>
      <c r="M9" s="44">
        <v>2</v>
      </c>
      <c r="N9" s="44">
        <v>1</v>
      </c>
      <c r="O9" s="44">
        <v>0</v>
      </c>
    </row>
    <row r="10" spans="1:17" x14ac:dyDescent="0.2">
      <c r="A10" s="44" t="s">
        <v>333</v>
      </c>
      <c r="B10" s="130">
        <v>7</v>
      </c>
      <c r="C10" s="44" t="s">
        <v>115</v>
      </c>
      <c r="D10" s="129">
        <v>19</v>
      </c>
      <c r="E10" s="44">
        <v>28</v>
      </c>
      <c r="F10" s="44">
        <v>15</v>
      </c>
      <c r="G10" s="44">
        <v>10</v>
      </c>
      <c r="H10" s="44">
        <v>28</v>
      </c>
      <c r="I10" s="129">
        <v>10.315789473684211</v>
      </c>
      <c r="J10" s="129">
        <v>5.5263157894736841</v>
      </c>
      <c r="K10" s="129">
        <v>3.6842105263157894</v>
      </c>
      <c r="L10" s="129">
        <v>10.315789473684211</v>
      </c>
      <c r="M10" s="44">
        <v>1</v>
      </c>
      <c r="N10" s="44">
        <v>2</v>
      </c>
      <c r="O10" s="44">
        <v>1</v>
      </c>
    </row>
    <row r="11" spans="1:17" x14ac:dyDescent="0.2">
      <c r="A11" s="44" t="s">
        <v>314</v>
      </c>
      <c r="B11" s="130">
        <v>1</v>
      </c>
      <c r="C11" s="44" t="s">
        <v>744</v>
      </c>
      <c r="D11" s="129">
        <v>1</v>
      </c>
      <c r="E11" s="44">
        <v>2</v>
      </c>
      <c r="F11" s="44">
        <v>0</v>
      </c>
      <c r="G11" s="44">
        <v>1</v>
      </c>
      <c r="H11" s="44">
        <v>0</v>
      </c>
      <c r="I11" s="129">
        <v>14</v>
      </c>
      <c r="J11" s="129">
        <v>0</v>
      </c>
      <c r="K11" s="129">
        <v>7</v>
      </c>
      <c r="L11" s="129">
        <v>0</v>
      </c>
      <c r="M11" s="44">
        <v>0</v>
      </c>
      <c r="N11" s="44">
        <v>0</v>
      </c>
      <c r="O11" s="44">
        <v>0</v>
      </c>
    </row>
    <row r="12" spans="1:17" x14ac:dyDescent="0.2">
      <c r="A12" s="44" t="s">
        <v>44</v>
      </c>
      <c r="B12" s="130">
        <v>2</v>
      </c>
      <c r="C12" s="44" t="s">
        <v>123</v>
      </c>
      <c r="D12" s="129">
        <v>2.6666666666666674</v>
      </c>
      <c r="E12" s="44">
        <v>4</v>
      </c>
      <c r="F12" s="44">
        <v>4</v>
      </c>
      <c r="G12" s="44">
        <v>3</v>
      </c>
      <c r="H12" s="44">
        <v>3</v>
      </c>
      <c r="I12" s="129">
        <v>10.499999999999996</v>
      </c>
      <c r="J12" s="129">
        <v>10.499999999999996</v>
      </c>
      <c r="K12" s="129">
        <v>7.8749999999999982</v>
      </c>
      <c r="L12" s="129">
        <v>7.8749999999999982</v>
      </c>
      <c r="M12" s="44">
        <v>1</v>
      </c>
      <c r="N12" s="44">
        <v>0</v>
      </c>
      <c r="O12" s="44">
        <v>0</v>
      </c>
    </row>
    <row r="13" spans="1:17" x14ac:dyDescent="0.2">
      <c r="A13" s="44" t="s">
        <v>326</v>
      </c>
      <c r="B13" s="44">
        <v>1</v>
      </c>
      <c r="C13" s="44" t="s">
        <v>695</v>
      </c>
      <c r="D13" s="129">
        <v>0.33333333333333331</v>
      </c>
      <c r="E13" s="44">
        <v>2</v>
      </c>
      <c r="F13" s="44">
        <v>1</v>
      </c>
      <c r="G13" s="44">
        <v>1</v>
      </c>
      <c r="H13" s="44">
        <v>0</v>
      </c>
      <c r="I13" s="129">
        <v>42</v>
      </c>
      <c r="J13" s="129">
        <v>21</v>
      </c>
      <c r="K13" s="129">
        <v>21</v>
      </c>
      <c r="L13" s="129">
        <v>0</v>
      </c>
      <c r="M13" s="44">
        <v>0</v>
      </c>
      <c r="N13" s="44">
        <v>0</v>
      </c>
      <c r="O13" s="44">
        <v>0</v>
      </c>
    </row>
    <row r="14" spans="1:17" x14ac:dyDescent="0.2">
      <c r="A14" s="44" t="s">
        <v>44</v>
      </c>
      <c r="B14" s="130">
        <v>6</v>
      </c>
      <c r="C14" s="44" t="s">
        <v>637</v>
      </c>
      <c r="D14" s="129">
        <v>9.3333333333333321</v>
      </c>
      <c r="E14" s="44">
        <v>20</v>
      </c>
      <c r="F14" s="44">
        <v>19</v>
      </c>
      <c r="G14" s="44">
        <v>18</v>
      </c>
      <c r="H14" s="44">
        <v>3</v>
      </c>
      <c r="I14" s="129">
        <v>15.000000000000002</v>
      </c>
      <c r="J14" s="129">
        <v>14.250000000000002</v>
      </c>
      <c r="K14" s="129">
        <v>13.500000000000002</v>
      </c>
      <c r="L14" s="129">
        <v>2.2500000000000004</v>
      </c>
      <c r="M14" s="44">
        <v>0</v>
      </c>
      <c r="N14" s="44">
        <v>0</v>
      </c>
      <c r="O14" s="44">
        <v>0</v>
      </c>
    </row>
    <row r="15" spans="1:17" x14ac:dyDescent="0.2">
      <c r="A15" s="44" t="s">
        <v>52</v>
      </c>
      <c r="B15" s="130">
        <v>9</v>
      </c>
      <c r="C15" s="44" t="s">
        <v>664</v>
      </c>
      <c r="D15" s="129">
        <v>32</v>
      </c>
      <c r="E15" s="44">
        <v>49</v>
      </c>
      <c r="F15" s="44">
        <v>30</v>
      </c>
      <c r="G15" s="44">
        <v>26</v>
      </c>
      <c r="H15" s="44">
        <v>25</v>
      </c>
      <c r="I15" s="129">
        <v>10.71875</v>
      </c>
      <c r="J15" s="129">
        <v>6.5625</v>
      </c>
      <c r="K15" s="129">
        <v>5.6875</v>
      </c>
      <c r="L15" s="129">
        <v>5.46875</v>
      </c>
      <c r="M15" s="44">
        <v>3</v>
      </c>
      <c r="N15" s="44">
        <v>4</v>
      </c>
      <c r="O15" s="44">
        <v>1</v>
      </c>
    </row>
    <row r="16" spans="1:17" x14ac:dyDescent="0.2">
      <c r="A16" s="44" t="s">
        <v>53</v>
      </c>
      <c r="B16" s="130">
        <v>1</v>
      </c>
      <c r="C16" s="44" t="s">
        <v>654</v>
      </c>
      <c r="D16" s="129">
        <v>2</v>
      </c>
      <c r="E16" s="44">
        <v>1</v>
      </c>
      <c r="F16" s="44">
        <v>0</v>
      </c>
      <c r="G16" s="44">
        <v>1</v>
      </c>
      <c r="H16" s="44">
        <v>2</v>
      </c>
      <c r="I16" s="129">
        <v>3.5</v>
      </c>
      <c r="J16" s="129">
        <v>0</v>
      </c>
      <c r="K16" s="129">
        <v>3.5</v>
      </c>
      <c r="L16" s="129">
        <v>7</v>
      </c>
      <c r="M16" s="44">
        <v>0</v>
      </c>
      <c r="N16" s="44">
        <v>0</v>
      </c>
      <c r="O16" s="44">
        <v>0</v>
      </c>
    </row>
    <row r="17" spans="1:15" x14ac:dyDescent="0.2">
      <c r="A17" s="44" t="s">
        <v>333</v>
      </c>
      <c r="B17" s="130">
        <v>2</v>
      </c>
      <c r="C17" s="44" t="s">
        <v>134</v>
      </c>
      <c r="D17" s="129">
        <v>4</v>
      </c>
      <c r="E17" s="44">
        <v>3</v>
      </c>
      <c r="F17" s="44">
        <v>1</v>
      </c>
      <c r="G17" s="44">
        <v>1</v>
      </c>
      <c r="H17" s="44">
        <v>1</v>
      </c>
      <c r="I17" s="129">
        <v>5.25</v>
      </c>
      <c r="J17" s="129">
        <v>1.75</v>
      </c>
      <c r="K17" s="129">
        <v>1.75</v>
      </c>
      <c r="L17" s="129">
        <v>1.75</v>
      </c>
      <c r="M17" s="44">
        <v>1</v>
      </c>
      <c r="N17" s="44">
        <v>0</v>
      </c>
      <c r="O17" s="44">
        <v>0</v>
      </c>
    </row>
    <row r="18" spans="1:15" x14ac:dyDescent="0.2">
      <c r="A18" s="44" t="s">
        <v>326</v>
      </c>
      <c r="B18" s="130">
        <v>3</v>
      </c>
      <c r="C18" s="44" t="s">
        <v>691</v>
      </c>
      <c r="D18" s="129">
        <v>7.3333333333333321</v>
      </c>
      <c r="E18" s="44">
        <v>18</v>
      </c>
      <c r="F18" s="44">
        <v>22</v>
      </c>
      <c r="G18" s="44">
        <v>12</v>
      </c>
      <c r="H18" s="44">
        <v>1</v>
      </c>
      <c r="I18" s="129">
        <v>17.181818181818183</v>
      </c>
      <c r="J18" s="129">
        <v>21.000000000000004</v>
      </c>
      <c r="K18" s="129">
        <v>11.454545454545457</v>
      </c>
      <c r="L18" s="129">
        <v>0.9545454545454547</v>
      </c>
      <c r="M18" s="44">
        <v>0</v>
      </c>
      <c r="N18" s="44">
        <v>2</v>
      </c>
      <c r="O18" s="44">
        <v>0</v>
      </c>
    </row>
    <row r="19" spans="1:15" x14ac:dyDescent="0.2">
      <c r="A19" s="44" t="s">
        <v>325</v>
      </c>
      <c r="B19" s="130">
        <v>1</v>
      </c>
      <c r="C19" s="44" t="s">
        <v>135</v>
      </c>
      <c r="D19" s="129">
        <v>0</v>
      </c>
      <c r="E19" s="44">
        <v>0</v>
      </c>
      <c r="F19" s="44">
        <v>1</v>
      </c>
      <c r="G19" s="44">
        <v>2</v>
      </c>
      <c r="H19" s="44">
        <v>0</v>
      </c>
      <c r="I19" s="129" t="e">
        <v>#DIV/0!</v>
      </c>
      <c r="J19" s="129" t="e">
        <v>#DIV/0!</v>
      </c>
      <c r="K19" s="129" t="e">
        <v>#DIV/0!</v>
      </c>
      <c r="L19" s="129" t="e">
        <v>#DIV/0!</v>
      </c>
      <c r="M19" s="44">
        <v>0</v>
      </c>
      <c r="N19" s="44">
        <v>0</v>
      </c>
      <c r="O19" s="44">
        <v>0</v>
      </c>
    </row>
    <row r="20" spans="1:15" x14ac:dyDescent="0.2">
      <c r="A20" s="44" t="s">
        <v>56</v>
      </c>
      <c r="B20" s="130">
        <v>1</v>
      </c>
      <c r="C20" s="44" t="s">
        <v>647</v>
      </c>
      <c r="D20" s="129">
        <v>0</v>
      </c>
      <c r="E20" s="44">
        <v>2</v>
      </c>
      <c r="F20" s="44">
        <v>5</v>
      </c>
      <c r="G20" s="44">
        <v>3</v>
      </c>
      <c r="H20" s="44">
        <v>0</v>
      </c>
      <c r="I20" s="129" t="e">
        <v>#DIV/0!</v>
      </c>
      <c r="J20" s="129" t="e">
        <v>#DIV/0!</v>
      </c>
      <c r="K20" s="129" t="e">
        <v>#DIV/0!</v>
      </c>
      <c r="L20" s="129" t="e">
        <v>#DIV/0!</v>
      </c>
      <c r="M20" s="44">
        <v>0</v>
      </c>
      <c r="N20" s="44">
        <v>0</v>
      </c>
      <c r="O20" s="44">
        <v>0</v>
      </c>
    </row>
    <row r="21" spans="1:15" x14ac:dyDescent="0.2">
      <c r="A21" s="44" t="s">
        <v>334</v>
      </c>
      <c r="B21" s="130">
        <v>3</v>
      </c>
      <c r="C21" s="44" t="s">
        <v>703</v>
      </c>
      <c r="D21" s="129">
        <v>5.3333333333333321</v>
      </c>
      <c r="E21" s="44">
        <v>9</v>
      </c>
      <c r="F21" s="44">
        <v>11</v>
      </c>
      <c r="G21" s="44">
        <v>13</v>
      </c>
      <c r="H21" s="44">
        <v>3</v>
      </c>
      <c r="I21" s="129">
        <v>11.812500000000002</v>
      </c>
      <c r="J21" s="129">
        <v>14.437500000000004</v>
      </c>
      <c r="K21" s="129">
        <v>17.062500000000004</v>
      </c>
      <c r="L21" s="129">
        <v>3.9375000000000009</v>
      </c>
      <c r="M21" s="44">
        <v>0</v>
      </c>
      <c r="N21" s="44">
        <v>0</v>
      </c>
      <c r="O21" s="44">
        <v>0</v>
      </c>
    </row>
    <row r="22" spans="1:15" x14ac:dyDescent="0.2">
      <c r="A22" s="44" t="s">
        <v>334</v>
      </c>
      <c r="B22" s="130">
        <v>8</v>
      </c>
      <c r="C22" s="44" t="s">
        <v>137</v>
      </c>
      <c r="D22" s="129">
        <v>23</v>
      </c>
      <c r="E22" s="44">
        <v>39</v>
      </c>
      <c r="F22" s="44">
        <v>33</v>
      </c>
      <c r="G22" s="44">
        <v>29</v>
      </c>
      <c r="H22" s="44">
        <v>12</v>
      </c>
      <c r="I22" s="129">
        <v>11.869565217391305</v>
      </c>
      <c r="J22" s="129">
        <v>10.043478260869565</v>
      </c>
      <c r="K22" s="129">
        <v>8.8260869565217384</v>
      </c>
      <c r="L22" s="129">
        <v>3.652173913043478</v>
      </c>
      <c r="M22" s="44">
        <v>1</v>
      </c>
      <c r="N22" s="44">
        <v>1</v>
      </c>
      <c r="O22" s="44">
        <v>1</v>
      </c>
    </row>
    <row r="23" spans="1:15" x14ac:dyDescent="0.2">
      <c r="A23" s="44" t="s">
        <v>325</v>
      </c>
      <c r="B23" s="44">
        <v>8</v>
      </c>
      <c r="C23" s="44" t="s">
        <v>139</v>
      </c>
      <c r="D23" s="129">
        <v>19</v>
      </c>
      <c r="E23" s="44">
        <v>20</v>
      </c>
      <c r="F23" s="44">
        <v>14</v>
      </c>
      <c r="G23" s="44">
        <v>26</v>
      </c>
      <c r="H23" s="44">
        <v>14</v>
      </c>
      <c r="I23" s="129">
        <v>7.3684210526315788</v>
      </c>
      <c r="J23" s="129">
        <v>5.1578947368421053</v>
      </c>
      <c r="K23" s="129">
        <v>9.5789473684210531</v>
      </c>
      <c r="L23" s="129">
        <v>5.1578947368421053</v>
      </c>
      <c r="M23" s="44">
        <v>3</v>
      </c>
      <c r="N23" s="44">
        <v>2</v>
      </c>
      <c r="O23" s="44">
        <v>0</v>
      </c>
    </row>
    <row r="24" spans="1:15" x14ac:dyDescent="0.2">
      <c r="A24" s="44" t="s">
        <v>21</v>
      </c>
      <c r="B24" s="130">
        <v>3</v>
      </c>
      <c r="C24" s="44" t="s">
        <v>140</v>
      </c>
      <c r="D24" s="129">
        <v>8</v>
      </c>
      <c r="E24" s="44">
        <v>24</v>
      </c>
      <c r="F24" s="44">
        <v>12</v>
      </c>
      <c r="G24" s="44">
        <v>2</v>
      </c>
      <c r="H24" s="44">
        <v>3</v>
      </c>
      <c r="I24" s="129">
        <v>21</v>
      </c>
      <c r="J24" s="129">
        <v>10.5</v>
      </c>
      <c r="K24" s="129">
        <v>1.75</v>
      </c>
      <c r="L24" s="129">
        <v>2.625</v>
      </c>
      <c r="M24" s="44">
        <v>0</v>
      </c>
      <c r="N24" s="44">
        <v>2</v>
      </c>
      <c r="O24" s="44">
        <v>0</v>
      </c>
    </row>
    <row r="25" spans="1:15" x14ac:dyDescent="0.2">
      <c r="A25" s="44" t="s">
        <v>334</v>
      </c>
      <c r="B25" s="44">
        <v>5</v>
      </c>
      <c r="C25" s="44" t="s">
        <v>698</v>
      </c>
      <c r="D25" s="129">
        <v>18</v>
      </c>
      <c r="E25" s="44">
        <v>26</v>
      </c>
      <c r="F25" s="44">
        <v>14</v>
      </c>
      <c r="G25" s="44">
        <v>12</v>
      </c>
      <c r="H25" s="44">
        <v>18</v>
      </c>
      <c r="I25" s="129">
        <v>10.111111111111111</v>
      </c>
      <c r="J25" s="129">
        <v>5.4444444444444446</v>
      </c>
      <c r="K25" s="129">
        <v>4.666666666666667</v>
      </c>
      <c r="L25" s="129">
        <v>7</v>
      </c>
      <c r="M25" s="44">
        <v>0</v>
      </c>
      <c r="N25" s="44">
        <v>1</v>
      </c>
      <c r="O25" s="44">
        <v>0</v>
      </c>
    </row>
    <row r="26" spans="1:15" x14ac:dyDescent="0.2">
      <c r="A26" s="44" t="s">
        <v>314</v>
      </c>
      <c r="B26" s="130">
        <v>10</v>
      </c>
      <c r="C26" s="44" t="s">
        <v>144</v>
      </c>
      <c r="D26" s="129">
        <v>40</v>
      </c>
      <c r="E26" s="44">
        <v>62</v>
      </c>
      <c r="F26" s="44">
        <v>30</v>
      </c>
      <c r="G26" s="44">
        <v>3</v>
      </c>
      <c r="H26" s="44">
        <v>38</v>
      </c>
      <c r="I26" s="129">
        <v>10.85</v>
      </c>
      <c r="J26" s="129">
        <v>5.25</v>
      </c>
      <c r="K26" s="129">
        <v>0.52500000000000002</v>
      </c>
      <c r="L26" s="129">
        <v>6.65</v>
      </c>
      <c r="M26" s="44">
        <v>2</v>
      </c>
      <c r="N26" s="44">
        <v>6</v>
      </c>
      <c r="O26" s="44">
        <v>0</v>
      </c>
    </row>
    <row r="27" spans="1:15" x14ac:dyDescent="0.2">
      <c r="A27" s="44" t="s">
        <v>314</v>
      </c>
      <c r="B27" s="44">
        <v>7</v>
      </c>
      <c r="C27" s="44" t="s">
        <v>146</v>
      </c>
      <c r="D27" s="129">
        <v>16.333333333333339</v>
      </c>
      <c r="E27" s="44">
        <v>43</v>
      </c>
      <c r="F27" s="44">
        <v>37</v>
      </c>
      <c r="G27" s="44">
        <v>11</v>
      </c>
      <c r="H27" s="44">
        <v>7</v>
      </c>
      <c r="I27" s="129">
        <v>18.428571428571423</v>
      </c>
      <c r="J27" s="129">
        <v>15.857142857142851</v>
      </c>
      <c r="K27" s="129">
        <v>4.7142857142857126</v>
      </c>
      <c r="L27" s="129">
        <v>2.9999999999999991</v>
      </c>
      <c r="M27" s="44">
        <v>0</v>
      </c>
      <c r="N27" s="44">
        <v>2</v>
      </c>
      <c r="O27" s="44">
        <v>1</v>
      </c>
    </row>
    <row r="28" spans="1:15" x14ac:dyDescent="0.2">
      <c r="A28" s="44" t="s">
        <v>334</v>
      </c>
      <c r="B28" s="130">
        <v>2</v>
      </c>
      <c r="C28" s="44" t="s">
        <v>710</v>
      </c>
      <c r="D28" s="129">
        <v>3</v>
      </c>
      <c r="E28" s="44">
        <v>6</v>
      </c>
      <c r="F28" s="44">
        <v>1</v>
      </c>
      <c r="G28" s="44">
        <v>0</v>
      </c>
      <c r="H28" s="44">
        <v>1</v>
      </c>
      <c r="I28" s="129">
        <v>14</v>
      </c>
      <c r="J28" s="129">
        <v>2.3333333333333335</v>
      </c>
      <c r="K28" s="129">
        <v>0</v>
      </c>
      <c r="L28" s="129">
        <v>2.3333333333333335</v>
      </c>
      <c r="M28" s="44">
        <v>0</v>
      </c>
      <c r="N28" s="44">
        <v>0</v>
      </c>
      <c r="O28" s="44">
        <v>0</v>
      </c>
    </row>
    <row r="29" spans="1:15" x14ac:dyDescent="0.2">
      <c r="A29" s="44" t="s">
        <v>56</v>
      </c>
      <c r="B29" s="130">
        <v>6</v>
      </c>
      <c r="C29" s="44" t="s">
        <v>149</v>
      </c>
      <c r="D29" s="129">
        <v>18</v>
      </c>
      <c r="E29" s="44">
        <v>13</v>
      </c>
      <c r="F29" s="44">
        <v>4</v>
      </c>
      <c r="G29" s="44">
        <v>8</v>
      </c>
      <c r="H29" s="44">
        <v>19</v>
      </c>
      <c r="I29" s="129">
        <v>5.0555555555555554</v>
      </c>
      <c r="J29" s="129">
        <v>1.5555555555555556</v>
      </c>
      <c r="K29" s="129">
        <v>3.1111111111111112</v>
      </c>
      <c r="L29" s="129">
        <v>7.3888888888888893</v>
      </c>
      <c r="M29" s="44">
        <v>1</v>
      </c>
      <c r="N29" s="44">
        <v>1</v>
      </c>
      <c r="O29" s="44">
        <v>3</v>
      </c>
    </row>
    <row r="30" spans="1:15" x14ac:dyDescent="0.2">
      <c r="A30" s="44" t="s">
        <v>21</v>
      </c>
      <c r="B30" s="130">
        <v>3</v>
      </c>
      <c r="C30" s="44" t="s">
        <v>156</v>
      </c>
      <c r="D30" s="129">
        <v>7</v>
      </c>
      <c r="E30" s="44">
        <v>12</v>
      </c>
      <c r="F30" s="44">
        <v>10</v>
      </c>
      <c r="G30" s="44">
        <v>4</v>
      </c>
      <c r="H30" s="44">
        <v>3</v>
      </c>
      <c r="I30" s="129">
        <v>12</v>
      </c>
      <c r="J30" s="129">
        <v>10</v>
      </c>
      <c r="K30" s="129">
        <v>4</v>
      </c>
      <c r="L30" s="129">
        <v>3</v>
      </c>
      <c r="M30" s="44">
        <v>0</v>
      </c>
      <c r="N30" s="44">
        <v>1</v>
      </c>
      <c r="O30" s="44">
        <v>1</v>
      </c>
    </row>
    <row r="31" spans="1:15" x14ac:dyDescent="0.2">
      <c r="A31" s="44" t="s">
        <v>324</v>
      </c>
      <c r="B31" s="130">
        <v>9</v>
      </c>
      <c r="C31" s="44" t="s">
        <v>631</v>
      </c>
      <c r="D31" s="129">
        <v>32</v>
      </c>
      <c r="E31" s="44">
        <v>35</v>
      </c>
      <c r="F31" s="44">
        <v>10</v>
      </c>
      <c r="G31" s="44">
        <v>9</v>
      </c>
      <c r="H31" s="44">
        <v>26</v>
      </c>
      <c r="I31" s="129">
        <v>7.65625</v>
      </c>
      <c r="J31" s="129">
        <v>2.1875</v>
      </c>
      <c r="K31" s="129">
        <v>1.96875</v>
      </c>
      <c r="L31" s="129">
        <v>5.6875</v>
      </c>
      <c r="M31" s="44">
        <v>5</v>
      </c>
      <c r="N31" s="44">
        <v>1</v>
      </c>
      <c r="O31" s="44">
        <v>0</v>
      </c>
    </row>
    <row r="32" spans="1:15" x14ac:dyDescent="0.2">
      <c r="A32" s="44" t="s">
        <v>21</v>
      </c>
      <c r="B32" s="44">
        <v>1</v>
      </c>
      <c r="C32" s="44" t="s">
        <v>159</v>
      </c>
      <c r="D32" s="129">
        <v>2</v>
      </c>
      <c r="E32" s="44">
        <v>1</v>
      </c>
      <c r="F32" s="44">
        <v>0</v>
      </c>
      <c r="G32" s="44">
        <v>1</v>
      </c>
      <c r="H32" s="44">
        <v>4</v>
      </c>
      <c r="I32" s="129">
        <v>3.5</v>
      </c>
      <c r="J32" s="129">
        <v>0</v>
      </c>
      <c r="K32" s="129">
        <v>3.5</v>
      </c>
      <c r="L32" s="129">
        <v>14</v>
      </c>
      <c r="M32" s="44">
        <v>0</v>
      </c>
      <c r="N32" s="44">
        <v>0</v>
      </c>
      <c r="O32" s="44">
        <v>1</v>
      </c>
    </row>
    <row r="33" spans="1:15" x14ac:dyDescent="0.2">
      <c r="A33" s="44" t="s">
        <v>56</v>
      </c>
      <c r="B33" s="130">
        <v>10</v>
      </c>
      <c r="C33" s="44" t="s">
        <v>649</v>
      </c>
      <c r="D33" s="129">
        <v>33</v>
      </c>
      <c r="E33" s="44">
        <v>28</v>
      </c>
      <c r="F33" s="44">
        <v>8</v>
      </c>
      <c r="G33" s="44">
        <v>20</v>
      </c>
      <c r="H33" s="44">
        <v>32</v>
      </c>
      <c r="I33" s="129">
        <v>5.9393939393939394</v>
      </c>
      <c r="J33" s="129">
        <v>1.696969696969697</v>
      </c>
      <c r="K33" s="129">
        <v>4.2424242424242422</v>
      </c>
      <c r="L33" s="129">
        <v>6.7878787878787881</v>
      </c>
      <c r="M33" s="44">
        <v>6</v>
      </c>
      <c r="N33" s="44">
        <v>1</v>
      </c>
      <c r="O33" s="44">
        <v>0</v>
      </c>
    </row>
    <row r="34" spans="1:15" x14ac:dyDescent="0.2">
      <c r="A34" s="44" t="s">
        <v>325</v>
      </c>
      <c r="B34" s="130">
        <v>4</v>
      </c>
      <c r="C34" s="44" t="s">
        <v>685</v>
      </c>
      <c r="D34" s="129">
        <v>7</v>
      </c>
      <c r="E34" s="44">
        <v>13</v>
      </c>
      <c r="F34" s="44">
        <v>6</v>
      </c>
      <c r="G34" s="44">
        <v>5</v>
      </c>
      <c r="H34" s="44">
        <v>7</v>
      </c>
      <c r="I34" s="129">
        <v>13</v>
      </c>
      <c r="J34" s="129">
        <v>6</v>
      </c>
      <c r="K34" s="129">
        <v>5</v>
      </c>
      <c r="L34" s="129">
        <v>7</v>
      </c>
      <c r="M34" s="44">
        <v>0</v>
      </c>
      <c r="N34" s="44">
        <v>0</v>
      </c>
      <c r="O34" s="44">
        <v>1</v>
      </c>
    </row>
    <row r="35" spans="1:15" x14ac:dyDescent="0.2">
      <c r="A35" s="44" t="s">
        <v>336</v>
      </c>
      <c r="B35" s="130">
        <v>4</v>
      </c>
      <c r="C35" s="44" t="s">
        <v>725</v>
      </c>
      <c r="D35" s="129">
        <v>7</v>
      </c>
      <c r="E35" s="44">
        <v>8</v>
      </c>
      <c r="F35" s="44">
        <v>5</v>
      </c>
      <c r="G35" s="44">
        <v>10</v>
      </c>
      <c r="H35" s="44">
        <v>6</v>
      </c>
      <c r="I35" s="129">
        <v>8</v>
      </c>
      <c r="J35" s="129">
        <v>5</v>
      </c>
      <c r="K35" s="129">
        <v>10</v>
      </c>
      <c r="L35" s="129">
        <v>6</v>
      </c>
      <c r="M35" s="44">
        <v>0</v>
      </c>
      <c r="N35" s="44">
        <v>0</v>
      </c>
      <c r="O35" s="44">
        <v>0</v>
      </c>
    </row>
    <row r="36" spans="1:15" x14ac:dyDescent="0.2">
      <c r="A36" s="44" t="s">
        <v>312</v>
      </c>
      <c r="B36" s="130">
        <v>10</v>
      </c>
      <c r="C36" s="44" t="s">
        <v>163</v>
      </c>
      <c r="D36" s="129">
        <v>27</v>
      </c>
      <c r="E36" s="44">
        <v>38</v>
      </c>
      <c r="F36" s="44">
        <v>19</v>
      </c>
      <c r="G36" s="44">
        <v>16</v>
      </c>
      <c r="H36" s="44">
        <v>2</v>
      </c>
      <c r="I36" s="129">
        <v>9.8518518518518512</v>
      </c>
      <c r="J36" s="129">
        <v>4.9259259259259256</v>
      </c>
      <c r="K36" s="129">
        <v>4.1481481481481479</v>
      </c>
      <c r="L36" s="129">
        <v>0.51851851851851849</v>
      </c>
      <c r="M36" s="44">
        <v>1</v>
      </c>
      <c r="N36" s="44">
        <v>1</v>
      </c>
      <c r="O36" s="44">
        <v>4</v>
      </c>
    </row>
    <row r="37" spans="1:15" x14ac:dyDescent="0.2">
      <c r="A37" s="44" t="s">
        <v>324</v>
      </c>
      <c r="B37" s="130">
        <v>10</v>
      </c>
      <c r="C37" s="44" t="s">
        <v>634</v>
      </c>
      <c r="D37" s="129">
        <v>27</v>
      </c>
      <c r="E37" s="44">
        <v>38</v>
      </c>
      <c r="F37" s="44">
        <v>22</v>
      </c>
      <c r="G37" s="44">
        <v>10</v>
      </c>
      <c r="H37" s="44">
        <v>17</v>
      </c>
      <c r="I37" s="129">
        <v>9.8518518518518512</v>
      </c>
      <c r="J37" s="129">
        <v>5.7037037037037033</v>
      </c>
      <c r="K37" s="129">
        <v>2.5925925925925926</v>
      </c>
      <c r="L37" s="129">
        <v>4.4074074074074074</v>
      </c>
      <c r="M37" s="44">
        <v>1</v>
      </c>
      <c r="N37" s="44">
        <v>1</v>
      </c>
      <c r="O37" s="44">
        <v>5</v>
      </c>
    </row>
    <row r="38" spans="1:15" x14ac:dyDescent="0.2">
      <c r="A38" s="44" t="s">
        <v>334</v>
      </c>
      <c r="B38" s="44">
        <v>1</v>
      </c>
      <c r="C38" s="44" t="s">
        <v>707</v>
      </c>
      <c r="D38" s="129">
        <v>5</v>
      </c>
      <c r="E38" s="44">
        <v>8</v>
      </c>
      <c r="F38" s="44">
        <v>5</v>
      </c>
      <c r="G38" s="44">
        <v>9</v>
      </c>
      <c r="H38" s="44">
        <v>4</v>
      </c>
      <c r="I38" s="129">
        <v>11.2</v>
      </c>
      <c r="J38" s="129">
        <v>7</v>
      </c>
      <c r="K38" s="129">
        <v>12.6</v>
      </c>
      <c r="L38" s="129">
        <v>5.6</v>
      </c>
      <c r="M38" s="44">
        <v>0</v>
      </c>
      <c r="N38" s="44">
        <v>2</v>
      </c>
      <c r="O38" s="44">
        <v>0</v>
      </c>
    </row>
    <row r="39" spans="1:15" x14ac:dyDescent="0.2">
      <c r="A39" s="44" t="s">
        <v>45</v>
      </c>
      <c r="B39" s="130">
        <v>6</v>
      </c>
      <c r="C39" s="44" t="s">
        <v>735</v>
      </c>
      <c r="D39" s="129">
        <v>8.6666666666666643</v>
      </c>
      <c r="E39" s="44">
        <v>23</v>
      </c>
      <c r="F39" s="44">
        <v>26</v>
      </c>
      <c r="G39" s="44">
        <v>12</v>
      </c>
      <c r="H39" s="44">
        <v>11</v>
      </c>
      <c r="I39" s="129">
        <v>18.576923076923084</v>
      </c>
      <c r="J39" s="129">
        <v>21.000000000000007</v>
      </c>
      <c r="K39" s="129">
        <v>9.6923076923076952</v>
      </c>
      <c r="L39" s="129">
        <v>8.8846153846153868</v>
      </c>
      <c r="M39" s="44">
        <v>0</v>
      </c>
      <c r="N39" s="44">
        <v>1</v>
      </c>
      <c r="O39" s="44">
        <v>0</v>
      </c>
    </row>
    <row r="40" spans="1:15" x14ac:dyDescent="0.2">
      <c r="A40" s="44" t="s">
        <v>7</v>
      </c>
      <c r="B40" s="130">
        <v>1</v>
      </c>
      <c r="C40" s="44" t="s">
        <v>728</v>
      </c>
      <c r="D40" s="129">
        <v>1.3333333333333337</v>
      </c>
      <c r="E40" s="44">
        <v>4</v>
      </c>
      <c r="F40" s="44">
        <v>2</v>
      </c>
      <c r="G40" s="44">
        <v>2</v>
      </c>
      <c r="H40" s="44">
        <v>2</v>
      </c>
      <c r="I40" s="129">
        <v>20.999999999999993</v>
      </c>
      <c r="J40" s="129">
        <v>10.499999999999996</v>
      </c>
      <c r="K40" s="129">
        <v>10.499999999999996</v>
      </c>
      <c r="L40" s="129">
        <v>10.499999999999996</v>
      </c>
      <c r="M40" s="44">
        <v>0</v>
      </c>
      <c r="N40" s="44">
        <v>0</v>
      </c>
      <c r="O40" s="44">
        <v>0</v>
      </c>
    </row>
    <row r="41" spans="1:15" x14ac:dyDescent="0.2">
      <c r="A41" s="44" t="s">
        <v>324</v>
      </c>
      <c r="B41" s="130">
        <v>2</v>
      </c>
      <c r="C41" s="44" t="s">
        <v>632</v>
      </c>
      <c r="D41" s="129">
        <v>8</v>
      </c>
      <c r="E41" s="44">
        <v>8</v>
      </c>
      <c r="F41" s="44">
        <v>7</v>
      </c>
      <c r="G41" s="44">
        <v>8</v>
      </c>
      <c r="H41" s="44">
        <v>6</v>
      </c>
      <c r="I41" s="129">
        <v>7</v>
      </c>
      <c r="J41" s="129">
        <v>6.125</v>
      </c>
      <c r="K41" s="129">
        <v>7</v>
      </c>
      <c r="L41" s="129">
        <v>5.25</v>
      </c>
      <c r="M41" s="44">
        <v>2</v>
      </c>
      <c r="N41" s="44">
        <v>0</v>
      </c>
      <c r="O41" s="44">
        <v>0</v>
      </c>
    </row>
    <row r="42" spans="1:15" x14ac:dyDescent="0.2">
      <c r="A42" s="44" t="s">
        <v>21</v>
      </c>
      <c r="B42" s="44">
        <v>5</v>
      </c>
      <c r="C42" s="44" t="s">
        <v>178</v>
      </c>
      <c r="D42" s="129">
        <v>16.666666666666664</v>
      </c>
      <c r="E42" s="44">
        <v>28</v>
      </c>
      <c r="F42" s="44">
        <v>16</v>
      </c>
      <c r="G42" s="44">
        <v>3</v>
      </c>
      <c r="H42" s="44">
        <v>11</v>
      </c>
      <c r="I42" s="129">
        <v>11.760000000000002</v>
      </c>
      <c r="J42" s="129">
        <v>6.7200000000000006</v>
      </c>
      <c r="K42" s="129">
        <v>1.2600000000000002</v>
      </c>
      <c r="L42" s="129">
        <v>4.620000000000001</v>
      </c>
      <c r="M42" s="44">
        <v>1</v>
      </c>
      <c r="N42" s="44">
        <v>3</v>
      </c>
      <c r="O42" s="44">
        <v>1</v>
      </c>
    </row>
    <row r="43" spans="1:15" x14ac:dyDescent="0.2">
      <c r="A43" s="44" t="s">
        <v>312</v>
      </c>
      <c r="B43" s="130">
        <v>1</v>
      </c>
      <c r="C43" s="44" t="s">
        <v>676</v>
      </c>
      <c r="D43" s="129">
        <v>0</v>
      </c>
      <c r="E43" s="44">
        <v>0</v>
      </c>
      <c r="F43" s="44">
        <v>3</v>
      </c>
      <c r="G43" s="44">
        <v>4</v>
      </c>
      <c r="H43" s="44">
        <v>0</v>
      </c>
      <c r="I43" s="129" t="e">
        <v>#DIV/0!</v>
      </c>
      <c r="J43" s="129" t="e">
        <v>#DIV/0!</v>
      </c>
      <c r="K43" s="129" t="e">
        <v>#DIV/0!</v>
      </c>
      <c r="L43" s="129" t="e">
        <v>#DIV/0!</v>
      </c>
      <c r="M43" s="44">
        <v>0</v>
      </c>
      <c r="N43" s="44">
        <v>1</v>
      </c>
      <c r="O43" s="44">
        <v>0</v>
      </c>
    </row>
    <row r="44" spans="1:15" x14ac:dyDescent="0.2">
      <c r="A44" s="44" t="s">
        <v>334</v>
      </c>
      <c r="B44" s="130">
        <v>1</v>
      </c>
      <c r="C44" s="44" t="s">
        <v>706</v>
      </c>
      <c r="D44" s="129">
        <v>0.33333333333333331</v>
      </c>
      <c r="E44" s="130">
        <v>0</v>
      </c>
      <c r="F44" s="130">
        <v>3</v>
      </c>
      <c r="G44" s="130">
        <v>4</v>
      </c>
      <c r="H44" s="130">
        <v>0</v>
      </c>
      <c r="I44" s="131">
        <v>0</v>
      </c>
      <c r="J44" s="131">
        <v>63</v>
      </c>
      <c r="K44" s="131">
        <v>84</v>
      </c>
      <c r="L44" s="131">
        <v>0</v>
      </c>
      <c r="M44" s="130">
        <v>0</v>
      </c>
      <c r="N44" s="130">
        <v>0</v>
      </c>
      <c r="O44" s="130">
        <v>0</v>
      </c>
    </row>
    <row r="45" spans="1:15" x14ac:dyDescent="0.2">
      <c r="A45" s="44" t="s">
        <v>45</v>
      </c>
      <c r="B45" s="130">
        <v>10</v>
      </c>
      <c r="C45" s="44" t="s">
        <v>739</v>
      </c>
      <c r="D45" s="129">
        <v>36</v>
      </c>
      <c r="E45" s="44">
        <v>53</v>
      </c>
      <c r="F45" s="44">
        <v>37</v>
      </c>
      <c r="G45" s="44">
        <v>29</v>
      </c>
      <c r="H45" s="44">
        <v>43</v>
      </c>
      <c r="I45" s="129">
        <v>10.305555555555555</v>
      </c>
      <c r="J45" s="129">
        <v>7.1944444444444446</v>
      </c>
      <c r="K45" s="129">
        <v>5.6388888888888893</v>
      </c>
      <c r="L45" s="129">
        <v>8.3611111111111107</v>
      </c>
      <c r="M45" s="44">
        <v>0</v>
      </c>
      <c r="N45" s="44">
        <v>5</v>
      </c>
      <c r="O45" s="44">
        <v>0</v>
      </c>
    </row>
    <row r="46" spans="1:15" x14ac:dyDescent="0.2">
      <c r="A46" s="44" t="s">
        <v>53</v>
      </c>
      <c r="B46" s="130">
        <v>1</v>
      </c>
      <c r="C46" s="44" t="s">
        <v>655</v>
      </c>
      <c r="D46" s="129">
        <v>1.3333333333333337</v>
      </c>
      <c r="E46" s="44">
        <v>5</v>
      </c>
      <c r="F46" s="44">
        <v>8</v>
      </c>
      <c r="G46" s="44">
        <v>4</v>
      </c>
      <c r="H46" s="44">
        <v>2</v>
      </c>
      <c r="I46" s="129">
        <v>26.249999999999993</v>
      </c>
      <c r="J46" s="129">
        <v>41.999999999999986</v>
      </c>
      <c r="K46" s="129">
        <v>20.999999999999993</v>
      </c>
      <c r="L46" s="129">
        <v>10.499999999999996</v>
      </c>
      <c r="M46" s="44">
        <v>0</v>
      </c>
      <c r="N46" s="44">
        <v>1</v>
      </c>
      <c r="O46" s="44">
        <v>0</v>
      </c>
    </row>
    <row r="47" spans="1:15" x14ac:dyDescent="0.2">
      <c r="A47" s="44" t="s">
        <v>7</v>
      </c>
      <c r="B47" s="44">
        <v>7</v>
      </c>
      <c r="C47" s="44" t="s">
        <v>186</v>
      </c>
      <c r="D47" s="129">
        <v>17.666666666666664</v>
      </c>
      <c r="E47" s="44">
        <v>28</v>
      </c>
      <c r="F47" s="44">
        <v>16</v>
      </c>
      <c r="G47" s="44">
        <v>8</v>
      </c>
      <c r="H47" s="44">
        <v>5</v>
      </c>
      <c r="I47" s="129">
        <v>11.094339622641511</v>
      </c>
      <c r="J47" s="129">
        <v>6.3396226415094352</v>
      </c>
      <c r="K47" s="129">
        <v>3.1698113207547176</v>
      </c>
      <c r="L47" s="129">
        <v>1.9811320754716983</v>
      </c>
      <c r="M47" s="44">
        <v>2</v>
      </c>
      <c r="N47" s="44">
        <v>1</v>
      </c>
      <c r="O47" s="44">
        <v>2</v>
      </c>
    </row>
    <row r="48" spans="1:15" x14ac:dyDescent="0.2">
      <c r="A48" s="44" t="s">
        <v>325</v>
      </c>
      <c r="B48" s="130">
        <v>3</v>
      </c>
      <c r="C48" s="44" t="s">
        <v>686</v>
      </c>
      <c r="D48" s="129">
        <v>5</v>
      </c>
      <c r="E48" s="44">
        <v>7</v>
      </c>
      <c r="F48" s="44">
        <v>9</v>
      </c>
      <c r="G48" s="44">
        <v>10</v>
      </c>
      <c r="H48" s="44">
        <v>0</v>
      </c>
      <c r="I48" s="129">
        <v>9.8000000000000007</v>
      </c>
      <c r="J48" s="129">
        <v>12.6</v>
      </c>
      <c r="K48" s="129">
        <v>14</v>
      </c>
      <c r="L48" s="129">
        <v>0</v>
      </c>
      <c r="M48" s="44">
        <v>0</v>
      </c>
      <c r="N48" s="44">
        <v>0</v>
      </c>
      <c r="O48" s="44">
        <v>0</v>
      </c>
    </row>
    <row r="49" spans="1:15" x14ac:dyDescent="0.2">
      <c r="A49" s="44" t="s">
        <v>53</v>
      </c>
      <c r="B49" s="44">
        <v>4</v>
      </c>
      <c r="C49" s="44" t="s">
        <v>657</v>
      </c>
      <c r="D49" s="129">
        <v>13.666666666666664</v>
      </c>
      <c r="E49" s="44">
        <v>19</v>
      </c>
      <c r="F49" s="44">
        <v>6</v>
      </c>
      <c r="G49" s="44">
        <v>4</v>
      </c>
      <c r="H49" s="44">
        <v>8</v>
      </c>
      <c r="I49" s="129">
        <v>9.7317073170731732</v>
      </c>
      <c r="J49" s="129">
        <v>3.0731707317073176</v>
      </c>
      <c r="K49" s="129">
        <v>2.0487804878048785</v>
      </c>
      <c r="L49" s="129">
        <v>4.0975609756097571</v>
      </c>
      <c r="M49" s="44">
        <v>0</v>
      </c>
      <c r="N49" s="44">
        <v>0</v>
      </c>
      <c r="O49" s="44">
        <v>2</v>
      </c>
    </row>
    <row r="50" spans="1:15" x14ac:dyDescent="0.2">
      <c r="A50" s="44" t="s">
        <v>56</v>
      </c>
      <c r="B50" s="130">
        <v>4</v>
      </c>
      <c r="C50" s="44" t="s">
        <v>193</v>
      </c>
      <c r="D50" s="129">
        <v>12</v>
      </c>
      <c r="E50" s="44">
        <v>10</v>
      </c>
      <c r="F50" s="44">
        <v>1</v>
      </c>
      <c r="G50" s="44">
        <v>5</v>
      </c>
      <c r="H50" s="44">
        <v>5</v>
      </c>
      <c r="I50" s="129">
        <v>5.833333333333333</v>
      </c>
      <c r="J50" s="129">
        <v>0.58333333333333337</v>
      </c>
      <c r="K50" s="129">
        <v>2.9166666666666665</v>
      </c>
      <c r="L50" s="129">
        <v>2.9166666666666665</v>
      </c>
      <c r="M50" s="44">
        <v>1</v>
      </c>
      <c r="N50" s="44">
        <v>0</v>
      </c>
      <c r="O50" s="44">
        <v>2</v>
      </c>
    </row>
    <row r="51" spans="1:15" x14ac:dyDescent="0.2">
      <c r="A51" s="44" t="s">
        <v>336</v>
      </c>
      <c r="B51" s="130">
        <v>10</v>
      </c>
      <c r="C51" s="44" t="s">
        <v>726</v>
      </c>
      <c r="D51" s="129">
        <v>40</v>
      </c>
      <c r="E51" s="44">
        <v>65</v>
      </c>
      <c r="F51" s="44">
        <v>32</v>
      </c>
      <c r="G51" s="44">
        <v>21</v>
      </c>
      <c r="H51" s="44">
        <v>23</v>
      </c>
      <c r="I51" s="129">
        <v>11.375</v>
      </c>
      <c r="J51" s="129">
        <v>5.6</v>
      </c>
      <c r="K51" s="129">
        <v>3.6749999999999998</v>
      </c>
      <c r="L51" s="129">
        <v>4.0250000000000004</v>
      </c>
      <c r="M51" s="44">
        <v>4</v>
      </c>
      <c r="N51" s="44">
        <v>3</v>
      </c>
      <c r="O51" s="44">
        <v>0</v>
      </c>
    </row>
    <row r="52" spans="1:15" x14ac:dyDescent="0.2">
      <c r="A52" s="44" t="s">
        <v>335</v>
      </c>
      <c r="B52" s="130">
        <v>7</v>
      </c>
      <c r="C52" s="44" t="s">
        <v>194</v>
      </c>
      <c r="D52" s="129">
        <v>27</v>
      </c>
      <c r="E52" s="44">
        <v>42</v>
      </c>
      <c r="F52" s="44">
        <v>26</v>
      </c>
      <c r="G52" s="44">
        <v>29</v>
      </c>
      <c r="H52" s="44">
        <v>13</v>
      </c>
      <c r="I52" s="129">
        <v>10.888888888888889</v>
      </c>
      <c r="J52" s="129">
        <v>6.7407407407407405</v>
      </c>
      <c r="K52" s="129">
        <v>7.5185185185185182</v>
      </c>
      <c r="L52" s="129">
        <v>3.3703703703703702</v>
      </c>
      <c r="M52" s="44">
        <v>3</v>
      </c>
      <c r="N52" s="44">
        <v>1</v>
      </c>
      <c r="O52" s="44">
        <v>1</v>
      </c>
    </row>
    <row r="53" spans="1:15" x14ac:dyDescent="0.2">
      <c r="A53" s="44" t="s">
        <v>45</v>
      </c>
      <c r="B53" s="130">
        <v>3</v>
      </c>
      <c r="C53" s="44" t="s">
        <v>195</v>
      </c>
      <c r="D53" s="129">
        <v>3.6666666666666674</v>
      </c>
      <c r="E53" s="44">
        <v>7</v>
      </c>
      <c r="F53" s="44">
        <v>5</v>
      </c>
      <c r="G53" s="44">
        <v>7</v>
      </c>
      <c r="H53" s="44">
        <v>2</v>
      </c>
      <c r="I53" s="129">
        <v>13.363636363636362</v>
      </c>
      <c r="J53" s="129">
        <v>9.5454545454545432</v>
      </c>
      <c r="K53" s="129">
        <v>13.363636363636362</v>
      </c>
      <c r="L53" s="129">
        <v>3.8181818181818175</v>
      </c>
      <c r="M53" s="44">
        <v>0</v>
      </c>
      <c r="N53" s="44">
        <v>0</v>
      </c>
      <c r="O53" s="44">
        <v>0</v>
      </c>
    </row>
    <row r="54" spans="1:15" x14ac:dyDescent="0.2">
      <c r="A54" s="44" t="s">
        <v>53</v>
      </c>
      <c r="B54" s="130">
        <v>1</v>
      </c>
      <c r="C54" s="44" t="s">
        <v>662</v>
      </c>
      <c r="D54" s="129">
        <v>0</v>
      </c>
      <c r="E54" s="44">
        <v>0</v>
      </c>
      <c r="F54" s="44">
        <v>2</v>
      </c>
      <c r="G54" s="44">
        <v>2</v>
      </c>
      <c r="H54" s="44">
        <v>0</v>
      </c>
      <c r="I54" s="129" t="e">
        <v>#DIV/0!</v>
      </c>
      <c r="J54" s="129" t="e">
        <v>#DIV/0!</v>
      </c>
      <c r="K54" s="129" t="e">
        <v>#DIV/0!</v>
      </c>
      <c r="L54" s="129" t="e">
        <v>#DIV/0!</v>
      </c>
      <c r="M54" s="44">
        <v>0</v>
      </c>
      <c r="N54" s="44">
        <v>0</v>
      </c>
      <c r="O54" s="44">
        <v>0</v>
      </c>
    </row>
    <row r="55" spans="1:15" x14ac:dyDescent="0.2">
      <c r="A55" s="44" t="s">
        <v>326</v>
      </c>
      <c r="B55" s="130">
        <v>6</v>
      </c>
      <c r="C55" s="44" t="s">
        <v>200</v>
      </c>
      <c r="D55" s="129">
        <v>23.333333333333339</v>
      </c>
      <c r="E55" s="44">
        <v>38</v>
      </c>
      <c r="F55" s="44">
        <v>30</v>
      </c>
      <c r="G55" s="44">
        <v>21</v>
      </c>
      <c r="H55" s="44">
        <v>16</v>
      </c>
      <c r="I55" s="129">
        <v>11.399999999999997</v>
      </c>
      <c r="J55" s="129">
        <v>8.9999999999999982</v>
      </c>
      <c r="K55" s="129">
        <v>6.299999999999998</v>
      </c>
      <c r="L55" s="129">
        <v>4.7999999999999989</v>
      </c>
      <c r="M55" s="44">
        <v>1</v>
      </c>
      <c r="N55" s="44">
        <v>3</v>
      </c>
      <c r="O55" s="44">
        <v>1</v>
      </c>
    </row>
    <row r="56" spans="1:15" x14ac:dyDescent="0.2">
      <c r="A56" s="44" t="s">
        <v>325</v>
      </c>
      <c r="B56" s="130">
        <v>5</v>
      </c>
      <c r="C56" s="44" t="s">
        <v>688</v>
      </c>
      <c r="D56" s="129">
        <v>14</v>
      </c>
      <c r="E56" s="44">
        <v>13</v>
      </c>
      <c r="F56" s="44">
        <v>9</v>
      </c>
      <c r="G56" s="44">
        <v>15</v>
      </c>
      <c r="H56" s="44">
        <v>10</v>
      </c>
      <c r="I56" s="129">
        <v>6.5</v>
      </c>
      <c r="J56" s="129">
        <v>4.5</v>
      </c>
      <c r="K56" s="129">
        <v>7.5</v>
      </c>
      <c r="L56" s="129">
        <v>5</v>
      </c>
      <c r="M56" s="44">
        <v>2</v>
      </c>
      <c r="N56" s="44">
        <v>0</v>
      </c>
      <c r="O56" s="44">
        <v>0</v>
      </c>
    </row>
    <row r="57" spans="1:15" x14ac:dyDescent="0.2">
      <c r="A57" s="44" t="s">
        <v>312</v>
      </c>
      <c r="B57" s="44">
        <v>1</v>
      </c>
      <c r="C57" s="44" t="s">
        <v>671</v>
      </c>
      <c r="D57" s="129">
        <v>1</v>
      </c>
      <c r="E57" s="44">
        <v>0</v>
      </c>
      <c r="F57" s="44">
        <v>0</v>
      </c>
      <c r="G57" s="44">
        <v>0</v>
      </c>
      <c r="H57" s="44">
        <v>1</v>
      </c>
      <c r="I57" s="129">
        <v>0</v>
      </c>
      <c r="J57" s="129">
        <v>0</v>
      </c>
      <c r="K57" s="129">
        <v>0</v>
      </c>
      <c r="L57" s="129">
        <v>7</v>
      </c>
      <c r="M57" s="44">
        <v>0</v>
      </c>
      <c r="N57" s="44">
        <v>0</v>
      </c>
      <c r="O57" s="44">
        <v>0</v>
      </c>
    </row>
    <row r="58" spans="1:15" x14ac:dyDescent="0.2">
      <c r="A58" s="44" t="s">
        <v>334</v>
      </c>
      <c r="B58" s="130">
        <v>3</v>
      </c>
      <c r="C58" s="44" t="s">
        <v>701</v>
      </c>
      <c r="D58" s="129">
        <v>1</v>
      </c>
      <c r="E58" s="44">
        <v>0</v>
      </c>
      <c r="F58" s="44">
        <v>9</v>
      </c>
      <c r="G58" s="44">
        <v>11</v>
      </c>
      <c r="H58" s="44">
        <v>0</v>
      </c>
      <c r="I58" s="129">
        <v>0</v>
      </c>
      <c r="J58" s="129">
        <v>63</v>
      </c>
      <c r="K58" s="129">
        <v>77</v>
      </c>
      <c r="L58" s="129">
        <v>0</v>
      </c>
      <c r="M58" s="44">
        <v>0</v>
      </c>
      <c r="N58" s="44">
        <v>1</v>
      </c>
      <c r="O58" s="44">
        <v>0</v>
      </c>
    </row>
    <row r="59" spans="1:15" x14ac:dyDescent="0.2">
      <c r="A59" s="44" t="s">
        <v>333</v>
      </c>
      <c r="B59" s="44">
        <v>9</v>
      </c>
      <c r="C59" s="44" t="s">
        <v>202</v>
      </c>
      <c r="D59" s="129">
        <v>35</v>
      </c>
      <c r="E59" s="44">
        <v>47</v>
      </c>
      <c r="F59" s="44">
        <v>18</v>
      </c>
      <c r="G59" s="44">
        <v>12</v>
      </c>
      <c r="H59" s="44">
        <v>40</v>
      </c>
      <c r="I59" s="129">
        <v>9.4</v>
      </c>
      <c r="J59" s="129">
        <v>3.6</v>
      </c>
      <c r="K59" s="129">
        <v>2.4</v>
      </c>
      <c r="L59" s="129">
        <v>8</v>
      </c>
      <c r="M59" s="44">
        <v>3</v>
      </c>
      <c r="N59" s="44">
        <v>2</v>
      </c>
      <c r="O59" s="44">
        <v>1</v>
      </c>
    </row>
    <row r="60" spans="1:15" x14ac:dyDescent="0.2">
      <c r="A60" s="44" t="s">
        <v>21</v>
      </c>
      <c r="B60" s="44">
        <v>8</v>
      </c>
      <c r="C60" s="44" t="s">
        <v>678</v>
      </c>
      <c r="D60" s="129">
        <v>34</v>
      </c>
      <c r="E60" s="44">
        <v>35</v>
      </c>
      <c r="F60" s="44">
        <v>7</v>
      </c>
      <c r="G60" s="44">
        <v>6</v>
      </c>
      <c r="H60" s="44">
        <v>46</v>
      </c>
      <c r="I60" s="129">
        <v>7.2058823529411766</v>
      </c>
      <c r="J60" s="129">
        <v>1.4411764705882353</v>
      </c>
      <c r="K60" s="129">
        <v>1.2352941176470589</v>
      </c>
      <c r="L60" s="129">
        <v>9.4705882352941178</v>
      </c>
      <c r="M60" s="44">
        <v>3</v>
      </c>
      <c r="N60" s="44">
        <v>0</v>
      </c>
      <c r="O60" s="44">
        <v>0</v>
      </c>
    </row>
    <row r="61" spans="1:15" x14ac:dyDescent="0.2">
      <c r="A61" s="44" t="s">
        <v>334</v>
      </c>
      <c r="B61" s="130">
        <v>3</v>
      </c>
      <c r="C61" s="44" t="s">
        <v>700</v>
      </c>
      <c r="D61" s="129">
        <v>3.6666666666666674</v>
      </c>
      <c r="E61" s="44">
        <v>7</v>
      </c>
      <c r="F61" s="44">
        <v>7</v>
      </c>
      <c r="G61" s="44">
        <v>7</v>
      </c>
      <c r="H61" s="44">
        <v>2</v>
      </c>
      <c r="I61" s="129">
        <v>13.363636363636362</v>
      </c>
      <c r="J61" s="129">
        <v>13.363636363636362</v>
      </c>
      <c r="K61" s="129">
        <v>13.363636363636362</v>
      </c>
      <c r="L61" s="129">
        <v>3.8181818181818175</v>
      </c>
      <c r="M61" s="44">
        <v>1</v>
      </c>
      <c r="N61" s="44">
        <v>0</v>
      </c>
      <c r="O61" s="44">
        <v>0</v>
      </c>
    </row>
    <row r="62" spans="1:15" x14ac:dyDescent="0.2">
      <c r="A62" s="44" t="s">
        <v>326</v>
      </c>
      <c r="B62" s="44">
        <v>9</v>
      </c>
      <c r="C62" s="44" t="s">
        <v>208</v>
      </c>
      <c r="D62" s="129">
        <v>28</v>
      </c>
      <c r="E62" s="44">
        <v>46</v>
      </c>
      <c r="F62" s="44">
        <v>24</v>
      </c>
      <c r="G62" s="44">
        <v>20</v>
      </c>
      <c r="H62" s="44">
        <v>17</v>
      </c>
      <c r="I62" s="129">
        <v>11.5</v>
      </c>
      <c r="J62" s="129">
        <v>6</v>
      </c>
      <c r="K62" s="129">
        <v>5</v>
      </c>
      <c r="L62" s="129">
        <v>4.25</v>
      </c>
      <c r="M62" s="44">
        <v>1</v>
      </c>
      <c r="N62" s="44">
        <v>3</v>
      </c>
      <c r="O62" s="44">
        <v>0</v>
      </c>
    </row>
    <row r="63" spans="1:15" x14ac:dyDescent="0.2">
      <c r="A63" s="44" t="s">
        <v>52</v>
      </c>
      <c r="B63" s="44">
        <v>7</v>
      </c>
      <c r="C63" s="44" t="s">
        <v>209</v>
      </c>
      <c r="D63" s="129">
        <v>20</v>
      </c>
      <c r="E63" s="44">
        <v>35</v>
      </c>
      <c r="F63" s="44">
        <v>15</v>
      </c>
      <c r="G63" s="44">
        <v>6</v>
      </c>
      <c r="H63" s="44">
        <v>5</v>
      </c>
      <c r="I63" s="129">
        <v>12.25</v>
      </c>
      <c r="J63" s="129">
        <v>5.25</v>
      </c>
      <c r="K63" s="129">
        <v>2.1</v>
      </c>
      <c r="L63" s="129">
        <v>1.75</v>
      </c>
      <c r="M63" s="44">
        <v>1</v>
      </c>
      <c r="N63" s="44">
        <v>0</v>
      </c>
      <c r="O63" s="44">
        <v>0</v>
      </c>
    </row>
    <row r="64" spans="1:15" x14ac:dyDescent="0.2">
      <c r="A64" s="44" t="s">
        <v>52</v>
      </c>
      <c r="B64" s="130">
        <v>5</v>
      </c>
      <c r="C64" s="44" t="s">
        <v>214</v>
      </c>
      <c r="D64" s="129">
        <v>12</v>
      </c>
      <c r="E64" s="44">
        <v>28</v>
      </c>
      <c r="F64" s="44">
        <v>17</v>
      </c>
      <c r="G64" s="44">
        <v>11</v>
      </c>
      <c r="H64" s="44">
        <v>3</v>
      </c>
      <c r="I64" s="129">
        <v>16.333333333333332</v>
      </c>
      <c r="J64" s="129">
        <v>9.9166666666666661</v>
      </c>
      <c r="K64" s="129">
        <v>6.416666666666667</v>
      </c>
      <c r="L64" s="129">
        <v>1.75</v>
      </c>
      <c r="M64" s="44">
        <v>0</v>
      </c>
      <c r="N64" s="44">
        <v>2</v>
      </c>
      <c r="O64" s="44">
        <v>1</v>
      </c>
    </row>
    <row r="65" spans="1:15" x14ac:dyDescent="0.2">
      <c r="A65" s="44" t="s">
        <v>53</v>
      </c>
      <c r="B65" s="130">
        <v>5</v>
      </c>
      <c r="C65" s="44" t="s">
        <v>661</v>
      </c>
      <c r="D65" s="129">
        <v>16.666666666666664</v>
      </c>
      <c r="E65" s="44">
        <v>22</v>
      </c>
      <c r="F65" s="44">
        <v>8</v>
      </c>
      <c r="G65" s="44">
        <v>6</v>
      </c>
      <c r="H65" s="44">
        <v>6</v>
      </c>
      <c r="I65" s="129">
        <v>9.240000000000002</v>
      </c>
      <c r="J65" s="129">
        <v>3.3600000000000003</v>
      </c>
      <c r="K65" s="129">
        <v>2.5200000000000005</v>
      </c>
      <c r="L65" s="129">
        <v>2.5200000000000005</v>
      </c>
      <c r="M65" s="44">
        <v>2</v>
      </c>
      <c r="N65" s="44">
        <v>1</v>
      </c>
      <c r="O65" s="44">
        <v>1</v>
      </c>
    </row>
    <row r="66" spans="1:15" x14ac:dyDescent="0.2">
      <c r="A66" s="44" t="s">
        <v>56</v>
      </c>
      <c r="B66" s="130">
        <v>2</v>
      </c>
      <c r="C66" s="44" t="s">
        <v>644</v>
      </c>
      <c r="D66" s="129">
        <v>2</v>
      </c>
      <c r="E66" s="44">
        <v>2</v>
      </c>
      <c r="F66" s="44">
        <v>3</v>
      </c>
      <c r="G66" s="44">
        <v>3</v>
      </c>
      <c r="H66" s="44">
        <v>1</v>
      </c>
      <c r="I66" s="129">
        <v>7</v>
      </c>
      <c r="J66" s="129">
        <v>10.5</v>
      </c>
      <c r="K66" s="129">
        <v>10.5</v>
      </c>
      <c r="L66" s="129">
        <v>3.5</v>
      </c>
      <c r="M66" s="44">
        <v>0</v>
      </c>
      <c r="N66" s="44">
        <v>0</v>
      </c>
      <c r="O66" s="44">
        <v>0</v>
      </c>
    </row>
    <row r="67" spans="1:15" x14ac:dyDescent="0.2">
      <c r="A67" s="44" t="s">
        <v>324</v>
      </c>
      <c r="B67" s="130">
        <v>1</v>
      </c>
      <c r="C67" s="44" t="s">
        <v>630</v>
      </c>
      <c r="D67" s="129">
        <v>1</v>
      </c>
      <c r="E67" s="44">
        <v>0</v>
      </c>
      <c r="F67" s="44">
        <v>0</v>
      </c>
      <c r="G67" s="44">
        <v>0</v>
      </c>
      <c r="H67" s="44">
        <v>1</v>
      </c>
      <c r="I67" s="129">
        <v>0</v>
      </c>
      <c r="J67" s="129">
        <v>0</v>
      </c>
      <c r="K67" s="129">
        <v>0</v>
      </c>
      <c r="L67" s="129">
        <v>7</v>
      </c>
      <c r="M67" s="44">
        <v>0</v>
      </c>
      <c r="N67" s="44">
        <v>0</v>
      </c>
      <c r="O67" s="44">
        <v>0</v>
      </c>
    </row>
    <row r="68" spans="1:15" x14ac:dyDescent="0.2">
      <c r="A68" s="44" t="s">
        <v>333</v>
      </c>
      <c r="B68" s="130">
        <v>1</v>
      </c>
      <c r="C68" s="44" t="s">
        <v>623</v>
      </c>
      <c r="D68" s="129">
        <v>3</v>
      </c>
      <c r="E68" s="44">
        <v>6</v>
      </c>
      <c r="F68" s="44">
        <v>2</v>
      </c>
      <c r="G68" s="44">
        <v>1</v>
      </c>
      <c r="H68" s="44">
        <v>2</v>
      </c>
      <c r="I68" s="129">
        <v>14</v>
      </c>
      <c r="J68" s="129">
        <v>4.666666666666667</v>
      </c>
      <c r="K68" s="129">
        <v>2.3333333333333335</v>
      </c>
      <c r="L68" s="129">
        <v>4.666666666666667</v>
      </c>
      <c r="M68" s="44">
        <v>1</v>
      </c>
      <c r="N68" s="44">
        <v>0</v>
      </c>
      <c r="O68" s="44">
        <v>0</v>
      </c>
    </row>
    <row r="69" spans="1:15" x14ac:dyDescent="0.2">
      <c r="A69" s="44" t="s">
        <v>45</v>
      </c>
      <c r="B69" s="44">
        <v>6</v>
      </c>
      <c r="C69" s="44" t="s">
        <v>737</v>
      </c>
      <c r="D69" s="129">
        <v>17.333333333333339</v>
      </c>
      <c r="E69" s="44">
        <v>25</v>
      </c>
      <c r="F69" s="44">
        <v>14</v>
      </c>
      <c r="G69" s="44">
        <v>5</v>
      </c>
      <c r="H69" s="44">
        <v>9</v>
      </c>
      <c r="I69" s="129">
        <v>10.096153846153843</v>
      </c>
      <c r="J69" s="129">
        <v>5.6538461538461515</v>
      </c>
      <c r="K69" s="129">
        <v>2.0192307692307687</v>
      </c>
      <c r="L69" s="129">
        <v>3.6346153846153832</v>
      </c>
      <c r="M69" s="44">
        <v>2</v>
      </c>
      <c r="N69" s="44">
        <v>1</v>
      </c>
      <c r="O69" s="44">
        <v>0</v>
      </c>
    </row>
    <row r="70" spans="1:15" x14ac:dyDescent="0.2">
      <c r="A70" s="44" t="s">
        <v>53</v>
      </c>
      <c r="B70" s="130">
        <v>8</v>
      </c>
      <c r="C70" s="44" t="s">
        <v>659</v>
      </c>
      <c r="D70" s="129">
        <v>28.333333333333339</v>
      </c>
      <c r="E70" s="44">
        <v>35</v>
      </c>
      <c r="F70" s="44">
        <v>15</v>
      </c>
      <c r="G70" s="44">
        <v>12</v>
      </c>
      <c r="H70" s="44">
        <v>25</v>
      </c>
      <c r="I70" s="129">
        <v>8.6470588235294095</v>
      </c>
      <c r="J70" s="129">
        <v>3.7058823529411757</v>
      </c>
      <c r="K70" s="129">
        <v>2.9647058823529404</v>
      </c>
      <c r="L70" s="129">
        <v>6.1764705882352926</v>
      </c>
      <c r="M70" s="44">
        <v>3</v>
      </c>
      <c r="N70" s="44">
        <v>3</v>
      </c>
      <c r="O70" s="44">
        <v>1</v>
      </c>
    </row>
    <row r="71" spans="1:15" x14ac:dyDescent="0.2">
      <c r="A71" s="44" t="s">
        <v>45</v>
      </c>
      <c r="B71" s="130">
        <v>2</v>
      </c>
      <c r="C71" s="44" t="s">
        <v>734</v>
      </c>
      <c r="D71" s="129">
        <v>3</v>
      </c>
      <c r="E71" s="44">
        <v>3</v>
      </c>
      <c r="F71" s="44">
        <v>4</v>
      </c>
      <c r="G71" s="44">
        <v>3</v>
      </c>
      <c r="H71" s="44">
        <v>1</v>
      </c>
      <c r="I71" s="129">
        <v>7</v>
      </c>
      <c r="J71" s="129">
        <v>9.3333333333333339</v>
      </c>
      <c r="K71" s="129">
        <v>7</v>
      </c>
      <c r="L71" s="129">
        <v>2.3333333333333335</v>
      </c>
      <c r="M71" s="44">
        <v>1</v>
      </c>
      <c r="N71" s="44">
        <v>0</v>
      </c>
      <c r="O71" s="44">
        <v>0</v>
      </c>
    </row>
    <row r="72" spans="1:15" x14ac:dyDescent="0.2">
      <c r="A72" s="44" t="s">
        <v>326</v>
      </c>
      <c r="B72" s="44">
        <v>2</v>
      </c>
      <c r="C72" s="44" t="s">
        <v>229</v>
      </c>
      <c r="D72" s="129">
        <v>4</v>
      </c>
      <c r="E72" s="44">
        <v>12</v>
      </c>
      <c r="F72" s="44">
        <v>9</v>
      </c>
      <c r="G72" s="44">
        <v>3</v>
      </c>
      <c r="H72" s="44">
        <v>1</v>
      </c>
      <c r="I72" s="129">
        <v>21</v>
      </c>
      <c r="J72" s="129">
        <v>15.75</v>
      </c>
      <c r="K72" s="129">
        <v>5.25</v>
      </c>
      <c r="L72" s="129">
        <v>1.75</v>
      </c>
      <c r="M72" s="44">
        <v>0</v>
      </c>
      <c r="N72" s="44">
        <v>0</v>
      </c>
      <c r="O72" s="44">
        <v>0</v>
      </c>
    </row>
    <row r="73" spans="1:15" x14ac:dyDescent="0.2">
      <c r="A73" s="44" t="s">
        <v>314</v>
      </c>
      <c r="B73" s="130">
        <v>5</v>
      </c>
      <c r="C73" s="44" t="s">
        <v>742</v>
      </c>
      <c r="D73" s="129">
        <v>10</v>
      </c>
      <c r="E73" s="44">
        <v>13</v>
      </c>
      <c r="F73" s="44">
        <v>8</v>
      </c>
      <c r="G73" s="44">
        <v>10</v>
      </c>
      <c r="H73" s="44">
        <v>10</v>
      </c>
      <c r="I73" s="129">
        <v>9.1</v>
      </c>
      <c r="J73" s="129">
        <v>5.6</v>
      </c>
      <c r="K73" s="129">
        <v>7</v>
      </c>
      <c r="L73" s="129">
        <v>7</v>
      </c>
      <c r="M73" s="44">
        <v>0</v>
      </c>
      <c r="N73" s="44">
        <v>0</v>
      </c>
      <c r="O73" s="44">
        <v>0</v>
      </c>
    </row>
    <row r="74" spans="1:15" x14ac:dyDescent="0.2">
      <c r="A74" s="44" t="s">
        <v>44</v>
      </c>
      <c r="B74" s="130">
        <v>7</v>
      </c>
      <c r="C74" s="44" t="s">
        <v>232</v>
      </c>
      <c r="D74" s="129">
        <v>27</v>
      </c>
      <c r="E74" s="44">
        <v>31</v>
      </c>
      <c r="F74" s="44">
        <v>11</v>
      </c>
      <c r="G74" s="44">
        <v>10</v>
      </c>
      <c r="H74" s="44">
        <v>28</v>
      </c>
      <c r="I74" s="129">
        <v>8.0370370370370363</v>
      </c>
      <c r="J74" s="129">
        <v>2.8518518518518516</v>
      </c>
      <c r="K74" s="129">
        <v>2.5925925925925926</v>
      </c>
      <c r="L74" s="129">
        <v>7.2592592592592595</v>
      </c>
      <c r="M74" s="44">
        <v>2</v>
      </c>
      <c r="N74" s="44">
        <v>1</v>
      </c>
      <c r="O74" s="44">
        <v>0</v>
      </c>
    </row>
    <row r="75" spans="1:15" x14ac:dyDescent="0.2">
      <c r="A75" s="44" t="s">
        <v>53</v>
      </c>
      <c r="B75" s="44">
        <v>1</v>
      </c>
      <c r="C75" s="44" t="s">
        <v>652</v>
      </c>
      <c r="D75" s="129">
        <v>0.66666666666666663</v>
      </c>
      <c r="E75" s="44">
        <v>1</v>
      </c>
      <c r="F75" s="44">
        <v>1</v>
      </c>
      <c r="G75" s="44">
        <v>3</v>
      </c>
      <c r="H75" s="44">
        <v>0</v>
      </c>
      <c r="I75" s="129">
        <v>10.5</v>
      </c>
      <c r="J75" s="129">
        <v>10.5</v>
      </c>
      <c r="K75" s="129">
        <v>31.5</v>
      </c>
      <c r="L75" s="129">
        <v>0</v>
      </c>
      <c r="M75" s="44">
        <v>0</v>
      </c>
      <c r="N75" s="44">
        <v>0</v>
      </c>
      <c r="O75" s="44">
        <v>0</v>
      </c>
    </row>
    <row r="76" spans="1:15" x14ac:dyDescent="0.2">
      <c r="A76" s="44" t="s">
        <v>335</v>
      </c>
      <c r="B76" s="130">
        <v>5</v>
      </c>
      <c r="C76" s="44" t="s">
        <v>235</v>
      </c>
      <c r="D76" s="129">
        <v>18</v>
      </c>
      <c r="E76" s="44">
        <v>25</v>
      </c>
      <c r="F76" s="44">
        <v>16</v>
      </c>
      <c r="G76" s="44">
        <v>12</v>
      </c>
      <c r="H76" s="44">
        <v>12</v>
      </c>
      <c r="I76" s="129">
        <v>9.7222222222222214</v>
      </c>
      <c r="J76" s="129">
        <v>6.2222222222222223</v>
      </c>
      <c r="K76" s="129">
        <v>4.666666666666667</v>
      </c>
      <c r="L76" s="129">
        <v>4.666666666666667</v>
      </c>
      <c r="M76" s="44">
        <v>1</v>
      </c>
      <c r="N76" s="44">
        <v>1</v>
      </c>
      <c r="O76" s="44">
        <v>1</v>
      </c>
    </row>
    <row r="77" spans="1:15" x14ac:dyDescent="0.2">
      <c r="A77" s="44" t="s">
        <v>333</v>
      </c>
      <c r="B77" s="130">
        <v>2</v>
      </c>
      <c r="C77" s="44" t="s">
        <v>238</v>
      </c>
      <c r="D77" s="129">
        <v>5</v>
      </c>
      <c r="E77" s="44">
        <v>10</v>
      </c>
      <c r="F77" s="44">
        <v>4</v>
      </c>
      <c r="G77" s="44">
        <v>2</v>
      </c>
      <c r="H77" s="44">
        <v>2</v>
      </c>
      <c r="I77" s="129">
        <v>14</v>
      </c>
      <c r="J77" s="129">
        <v>5.6</v>
      </c>
      <c r="K77" s="129">
        <v>2.8</v>
      </c>
      <c r="L77" s="129">
        <v>2.8</v>
      </c>
      <c r="M77" s="44">
        <v>0</v>
      </c>
      <c r="N77" s="44">
        <v>0</v>
      </c>
      <c r="O77" s="44">
        <v>1</v>
      </c>
    </row>
    <row r="78" spans="1:15" x14ac:dyDescent="0.2">
      <c r="A78" s="44" t="s">
        <v>7</v>
      </c>
      <c r="B78" s="130">
        <v>6</v>
      </c>
      <c r="C78" s="44" t="s">
        <v>241</v>
      </c>
      <c r="D78" s="129">
        <v>10.666666666666664</v>
      </c>
      <c r="E78" s="44">
        <v>16</v>
      </c>
      <c r="F78" s="44">
        <v>8</v>
      </c>
      <c r="G78" s="44">
        <v>9</v>
      </c>
      <c r="H78" s="44">
        <v>7</v>
      </c>
      <c r="I78" s="129">
        <v>10.500000000000002</v>
      </c>
      <c r="J78" s="129">
        <v>5.2500000000000009</v>
      </c>
      <c r="K78" s="129">
        <v>5.9062500000000009</v>
      </c>
      <c r="L78" s="129">
        <v>4.5937500000000009</v>
      </c>
      <c r="M78" s="44">
        <v>1</v>
      </c>
      <c r="N78" s="44">
        <v>1</v>
      </c>
      <c r="O78" s="44">
        <v>1</v>
      </c>
    </row>
    <row r="79" spans="1:15" x14ac:dyDescent="0.2">
      <c r="A79" s="44" t="s">
        <v>325</v>
      </c>
      <c r="B79" s="130">
        <v>1</v>
      </c>
      <c r="C79" s="44" t="s">
        <v>244</v>
      </c>
      <c r="D79" s="129">
        <v>1</v>
      </c>
      <c r="E79" s="44">
        <v>3</v>
      </c>
      <c r="F79" s="44">
        <v>2</v>
      </c>
      <c r="G79" s="44">
        <v>1</v>
      </c>
      <c r="H79" s="44">
        <v>1</v>
      </c>
      <c r="I79" s="129">
        <v>21</v>
      </c>
      <c r="J79" s="129">
        <v>14</v>
      </c>
      <c r="K79" s="129">
        <v>7</v>
      </c>
      <c r="L79" s="129">
        <v>7</v>
      </c>
      <c r="M79" s="44">
        <v>0</v>
      </c>
      <c r="N79" s="44">
        <v>0</v>
      </c>
      <c r="O79" s="44">
        <v>0</v>
      </c>
    </row>
    <row r="80" spans="1:15" x14ac:dyDescent="0.2">
      <c r="A80" s="44" t="s">
        <v>334</v>
      </c>
      <c r="B80" s="44">
        <v>4</v>
      </c>
      <c r="C80" s="44" t="s">
        <v>699</v>
      </c>
      <c r="D80" s="129">
        <v>3.6666666666666674</v>
      </c>
      <c r="E80" s="44">
        <v>7</v>
      </c>
      <c r="F80" s="44">
        <v>6</v>
      </c>
      <c r="G80" s="44">
        <v>6</v>
      </c>
      <c r="H80" s="44">
        <v>1</v>
      </c>
      <c r="I80" s="129">
        <v>13.363636363636362</v>
      </c>
      <c r="J80" s="129">
        <v>11.454545454545451</v>
      </c>
      <c r="K80" s="129">
        <v>11.454545454545451</v>
      </c>
      <c r="L80" s="129">
        <v>1.9090909090909087</v>
      </c>
      <c r="M80" s="44">
        <v>2</v>
      </c>
      <c r="N80" s="44">
        <v>1</v>
      </c>
      <c r="O80" s="44">
        <v>0</v>
      </c>
    </row>
    <row r="81" spans="1:15" x14ac:dyDescent="0.2">
      <c r="A81" s="44" t="s">
        <v>44</v>
      </c>
      <c r="B81" s="130">
        <v>10</v>
      </c>
      <c r="C81" s="44" t="s">
        <v>250</v>
      </c>
      <c r="D81" s="129">
        <v>26</v>
      </c>
      <c r="E81" s="44">
        <v>43</v>
      </c>
      <c r="F81" s="44">
        <v>33</v>
      </c>
      <c r="G81" s="44">
        <v>23</v>
      </c>
      <c r="H81" s="44">
        <v>17</v>
      </c>
      <c r="I81" s="129">
        <v>11.576923076923077</v>
      </c>
      <c r="J81" s="129">
        <v>8.884615384615385</v>
      </c>
      <c r="K81" s="129">
        <v>6.1923076923076925</v>
      </c>
      <c r="L81" s="129">
        <v>4.5769230769230766</v>
      </c>
      <c r="M81" s="44">
        <v>1</v>
      </c>
      <c r="N81" s="44">
        <v>5</v>
      </c>
      <c r="O81" s="44">
        <v>0</v>
      </c>
    </row>
    <row r="82" spans="1:15" x14ac:dyDescent="0.2">
      <c r="A82" s="44" t="s">
        <v>56</v>
      </c>
      <c r="B82" s="130">
        <v>1</v>
      </c>
      <c r="C82" s="44" t="s">
        <v>645</v>
      </c>
      <c r="D82" s="129">
        <v>2</v>
      </c>
      <c r="E82" s="44">
        <v>1</v>
      </c>
      <c r="F82" s="44">
        <v>0</v>
      </c>
      <c r="G82" s="44">
        <v>2</v>
      </c>
      <c r="H82" s="44">
        <v>1</v>
      </c>
      <c r="I82" s="129">
        <v>3.5</v>
      </c>
      <c r="J82" s="129">
        <v>0</v>
      </c>
      <c r="K82" s="129">
        <v>7</v>
      </c>
      <c r="L82" s="129">
        <v>3.5</v>
      </c>
      <c r="M82" s="44">
        <v>0</v>
      </c>
      <c r="N82" s="44">
        <v>0</v>
      </c>
      <c r="O82" s="44">
        <v>0</v>
      </c>
    </row>
    <row r="83" spans="1:15" x14ac:dyDescent="0.2">
      <c r="A83" s="44" t="s">
        <v>335</v>
      </c>
      <c r="B83" s="130">
        <v>7</v>
      </c>
      <c r="C83" s="44" t="s">
        <v>259</v>
      </c>
      <c r="D83" s="129">
        <v>18</v>
      </c>
      <c r="E83" s="44">
        <v>44</v>
      </c>
      <c r="F83" s="44">
        <v>33</v>
      </c>
      <c r="G83" s="44">
        <v>16</v>
      </c>
      <c r="H83" s="44">
        <v>8</v>
      </c>
      <c r="I83" s="129">
        <v>17.111111111111111</v>
      </c>
      <c r="J83" s="129">
        <v>12.833333333333334</v>
      </c>
      <c r="K83" s="129">
        <v>6.2222222222222223</v>
      </c>
      <c r="L83" s="129">
        <v>3.1111111111111112</v>
      </c>
      <c r="M83" s="44">
        <v>0</v>
      </c>
      <c r="N83" s="44">
        <v>3</v>
      </c>
      <c r="O83" s="44">
        <v>1</v>
      </c>
    </row>
    <row r="84" spans="1:15" x14ac:dyDescent="0.2">
      <c r="A84" s="44" t="s">
        <v>335</v>
      </c>
      <c r="B84" s="130">
        <v>1</v>
      </c>
      <c r="C84" s="44" t="s">
        <v>712</v>
      </c>
      <c r="D84" s="129">
        <v>3</v>
      </c>
      <c r="E84" s="44">
        <v>9</v>
      </c>
      <c r="F84" s="44">
        <v>4</v>
      </c>
      <c r="G84" s="44">
        <v>1</v>
      </c>
      <c r="H84" s="44">
        <v>2</v>
      </c>
      <c r="I84" s="129">
        <v>21</v>
      </c>
      <c r="J84" s="129">
        <v>9.3333333333333339</v>
      </c>
      <c r="K84" s="129">
        <v>2.3333333333333335</v>
      </c>
      <c r="L84" s="129">
        <v>4.666666666666667</v>
      </c>
      <c r="M84" s="44">
        <v>0</v>
      </c>
      <c r="N84" s="44">
        <v>0</v>
      </c>
      <c r="O84" s="44">
        <v>0</v>
      </c>
    </row>
    <row r="85" spans="1:15" x14ac:dyDescent="0.2">
      <c r="A85" s="44" t="s">
        <v>325</v>
      </c>
      <c r="B85" s="130">
        <v>3</v>
      </c>
      <c r="C85" s="44" t="s">
        <v>684</v>
      </c>
      <c r="D85" s="129">
        <v>5.666666666666667</v>
      </c>
      <c r="E85" s="44">
        <v>8</v>
      </c>
      <c r="F85" s="44">
        <v>2</v>
      </c>
      <c r="G85" s="44">
        <v>4</v>
      </c>
      <c r="H85" s="44">
        <v>4</v>
      </c>
      <c r="I85" s="129">
        <v>9.8823529411764692</v>
      </c>
      <c r="J85" s="129">
        <v>2.4705882352941173</v>
      </c>
      <c r="K85" s="129">
        <v>4.9411764705882346</v>
      </c>
      <c r="L85" s="129">
        <v>4.9411764705882346</v>
      </c>
      <c r="M85" s="44">
        <v>0</v>
      </c>
      <c r="N85" s="44">
        <v>0</v>
      </c>
      <c r="O85" s="44">
        <v>0</v>
      </c>
    </row>
    <row r="86" spans="1:15" x14ac:dyDescent="0.2">
      <c r="A86" s="44" t="s">
        <v>312</v>
      </c>
      <c r="B86" s="44">
        <v>2</v>
      </c>
      <c r="C86" s="44" t="s">
        <v>277</v>
      </c>
      <c r="D86" s="129">
        <v>7</v>
      </c>
      <c r="E86" s="44">
        <v>19</v>
      </c>
      <c r="F86" s="44">
        <v>15</v>
      </c>
      <c r="G86" s="44">
        <v>6</v>
      </c>
      <c r="H86" s="44">
        <v>0</v>
      </c>
      <c r="I86" s="129">
        <v>19</v>
      </c>
      <c r="J86" s="129">
        <v>15</v>
      </c>
      <c r="K86" s="129">
        <v>6</v>
      </c>
      <c r="L86" s="129">
        <v>0</v>
      </c>
      <c r="M86" s="44">
        <v>0</v>
      </c>
      <c r="N86" s="44">
        <v>1</v>
      </c>
      <c r="O86" s="44">
        <v>0</v>
      </c>
    </row>
    <row r="87" spans="1:15" x14ac:dyDescent="0.2">
      <c r="A87" s="44" t="s">
        <v>7</v>
      </c>
      <c r="B87" s="130">
        <v>2</v>
      </c>
      <c r="C87" s="44" t="s">
        <v>279</v>
      </c>
      <c r="D87" s="129">
        <v>3.3333333333333335</v>
      </c>
      <c r="E87" s="44">
        <v>0</v>
      </c>
      <c r="F87" s="44">
        <v>0</v>
      </c>
      <c r="G87" s="44">
        <v>2</v>
      </c>
      <c r="H87" s="44">
        <v>0</v>
      </c>
      <c r="I87" s="129">
        <v>0</v>
      </c>
      <c r="J87" s="129">
        <v>0</v>
      </c>
      <c r="K87" s="129">
        <v>4.2</v>
      </c>
      <c r="L87" s="129">
        <v>0</v>
      </c>
      <c r="M87" s="44">
        <v>0</v>
      </c>
      <c r="N87" s="44">
        <v>0</v>
      </c>
      <c r="O87" s="44">
        <v>0</v>
      </c>
    </row>
    <row r="89" spans="1:15" x14ac:dyDescent="0.2">
      <c r="B89" s="130"/>
    </row>
  </sheetData>
  <sortState ref="A2:Q89">
    <sortCondition ref="C2:C89"/>
  </sortState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"/>
  <sheetViews>
    <sheetView workbookViewId="0">
      <selection activeCell="D27" sqref="D27"/>
    </sheetView>
  </sheetViews>
  <sheetFormatPr defaultRowHeight="12.75" x14ac:dyDescent="0.2"/>
  <cols>
    <col min="2" max="2" width="4.28515625" customWidth="1"/>
    <col min="3" max="3" width="5" customWidth="1"/>
    <col min="4" max="4" width="17.5703125" customWidth="1"/>
    <col min="5" max="13" width="6.42578125" customWidth="1"/>
    <col min="14" max="14" width="6.42578125" style="82" customWidth="1"/>
    <col min="15" max="15" width="6.42578125" customWidth="1"/>
    <col min="16" max="16" width="6.42578125" style="82" customWidth="1"/>
    <col min="17" max="17" width="2.140625" style="82" customWidth="1"/>
    <col min="18" max="19" width="6.42578125" customWidth="1"/>
    <col min="20" max="22" width="6.42578125" style="92" customWidth="1"/>
    <col min="23" max="29" width="6.42578125" customWidth="1"/>
  </cols>
  <sheetData>
    <row r="1" spans="1:29" x14ac:dyDescent="0.2">
      <c r="D1" s="108" t="s">
        <v>320</v>
      </c>
    </row>
    <row r="2" spans="1:29" x14ac:dyDescent="0.2">
      <c r="A2" s="20" t="s">
        <v>6</v>
      </c>
      <c r="B2" s="20" t="s">
        <v>22</v>
      </c>
      <c r="C2" s="20" t="s">
        <v>23</v>
      </c>
      <c r="D2" s="20" t="s">
        <v>24</v>
      </c>
      <c r="E2" s="19" t="s">
        <v>25</v>
      </c>
      <c r="F2" s="19" t="s">
        <v>26</v>
      </c>
      <c r="G2" s="19" t="s">
        <v>27</v>
      </c>
      <c r="H2" s="19" t="s">
        <v>28</v>
      </c>
      <c r="I2" s="19" t="s">
        <v>29</v>
      </c>
      <c r="J2" s="19" t="s">
        <v>30</v>
      </c>
      <c r="K2" s="19" t="s">
        <v>31</v>
      </c>
      <c r="L2" s="19" t="s">
        <v>32</v>
      </c>
      <c r="M2" s="19" t="s">
        <v>33</v>
      </c>
      <c r="N2" s="102" t="s">
        <v>34</v>
      </c>
      <c r="O2" s="19" t="s">
        <v>35</v>
      </c>
      <c r="P2" s="102" t="s">
        <v>36</v>
      </c>
      <c r="Q2" s="101"/>
      <c r="R2" s="97" t="s">
        <v>38</v>
      </c>
      <c r="S2" s="98" t="s">
        <v>27</v>
      </c>
      <c r="T2" s="98" t="s">
        <v>26</v>
      </c>
      <c r="U2" s="98" t="s">
        <v>32</v>
      </c>
      <c r="V2" s="98" t="s">
        <v>33</v>
      </c>
      <c r="W2" s="99" t="s">
        <v>39</v>
      </c>
      <c r="X2" s="99" t="s">
        <v>40</v>
      </c>
      <c r="Y2" s="99" t="s">
        <v>41</v>
      </c>
      <c r="Z2" s="99" t="s">
        <v>42</v>
      </c>
      <c r="AA2" s="98" t="s">
        <v>1</v>
      </c>
      <c r="AB2" s="98" t="s">
        <v>3</v>
      </c>
      <c r="AC2" s="100" t="s">
        <v>43</v>
      </c>
    </row>
    <row r="3" spans="1:29" x14ac:dyDescent="0.2">
      <c r="A3" t="s">
        <v>333</v>
      </c>
      <c r="B3">
        <v>42</v>
      </c>
      <c r="C3">
        <v>10</v>
      </c>
      <c r="D3" t="s">
        <v>627</v>
      </c>
      <c r="E3">
        <v>27</v>
      </c>
      <c r="F3">
        <v>7</v>
      </c>
      <c r="G3">
        <v>10</v>
      </c>
      <c r="H3">
        <v>0</v>
      </c>
      <c r="I3">
        <v>0</v>
      </c>
      <c r="J3">
        <v>0</v>
      </c>
      <c r="K3">
        <v>4</v>
      </c>
      <c r="L3">
        <v>3</v>
      </c>
      <c r="M3">
        <v>1</v>
      </c>
      <c r="N3" s="82">
        <v>0.37037037037037035</v>
      </c>
      <c r="O3">
        <v>10</v>
      </c>
      <c r="P3" s="82">
        <v>0.37037037037037035</v>
      </c>
      <c r="R3" s="95"/>
      <c r="S3" s="96"/>
      <c r="T3" s="96"/>
      <c r="U3" s="96"/>
      <c r="V3" s="96"/>
      <c r="W3" s="95"/>
      <c r="X3" s="95"/>
      <c r="Y3" s="95"/>
      <c r="Z3" s="95"/>
    </row>
    <row r="4" spans="1:29" x14ac:dyDescent="0.2">
      <c r="A4" t="s">
        <v>324</v>
      </c>
      <c r="B4">
        <v>43</v>
      </c>
      <c r="C4">
        <v>10</v>
      </c>
      <c r="D4" t="s">
        <v>634</v>
      </c>
      <c r="E4">
        <v>28</v>
      </c>
      <c r="F4">
        <v>7</v>
      </c>
      <c r="G4">
        <v>11</v>
      </c>
      <c r="H4">
        <v>0</v>
      </c>
      <c r="I4">
        <v>0</v>
      </c>
      <c r="J4">
        <v>0</v>
      </c>
      <c r="K4">
        <v>9</v>
      </c>
      <c r="L4">
        <v>3</v>
      </c>
      <c r="M4">
        <v>2</v>
      </c>
      <c r="N4" s="82">
        <v>0.39285714285714285</v>
      </c>
      <c r="O4">
        <v>11</v>
      </c>
      <c r="P4" s="82">
        <v>0.39285714285714285</v>
      </c>
      <c r="R4" s="84">
        <v>27</v>
      </c>
      <c r="S4" s="92">
        <v>38</v>
      </c>
      <c r="T4" s="92">
        <v>22</v>
      </c>
      <c r="U4" s="92">
        <v>10</v>
      </c>
      <c r="V4" s="92">
        <v>17</v>
      </c>
      <c r="W4" s="84">
        <v>9.8518518518518512</v>
      </c>
      <c r="X4" s="84">
        <v>5.7037037037037033</v>
      </c>
      <c r="Y4" s="84">
        <v>2.5925925925925926</v>
      </c>
      <c r="Z4" s="84">
        <v>4.4074074074074074</v>
      </c>
      <c r="AA4">
        <v>1</v>
      </c>
      <c r="AB4">
        <v>1</v>
      </c>
      <c r="AC4">
        <v>5</v>
      </c>
    </row>
    <row r="5" spans="1:29" x14ac:dyDescent="0.2">
      <c r="A5" t="s">
        <v>324</v>
      </c>
      <c r="B5">
        <v>44</v>
      </c>
      <c r="C5">
        <v>3</v>
      </c>
      <c r="D5" t="s">
        <v>633</v>
      </c>
      <c r="E5">
        <v>8</v>
      </c>
      <c r="F5">
        <v>1</v>
      </c>
      <c r="G5">
        <v>2</v>
      </c>
      <c r="H5">
        <v>0</v>
      </c>
      <c r="I5">
        <v>0</v>
      </c>
      <c r="J5">
        <v>0</v>
      </c>
      <c r="K5">
        <v>3</v>
      </c>
      <c r="L5">
        <v>0</v>
      </c>
      <c r="M5">
        <v>1</v>
      </c>
      <c r="N5" s="82">
        <v>0.25</v>
      </c>
      <c r="O5">
        <v>2</v>
      </c>
      <c r="P5" s="82">
        <v>0.25</v>
      </c>
      <c r="R5" s="84"/>
      <c r="S5" s="92"/>
      <c r="W5" s="84"/>
      <c r="X5" s="84"/>
      <c r="Y5" s="84"/>
      <c r="Z5" s="84"/>
    </row>
    <row r="6" spans="1:29" x14ac:dyDescent="0.2">
      <c r="A6" t="s">
        <v>324</v>
      </c>
      <c r="B6">
        <v>45</v>
      </c>
      <c r="C6">
        <v>10</v>
      </c>
      <c r="D6" t="s">
        <v>632</v>
      </c>
      <c r="E6">
        <v>27</v>
      </c>
      <c r="F6">
        <v>9</v>
      </c>
      <c r="G6">
        <v>10</v>
      </c>
      <c r="H6">
        <v>2</v>
      </c>
      <c r="I6">
        <v>0</v>
      </c>
      <c r="J6">
        <v>0</v>
      </c>
      <c r="K6">
        <v>9</v>
      </c>
      <c r="L6">
        <v>3</v>
      </c>
      <c r="M6">
        <v>5</v>
      </c>
      <c r="N6" s="82">
        <v>0.37037037037037035</v>
      </c>
      <c r="O6">
        <v>12</v>
      </c>
      <c r="P6" s="82">
        <v>0.44444444444444442</v>
      </c>
      <c r="R6" s="84">
        <v>8</v>
      </c>
      <c r="S6" s="92">
        <v>8</v>
      </c>
      <c r="T6" s="92">
        <v>7</v>
      </c>
      <c r="U6" s="92">
        <v>8</v>
      </c>
      <c r="V6" s="92">
        <v>6</v>
      </c>
      <c r="W6" s="84">
        <v>7</v>
      </c>
      <c r="X6" s="84">
        <v>6.125</v>
      </c>
      <c r="Y6" s="84">
        <v>7</v>
      </c>
      <c r="Z6" s="84">
        <v>5.25</v>
      </c>
      <c r="AA6">
        <v>2</v>
      </c>
      <c r="AB6">
        <v>0</v>
      </c>
      <c r="AC6">
        <v>0</v>
      </c>
    </row>
    <row r="7" spans="1:29" x14ac:dyDescent="0.2">
      <c r="A7" t="s">
        <v>324</v>
      </c>
      <c r="B7">
        <v>38</v>
      </c>
      <c r="C7">
        <v>8</v>
      </c>
      <c r="D7" t="s">
        <v>628</v>
      </c>
      <c r="E7">
        <v>23</v>
      </c>
      <c r="F7">
        <v>6</v>
      </c>
      <c r="G7">
        <v>7</v>
      </c>
      <c r="H7">
        <v>2</v>
      </c>
      <c r="I7">
        <v>0</v>
      </c>
      <c r="J7">
        <v>0</v>
      </c>
      <c r="K7">
        <v>3</v>
      </c>
      <c r="L7">
        <v>3</v>
      </c>
      <c r="M7">
        <v>7</v>
      </c>
      <c r="N7" s="82">
        <v>0.30434782608695654</v>
      </c>
      <c r="O7">
        <v>9</v>
      </c>
      <c r="P7" s="82">
        <v>0.39130434782608697</v>
      </c>
      <c r="R7" s="84"/>
      <c r="S7" s="92"/>
      <c r="W7" s="84"/>
      <c r="X7" s="84"/>
      <c r="Y7" s="84"/>
      <c r="Z7" s="84"/>
    </row>
    <row r="8" spans="1:29" x14ac:dyDescent="0.2">
      <c r="A8" t="s">
        <v>324</v>
      </c>
      <c r="B8">
        <v>39</v>
      </c>
      <c r="C8">
        <v>9</v>
      </c>
      <c r="D8" t="s">
        <v>636</v>
      </c>
      <c r="E8">
        <v>23</v>
      </c>
      <c r="F8">
        <v>1</v>
      </c>
      <c r="G8">
        <v>5</v>
      </c>
      <c r="H8">
        <v>0</v>
      </c>
      <c r="I8">
        <v>0</v>
      </c>
      <c r="J8">
        <v>0</v>
      </c>
      <c r="K8">
        <v>7</v>
      </c>
      <c r="L8">
        <v>3</v>
      </c>
      <c r="M8">
        <v>5</v>
      </c>
      <c r="N8" s="82">
        <v>0.21739130434782608</v>
      </c>
      <c r="O8">
        <v>5</v>
      </c>
      <c r="P8" s="82">
        <v>0.21739130434782608</v>
      </c>
      <c r="R8" s="95"/>
      <c r="S8" s="96"/>
      <c r="T8" s="96"/>
      <c r="U8" s="96"/>
      <c r="V8" s="96"/>
      <c r="W8" s="95"/>
      <c r="X8" s="84"/>
      <c r="Y8" s="84"/>
      <c r="Z8" s="84"/>
    </row>
    <row r="9" spans="1:29" x14ac:dyDescent="0.2">
      <c r="A9" t="s">
        <v>56</v>
      </c>
      <c r="B9">
        <v>52</v>
      </c>
      <c r="C9">
        <v>8</v>
      </c>
      <c r="D9" t="s">
        <v>647</v>
      </c>
      <c r="E9">
        <v>23</v>
      </c>
      <c r="F9">
        <v>4</v>
      </c>
      <c r="G9">
        <v>7</v>
      </c>
      <c r="H9">
        <v>2</v>
      </c>
      <c r="I9">
        <v>0</v>
      </c>
      <c r="J9">
        <v>0</v>
      </c>
      <c r="K9">
        <v>7</v>
      </c>
      <c r="L9">
        <v>2</v>
      </c>
      <c r="M9">
        <v>7</v>
      </c>
      <c r="N9" s="82">
        <v>0.30434782608695654</v>
      </c>
      <c r="O9">
        <v>9</v>
      </c>
      <c r="P9" s="82">
        <v>0.39130434782608697</v>
      </c>
      <c r="R9" s="84">
        <v>0</v>
      </c>
      <c r="S9" s="92">
        <v>2</v>
      </c>
      <c r="T9" s="92">
        <v>5</v>
      </c>
      <c r="U9" s="92">
        <v>3</v>
      </c>
      <c r="V9" s="92">
        <v>0</v>
      </c>
      <c r="W9" s="84" t="e">
        <v>#DIV/0!</v>
      </c>
      <c r="X9" s="84" t="e">
        <v>#DIV/0!</v>
      </c>
      <c r="Y9" s="84" t="e">
        <v>#DIV/0!</v>
      </c>
      <c r="Z9" s="84" t="e">
        <v>#DIV/0!</v>
      </c>
      <c r="AA9">
        <v>0</v>
      </c>
      <c r="AB9">
        <v>0</v>
      </c>
      <c r="AC9">
        <v>0</v>
      </c>
    </row>
    <row r="10" spans="1:29" x14ac:dyDescent="0.2">
      <c r="A10" t="s">
        <v>56</v>
      </c>
      <c r="B10">
        <v>42</v>
      </c>
      <c r="C10">
        <v>8</v>
      </c>
      <c r="D10" t="s">
        <v>646</v>
      </c>
      <c r="E10">
        <v>20</v>
      </c>
      <c r="F10">
        <v>4</v>
      </c>
      <c r="G10">
        <v>9</v>
      </c>
      <c r="H10">
        <v>2</v>
      </c>
      <c r="I10">
        <v>0</v>
      </c>
      <c r="J10">
        <v>0</v>
      </c>
      <c r="K10">
        <v>2</v>
      </c>
      <c r="L10">
        <v>4</v>
      </c>
      <c r="M10">
        <v>4</v>
      </c>
      <c r="N10" s="82">
        <v>0.45</v>
      </c>
      <c r="O10">
        <v>11</v>
      </c>
      <c r="P10" s="82">
        <v>0.55000000000000004</v>
      </c>
      <c r="R10" s="84"/>
      <c r="S10" s="92"/>
      <c r="W10" s="84"/>
      <c r="X10" s="84"/>
      <c r="Y10" s="84"/>
      <c r="Z10" s="84"/>
    </row>
    <row r="11" spans="1:29" x14ac:dyDescent="0.2">
      <c r="A11" t="s">
        <v>56</v>
      </c>
      <c r="B11">
        <v>48</v>
      </c>
      <c r="C11">
        <v>9</v>
      </c>
      <c r="D11" t="s">
        <v>645</v>
      </c>
      <c r="E11">
        <v>24</v>
      </c>
      <c r="F11">
        <v>5</v>
      </c>
      <c r="G11">
        <v>8</v>
      </c>
      <c r="H11">
        <v>3</v>
      </c>
      <c r="I11">
        <v>0</v>
      </c>
      <c r="J11">
        <v>0</v>
      </c>
      <c r="K11">
        <v>9</v>
      </c>
      <c r="L11">
        <v>4</v>
      </c>
      <c r="M11">
        <v>2</v>
      </c>
      <c r="N11" s="82">
        <v>0.33333333333333331</v>
      </c>
      <c r="O11">
        <v>11</v>
      </c>
      <c r="P11" s="82">
        <v>0.45833333333333331</v>
      </c>
      <c r="R11" s="84">
        <v>2</v>
      </c>
      <c r="S11" s="92">
        <v>1</v>
      </c>
      <c r="T11" s="92">
        <v>0</v>
      </c>
      <c r="U11" s="92">
        <v>2</v>
      </c>
      <c r="V11" s="92">
        <v>1</v>
      </c>
      <c r="W11" s="84">
        <v>3.5</v>
      </c>
      <c r="X11" s="84">
        <v>0</v>
      </c>
      <c r="Y11" s="84">
        <v>7</v>
      </c>
      <c r="Z11" s="84">
        <v>3.5</v>
      </c>
      <c r="AA11">
        <v>0</v>
      </c>
      <c r="AB11">
        <v>0</v>
      </c>
      <c r="AC11">
        <v>0</v>
      </c>
    </row>
    <row r="12" spans="1:29" x14ac:dyDescent="0.2">
      <c r="A12" t="s">
        <v>53</v>
      </c>
      <c r="B12">
        <v>45</v>
      </c>
      <c r="C12">
        <v>9</v>
      </c>
      <c r="D12" t="s">
        <v>655</v>
      </c>
      <c r="E12">
        <v>23</v>
      </c>
      <c r="F12">
        <v>7</v>
      </c>
      <c r="G12">
        <v>12</v>
      </c>
      <c r="H12">
        <v>1</v>
      </c>
      <c r="I12">
        <v>2</v>
      </c>
      <c r="J12">
        <v>0</v>
      </c>
      <c r="K12">
        <v>8</v>
      </c>
      <c r="L12">
        <v>6</v>
      </c>
      <c r="M12">
        <v>0</v>
      </c>
      <c r="N12" s="82">
        <v>0.52173913043478259</v>
      </c>
      <c r="O12">
        <v>17</v>
      </c>
      <c r="P12" s="82">
        <v>0.73913043478260865</v>
      </c>
      <c r="R12" s="84">
        <v>1.3333333333333337</v>
      </c>
      <c r="S12" s="92">
        <v>5</v>
      </c>
      <c r="T12" s="92">
        <v>8</v>
      </c>
      <c r="U12" s="92">
        <v>4</v>
      </c>
      <c r="V12" s="92">
        <v>2</v>
      </c>
      <c r="W12" s="84">
        <v>26.249999999999993</v>
      </c>
      <c r="X12" s="84">
        <v>41.999999999999986</v>
      </c>
      <c r="Y12" s="84">
        <v>20.999999999999993</v>
      </c>
      <c r="Z12" s="84">
        <v>10.499999999999996</v>
      </c>
      <c r="AA12">
        <v>0</v>
      </c>
      <c r="AB12">
        <v>1</v>
      </c>
      <c r="AC12">
        <v>0</v>
      </c>
    </row>
    <row r="13" spans="1:29" x14ac:dyDescent="0.2">
      <c r="A13" t="s">
        <v>52</v>
      </c>
      <c r="B13">
        <v>40</v>
      </c>
      <c r="C13">
        <v>10</v>
      </c>
      <c r="D13" t="s">
        <v>668</v>
      </c>
      <c r="E13">
        <v>28</v>
      </c>
      <c r="F13">
        <v>2</v>
      </c>
      <c r="G13">
        <v>6</v>
      </c>
      <c r="H13">
        <v>1</v>
      </c>
      <c r="I13">
        <v>0</v>
      </c>
      <c r="J13">
        <v>0</v>
      </c>
      <c r="K13">
        <v>4</v>
      </c>
      <c r="L13">
        <v>3</v>
      </c>
      <c r="M13">
        <v>9</v>
      </c>
      <c r="N13" s="82">
        <v>0.21428571428571427</v>
      </c>
      <c r="O13">
        <v>7</v>
      </c>
      <c r="P13" s="82">
        <v>0.25</v>
      </c>
      <c r="R13" s="84"/>
      <c r="S13" s="92"/>
      <c r="W13" s="84"/>
      <c r="X13" s="84"/>
      <c r="Y13" s="84"/>
      <c r="Z13" s="84"/>
    </row>
    <row r="14" spans="1:29" x14ac:dyDescent="0.2">
      <c r="A14" t="s">
        <v>52</v>
      </c>
      <c r="B14">
        <v>40</v>
      </c>
      <c r="C14">
        <v>8</v>
      </c>
      <c r="D14" t="s">
        <v>663</v>
      </c>
      <c r="E14">
        <v>24</v>
      </c>
      <c r="F14">
        <v>4</v>
      </c>
      <c r="G14">
        <v>12</v>
      </c>
      <c r="H14">
        <v>2</v>
      </c>
      <c r="I14">
        <v>0</v>
      </c>
      <c r="J14">
        <v>2</v>
      </c>
      <c r="K14">
        <v>14</v>
      </c>
      <c r="L14">
        <v>0</v>
      </c>
      <c r="M14">
        <v>3</v>
      </c>
      <c r="N14" s="82">
        <v>0.5</v>
      </c>
      <c r="O14">
        <v>20</v>
      </c>
      <c r="P14" s="82">
        <v>0.83333333333333337</v>
      </c>
      <c r="R14" s="84"/>
      <c r="S14" s="92"/>
      <c r="W14" s="84"/>
      <c r="X14" s="84"/>
      <c r="Y14" s="84"/>
      <c r="Z14" s="84"/>
    </row>
    <row r="15" spans="1:29" x14ac:dyDescent="0.2">
      <c r="A15" t="s">
        <v>312</v>
      </c>
      <c r="B15">
        <v>51</v>
      </c>
      <c r="C15">
        <v>10</v>
      </c>
      <c r="D15" t="s">
        <v>675</v>
      </c>
      <c r="E15">
        <v>24</v>
      </c>
      <c r="F15">
        <v>1</v>
      </c>
      <c r="G15">
        <v>2</v>
      </c>
      <c r="H15">
        <v>0</v>
      </c>
      <c r="I15">
        <v>0</v>
      </c>
      <c r="J15">
        <v>0</v>
      </c>
      <c r="K15">
        <v>0</v>
      </c>
      <c r="L15">
        <v>3</v>
      </c>
      <c r="M15">
        <v>14</v>
      </c>
      <c r="N15" s="82">
        <v>8.3333333333333329E-2</v>
      </c>
      <c r="O15">
        <v>2</v>
      </c>
      <c r="P15" s="82">
        <v>8.3333333333333329E-2</v>
      </c>
      <c r="R15" s="84"/>
      <c r="S15" s="92"/>
      <c r="W15" s="84"/>
      <c r="X15" s="84"/>
      <c r="Y15" s="84"/>
      <c r="Z15" s="84"/>
    </row>
    <row r="16" spans="1:29" x14ac:dyDescent="0.2">
      <c r="A16" t="s">
        <v>312</v>
      </c>
      <c r="B16">
        <v>44</v>
      </c>
      <c r="C16">
        <v>7</v>
      </c>
      <c r="D16" t="s">
        <v>676</v>
      </c>
      <c r="E16">
        <v>14</v>
      </c>
      <c r="F16">
        <v>2</v>
      </c>
      <c r="G16">
        <v>2</v>
      </c>
      <c r="H16">
        <v>0</v>
      </c>
      <c r="I16">
        <v>0</v>
      </c>
      <c r="J16">
        <v>0</v>
      </c>
      <c r="K16">
        <v>2</v>
      </c>
      <c r="L16">
        <v>2</v>
      </c>
      <c r="M16">
        <v>5</v>
      </c>
      <c r="N16" s="82">
        <v>0.14285714285714285</v>
      </c>
      <c r="O16">
        <v>2</v>
      </c>
      <c r="P16" s="82">
        <v>0.14285714285714285</v>
      </c>
      <c r="R16" s="84">
        <v>0</v>
      </c>
      <c r="S16" s="92">
        <v>0</v>
      </c>
      <c r="T16" s="92">
        <v>3</v>
      </c>
      <c r="U16" s="92">
        <v>4</v>
      </c>
      <c r="V16" s="92">
        <v>0</v>
      </c>
      <c r="W16" s="84" t="e">
        <v>#DIV/0!</v>
      </c>
      <c r="X16" s="84" t="e">
        <v>#DIV/0!</v>
      </c>
      <c r="Y16" s="84" t="e">
        <v>#DIV/0!</v>
      </c>
      <c r="Z16" s="84" t="e">
        <v>#DIV/0!</v>
      </c>
      <c r="AA16">
        <v>0</v>
      </c>
      <c r="AB16">
        <v>1</v>
      </c>
      <c r="AC16">
        <v>0</v>
      </c>
    </row>
    <row r="17" spans="1:29" x14ac:dyDescent="0.2">
      <c r="A17" t="s">
        <v>312</v>
      </c>
      <c r="B17">
        <v>49</v>
      </c>
      <c r="C17">
        <v>9</v>
      </c>
      <c r="D17" t="s">
        <v>674</v>
      </c>
      <c r="E17">
        <v>25</v>
      </c>
      <c r="F17">
        <v>1</v>
      </c>
      <c r="G17">
        <v>11</v>
      </c>
      <c r="H17">
        <v>1</v>
      </c>
      <c r="I17">
        <v>0</v>
      </c>
      <c r="J17">
        <v>0</v>
      </c>
      <c r="K17">
        <v>6</v>
      </c>
      <c r="L17">
        <v>1</v>
      </c>
      <c r="M17">
        <v>0</v>
      </c>
      <c r="N17" s="82">
        <v>0.44</v>
      </c>
      <c r="O17">
        <v>12</v>
      </c>
      <c r="P17" s="82">
        <v>0.48</v>
      </c>
      <c r="R17" s="84"/>
    </row>
    <row r="18" spans="1:29" x14ac:dyDescent="0.2">
      <c r="R18" s="84"/>
      <c r="W18" s="84"/>
      <c r="X18" s="84"/>
      <c r="Y18" s="84"/>
      <c r="Z18" s="84"/>
    </row>
    <row r="19" spans="1:29" x14ac:dyDescent="0.2">
      <c r="R19" s="90"/>
      <c r="S19" s="90"/>
      <c r="T19" s="96"/>
      <c r="U19" s="96"/>
      <c r="V19" s="96"/>
      <c r="W19" s="95"/>
      <c r="X19" s="95"/>
      <c r="Y19" s="95"/>
      <c r="Z19" s="95"/>
      <c r="AA19" s="90"/>
      <c r="AB19" s="90"/>
      <c r="AC19" s="90"/>
    </row>
    <row r="20" spans="1:29" x14ac:dyDescent="0.2">
      <c r="D20" s="34" t="s">
        <v>319</v>
      </c>
      <c r="W20" s="84"/>
      <c r="X20" s="84"/>
      <c r="Y20" s="84"/>
      <c r="Z20" s="84"/>
    </row>
    <row r="21" spans="1:29" x14ac:dyDescent="0.2">
      <c r="A21" s="20" t="s">
        <v>6</v>
      </c>
      <c r="B21" s="20" t="s">
        <v>22</v>
      </c>
      <c r="C21" s="20" t="s">
        <v>23</v>
      </c>
      <c r="D21" s="20" t="s">
        <v>24</v>
      </c>
      <c r="E21" s="19" t="s">
        <v>25</v>
      </c>
      <c r="F21" s="19" t="s">
        <v>26</v>
      </c>
      <c r="G21" s="19" t="s">
        <v>27</v>
      </c>
      <c r="H21" s="19" t="s">
        <v>28</v>
      </c>
      <c r="I21" s="19" t="s">
        <v>29</v>
      </c>
      <c r="J21" s="19" t="s">
        <v>30</v>
      </c>
      <c r="K21" s="19" t="s">
        <v>31</v>
      </c>
      <c r="L21" s="19" t="s">
        <v>32</v>
      </c>
      <c r="M21" s="19" t="s">
        <v>33</v>
      </c>
      <c r="N21" s="102" t="s">
        <v>34</v>
      </c>
      <c r="O21" s="19" t="s">
        <v>35</v>
      </c>
      <c r="P21" s="102" t="s">
        <v>36</v>
      </c>
      <c r="Q21" s="101"/>
      <c r="R21" s="97" t="s">
        <v>38</v>
      </c>
      <c r="S21" s="98" t="s">
        <v>27</v>
      </c>
      <c r="T21" s="98" t="s">
        <v>26</v>
      </c>
      <c r="U21" s="98" t="s">
        <v>32</v>
      </c>
      <c r="V21" s="98" t="s">
        <v>33</v>
      </c>
      <c r="W21" s="99" t="s">
        <v>39</v>
      </c>
      <c r="X21" s="99" t="s">
        <v>40</v>
      </c>
      <c r="Y21" s="99" t="s">
        <v>41</v>
      </c>
      <c r="Z21" s="99" t="s">
        <v>42</v>
      </c>
      <c r="AA21" s="98" t="s">
        <v>1</v>
      </c>
      <c r="AB21" s="98" t="s">
        <v>3</v>
      </c>
      <c r="AC21" s="100" t="s">
        <v>43</v>
      </c>
    </row>
    <row r="22" spans="1:29" x14ac:dyDescent="0.2">
      <c r="A22" t="s">
        <v>325</v>
      </c>
      <c r="B22">
        <v>41</v>
      </c>
      <c r="C22">
        <v>10</v>
      </c>
      <c r="D22" t="s">
        <v>690</v>
      </c>
      <c r="E22">
        <v>21</v>
      </c>
      <c r="F22">
        <v>8</v>
      </c>
      <c r="G22">
        <v>3</v>
      </c>
      <c r="H22">
        <v>0</v>
      </c>
      <c r="I22">
        <v>0</v>
      </c>
      <c r="J22">
        <v>0</v>
      </c>
      <c r="K22">
        <v>2</v>
      </c>
      <c r="L22">
        <v>9</v>
      </c>
      <c r="M22">
        <v>1</v>
      </c>
      <c r="N22" s="82">
        <v>0.14285714285714285</v>
      </c>
      <c r="O22">
        <v>3</v>
      </c>
      <c r="P22" s="82">
        <v>0.14285714285714285</v>
      </c>
      <c r="R22" s="84">
        <v>16.333333333333339</v>
      </c>
      <c r="S22" s="92">
        <v>27</v>
      </c>
      <c r="T22" s="92">
        <v>15</v>
      </c>
      <c r="U22" s="92">
        <v>8</v>
      </c>
      <c r="V22" s="92">
        <v>9</v>
      </c>
      <c r="W22" s="84">
        <v>11.571428571428568</v>
      </c>
      <c r="X22" s="84">
        <v>6.4285714285714262</v>
      </c>
      <c r="Y22" s="84">
        <v>3.4285714285714275</v>
      </c>
      <c r="Z22" s="84">
        <v>3.8571428571428559</v>
      </c>
      <c r="AA22">
        <v>2</v>
      </c>
      <c r="AB22">
        <v>1</v>
      </c>
      <c r="AC22">
        <v>0</v>
      </c>
    </row>
    <row r="23" spans="1:29" x14ac:dyDescent="0.2">
      <c r="A23" t="s">
        <v>325</v>
      </c>
      <c r="B23">
        <v>50</v>
      </c>
      <c r="C23">
        <v>9</v>
      </c>
      <c r="D23" t="s">
        <v>688</v>
      </c>
      <c r="E23">
        <v>25</v>
      </c>
      <c r="F23">
        <v>1</v>
      </c>
      <c r="G23">
        <v>4</v>
      </c>
      <c r="H23">
        <v>0</v>
      </c>
      <c r="I23">
        <v>0</v>
      </c>
      <c r="J23">
        <v>0</v>
      </c>
      <c r="K23">
        <v>6</v>
      </c>
      <c r="L23">
        <v>3</v>
      </c>
      <c r="M23">
        <v>3</v>
      </c>
      <c r="N23" s="82">
        <v>0.16</v>
      </c>
      <c r="O23">
        <v>4</v>
      </c>
      <c r="P23" s="82">
        <v>0.16</v>
      </c>
      <c r="R23" s="84">
        <v>14</v>
      </c>
      <c r="S23" s="92">
        <v>13</v>
      </c>
      <c r="T23" s="92">
        <v>9</v>
      </c>
      <c r="U23" s="92">
        <v>15</v>
      </c>
      <c r="V23" s="92">
        <v>10</v>
      </c>
      <c r="W23" s="84">
        <v>6.5</v>
      </c>
      <c r="X23" s="84">
        <v>4.5</v>
      </c>
      <c r="Y23" s="84">
        <v>7.5</v>
      </c>
      <c r="Z23" s="84">
        <v>5</v>
      </c>
      <c r="AA23">
        <v>2</v>
      </c>
      <c r="AB23">
        <v>0</v>
      </c>
      <c r="AC23">
        <v>0</v>
      </c>
    </row>
    <row r="24" spans="1:29" x14ac:dyDescent="0.2">
      <c r="A24" t="s">
        <v>325</v>
      </c>
      <c r="B24">
        <v>42</v>
      </c>
      <c r="C24">
        <v>9</v>
      </c>
      <c r="D24" t="s">
        <v>689</v>
      </c>
      <c r="E24">
        <v>19</v>
      </c>
      <c r="F24">
        <v>6</v>
      </c>
      <c r="G24">
        <v>5</v>
      </c>
      <c r="H24">
        <v>0</v>
      </c>
      <c r="I24">
        <v>0</v>
      </c>
      <c r="J24">
        <v>0</v>
      </c>
      <c r="K24">
        <v>1</v>
      </c>
      <c r="L24">
        <v>7</v>
      </c>
      <c r="M24">
        <v>10</v>
      </c>
      <c r="N24" s="82">
        <v>0.26315789473684209</v>
      </c>
      <c r="O24">
        <v>5</v>
      </c>
      <c r="P24" s="82">
        <v>0.26315789473684209</v>
      </c>
      <c r="R24" s="84"/>
      <c r="S24" s="92"/>
      <c r="W24" s="84"/>
      <c r="X24" s="84"/>
      <c r="Y24" s="84"/>
      <c r="Z24" s="84"/>
    </row>
    <row r="25" spans="1:29" x14ac:dyDescent="0.2">
      <c r="A25" t="s">
        <v>326</v>
      </c>
      <c r="B25">
        <v>53</v>
      </c>
      <c r="C25">
        <v>10</v>
      </c>
      <c r="D25" t="s">
        <v>694</v>
      </c>
      <c r="E25">
        <v>31</v>
      </c>
      <c r="F25">
        <v>3</v>
      </c>
      <c r="G25">
        <v>12</v>
      </c>
      <c r="H25">
        <v>0</v>
      </c>
      <c r="I25">
        <v>0</v>
      </c>
      <c r="J25">
        <v>0</v>
      </c>
      <c r="K25">
        <v>5</v>
      </c>
      <c r="L25">
        <v>1</v>
      </c>
      <c r="M25">
        <v>5</v>
      </c>
      <c r="N25" s="82">
        <v>0.38709677419354838</v>
      </c>
      <c r="O25">
        <v>12</v>
      </c>
      <c r="P25" s="82">
        <v>0.38709677419354838</v>
      </c>
      <c r="R25" s="84"/>
      <c r="S25" s="92"/>
      <c r="W25" s="84"/>
      <c r="X25" s="84"/>
      <c r="Y25" s="84"/>
      <c r="Z25" s="84"/>
    </row>
    <row r="26" spans="1:29" x14ac:dyDescent="0.2">
      <c r="A26" t="s">
        <v>334</v>
      </c>
      <c r="B26">
        <v>49</v>
      </c>
      <c r="C26">
        <v>9</v>
      </c>
      <c r="D26" t="s">
        <v>703</v>
      </c>
      <c r="E26">
        <v>24</v>
      </c>
      <c r="F26">
        <v>1</v>
      </c>
      <c r="G26">
        <v>6</v>
      </c>
      <c r="H26">
        <v>0</v>
      </c>
      <c r="I26">
        <v>0</v>
      </c>
      <c r="J26">
        <v>0</v>
      </c>
      <c r="K26">
        <v>3</v>
      </c>
      <c r="L26">
        <v>3</v>
      </c>
      <c r="M26">
        <v>1</v>
      </c>
      <c r="N26" s="82">
        <v>0.25</v>
      </c>
      <c r="O26">
        <v>6</v>
      </c>
      <c r="P26" s="82">
        <v>0.25</v>
      </c>
      <c r="R26" s="84">
        <v>5.3333333333333321</v>
      </c>
      <c r="S26" s="92">
        <v>9</v>
      </c>
      <c r="T26" s="92">
        <v>11</v>
      </c>
      <c r="U26" s="92">
        <v>13</v>
      </c>
      <c r="V26" s="92">
        <v>3</v>
      </c>
      <c r="W26" s="84">
        <v>11.812500000000002</v>
      </c>
      <c r="X26" s="84">
        <v>14.437500000000004</v>
      </c>
      <c r="Y26" s="84">
        <v>17.062500000000004</v>
      </c>
      <c r="Z26" s="84">
        <v>3.9375000000000009</v>
      </c>
      <c r="AA26">
        <v>0</v>
      </c>
      <c r="AB26">
        <v>0</v>
      </c>
      <c r="AC26">
        <v>0</v>
      </c>
    </row>
    <row r="27" spans="1:29" x14ac:dyDescent="0.2">
      <c r="A27" t="s">
        <v>334</v>
      </c>
      <c r="B27">
        <v>43</v>
      </c>
      <c r="C27">
        <v>7</v>
      </c>
      <c r="D27" t="s">
        <v>709</v>
      </c>
      <c r="E27">
        <v>20</v>
      </c>
      <c r="F27">
        <v>3</v>
      </c>
      <c r="G27">
        <v>5</v>
      </c>
      <c r="H27">
        <v>1</v>
      </c>
      <c r="I27">
        <v>0</v>
      </c>
      <c r="J27">
        <v>0</v>
      </c>
      <c r="K27">
        <v>1</v>
      </c>
      <c r="L27">
        <v>2</v>
      </c>
      <c r="M27">
        <v>8</v>
      </c>
      <c r="N27" s="82">
        <v>0.25</v>
      </c>
      <c r="O27">
        <v>6</v>
      </c>
      <c r="P27" s="82">
        <v>0.3</v>
      </c>
      <c r="R27" s="84"/>
      <c r="S27" s="92"/>
      <c r="W27" s="84"/>
      <c r="X27" s="84"/>
      <c r="Y27" s="84"/>
      <c r="Z27" s="84"/>
    </row>
    <row r="28" spans="1:29" x14ac:dyDescent="0.2">
      <c r="A28" t="s">
        <v>334</v>
      </c>
      <c r="B28">
        <v>48</v>
      </c>
      <c r="C28">
        <v>8</v>
      </c>
      <c r="D28" t="s">
        <v>701</v>
      </c>
      <c r="E28">
        <v>22</v>
      </c>
      <c r="F28">
        <v>4</v>
      </c>
      <c r="G28">
        <v>10</v>
      </c>
      <c r="H28">
        <v>4</v>
      </c>
      <c r="I28">
        <v>0</v>
      </c>
      <c r="J28">
        <v>0</v>
      </c>
      <c r="K28">
        <v>7</v>
      </c>
      <c r="L28">
        <v>3</v>
      </c>
      <c r="M28">
        <v>2</v>
      </c>
      <c r="N28" s="82">
        <v>0.45454545454545453</v>
      </c>
      <c r="O28">
        <v>14</v>
      </c>
      <c r="P28" s="82">
        <v>0.63636363636363635</v>
      </c>
      <c r="R28" s="84">
        <v>1</v>
      </c>
      <c r="S28" s="92">
        <v>0</v>
      </c>
      <c r="T28" s="92">
        <v>9</v>
      </c>
      <c r="U28" s="92">
        <v>11</v>
      </c>
      <c r="V28" s="92">
        <v>0</v>
      </c>
      <c r="W28" s="84">
        <v>0</v>
      </c>
      <c r="X28" s="84">
        <v>63</v>
      </c>
      <c r="Y28" s="84">
        <v>77</v>
      </c>
      <c r="Z28" s="84">
        <v>0</v>
      </c>
      <c r="AA28">
        <v>0</v>
      </c>
      <c r="AB28">
        <v>1</v>
      </c>
      <c r="AC28">
        <v>0</v>
      </c>
    </row>
    <row r="29" spans="1:29" x14ac:dyDescent="0.2">
      <c r="A29" t="s">
        <v>336</v>
      </c>
      <c r="B29">
        <v>40</v>
      </c>
      <c r="C29">
        <v>8</v>
      </c>
      <c r="D29" t="s">
        <v>723</v>
      </c>
      <c r="E29">
        <v>20</v>
      </c>
      <c r="F29">
        <v>5</v>
      </c>
      <c r="G29">
        <v>4</v>
      </c>
      <c r="H29">
        <v>0</v>
      </c>
      <c r="I29">
        <v>0</v>
      </c>
      <c r="J29">
        <v>0</v>
      </c>
      <c r="K29">
        <v>5</v>
      </c>
      <c r="L29">
        <v>5</v>
      </c>
      <c r="M29">
        <v>4</v>
      </c>
      <c r="N29" s="82">
        <v>0.2</v>
      </c>
      <c r="O29">
        <v>4</v>
      </c>
      <c r="P29" s="82">
        <v>0.2</v>
      </c>
      <c r="R29" s="84"/>
      <c r="S29" s="92"/>
      <c r="W29" s="84"/>
      <c r="X29" s="84"/>
      <c r="Y29" s="84"/>
      <c r="Z29" s="84"/>
    </row>
    <row r="30" spans="1:29" x14ac:dyDescent="0.2">
      <c r="A30" t="s">
        <v>336</v>
      </c>
      <c r="B30">
        <v>44</v>
      </c>
      <c r="C30">
        <v>8</v>
      </c>
      <c r="D30" t="s">
        <v>721</v>
      </c>
      <c r="E30">
        <v>17</v>
      </c>
      <c r="F30">
        <v>3</v>
      </c>
      <c r="G30">
        <v>5</v>
      </c>
      <c r="H30">
        <v>0</v>
      </c>
      <c r="I30">
        <v>0</v>
      </c>
      <c r="J30">
        <v>0</v>
      </c>
      <c r="K30">
        <v>5</v>
      </c>
      <c r="L30">
        <v>6</v>
      </c>
      <c r="M30">
        <v>5</v>
      </c>
      <c r="N30" s="82">
        <v>0.29411764705882354</v>
      </c>
      <c r="O30">
        <v>5</v>
      </c>
      <c r="P30" s="82">
        <v>0.29411764705882354</v>
      </c>
      <c r="Q30"/>
      <c r="R30" s="84"/>
      <c r="S30" s="92"/>
      <c r="W30" s="84"/>
      <c r="X30" s="84"/>
      <c r="Y30" s="84"/>
      <c r="Z30" s="84"/>
    </row>
    <row r="31" spans="1:29" x14ac:dyDescent="0.2">
      <c r="A31" t="s">
        <v>336</v>
      </c>
      <c r="B31">
        <v>48</v>
      </c>
      <c r="C31">
        <v>7</v>
      </c>
      <c r="D31" t="s">
        <v>719</v>
      </c>
      <c r="E31">
        <v>12</v>
      </c>
      <c r="F31">
        <v>7</v>
      </c>
      <c r="G31">
        <v>4</v>
      </c>
      <c r="H31">
        <v>1</v>
      </c>
      <c r="I31">
        <v>0</v>
      </c>
      <c r="J31">
        <v>0</v>
      </c>
      <c r="K31">
        <v>6</v>
      </c>
      <c r="L31">
        <v>8</v>
      </c>
      <c r="M31">
        <v>1</v>
      </c>
      <c r="N31" s="82">
        <v>0.33333333333333331</v>
      </c>
      <c r="O31">
        <v>5</v>
      </c>
      <c r="P31" s="82">
        <v>0.41666666666666669</v>
      </c>
      <c r="R31" s="84"/>
      <c r="S31" s="92"/>
      <c r="W31" s="84"/>
      <c r="X31" s="84"/>
      <c r="Y31" s="84"/>
      <c r="Z31" s="84"/>
    </row>
    <row r="32" spans="1:29" x14ac:dyDescent="0.2">
      <c r="A32" t="s">
        <v>336</v>
      </c>
      <c r="B32">
        <v>54</v>
      </c>
      <c r="C32">
        <v>7</v>
      </c>
      <c r="D32" t="s">
        <v>725</v>
      </c>
      <c r="E32">
        <v>17</v>
      </c>
      <c r="F32">
        <v>2</v>
      </c>
      <c r="G32">
        <v>3</v>
      </c>
      <c r="H32">
        <v>0</v>
      </c>
      <c r="I32">
        <v>0</v>
      </c>
      <c r="J32">
        <v>0</v>
      </c>
      <c r="K32">
        <v>4</v>
      </c>
      <c r="L32">
        <v>3</v>
      </c>
      <c r="M32">
        <v>5</v>
      </c>
      <c r="N32" s="82">
        <v>0.17647058823529413</v>
      </c>
      <c r="O32">
        <v>3</v>
      </c>
      <c r="P32" s="82">
        <v>0.17647058823529413</v>
      </c>
      <c r="Q32"/>
      <c r="R32" s="84">
        <v>7</v>
      </c>
      <c r="S32" s="92">
        <v>8</v>
      </c>
      <c r="T32" s="92">
        <v>5</v>
      </c>
      <c r="U32" s="92">
        <v>10</v>
      </c>
      <c r="V32" s="92">
        <v>6</v>
      </c>
      <c r="W32" s="84">
        <v>8</v>
      </c>
      <c r="X32" s="84">
        <v>5</v>
      </c>
      <c r="Y32" s="84">
        <v>10</v>
      </c>
      <c r="Z32" s="84">
        <v>6</v>
      </c>
      <c r="AA32">
        <v>0</v>
      </c>
      <c r="AB32">
        <v>0</v>
      </c>
      <c r="AC32">
        <v>0</v>
      </c>
    </row>
    <row r="33" spans="1:29" x14ac:dyDescent="0.2">
      <c r="A33" t="s">
        <v>336</v>
      </c>
      <c r="B33">
        <v>48</v>
      </c>
      <c r="C33">
        <v>10</v>
      </c>
      <c r="D33" t="s">
        <v>716</v>
      </c>
      <c r="E33">
        <v>27</v>
      </c>
      <c r="F33">
        <v>6</v>
      </c>
      <c r="G33">
        <v>6</v>
      </c>
      <c r="H33">
        <v>0</v>
      </c>
      <c r="I33">
        <v>0</v>
      </c>
      <c r="J33">
        <v>0</v>
      </c>
      <c r="K33">
        <v>4</v>
      </c>
      <c r="L33">
        <v>4</v>
      </c>
      <c r="M33">
        <v>4</v>
      </c>
      <c r="N33" s="82">
        <v>0.22222222222222221</v>
      </c>
      <c r="O33">
        <v>6</v>
      </c>
      <c r="P33" s="82">
        <v>0.22222222222222221</v>
      </c>
      <c r="Q33"/>
      <c r="R33" s="84"/>
      <c r="S33" s="92"/>
      <c r="W33" s="84"/>
      <c r="X33" s="84"/>
      <c r="Y33" s="84"/>
      <c r="Z33" s="84"/>
    </row>
    <row r="34" spans="1:29" x14ac:dyDescent="0.2">
      <c r="A34" t="s">
        <v>336</v>
      </c>
      <c r="B34">
        <v>56</v>
      </c>
      <c r="C34">
        <v>10</v>
      </c>
      <c r="D34" t="s">
        <v>722</v>
      </c>
      <c r="E34">
        <v>29</v>
      </c>
      <c r="F34">
        <v>4</v>
      </c>
      <c r="G34">
        <v>11</v>
      </c>
      <c r="H34">
        <v>0</v>
      </c>
      <c r="I34">
        <v>0</v>
      </c>
      <c r="J34">
        <v>0</v>
      </c>
      <c r="K34">
        <v>3</v>
      </c>
      <c r="L34">
        <v>2</v>
      </c>
      <c r="M34">
        <v>3</v>
      </c>
      <c r="N34" s="82">
        <v>0.37931034482758619</v>
      </c>
      <c r="O34">
        <v>11</v>
      </c>
      <c r="P34" s="82">
        <v>0.37931034482758619</v>
      </c>
      <c r="R34" s="84"/>
      <c r="S34" s="92"/>
      <c r="W34" s="84"/>
      <c r="X34" s="84"/>
      <c r="Y34" s="84"/>
      <c r="Z34" s="84"/>
    </row>
    <row r="35" spans="1:29" x14ac:dyDescent="0.2">
      <c r="A35" t="s">
        <v>7</v>
      </c>
      <c r="B35">
        <v>40</v>
      </c>
      <c r="C35">
        <v>8</v>
      </c>
      <c r="D35" t="s">
        <v>729</v>
      </c>
      <c r="E35">
        <v>18</v>
      </c>
      <c r="F35">
        <v>7</v>
      </c>
      <c r="G35">
        <v>10</v>
      </c>
      <c r="H35">
        <v>3</v>
      </c>
      <c r="I35">
        <v>1</v>
      </c>
      <c r="J35">
        <v>0</v>
      </c>
      <c r="K35">
        <v>6</v>
      </c>
      <c r="L35">
        <v>5</v>
      </c>
      <c r="M35">
        <v>4</v>
      </c>
      <c r="N35" s="82">
        <v>0.55555555555555558</v>
      </c>
      <c r="O35">
        <v>15</v>
      </c>
      <c r="P35" s="82">
        <v>0.83333333333333337</v>
      </c>
      <c r="R35" s="84"/>
      <c r="S35" s="92"/>
      <c r="W35" s="84"/>
      <c r="X35" s="84"/>
      <c r="Y35" s="84"/>
      <c r="Z35" s="84"/>
    </row>
    <row r="36" spans="1:29" x14ac:dyDescent="0.2">
      <c r="A36" t="s">
        <v>7</v>
      </c>
      <c r="B36">
        <v>50</v>
      </c>
      <c r="C36">
        <v>10</v>
      </c>
      <c r="D36" t="s">
        <v>728</v>
      </c>
      <c r="E36">
        <v>27</v>
      </c>
      <c r="F36">
        <v>7</v>
      </c>
      <c r="G36">
        <v>10</v>
      </c>
      <c r="H36">
        <v>3</v>
      </c>
      <c r="I36">
        <v>1</v>
      </c>
      <c r="J36">
        <v>0</v>
      </c>
      <c r="K36">
        <v>9</v>
      </c>
      <c r="L36">
        <v>3</v>
      </c>
      <c r="M36">
        <v>4</v>
      </c>
      <c r="N36" s="82">
        <v>0.37037037037037035</v>
      </c>
      <c r="O36">
        <v>15</v>
      </c>
      <c r="P36" s="82">
        <v>0.55555555555555558</v>
      </c>
      <c r="R36" s="84">
        <v>1.3333333333333337</v>
      </c>
      <c r="S36" s="92">
        <v>4</v>
      </c>
      <c r="T36" s="92">
        <v>2</v>
      </c>
      <c r="U36" s="92">
        <v>2</v>
      </c>
      <c r="V36" s="92">
        <v>2</v>
      </c>
      <c r="W36" s="84">
        <v>20.999999999999993</v>
      </c>
      <c r="X36" s="84">
        <v>10.499999999999996</v>
      </c>
      <c r="Y36" s="84">
        <v>10.499999999999996</v>
      </c>
      <c r="Z36" s="84">
        <v>10.499999999999996</v>
      </c>
      <c r="AA36">
        <v>0</v>
      </c>
      <c r="AB36">
        <v>0</v>
      </c>
      <c r="AC36">
        <v>0</v>
      </c>
    </row>
    <row r="37" spans="1:29" x14ac:dyDescent="0.2">
      <c r="A37" t="s">
        <v>45</v>
      </c>
      <c r="B37">
        <v>38</v>
      </c>
      <c r="C37">
        <v>7</v>
      </c>
      <c r="D37" t="s">
        <v>734</v>
      </c>
      <c r="E37">
        <v>22</v>
      </c>
      <c r="F37">
        <v>5</v>
      </c>
      <c r="G37">
        <v>11</v>
      </c>
      <c r="H37">
        <v>3</v>
      </c>
      <c r="I37">
        <v>0</v>
      </c>
      <c r="J37">
        <v>0</v>
      </c>
      <c r="K37">
        <v>7</v>
      </c>
      <c r="L37">
        <v>2</v>
      </c>
      <c r="M37">
        <v>0</v>
      </c>
      <c r="N37" s="82">
        <v>0.5</v>
      </c>
      <c r="O37">
        <v>14</v>
      </c>
      <c r="P37" s="82">
        <v>0.63636363636363635</v>
      </c>
      <c r="R37" s="84">
        <v>3</v>
      </c>
      <c r="S37" s="92">
        <v>3</v>
      </c>
      <c r="T37" s="92">
        <v>4</v>
      </c>
      <c r="U37" s="92">
        <v>3</v>
      </c>
      <c r="V37" s="92">
        <v>1</v>
      </c>
      <c r="W37" s="84">
        <v>7</v>
      </c>
      <c r="X37" s="84">
        <v>9.3333333333333339</v>
      </c>
      <c r="Y37" s="84">
        <v>7</v>
      </c>
      <c r="Z37" s="84">
        <v>2.3333333333333335</v>
      </c>
      <c r="AA37">
        <v>1</v>
      </c>
      <c r="AB37">
        <v>0</v>
      </c>
      <c r="AC37">
        <v>0</v>
      </c>
    </row>
    <row r="38" spans="1:29" x14ac:dyDescent="0.2">
      <c r="A38" t="s">
        <v>314</v>
      </c>
      <c r="B38">
        <v>50</v>
      </c>
      <c r="C38">
        <v>9</v>
      </c>
      <c r="D38" t="s">
        <v>743</v>
      </c>
      <c r="E38">
        <v>24</v>
      </c>
      <c r="F38">
        <v>3</v>
      </c>
      <c r="G38">
        <v>13</v>
      </c>
      <c r="H38">
        <v>2</v>
      </c>
      <c r="I38">
        <v>0</v>
      </c>
      <c r="J38">
        <v>0</v>
      </c>
      <c r="K38">
        <v>5</v>
      </c>
      <c r="L38">
        <v>2</v>
      </c>
      <c r="M38">
        <v>3</v>
      </c>
      <c r="N38" s="82">
        <v>0.54166666666666663</v>
      </c>
      <c r="O38">
        <v>15</v>
      </c>
      <c r="P38" s="82">
        <v>0.625</v>
      </c>
      <c r="R38" s="84">
        <v>1</v>
      </c>
      <c r="S38" s="92">
        <v>6</v>
      </c>
      <c r="T38" s="92">
        <v>7</v>
      </c>
      <c r="U38" s="92">
        <v>2</v>
      </c>
      <c r="V38" s="92">
        <v>0</v>
      </c>
      <c r="W38" s="84">
        <v>42</v>
      </c>
      <c r="X38" s="84">
        <v>49</v>
      </c>
      <c r="Y38" s="84">
        <v>14</v>
      </c>
      <c r="Z38" s="84">
        <v>0</v>
      </c>
      <c r="AA38">
        <v>0</v>
      </c>
      <c r="AB38">
        <v>0</v>
      </c>
      <c r="AC38">
        <v>0</v>
      </c>
    </row>
    <row r="39" spans="1:29" x14ac:dyDescent="0.2">
      <c r="A39" t="s">
        <v>314</v>
      </c>
      <c r="B39">
        <v>38</v>
      </c>
      <c r="C39">
        <v>10</v>
      </c>
      <c r="D39" t="s">
        <v>746</v>
      </c>
      <c r="E39">
        <v>27</v>
      </c>
      <c r="F39">
        <v>0</v>
      </c>
      <c r="G39">
        <v>9</v>
      </c>
      <c r="H39">
        <v>0</v>
      </c>
      <c r="I39">
        <v>0</v>
      </c>
      <c r="J39">
        <v>0</v>
      </c>
      <c r="K39">
        <v>1</v>
      </c>
      <c r="L39">
        <v>2</v>
      </c>
      <c r="M39">
        <v>8</v>
      </c>
      <c r="N39" s="82">
        <v>0.33333333333333331</v>
      </c>
      <c r="O39">
        <v>9</v>
      </c>
      <c r="P39" s="82">
        <v>0.33333333333333331</v>
      </c>
      <c r="R39" s="84"/>
      <c r="S39" s="92"/>
      <c r="W39" s="84"/>
      <c r="X39" s="84"/>
      <c r="Y39" s="84"/>
      <c r="Z39" s="84"/>
    </row>
    <row r="40" spans="1:29" x14ac:dyDescent="0.2">
      <c r="A40" t="s">
        <v>314</v>
      </c>
      <c r="B40">
        <v>43</v>
      </c>
      <c r="C40">
        <v>9</v>
      </c>
      <c r="D40" t="s">
        <v>744</v>
      </c>
      <c r="E40">
        <v>20</v>
      </c>
      <c r="F40">
        <v>2</v>
      </c>
      <c r="G40">
        <v>4</v>
      </c>
      <c r="H40">
        <v>0</v>
      </c>
      <c r="I40">
        <v>0</v>
      </c>
      <c r="J40">
        <v>0</v>
      </c>
      <c r="K40">
        <v>5</v>
      </c>
      <c r="L40">
        <v>6</v>
      </c>
      <c r="M40">
        <v>4</v>
      </c>
      <c r="N40" s="82">
        <v>0.2</v>
      </c>
      <c r="O40">
        <v>4</v>
      </c>
      <c r="P40" s="82">
        <v>0.2</v>
      </c>
      <c r="R40" s="84">
        <v>1</v>
      </c>
      <c r="S40" s="92">
        <v>2</v>
      </c>
      <c r="T40" s="92">
        <v>0</v>
      </c>
      <c r="U40" s="92">
        <v>1</v>
      </c>
      <c r="V40" s="92">
        <v>0</v>
      </c>
      <c r="W40" s="84">
        <v>14</v>
      </c>
      <c r="X40" s="84">
        <v>0</v>
      </c>
      <c r="Y40" s="84">
        <v>7</v>
      </c>
      <c r="Z40" s="84">
        <v>0</v>
      </c>
      <c r="AA40">
        <v>0</v>
      </c>
      <c r="AB40">
        <v>0</v>
      </c>
      <c r="AC40">
        <v>0</v>
      </c>
    </row>
    <row r="41" spans="1:29" x14ac:dyDescent="0.2">
      <c r="A41" t="s">
        <v>314</v>
      </c>
      <c r="B41">
        <v>37</v>
      </c>
      <c r="C41">
        <v>6</v>
      </c>
      <c r="D41" t="s">
        <v>747</v>
      </c>
      <c r="E41">
        <v>14</v>
      </c>
      <c r="F41">
        <v>2</v>
      </c>
      <c r="G41">
        <v>3</v>
      </c>
      <c r="H41">
        <v>0</v>
      </c>
      <c r="I41">
        <v>0</v>
      </c>
      <c r="J41">
        <v>0</v>
      </c>
      <c r="K41">
        <v>0</v>
      </c>
      <c r="L41">
        <v>4</v>
      </c>
      <c r="M41">
        <v>1</v>
      </c>
      <c r="N41" s="82">
        <v>0.21428571428571427</v>
      </c>
      <c r="O41">
        <v>3</v>
      </c>
      <c r="P41" s="82">
        <v>0.21428571428571427</v>
      </c>
      <c r="R41" s="84"/>
      <c r="S41" s="92"/>
      <c r="W41" s="84"/>
      <c r="X41" s="84"/>
      <c r="Y41" s="84"/>
      <c r="Z41" s="84"/>
    </row>
    <row r="42" spans="1:29" x14ac:dyDescent="0.2">
      <c r="A42" t="s">
        <v>314</v>
      </c>
      <c r="B42">
        <v>43</v>
      </c>
      <c r="C42">
        <v>9</v>
      </c>
      <c r="D42" t="s">
        <v>741</v>
      </c>
      <c r="E42">
        <v>23</v>
      </c>
      <c r="F42">
        <v>4</v>
      </c>
      <c r="G42">
        <v>7</v>
      </c>
      <c r="H42">
        <v>2</v>
      </c>
      <c r="I42">
        <v>0</v>
      </c>
      <c r="J42">
        <v>0</v>
      </c>
      <c r="K42">
        <v>1</v>
      </c>
      <c r="L42">
        <v>4</v>
      </c>
      <c r="M42">
        <v>7</v>
      </c>
      <c r="N42" s="82">
        <v>0.30434782608695654</v>
      </c>
      <c r="O42">
        <v>9</v>
      </c>
      <c r="P42" s="82">
        <v>0.39130434782608697</v>
      </c>
      <c r="R42" s="84"/>
      <c r="S42" s="92"/>
      <c r="W42" s="84"/>
      <c r="X42" s="84"/>
      <c r="Y42" s="84"/>
      <c r="Z42" s="84"/>
    </row>
    <row r="43" spans="1:29" x14ac:dyDescent="0.2">
      <c r="A43" t="s">
        <v>314</v>
      </c>
      <c r="B43">
        <v>47</v>
      </c>
      <c r="C43">
        <v>6</v>
      </c>
      <c r="D43" t="s">
        <v>742</v>
      </c>
      <c r="E43">
        <v>14</v>
      </c>
      <c r="F43">
        <v>5</v>
      </c>
      <c r="G43">
        <v>7</v>
      </c>
      <c r="H43">
        <v>0</v>
      </c>
      <c r="I43">
        <v>0</v>
      </c>
      <c r="J43">
        <v>0</v>
      </c>
      <c r="K43">
        <v>1</v>
      </c>
      <c r="L43">
        <v>2</v>
      </c>
      <c r="M43">
        <v>3</v>
      </c>
      <c r="N43" s="82">
        <v>0.5</v>
      </c>
      <c r="O43">
        <v>7</v>
      </c>
      <c r="P43" s="82">
        <v>0.5</v>
      </c>
      <c r="R43" s="84">
        <v>10</v>
      </c>
      <c r="S43" s="92">
        <v>13</v>
      </c>
      <c r="T43" s="92">
        <v>8</v>
      </c>
      <c r="U43" s="92">
        <v>10</v>
      </c>
      <c r="V43" s="92">
        <v>10</v>
      </c>
      <c r="W43" s="84">
        <v>9.1</v>
      </c>
      <c r="X43" s="84">
        <v>5.6</v>
      </c>
      <c r="Y43" s="84">
        <v>7</v>
      </c>
      <c r="Z43" s="84">
        <v>7</v>
      </c>
      <c r="AA43">
        <v>0</v>
      </c>
      <c r="AB43">
        <v>0</v>
      </c>
      <c r="AC43">
        <v>0</v>
      </c>
    </row>
    <row r="44" spans="1:29" x14ac:dyDescent="0.2">
      <c r="A44" t="s">
        <v>314</v>
      </c>
      <c r="B44">
        <v>61</v>
      </c>
      <c r="C44">
        <v>9</v>
      </c>
      <c r="D44" t="s">
        <v>745</v>
      </c>
      <c r="E44">
        <v>22</v>
      </c>
      <c r="F44">
        <v>0</v>
      </c>
      <c r="G44">
        <v>3</v>
      </c>
      <c r="H44">
        <v>0</v>
      </c>
      <c r="I44">
        <v>0</v>
      </c>
      <c r="J44">
        <v>0</v>
      </c>
      <c r="K44">
        <v>3</v>
      </c>
      <c r="L44">
        <v>4</v>
      </c>
      <c r="M44">
        <v>7</v>
      </c>
      <c r="N44" s="82">
        <v>0.13636363636363635</v>
      </c>
      <c r="O44">
        <v>3</v>
      </c>
      <c r="P44" s="82">
        <v>0.13636363636363635</v>
      </c>
      <c r="W44" s="84"/>
      <c r="X44" s="84"/>
      <c r="Y44" s="84"/>
      <c r="Z44" s="84"/>
    </row>
  </sheetData>
  <sortState ref="A25:P62">
    <sortCondition ref="A25:A62"/>
  </sortState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"/>
  <sheetViews>
    <sheetView workbookViewId="0">
      <pane ySplit="1" topLeftCell="A2" activePane="bottomLeft" state="frozen"/>
      <selection pane="bottomLeft" activeCell="C20" sqref="C20"/>
    </sheetView>
  </sheetViews>
  <sheetFormatPr defaultRowHeight="12.75" x14ac:dyDescent="0.2"/>
  <cols>
    <col min="1" max="2" width="6.42578125" customWidth="1"/>
    <col min="3" max="3" width="9.28515625" bestFit="1" customWidth="1"/>
    <col min="4" max="15" width="6.42578125" customWidth="1"/>
    <col min="16" max="16" width="2.5703125" customWidth="1"/>
    <col min="17" max="17" width="9.28515625" bestFit="1" customWidth="1"/>
    <col min="18" max="29" width="6.42578125" customWidth="1"/>
  </cols>
  <sheetData>
    <row r="1" spans="1:29" x14ac:dyDescent="0.2">
      <c r="A1" s="16" t="s">
        <v>22</v>
      </c>
      <c r="B1" s="16" t="s">
        <v>23</v>
      </c>
      <c r="C1" s="16" t="s">
        <v>6</v>
      </c>
      <c r="D1" s="16" t="s">
        <v>63</v>
      </c>
      <c r="E1" s="16" t="s">
        <v>26</v>
      </c>
      <c r="F1" s="16" t="s">
        <v>27</v>
      </c>
      <c r="G1" s="16" t="s">
        <v>28</v>
      </c>
      <c r="H1" s="16" t="s">
        <v>29</v>
      </c>
      <c r="I1" s="16" t="s">
        <v>30</v>
      </c>
      <c r="J1" s="16" t="s">
        <v>31</v>
      </c>
      <c r="K1" s="16" t="s">
        <v>32</v>
      </c>
      <c r="L1" s="16" t="s">
        <v>33</v>
      </c>
      <c r="M1" s="16" t="s">
        <v>34</v>
      </c>
      <c r="N1" s="16" t="s">
        <v>35</v>
      </c>
      <c r="O1" s="18" t="s">
        <v>36</v>
      </c>
      <c r="P1" s="118"/>
      <c r="Q1" s="16" t="s">
        <v>6</v>
      </c>
      <c r="R1" s="16" t="s">
        <v>321</v>
      </c>
      <c r="S1" s="16" t="s">
        <v>27</v>
      </c>
      <c r="T1" s="16" t="s">
        <v>26</v>
      </c>
      <c r="U1" s="16" t="s">
        <v>32</v>
      </c>
      <c r="V1" s="16" t="s">
        <v>33</v>
      </c>
      <c r="W1" s="16" t="s">
        <v>39</v>
      </c>
      <c r="X1" s="16" t="s">
        <v>40</v>
      </c>
      <c r="Y1" s="16" t="s">
        <v>41</v>
      </c>
      <c r="Z1" s="16" t="s">
        <v>42</v>
      </c>
      <c r="AA1" s="16" t="s">
        <v>1</v>
      </c>
      <c r="AB1" s="16" t="s">
        <v>3</v>
      </c>
      <c r="AC1" s="30" t="s">
        <v>43</v>
      </c>
    </row>
    <row r="2" spans="1:29" x14ac:dyDescent="0.2">
      <c r="A2" s="115">
        <v>49.1</v>
      </c>
      <c r="C2" s="10" t="s">
        <v>333</v>
      </c>
      <c r="D2" s="110">
        <v>297</v>
      </c>
      <c r="E2" s="110">
        <v>52</v>
      </c>
      <c r="F2" s="110">
        <v>97</v>
      </c>
      <c r="G2" s="110">
        <v>8</v>
      </c>
      <c r="H2" s="110">
        <v>2</v>
      </c>
      <c r="I2" s="110">
        <v>0</v>
      </c>
      <c r="J2" s="110">
        <v>47</v>
      </c>
      <c r="K2" s="110">
        <v>52</v>
      </c>
      <c r="L2" s="110">
        <v>42</v>
      </c>
      <c r="M2" s="114">
        <v>0.32659932659932661</v>
      </c>
      <c r="N2" s="110">
        <v>109</v>
      </c>
      <c r="O2" s="114">
        <v>0.367003367003367</v>
      </c>
      <c r="P2" s="118"/>
      <c r="Q2" s="28" t="s">
        <v>333</v>
      </c>
      <c r="R2" s="84">
        <v>66</v>
      </c>
      <c r="S2">
        <v>94</v>
      </c>
      <c r="T2">
        <v>40</v>
      </c>
      <c r="U2">
        <v>26</v>
      </c>
      <c r="V2">
        <v>73</v>
      </c>
      <c r="W2" s="84">
        <v>9.9696969696969688</v>
      </c>
      <c r="X2" s="84">
        <v>4.2424242424242422</v>
      </c>
      <c r="Y2" s="84">
        <v>2.7575757575757578</v>
      </c>
      <c r="Z2" s="84">
        <v>7.7424242424242422</v>
      </c>
      <c r="AA2">
        <v>6</v>
      </c>
      <c r="AB2">
        <v>4</v>
      </c>
      <c r="AC2">
        <v>3</v>
      </c>
    </row>
    <row r="3" spans="1:29" x14ac:dyDescent="0.2">
      <c r="A3" s="112">
        <v>48.7</v>
      </c>
      <c r="C3" s="109" t="s">
        <v>324</v>
      </c>
      <c r="D3" s="133">
        <v>294</v>
      </c>
      <c r="E3" s="134">
        <v>73</v>
      </c>
      <c r="F3" s="134">
        <v>103</v>
      </c>
      <c r="G3" s="134">
        <v>13</v>
      </c>
      <c r="H3" s="134">
        <v>1</v>
      </c>
      <c r="I3" s="134">
        <v>2</v>
      </c>
      <c r="J3" s="134">
        <v>72</v>
      </c>
      <c r="K3" s="134">
        <v>55</v>
      </c>
      <c r="L3" s="134">
        <v>36</v>
      </c>
      <c r="M3" s="93">
        <v>0.35034013605442177</v>
      </c>
      <c r="N3" s="26">
        <v>124</v>
      </c>
      <c r="O3" s="93">
        <v>0.42176870748299322</v>
      </c>
      <c r="P3" s="118"/>
      <c r="Q3" s="109" t="s">
        <v>324</v>
      </c>
      <c r="R3" s="84">
        <v>68</v>
      </c>
      <c r="S3">
        <v>81</v>
      </c>
      <c r="T3">
        <v>39</v>
      </c>
      <c r="U3">
        <v>27</v>
      </c>
      <c r="V3">
        <v>50</v>
      </c>
      <c r="W3" s="84">
        <v>8.3382352941176467</v>
      </c>
      <c r="X3" s="84">
        <v>4.0147058823529411</v>
      </c>
      <c r="Y3" s="84">
        <v>2.7794117647058822</v>
      </c>
      <c r="Z3" s="84">
        <v>5.1470588235294121</v>
      </c>
      <c r="AA3">
        <v>8</v>
      </c>
      <c r="AB3">
        <v>2</v>
      </c>
      <c r="AC3">
        <v>5</v>
      </c>
    </row>
    <row r="4" spans="1:29" x14ac:dyDescent="0.2">
      <c r="A4" s="115">
        <v>48.7</v>
      </c>
      <c r="C4" s="10" t="s">
        <v>44</v>
      </c>
      <c r="D4" s="110">
        <v>281</v>
      </c>
      <c r="E4" s="110">
        <v>45</v>
      </c>
      <c r="F4" s="110">
        <v>81</v>
      </c>
      <c r="G4" s="110">
        <v>5</v>
      </c>
      <c r="H4" s="110">
        <v>3</v>
      </c>
      <c r="I4" s="110">
        <v>0</v>
      </c>
      <c r="J4" s="110">
        <v>41</v>
      </c>
      <c r="K4" s="110">
        <v>41</v>
      </c>
      <c r="L4" s="110">
        <v>53</v>
      </c>
      <c r="M4" s="114">
        <v>0.28825622775800713</v>
      </c>
      <c r="N4" s="110">
        <v>92</v>
      </c>
      <c r="O4" s="114">
        <v>0.32740213523131673</v>
      </c>
      <c r="P4" s="118"/>
      <c r="Q4" s="28" t="s">
        <v>44</v>
      </c>
      <c r="R4" s="84">
        <v>65</v>
      </c>
      <c r="S4">
        <v>98</v>
      </c>
      <c r="T4">
        <v>67</v>
      </c>
      <c r="U4">
        <v>54</v>
      </c>
      <c r="V4">
        <v>51</v>
      </c>
      <c r="W4" s="84">
        <v>10.553846153846154</v>
      </c>
      <c r="X4" s="84">
        <v>7.2153846153846155</v>
      </c>
      <c r="Y4" s="84">
        <v>5.8153846153846152</v>
      </c>
      <c r="Z4" s="84">
        <v>5.4923076923076923</v>
      </c>
      <c r="AA4">
        <v>4</v>
      </c>
      <c r="AB4">
        <v>6</v>
      </c>
      <c r="AC4">
        <v>0</v>
      </c>
    </row>
    <row r="5" spans="1:29" x14ac:dyDescent="0.2">
      <c r="A5" s="115">
        <v>48.9</v>
      </c>
      <c r="C5" s="10" t="s">
        <v>56</v>
      </c>
      <c r="D5" s="110">
        <v>322</v>
      </c>
      <c r="E5" s="110">
        <v>87</v>
      </c>
      <c r="F5" s="110">
        <v>112</v>
      </c>
      <c r="G5" s="110">
        <v>17</v>
      </c>
      <c r="H5" s="110">
        <v>1</v>
      </c>
      <c r="I5" s="110">
        <v>1</v>
      </c>
      <c r="J5" s="110">
        <v>80</v>
      </c>
      <c r="K5" s="110">
        <v>48</v>
      </c>
      <c r="L5" s="110">
        <v>37</v>
      </c>
      <c r="M5" s="114">
        <v>0.34782608695652173</v>
      </c>
      <c r="N5" s="110">
        <v>134</v>
      </c>
      <c r="O5" s="114">
        <v>0.41614906832298137</v>
      </c>
      <c r="P5" s="118"/>
      <c r="Q5" s="28" t="s">
        <v>56</v>
      </c>
      <c r="R5" s="84">
        <v>67</v>
      </c>
      <c r="S5">
        <v>56</v>
      </c>
      <c r="T5">
        <v>21</v>
      </c>
      <c r="U5">
        <v>41</v>
      </c>
      <c r="V5">
        <v>58</v>
      </c>
      <c r="W5" s="84">
        <v>5.8507462686567164</v>
      </c>
      <c r="X5" s="84">
        <v>2.1940298507462686</v>
      </c>
      <c r="Y5" s="84">
        <v>4.2835820895522385</v>
      </c>
      <c r="Z5" s="84">
        <v>6.0597014925373136</v>
      </c>
      <c r="AA5">
        <v>8</v>
      </c>
      <c r="AB5">
        <v>2</v>
      </c>
      <c r="AC5">
        <v>5</v>
      </c>
    </row>
    <row r="6" spans="1:29" x14ac:dyDescent="0.2">
      <c r="A6" s="115">
        <v>48.1</v>
      </c>
      <c r="C6" s="10" t="s">
        <v>53</v>
      </c>
      <c r="D6" s="110">
        <v>320</v>
      </c>
      <c r="E6" s="110">
        <v>59</v>
      </c>
      <c r="F6" s="110">
        <v>104</v>
      </c>
      <c r="G6" s="110">
        <v>7</v>
      </c>
      <c r="H6" s="110">
        <v>4</v>
      </c>
      <c r="I6" s="110">
        <v>0</v>
      </c>
      <c r="J6" s="110">
        <v>50</v>
      </c>
      <c r="K6" s="110">
        <v>38</v>
      </c>
      <c r="L6" s="110">
        <v>46</v>
      </c>
      <c r="M6" s="114">
        <v>0.32500000000000001</v>
      </c>
      <c r="N6" s="110">
        <v>119</v>
      </c>
      <c r="O6" s="114">
        <v>0.37187500000000001</v>
      </c>
      <c r="P6" s="118"/>
      <c r="Q6" s="28" t="s">
        <v>53</v>
      </c>
      <c r="R6" s="84">
        <v>68.666666666666657</v>
      </c>
      <c r="S6">
        <v>90</v>
      </c>
      <c r="T6">
        <v>45</v>
      </c>
      <c r="U6">
        <v>36</v>
      </c>
      <c r="V6">
        <v>46</v>
      </c>
      <c r="W6" s="84">
        <v>9.1747572815533989</v>
      </c>
      <c r="X6" s="84">
        <v>4.5873786407766994</v>
      </c>
      <c r="Y6" s="84">
        <v>3.6699029126213598</v>
      </c>
      <c r="Z6" s="84">
        <v>4.6893203883495156</v>
      </c>
      <c r="AA6">
        <v>5</v>
      </c>
      <c r="AB6">
        <v>5</v>
      </c>
      <c r="AC6">
        <v>4</v>
      </c>
    </row>
    <row r="7" spans="1:29" x14ac:dyDescent="0.2">
      <c r="A7" s="112">
        <v>48.2</v>
      </c>
      <c r="C7" s="109" t="s">
        <v>52</v>
      </c>
      <c r="D7" s="113">
        <v>305</v>
      </c>
      <c r="E7" s="111">
        <v>41</v>
      </c>
      <c r="F7" s="111">
        <v>99</v>
      </c>
      <c r="G7" s="111">
        <v>8</v>
      </c>
      <c r="H7" s="111">
        <v>0</v>
      </c>
      <c r="I7" s="111">
        <v>2</v>
      </c>
      <c r="J7" s="111">
        <v>39</v>
      </c>
      <c r="K7" s="111">
        <v>32</v>
      </c>
      <c r="L7" s="111">
        <v>60</v>
      </c>
      <c r="M7" s="114">
        <v>0.32459016393442625</v>
      </c>
      <c r="N7" s="111">
        <v>113</v>
      </c>
      <c r="O7" s="114">
        <v>0.37049180327868853</v>
      </c>
      <c r="P7" s="118"/>
      <c r="Q7" s="109" t="s">
        <v>52</v>
      </c>
      <c r="R7" s="84">
        <v>66</v>
      </c>
      <c r="S7">
        <v>117</v>
      </c>
      <c r="T7">
        <v>64</v>
      </c>
      <c r="U7">
        <v>45</v>
      </c>
      <c r="V7">
        <v>34</v>
      </c>
      <c r="W7" s="84">
        <v>12.409090909090908</v>
      </c>
      <c r="X7" s="84">
        <v>6.7878787878787881</v>
      </c>
      <c r="Y7" s="84">
        <v>4.7727272727272725</v>
      </c>
      <c r="Z7" s="84">
        <v>3.606060606060606</v>
      </c>
      <c r="AA7">
        <v>4</v>
      </c>
      <c r="AB7">
        <v>6</v>
      </c>
      <c r="AC7">
        <v>2</v>
      </c>
    </row>
    <row r="8" spans="1:29" x14ac:dyDescent="0.2">
      <c r="A8" s="115">
        <v>55.2</v>
      </c>
      <c r="C8" s="10" t="s">
        <v>312</v>
      </c>
      <c r="D8" s="110">
        <v>286</v>
      </c>
      <c r="E8" s="110">
        <v>48</v>
      </c>
      <c r="F8" s="110">
        <v>80</v>
      </c>
      <c r="G8" s="110">
        <v>8</v>
      </c>
      <c r="H8" s="110">
        <v>2</v>
      </c>
      <c r="I8" s="110">
        <v>1</v>
      </c>
      <c r="J8" s="110">
        <v>45</v>
      </c>
      <c r="K8" s="110">
        <v>41</v>
      </c>
      <c r="L8" s="110">
        <v>65</v>
      </c>
      <c r="M8" s="114">
        <v>0.27972027972027974</v>
      </c>
      <c r="N8" s="110">
        <v>95</v>
      </c>
      <c r="O8" s="114">
        <v>0.33216783216783219</v>
      </c>
      <c r="P8" s="118"/>
      <c r="Q8" s="28" t="s">
        <v>312</v>
      </c>
      <c r="R8" s="84">
        <v>67</v>
      </c>
      <c r="S8">
        <v>84</v>
      </c>
      <c r="T8">
        <v>45</v>
      </c>
      <c r="U8">
        <v>42</v>
      </c>
      <c r="V8">
        <v>53</v>
      </c>
      <c r="W8" s="84">
        <v>8.7761194029850742</v>
      </c>
      <c r="X8" s="84">
        <v>4.7014925373134329</v>
      </c>
      <c r="Y8" s="84">
        <v>4.3880597014925371</v>
      </c>
      <c r="Z8" s="84">
        <v>5.5373134328358207</v>
      </c>
      <c r="AA8">
        <v>5</v>
      </c>
      <c r="AB8">
        <v>4</v>
      </c>
      <c r="AC8">
        <v>4</v>
      </c>
    </row>
    <row r="9" spans="1:29" x14ac:dyDescent="0.2">
      <c r="A9" s="116">
        <v>50.6</v>
      </c>
      <c r="C9" s="3" t="s">
        <v>21</v>
      </c>
      <c r="D9">
        <v>296</v>
      </c>
      <c r="E9">
        <v>41</v>
      </c>
      <c r="F9">
        <v>92</v>
      </c>
      <c r="G9">
        <v>6</v>
      </c>
      <c r="H9">
        <v>0</v>
      </c>
      <c r="I9">
        <v>0</v>
      </c>
      <c r="J9">
        <v>34</v>
      </c>
      <c r="K9">
        <v>39</v>
      </c>
      <c r="L9">
        <v>42</v>
      </c>
      <c r="M9" s="82">
        <v>0.3108108108108108</v>
      </c>
      <c r="N9">
        <v>98</v>
      </c>
      <c r="O9" s="82">
        <v>0.33108108108108109</v>
      </c>
      <c r="P9" s="118"/>
      <c r="Q9" s="117" t="s">
        <v>21</v>
      </c>
      <c r="R9" s="84">
        <v>67.666666666666657</v>
      </c>
      <c r="S9">
        <v>100</v>
      </c>
      <c r="T9">
        <v>45</v>
      </c>
      <c r="U9">
        <v>16</v>
      </c>
      <c r="V9">
        <v>67</v>
      </c>
      <c r="W9" s="84">
        <v>10.344827586206899</v>
      </c>
      <c r="X9" s="84">
        <v>4.6551724137931041</v>
      </c>
      <c r="Y9" s="84">
        <v>1.6551724137931036</v>
      </c>
      <c r="Z9" s="84">
        <v>6.9310344827586219</v>
      </c>
      <c r="AA9">
        <v>4</v>
      </c>
      <c r="AB9">
        <v>6</v>
      </c>
      <c r="AC9">
        <v>3</v>
      </c>
    </row>
    <row r="10" spans="1:29" x14ac:dyDescent="0.2">
      <c r="A10" s="116">
        <v>45.7</v>
      </c>
      <c r="C10" s="3" t="s">
        <v>325</v>
      </c>
      <c r="D10">
        <v>310</v>
      </c>
      <c r="E10">
        <v>82</v>
      </c>
      <c r="F10">
        <v>100</v>
      </c>
      <c r="G10">
        <v>18</v>
      </c>
      <c r="H10">
        <v>2</v>
      </c>
      <c r="I10">
        <v>1</v>
      </c>
      <c r="J10">
        <v>78</v>
      </c>
      <c r="K10">
        <v>58</v>
      </c>
      <c r="L10">
        <v>48</v>
      </c>
      <c r="M10" s="82">
        <v>0.32258064516129031</v>
      </c>
      <c r="N10">
        <v>125</v>
      </c>
      <c r="O10" s="82">
        <v>0.40322580645161288</v>
      </c>
      <c r="P10" s="118"/>
      <c r="Q10" s="117" t="s">
        <v>325</v>
      </c>
      <c r="R10" s="84">
        <v>68.000000000000014</v>
      </c>
      <c r="S10">
        <v>91</v>
      </c>
      <c r="T10">
        <v>58</v>
      </c>
      <c r="U10">
        <v>71</v>
      </c>
      <c r="V10">
        <v>45</v>
      </c>
      <c r="W10" s="84">
        <v>9.3676470588235272</v>
      </c>
      <c r="X10" s="84">
        <v>5.970588235294116</v>
      </c>
      <c r="Y10" s="84">
        <v>7.3088235294117636</v>
      </c>
      <c r="Z10" s="84">
        <v>4.6323529411764692</v>
      </c>
      <c r="AA10">
        <v>7</v>
      </c>
      <c r="AB10">
        <v>3</v>
      </c>
      <c r="AC10">
        <v>1</v>
      </c>
    </row>
    <row r="11" spans="1:29" x14ac:dyDescent="0.2">
      <c r="A11" s="116">
        <v>51.8</v>
      </c>
      <c r="C11" s="3" t="s">
        <v>326</v>
      </c>
      <c r="D11">
        <v>320</v>
      </c>
      <c r="E11">
        <v>66</v>
      </c>
      <c r="F11">
        <v>110</v>
      </c>
      <c r="G11">
        <v>9</v>
      </c>
      <c r="H11">
        <v>3</v>
      </c>
      <c r="I11">
        <v>0</v>
      </c>
      <c r="J11">
        <v>63</v>
      </c>
      <c r="K11">
        <v>47</v>
      </c>
      <c r="L11">
        <v>49</v>
      </c>
      <c r="M11" s="82">
        <v>0.34375</v>
      </c>
      <c r="N11">
        <v>125</v>
      </c>
      <c r="O11" s="82">
        <v>0.390625</v>
      </c>
      <c r="P11" s="118"/>
      <c r="Q11" s="117" t="s">
        <v>326</v>
      </c>
      <c r="R11" s="84">
        <v>63.000000000000007</v>
      </c>
      <c r="S11">
        <v>116</v>
      </c>
      <c r="T11">
        <v>86</v>
      </c>
      <c r="U11">
        <v>57</v>
      </c>
      <c r="V11">
        <v>35</v>
      </c>
      <c r="W11" s="84">
        <v>12.888888888888888</v>
      </c>
      <c r="X11" s="84">
        <v>9.5555555555555554</v>
      </c>
      <c r="Y11" s="84">
        <v>6.333333333333333</v>
      </c>
      <c r="Z11" s="84">
        <v>3.8888888888888884</v>
      </c>
      <c r="AA11">
        <v>2</v>
      </c>
      <c r="AB11">
        <v>8</v>
      </c>
      <c r="AC11">
        <v>1</v>
      </c>
    </row>
    <row r="12" spans="1:29" x14ac:dyDescent="0.2">
      <c r="A12" s="116">
        <v>47.9</v>
      </c>
      <c r="C12" s="3" t="s">
        <v>334</v>
      </c>
      <c r="D12">
        <v>316</v>
      </c>
      <c r="E12">
        <v>66</v>
      </c>
      <c r="F12">
        <v>110</v>
      </c>
      <c r="G12">
        <v>17</v>
      </c>
      <c r="H12">
        <v>1</v>
      </c>
      <c r="I12">
        <v>1</v>
      </c>
      <c r="J12">
        <v>57</v>
      </c>
      <c r="K12">
        <v>32</v>
      </c>
      <c r="L12">
        <v>41</v>
      </c>
      <c r="M12" s="82">
        <v>0.34810126582278483</v>
      </c>
      <c r="N12">
        <v>132</v>
      </c>
      <c r="O12" s="82">
        <v>0.41772151898734178</v>
      </c>
      <c r="P12" s="118"/>
      <c r="Q12" s="117" t="s">
        <v>334</v>
      </c>
      <c r="R12" s="84">
        <v>63.000000000000007</v>
      </c>
      <c r="S12">
        <v>102</v>
      </c>
      <c r="T12">
        <v>89</v>
      </c>
      <c r="U12">
        <v>91</v>
      </c>
      <c r="V12">
        <v>41</v>
      </c>
      <c r="W12" s="84">
        <v>11.333333333333332</v>
      </c>
      <c r="X12" s="84">
        <v>9.8888888888888875</v>
      </c>
      <c r="Y12" s="84">
        <v>10.111111111111111</v>
      </c>
      <c r="Z12" s="84">
        <v>4.5555555555555554</v>
      </c>
      <c r="AA12">
        <v>4</v>
      </c>
      <c r="AB12">
        <v>6</v>
      </c>
      <c r="AC12">
        <v>1</v>
      </c>
    </row>
    <row r="13" spans="1:29" x14ac:dyDescent="0.2">
      <c r="A13" s="116">
        <v>50.3</v>
      </c>
      <c r="C13" s="3" t="s">
        <v>335</v>
      </c>
      <c r="D13">
        <v>323</v>
      </c>
      <c r="E13">
        <v>74</v>
      </c>
      <c r="F13">
        <v>119</v>
      </c>
      <c r="G13">
        <v>12</v>
      </c>
      <c r="H13">
        <v>0</v>
      </c>
      <c r="I13">
        <v>1</v>
      </c>
      <c r="J13">
        <v>68</v>
      </c>
      <c r="K13">
        <v>55</v>
      </c>
      <c r="L13">
        <v>62</v>
      </c>
      <c r="M13" s="82">
        <v>0.36842105263157893</v>
      </c>
      <c r="N13">
        <v>134</v>
      </c>
      <c r="O13" s="82">
        <v>0.4148606811145511</v>
      </c>
      <c r="P13" s="118"/>
      <c r="Q13" s="117" t="s">
        <v>335</v>
      </c>
      <c r="R13" s="84">
        <v>66</v>
      </c>
      <c r="S13">
        <v>120</v>
      </c>
      <c r="T13">
        <v>79</v>
      </c>
      <c r="U13">
        <v>58</v>
      </c>
      <c r="V13">
        <v>35</v>
      </c>
      <c r="W13" s="84">
        <v>12.727272727272727</v>
      </c>
      <c r="X13" s="84">
        <v>8.3787878787878789</v>
      </c>
      <c r="Y13" s="84">
        <v>6.1515151515151514</v>
      </c>
      <c r="Z13" s="84">
        <v>3.7121212121212119</v>
      </c>
      <c r="AA13">
        <v>4</v>
      </c>
      <c r="AB13">
        <v>5</v>
      </c>
      <c r="AC13">
        <v>3</v>
      </c>
    </row>
    <row r="14" spans="1:29" x14ac:dyDescent="0.2">
      <c r="A14" s="116">
        <v>48.2</v>
      </c>
      <c r="C14" s="3" t="s">
        <v>336</v>
      </c>
      <c r="D14">
        <v>297</v>
      </c>
      <c r="E14">
        <v>65</v>
      </c>
      <c r="F14">
        <v>90</v>
      </c>
      <c r="G14">
        <v>10</v>
      </c>
      <c r="H14">
        <v>0</v>
      </c>
      <c r="I14">
        <v>0</v>
      </c>
      <c r="J14">
        <v>61</v>
      </c>
      <c r="K14">
        <v>54</v>
      </c>
      <c r="L14">
        <v>49</v>
      </c>
      <c r="M14" s="82">
        <v>0.30303030303030304</v>
      </c>
      <c r="N14">
        <v>100</v>
      </c>
      <c r="O14" s="82">
        <v>0.33670033670033672</v>
      </c>
      <c r="P14" s="118"/>
      <c r="Q14" s="117" t="s">
        <v>336</v>
      </c>
      <c r="R14" s="84">
        <v>65</v>
      </c>
      <c r="S14">
        <v>90</v>
      </c>
      <c r="T14">
        <v>57</v>
      </c>
      <c r="U14">
        <v>58</v>
      </c>
      <c r="V14">
        <v>39</v>
      </c>
      <c r="W14" s="84">
        <v>9.6923076923076916</v>
      </c>
      <c r="X14" s="84">
        <v>6.1384615384615389</v>
      </c>
      <c r="Y14" s="84">
        <v>6.2461538461538462</v>
      </c>
      <c r="Z14" s="84">
        <v>4.2</v>
      </c>
      <c r="AA14">
        <v>5</v>
      </c>
      <c r="AB14">
        <v>5</v>
      </c>
      <c r="AC14">
        <v>2</v>
      </c>
    </row>
    <row r="15" spans="1:29" x14ac:dyDescent="0.2">
      <c r="A15" s="116">
        <v>52.2</v>
      </c>
      <c r="C15" s="3" t="s">
        <v>7</v>
      </c>
      <c r="D15">
        <v>318</v>
      </c>
      <c r="E15">
        <v>58</v>
      </c>
      <c r="F15">
        <v>101</v>
      </c>
      <c r="G15">
        <v>9</v>
      </c>
      <c r="H15">
        <v>2</v>
      </c>
      <c r="I15">
        <v>0</v>
      </c>
      <c r="J15">
        <v>49</v>
      </c>
      <c r="K15">
        <v>37</v>
      </c>
      <c r="L15">
        <v>47</v>
      </c>
      <c r="M15" s="82">
        <v>0.31761006289308175</v>
      </c>
      <c r="N15">
        <v>114</v>
      </c>
      <c r="O15" s="82">
        <v>0.35849056603773582</v>
      </c>
      <c r="P15" s="118"/>
      <c r="Q15" s="117" t="s">
        <v>7</v>
      </c>
      <c r="R15" s="84">
        <v>68.999999999999986</v>
      </c>
      <c r="S15">
        <v>91</v>
      </c>
      <c r="T15">
        <v>38</v>
      </c>
      <c r="U15">
        <v>28</v>
      </c>
      <c r="V15">
        <v>36</v>
      </c>
      <c r="W15" s="84">
        <v>9.2318840579710155</v>
      </c>
      <c r="X15" s="84">
        <v>3.8550724637681166</v>
      </c>
      <c r="Y15" s="84">
        <v>2.8405797101449282</v>
      </c>
      <c r="Z15" s="84">
        <v>3.6521739130434789</v>
      </c>
      <c r="AA15">
        <v>8</v>
      </c>
      <c r="AB15">
        <v>2</v>
      </c>
      <c r="AC15">
        <v>3</v>
      </c>
    </row>
    <row r="16" spans="1:29" x14ac:dyDescent="0.2">
      <c r="A16" s="116">
        <v>51.1</v>
      </c>
      <c r="C16" s="3" t="s">
        <v>45</v>
      </c>
      <c r="D16">
        <v>301</v>
      </c>
      <c r="E16">
        <v>50</v>
      </c>
      <c r="F16">
        <v>84</v>
      </c>
      <c r="G16">
        <v>15</v>
      </c>
      <c r="H16">
        <v>0</v>
      </c>
      <c r="I16">
        <v>1</v>
      </c>
      <c r="J16">
        <v>43</v>
      </c>
      <c r="K16">
        <v>62</v>
      </c>
      <c r="L16">
        <v>47</v>
      </c>
      <c r="M16" s="82">
        <v>0.27906976744186046</v>
      </c>
      <c r="N16">
        <v>102</v>
      </c>
      <c r="O16" s="82">
        <v>0.33887043189368771</v>
      </c>
      <c r="P16" s="118"/>
      <c r="Q16" s="117" t="s">
        <v>45</v>
      </c>
      <c r="R16" s="84">
        <v>68.666666666666671</v>
      </c>
      <c r="S16">
        <v>111</v>
      </c>
      <c r="T16">
        <v>86</v>
      </c>
      <c r="U16">
        <v>56</v>
      </c>
      <c r="V16">
        <v>66</v>
      </c>
      <c r="W16" s="84">
        <v>11.315533980582524</v>
      </c>
      <c r="X16" s="84">
        <v>8.766990291262136</v>
      </c>
      <c r="Y16" s="84">
        <v>5.7087378640776691</v>
      </c>
      <c r="Z16" s="84">
        <v>6.7281553398058245</v>
      </c>
      <c r="AA16">
        <v>3</v>
      </c>
      <c r="AB16">
        <v>7</v>
      </c>
      <c r="AC16">
        <v>0</v>
      </c>
    </row>
    <row r="17" spans="1:29" x14ac:dyDescent="0.2">
      <c r="A17" s="116">
        <v>51.2</v>
      </c>
      <c r="C17" s="3" t="s">
        <v>314</v>
      </c>
      <c r="D17">
        <v>298</v>
      </c>
      <c r="E17">
        <v>34</v>
      </c>
      <c r="F17">
        <v>85</v>
      </c>
      <c r="G17">
        <v>5</v>
      </c>
      <c r="H17">
        <v>1</v>
      </c>
      <c r="I17">
        <v>0</v>
      </c>
      <c r="J17">
        <v>31</v>
      </c>
      <c r="K17">
        <v>42</v>
      </c>
      <c r="L17">
        <v>60</v>
      </c>
      <c r="M17" s="82">
        <v>0.28523489932885904</v>
      </c>
      <c r="N17">
        <v>92</v>
      </c>
      <c r="O17" s="82">
        <v>0.3087248322147651</v>
      </c>
      <c r="P17" s="118"/>
      <c r="Q17" s="117" t="s">
        <v>314</v>
      </c>
      <c r="R17" s="84">
        <v>68.333333333333343</v>
      </c>
      <c r="S17">
        <v>126</v>
      </c>
      <c r="T17">
        <v>82</v>
      </c>
      <c r="U17">
        <v>27</v>
      </c>
      <c r="V17">
        <v>55</v>
      </c>
      <c r="W17" s="84">
        <v>12.907317073170731</v>
      </c>
      <c r="X17" s="84">
        <v>8.3999999999999986</v>
      </c>
      <c r="Y17" s="84">
        <v>2.7658536585365852</v>
      </c>
      <c r="Z17" s="84">
        <v>5.6341463414634134</v>
      </c>
      <c r="AA17">
        <v>2</v>
      </c>
      <c r="AB17">
        <v>8</v>
      </c>
      <c r="AC17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zoomScaleNormal="100" workbookViewId="0">
      <selection activeCell="D6" sqref="D6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332</v>
      </c>
      <c r="B1" s="2"/>
      <c r="C1" s="2"/>
      <c r="D1" s="2"/>
      <c r="E1" s="3"/>
      <c r="F1" s="4"/>
      <c r="G1" s="5" t="s">
        <v>0</v>
      </c>
      <c r="H1" s="6" t="s">
        <v>3</v>
      </c>
      <c r="I1" s="7" t="s">
        <v>771</v>
      </c>
      <c r="J1" s="5" t="s">
        <v>2</v>
      </c>
      <c r="K1" s="6" t="s">
        <v>1</v>
      </c>
      <c r="L1" s="7" t="s">
        <v>763</v>
      </c>
      <c r="M1" s="5" t="s">
        <v>4</v>
      </c>
      <c r="N1" s="6" t="s">
        <v>1</v>
      </c>
      <c r="O1" s="7" t="s">
        <v>772</v>
      </c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>
        <v>44087</v>
      </c>
      <c r="H2" s="10" t="s">
        <v>5</v>
      </c>
      <c r="I2" s="11"/>
      <c r="J2" s="9">
        <v>44094</v>
      </c>
      <c r="K2" s="10" t="s">
        <v>5</v>
      </c>
      <c r="L2" s="11"/>
      <c r="M2" s="9">
        <v>44107</v>
      </c>
      <c r="N2" s="10" t="s">
        <v>5</v>
      </c>
      <c r="O2" s="120"/>
    </row>
    <row r="3" spans="1:40" s="8" customFormat="1" ht="17.100000000000001" customHeight="1" x14ac:dyDescent="0.25">
      <c r="A3" s="1" t="s">
        <v>6</v>
      </c>
      <c r="B3" s="2"/>
      <c r="C3" s="1" t="s">
        <v>44</v>
      </c>
      <c r="D3" s="2"/>
      <c r="E3" s="12"/>
      <c r="F3" s="3"/>
      <c r="G3" s="13" t="s">
        <v>761</v>
      </c>
      <c r="H3" s="124" t="s">
        <v>56</v>
      </c>
      <c r="I3" s="15"/>
      <c r="J3" s="13" t="s">
        <v>313</v>
      </c>
      <c r="K3" s="122" t="s">
        <v>53</v>
      </c>
      <c r="L3" s="15"/>
      <c r="M3" s="13" t="s">
        <v>770</v>
      </c>
      <c r="N3" s="122" t="s">
        <v>45</v>
      </c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9" t="s">
        <v>9</v>
      </c>
      <c r="H4" s="6" t="s">
        <v>3</v>
      </c>
      <c r="I4" s="7" t="s">
        <v>773</v>
      </c>
      <c r="J4" s="119" t="s">
        <v>10</v>
      </c>
      <c r="K4" s="86" t="s">
        <v>3</v>
      </c>
      <c r="L4" s="11" t="s">
        <v>774</v>
      </c>
      <c r="M4" s="5" t="s">
        <v>11</v>
      </c>
      <c r="N4" s="86" t="s">
        <v>3</v>
      </c>
      <c r="O4" s="7" t="s">
        <v>775</v>
      </c>
    </row>
    <row r="5" spans="1:40" s="8" customFormat="1" ht="17.100000000000001" customHeight="1" x14ac:dyDescent="0.25">
      <c r="A5" s="1" t="s">
        <v>12</v>
      </c>
      <c r="B5" s="2"/>
      <c r="C5" s="1" t="s">
        <v>308</v>
      </c>
      <c r="D5" s="2"/>
      <c r="G5" s="9">
        <v>44108</v>
      </c>
      <c r="H5" s="10" t="s">
        <v>5</v>
      </c>
      <c r="I5" s="11"/>
      <c r="J5" s="9">
        <v>44115</v>
      </c>
      <c r="K5" s="10" t="s">
        <v>5</v>
      </c>
      <c r="L5" s="11"/>
      <c r="M5" s="9">
        <v>44121</v>
      </c>
      <c r="N5" s="10" t="s">
        <v>5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 t="s">
        <v>313</v>
      </c>
      <c r="H6" s="14" t="s">
        <v>324</v>
      </c>
      <c r="I6" s="15"/>
      <c r="J6" s="13" t="s">
        <v>770</v>
      </c>
      <c r="K6" s="14" t="s">
        <v>21</v>
      </c>
      <c r="L6" s="15"/>
      <c r="M6" s="13" t="s">
        <v>760</v>
      </c>
      <c r="N6" s="14" t="s">
        <v>7</v>
      </c>
      <c r="O6" s="15"/>
    </row>
    <row r="7" spans="1:40" s="8" customFormat="1" ht="17.100000000000001" customHeight="1" x14ac:dyDescent="0.25">
      <c r="A7" s="1" t="s">
        <v>15</v>
      </c>
      <c r="B7" s="2"/>
      <c r="C7" s="12">
        <f>COUNTIF(D1:O9,"won")</f>
        <v>4</v>
      </c>
      <c r="D7" s="5" t="s">
        <v>16</v>
      </c>
      <c r="E7" s="6" t="s">
        <v>3</v>
      </c>
      <c r="F7" s="7" t="s">
        <v>776</v>
      </c>
      <c r="G7" s="5" t="s">
        <v>17</v>
      </c>
      <c r="H7" s="6" t="s">
        <v>3</v>
      </c>
      <c r="I7" s="7" t="s">
        <v>776</v>
      </c>
      <c r="J7" s="5" t="s">
        <v>18</v>
      </c>
      <c r="K7" s="6" t="s">
        <v>1</v>
      </c>
      <c r="L7" s="7" t="s">
        <v>777</v>
      </c>
      <c r="M7" s="5" t="s">
        <v>322</v>
      </c>
      <c r="N7" s="6" t="s">
        <v>1</v>
      </c>
      <c r="O7" s="7" t="s">
        <v>778</v>
      </c>
    </row>
    <row r="8" spans="1:40" s="8" customFormat="1" ht="17.100000000000001" customHeight="1" x14ac:dyDescent="0.25">
      <c r="A8" s="1" t="s">
        <v>19</v>
      </c>
      <c r="B8" s="2"/>
      <c r="C8" s="12">
        <f>COUNTIF(D1:O9,"lost")</f>
        <v>6</v>
      </c>
      <c r="D8" s="9">
        <v>44122</v>
      </c>
      <c r="E8" s="10" t="s">
        <v>5</v>
      </c>
      <c r="F8" s="11"/>
      <c r="G8" s="9">
        <v>44129</v>
      </c>
      <c r="H8" s="10" t="s">
        <v>5</v>
      </c>
      <c r="I8" s="11"/>
      <c r="J8" s="9">
        <v>44142</v>
      </c>
      <c r="K8" s="10" t="s">
        <v>5</v>
      </c>
      <c r="L8" s="11"/>
      <c r="M8" s="9">
        <v>44143</v>
      </c>
      <c r="N8" s="10" t="s">
        <v>5</v>
      </c>
      <c r="O8" s="11"/>
    </row>
    <row r="9" spans="1:40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760</v>
      </c>
      <c r="E9" s="14" t="s">
        <v>52</v>
      </c>
      <c r="F9" s="15"/>
      <c r="G9" s="13" t="s">
        <v>760</v>
      </c>
      <c r="H9" s="14" t="s">
        <v>312</v>
      </c>
      <c r="I9" s="15"/>
      <c r="J9" s="13" t="s">
        <v>761</v>
      </c>
      <c r="K9" s="14" t="s">
        <v>333</v>
      </c>
      <c r="L9" s="15"/>
      <c r="M9" s="13" t="s">
        <v>760</v>
      </c>
      <c r="N9" s="14" t="s">
        <v>314</v>
      </c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60</v>
      </c>
      <c r="R11" t="s">
        <v>24</v>
      </c>
      <c r="S11" s="33" t="s">
        <v>61</v>
      </c>
      <c r="T11" s="33" t="s">
        <v>62</v>
      </c>
      <c r="U11" s="33" t="s">
        <v>63</v>
      </c>
      <c r="V11" s="33" t="s">
        <v>64</v>
      </c>
      <c r="W11" s="33" t="s">
        <v>65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123" t="s">
        <v>328</v>
      </c>
      <c r="AF11" s="33" t="s">
        <v>66</v>
      </c>
      <c r="AG11" s="4" t="s">
        <v>329</v>
      </c>
    </row>
    <row r="12" spans="1:40" ht="17.100000000000001" customHeight="1" x14ac:dyDescent="0.2">
      <c r="A12" s="19">
        <v>49</v>
      </c>
      <c r="B12" s="19">
        <f>T12</f>
        <v>7</v>
      </c>
      <c r="C12" s="36" t="str">
        <f>AN12</f>
        <v>Schwenk, Jeff</v>
      </c>
      <c r="D12" s="36">
        <f t="shared" ref="D12:L24" si="0">U12</f>
        <v>19</v>
      </c>
      <c r="E12" s="20">
        <f t="shared" si="0"/>
        <v>3</v>
      </c>
      <c r="F12" s="20">
        <f t="shared" si="0"/>
        <v>5</v>
      </c>
      <c r="G12" s="20">
        <f t="shared" si="0"/>
        <v>1</v>
      </c>
      <c r="H12" s="20">
        <f t="shared" si="0"/>
        <v>1</v>
      </c>
      <c r="I12" s="20">
        <f t="shared" si="0"/>
        <v>0</v>
      </c>
      <c r="J12" s="20">
        <f t="shared" si="0"/>
        <v>4</v>
      </c>
      <c r="K12" s="20">
        <f t="shared" si="0"/>
        <v>1</v>
      </c>
      <c r="L12" s="20">
        <f t="shared" si="0"/>
        <v>2</v>
      </c>
      <c r="M12" s="21">
        <f t="shared" ref="M12:M24" si="1">F12/D12</f>
        <v>0.26315789473684209</v>
      </c>
      <c r="N12" s="20">
        <f>F12+G12+(H12*2)+(I12*3)</f>
        <v>8</v>
      </c>
      <c r="O12" s="21">
        <f>N12/D12</f>
        <v>0.42105263157894735</v>
      </c>
      <c r="Q12">
        <v>1</v>
      </c>
      <c r="R12" t="s">
        <v>371</v>
      </c>
      <c r="S12">
        <v>0.26300000000000001</v>
      </c>
      <c r="T12">
        <v>7</v>
      </c>
      <c r="U12">
        <v>19</v>
      </c>
      <c r="V12">
        <v>3</v>
      </c>
      <c r="W12">
        <v>5</v>
      </c>
      <c r="X12">
        <v>1</v>
      </c>
      <c r="Y12">
        <v>1</v>
      </c>
      <c r="Z12">
        <v>0</v>
      </c>
      <c r="AA12">
        <v>4</v>
      </c>
      <c r="AB12">
        <v>1</v>
      </c>
      <c r="AC12">
        <v>2</v>
      </c>
      <c r="AD12">
        <v>8</v>
      </c>
      <c r="AE12">
        <v>0.3</v>
      </c>
      <c r="AF12">
        <v>0.42099999999999999</v>
      </c>
      <c r="AG12">
        <v>0.72099999999999997</v>
      </c>
      <c r="AI12">
        <f t="shared" ref="AI12:AI24" si="2">FIND(" ",R12)</f>
        <v>5</v>
      </c>
      <c r="AJ12">
        <f t="shared" ref="AJ12:AJ24" si="3">LEN(R12)</f>
        <v>12</v>
      </c>
      <c r="AK12">
        <f>AJ12-AI12</f>
        <v>7</v>
      </c>
      <c r="AL12" t="str">
        <f t="shared" ref="AL12:AL24" si="4">RIGHT(R12,AK12)</f>
        <v>Schwenk</v>
      </c>
      <c r="AM12" t="str">
        <f t="shared" ref="AM12:AM24" si="5">LEFT(R12,(AI12-1))</f>
        <v>Jeff</v>
      </c>
      <c r="AN12" t="str">
        <f>AL12&amp;", "&amp;AM12</f>
        <v>Schwenk, Jeff</v>
      </c>
    </row>
    <row r="13" spans="1:40" ht="17.100000000000001" customHeight="1" x14ac:dyDescent="0.2">
      <c r="A13" s="19">
        <v>41</v>
      </c>
      <c r="B13" s="19">
        <f t="shared" ref="B13:B24" si="6">T13</f>
        <v>9</v>
      </c>
      <c r="C13" s="36" t="str">
        <f t="shared" ref="C13:C24" si="7">AN13</f>
        <v>Daughenbaugh, Larry</v>
      </c>
      <c r="D13" s="36">
        <f t="shared" si="0"/>
        <v>25</v>
      </c>
      <c r="E13" s="20">
        <f t="shared" si="0"/>
        <v>6</v>
      </c>
      <c r="F13" s="20">
        <f t="shared" si="0"/>
        <v>10</v>
      </c>
      <c r="G13" s="20">
        <f t="shared" si="0"/>
        <v>1</v>
      </c>
      <c r="H13" s="20">
        <f t="shared" si="0"/>
        <v>1</v>
      </c>
      <c r="I13" s="20">
        <f t="shared" si="0"/>
        <v>0</v>
      </c>
      <c r="J13" s="20">
        <f t="shared" si="0"/>
        <v>4</v>
      </c>
      <c r="K13" s="20">
        <f t="shared" si="0"/>
        <v>4</v>
      </c>
      <c r="L13" s="20">
        <f t="shared" si="0"/>
        <v>2</v>
      </c>
      <c r="M13" s="21">
        <f t="shared" si="1"/>
        <v>0.4</v>
      </c>
      <c r="N13" s="20">
        <f>F13+G13+(H13*2)+(I13*3)</f>
        <v>13</v>
      </c>
      <c r="O13" s="21">
        <f t="shared" ref="O13:O24" si="8">N13/D13</f>
        <v>0.52</v>
      </c>
      <c r="Q13">
        <v>2</v>
      </c>
      <c r="R13" t="s">
        <v>372</v>
      </c>
      <c r="S13">
        <v>0.4</v>
      </c>
      <c r="T13">
        <v>9</v>
      </c>
      <c r="U13">
        <v>25</v>
      </c>
      <c r="V13">
        <v>6</v>
      </c>
      <c r="W13">
        <v>10</v>
      </c>
      <c r="X13">
        <v>1</v>
      </c>
      <c r="Y13">
        <v>1</v>
      </c>
      <c r="Z13">
        <v>0</v>
      </c>
      <c r="AA13">
        <v>4</v>
      </c>
      <c r="AB13">
        <v>4</v>
      </c>
      <c r="AC13">
        <v>2</v>
      </c>
      <c r="AD13">
        <v>13</v>
      </c>
      <c r="AE13">
        <v>0.48299999999999998</v>
      </c>
      <c r="AF13">
        <v>0.52</v>
      </c>
      <c r="AG13">
        <v>1.0029999999999999</v>
      </c>
      <c r="AI13">
        <f t="shared" si="2"/>
        <v>6</v>
      </c>
      <c r="AJ13">
        <f t="shared" si="3"/>
        <v>18</v>
      </c>
      <c r="AK13">
        <f t="shared" ref="AK13:AK24" si="9">AJ13-AI13</f>
        <v>12</v>
      </c>
      <c r="AL13" t="str">
        <f t="shared" si="4"/>
        <v>Daughenbaugh</v>
      </c>
      <c r="AM13" t="str">
        <f t="shared" si="5"/>
        <v>Larry</v>
      </c>
      <c r="AN13" t="str">
        <f t="shared" ref="AN13:AN24" si="10">AL13&amp;", "&amp;AM13</f>
        <v>Daughenbaugh, Larry</v>
      </c>
    </row>
    <row r="14" spans="1:40" ht="17.100000000000001" customHeight="1" x14ac:dyDescent="0.2">
      <c r="A14" s="19">
        <v>59</v>
      </c>
      <c r="B14" s="19">
        <f t="shared" si="6"/>
        <v>7</v>
      </c>
      <c r="C14" s="36" t="str">
        <f t="shared" si="7"/>
        <v>Shoff, Todd</v>
      </c>
      <c r="D14" s="36">
        <f t="shared" si="0"/>
        <v>18</v>
      </c>
      <c r="E14" s="20">
        <f t="shared" si="0"/>
        <v>4</v>
      </c>
      <c r="F14" s="20">
        <f t="shared" si="0"/>
        <v>8</v>
      </c>
      <c r="G14" s="20">
        <f t="shared" si="0"/>
        <v>0</v>
      </c>
      <c r="H14" s="20">
        <f t="shared" si="0"/>
        <v>0</v>
      </c>
      <c r="I14" s="20">
        <f t="shared" si="0"/>
        <v>0</v>
      </c>
      <c r="J14" s="20">
        <f t="shared" si="0"/>
        <v>2</v>
      </c>
      <c r="K14" s="20">
        <f t="shared" si="0"/>
        <v>3</v>
      </c>
      <c r="L14" s="20">
        <f t="shared" si="0"/>
        <v>2</v>
      </c>
      <c r="M14" s="21">
        <f t="shared" si="1"/>
        <v>0.44444444444444442</v>
      </c>
      <c r="N14" s="20">
        <f t="shared" ref="N14:N24" si="11">F14+G14+(H14*2)+(I14*3)</f>
        <v>8</v>
      </c>
      <c r="O14" s="21">
        <f t="shared" si="8"/>
        <v>0.44444444444444442</v>
      </c>
      <c r="Q14">
        <v>3</v>
      </c>
      <c r="R14" t="s">
        <v>373</v>
      </c>
      <c r="S14">
        <v>0.44400000000000001</v>
      </c>
      <c r="T14">
        <v>7</v>
      </c>
      <c r="U14">
        <v>18</v>
      </c>
      <c r="V14">
        <v>4</v>
      </c>
      <c r="W14">
        <v>8</v>
      </c>
      <c r="X14">
        <v>0</v>
      </c>
      <c r="Y14">
        <v>0</v>
      </c>
      <c r="Z14">
        <v>0</v>
      </c>
      <c r="AA14">
        <v>2</v>
      </c>
      <c r="AB14">
        <v>3</v>
      </c>
      <c r="AC14">
        <v>2</v>
      </c>
      <c r="AD14">
        <v>8</v>
      </c>
      <c r="AE14">
        <v>0.52400000000000002</v>
      </c>
      <c r="AF14">
        <v>0.44400000000000001</v>
      </c>
      <c r="AG14">
        <v>0.96799999999999997</v>
      </c>
      <c r="AI14">
        <f t="shared" si="2"/>
        <v>5</v>
      </c>
      <c r="AJ14">
        <f t="shared" si="3"/>
        <v>10</v>
      </c>
      <c r="AK14">
        <f t="shared" si="9"/>
        <v>5</v>
      </c>
      <c r="AL14" t="str">
        <f t="shared" si="4"/>
        <v>Shoff</v>
      </c>
      <c r="AM14" t="str">
        <f t="shared" si="5"/>
        <v>Todd</v>
      </c>
      <c r="AN14" t="str">
        <f t="shared" si="10"/>
        <v>Shoff, Todd</v>
      </c>
    </row>
    <row r="15" spans="1:40" ht="17.100000000000001" customHeight="1" x14ac:dyDescent="0.2">
      <c r="A15" s="19">
        <v>56</v>
      </c>
      <c r="B15" s="19">
        <f t="shared" si="6"/>
        <v>8</v>
      </c>
      <c r="C15" s="36" t="str">
        <f t="shared" si="7"/>
        <v>Chronister, John</v>
      </c>
      <c r="D15" s="36">
        <f t="shared" si="0"/>
        <v>23</v>
      </c>
      <c r="E15" s="20">
        <f t="shared" si="0"/>
        <v>3</v>
      </c>
      <c r="F15" s="20">
        <f t="shared" si="0"/>
        <v>4</v>
      </c>
      <c r="G15" s="20">
        <f t="shared" si="0"/>
        <v>1</v>
      </c>
      <c r="H15" s="20">
        <f t="shared" si="0"/>
        <v>0</v>
      </c>
      <c r="I15" s="20">
        <f t="shared" si="0"/>
        <v>0</v>
      </c>
      <c r="J15" s="20">
        <f t="shared" si="0"/>
        <v>4</v>
      </c>
      <c r="K15" s="20">
        <f t="shared" si="0"/>
        <v>1</v>
      </c>
      <c r="L15" s="20">
        <f t="shared" si="0"/>
        <v>3</v>
      </c>
      <c r="M15" s="21">
        <f t="shared" si="1"/>
        <v>0.17391304347826086</v>
      </c>
      <c r="N15" s="20">
        <f t="shared" si="11"/>
        <v>5</v>
      </c>
      <c r="O15" s="21">
        <f t="shared" si="8"/>
        <v>0.21739130434782608</v>
      </c>
      <c r="Q15">
        <v>4</v>
      </c>
      <c r="R15" t="s">
        <v>374</v>
      </c>
      <c r="S15">
        <v>0.17399999999999999</v>
      </c>
      <c r="T15">
        <v>8</v>
      </c>
      <c r="U15">
        <v>23</v>
      </c>
      <c r="V15">
        <v>3</v>
      </c>
      <c r="W15">
        <v>4</v>
      </c>
      <c r="X15">
        <v>1</v>
      </c>
      <c r="Y15">
        <v>0</v>
      </c>
      <c r="Z15">
        <v>0</v>
      </c>
      <c r="AA15">
        <v>4</v>
      </c>
      <c r="AB15">
        <v>1</v>
      </c>
      <c r="AC15">
        <v>3</v>
      </c>
      <c r="AD15">
        <v>5</v>
      </c>
      <c r="AE15">
        <v>0.20799999999999999</v>
      </c>
      <c r="AF15">
        <v>0.217</v>
      </c>
      <c r="AG15">
        <v>0.42599999999999999</v>
      </c>
      <c r="AI15">
        <f t="shared" si="2"/>
        <v>5</v>
      </c>
      <c r="AJ15">
        <f t="shared" si="3"/>
        <v>15</v>
      </c>
      <c r="AK15">
        <f t="shared" si="9"/>
        <v>10</v>
      </c>
      <c r="AL15" t="str">
        <f t="shared" si="4"/>
        <v>Chronister</v>
      </c>
      <c r="AM15" t="str">
        <f t="shared" si="5"/>
        <v>John</v>
      </c>
      <c r="AN15" t="str">
        <f t="shared" si="10"/>
        <v>Chronister, John</v>
      </c>
    </row>
    <row r="16" spans="1:40" ht="17.100000000000001" customHeight="1" x14ac:dyDescent="0.2">
      <c r="A16" s="19">
        <v>48</v>
      </c>
      <c r="B16" s="19">
        <f t="shared" si="6"/>
        <v>9</v>
      </c>
      <c r="C16" s="36" t="str">
        <f t="shared" si="7"/>
        <v>McKee, RJ</v>
      </c>
      <c r="D16" s="36">
        <f t="shared" si="0"/>
        <v>24</v>
      </c>
      <c r="E16" s="20">
        <f t="shared" si="0"/>
        <v>5</v>
      </c>
      <c r="F16" s="20">
        <f t="shared" si="0"/>
        <v>13</v>
      </c>
      <c r="G16" s="20">
        <f t="shared" si="0"/>
        <v>0</v>
      </c>
      <c r="H16" s="20">
        <f t="shared" si="0"/>
        <v>1</v>
      </c>
      <c r="I16" s="20">
        <f t="shared" si="0"/>
        <v>0</v>
      </c>
      <c r="J16" s="20">
        <f t="shared" si="0"/>
        <v>6</v>
      </c>
      <c r="K16" s="20">
        <f t="shared" si="0"/>
        <v>3</v>
      </c>
      <c r="L16" s="20">
        <f t="shared" si="0"/>
        <v>2</v>
      </c>
      <c r="M16" s="21">
        <f t="shared" si="1"/>
        <v>0.54166666666666663</v>
      </c>
      <c r="N16" s="20">
        <f t="shared" si="11"/>
        <v>15</v>
      </c>
      <c r="O16" s="21">
        <f t="shared" si="8"/>
        <v>0.625</v>
      </c>
      <c r="Q16">
        <v>5</v>
      </c>
      <c r="R16" t="s">
        <v>375</v>
      </c>
      <c r="S16">
        <v>0.54200000000000004</v>
      </c>
      <c r="T16">
        <v>9</v>
      </c>
      <c r="U16">
        <v>24</v>
      </c>
      <c r="V16">
        <v>5</v>
      </c>
      <c r="W16">
        <v>13</v>
      </c>
      <c r="X16">
        <v>0</v>
      </c>
      <c r="Y16">
        <v>1</v>
      </c>
      <c r="Z16">
        <v>0</v>
      </c>
      <c r="AA16">
        <v>6</v>
      </c>
      <c r="AB16">
        <v>3</v>
      </c>
      <c r="AC16">
        <v>2</v>
      </c>
      <c r="AD16">
        <v>15</v>
      </c>
      <c r="AE16">
        <v>0.59299999999999997</v>
      </c>
      <c r="AF16">
        <v>0.625</v>
      </c>
      <c r="AG16">
        <v>1.218</v>
      </c>
      <c r="AI16">
        <f t="shared" si="2"/>
        <v>3</v>
      </c>
      <c r="AJ16">
        <f t="shared" si="3"/>
        <v>8</v>
      </c>
      <c r="AK16">
        <f t="shared" si="9"/>
        <v>5</v>
      </c>
      <c r="AL16" t="str">
        <f t="shared" si="4"/>
        <v>McKee</v>
      </c>
      <c r="AM16" t="str">
        <f t="shared" si="5"/>
        <v>RJ</v>
      </c>
      <c r="AN16" t="str">
        <f t="shared" si="10"/>
        <v>McKee, RJ</v>
      </c>
    </row>
    <row r="17" spans="1:40" ht="17.100000000000001" customHeight="1" x14ac:dyDescent="0.2">
      <c r="A17" s="19">
        <v>64</v>
      </c>
      <c r="B17" s="19">
        <f t="shared" si="6"/>
        <v>10</v>
      </c>
      <c r="C17" s="36" t="str">
        <f t="shared" si="7"/>
        <v>Stottlemyer, Barry</v>
      </c>
      <c r="D17" s="36">
        <f t="shared" si="0"/>
        <v>25</v>
      </c>
      <c r="E17" s="20">
        <f t="shared" si="0"/>
        <v>3</v>
      </c>
      <c r="F17" s="20">
        <f t="shared" si="0"/>
        <v>9</v>
      </c>
      <c r="G17" s="20">
        <f t="shared" si="0"/>
        <v>1</v>
      </c>
      <c r="H17" s="20">
        <f t="shared" si="0"/>
        <v>0</v>
      </c>
      <c r="I17" s="20">
        <f t="shared" si="0"/>
        <v>0</v>
      </c>
      <c r="J17" s="20">
        <f t="shared" si="0"/>
        <v>6</v>
      </c>
      <c r="K17" s="20">
        <f t="shared" si="0"/>
        <v>6</v>
      </c>
      <c r="L17" s="20">
        <f t="shared" si="0"/>
        <v>1</v>
      </c>
      <c r="M17" s="21">
        <f t="shared" si="1"/>
        <v>0.36</v>
      </c>
      <c r="N17" s="20">
        <f t="shared" si="11"/>
        <v>10</v>
      </c>
      <c r="O17" s="21">
        <f t="shared" si="8"/>
        <v>0.4</v>
      </c>
      <c r="Q17">
        <v>6</v>
      </c>
      <c r="R17" t="s">
        <v>308</v>
      </c>
      <c r="S17">
        <v>0.36</v>
      </c>
      <c r="T17">
        <v>10</v>
      </c>
      <c r="U17">
        <v>25</v>
      </c>
      <c r="V17">
        <v>3</v>
      </c>
      <c r="W17">
        <v>9</v>
      </c>
      <c r="X17">
        <v>1</v>
      </c>
      <c r="Y17">
        <v>0</v>
      </c>
      <c r="Z17">
        <v>0</v>
      </c>
      <c r="AA17">
        <v>6</v>
      </c>
      <c r="AB17">
        <v>6</v>
      </c>
      <c r="AC17">
        <v>1</v>
      </c>
      <c r="AD17">
        <v>10</v>
      </c>
      <c r="AE17">
        <v>0.48399999999999999</v>
      </c>
      <c r="AF17">
        <v>0.4</v>
      </c>
      <c r="AG17">
        <v>0.88400000000000001</v>
      </c>
      <c r="AI17">
        <f t="shared" si="2"/>
        <v>6</v>
      </c>
      <c r="AJ17">
        <f t="shared" si="3"/>
        <v>17</v>
      </c>
      <c r="AK17">
        <f t="shared" si="9"/>
        <v>11</v>
      </c>
      <c r="AL17" t="str">
        <f t="shared" si="4"/>
        <v>Stottlemyer</v>
      </c>
      <c r="AM17" t="str">
        <f t="shared" si="5"/>
        <v>Barry</v>
      </c>
      <c r="AN17" t="str">
        <f t="shared" si="10"/>
        <v>Stottlemyer, Barry</v>
      </c>
    </row>
    <row r="18" spans="1:40" ht="17.100000000000001" customHeight="1" x14ac:dyDescent="0.2">
      <c r="A18" s="19">
        <v>40</v>
      </c>
      <c r="B18" s="19">
        <f t="shared" si="6"/>
        <v>7</v>
      </c>
      <c r="C18" s="36" t="str">
        <f t="shared" si="7"/>
        <v>Cuffley, Chad</v>
      </c>
      <c r="D18" s="36">
        <f t="shared" si="0"/>
        <v>19</v>
      </c>
      <c r="E18" s="20">
        <f t="shared" si="0"/>
        <v>3</v>
      </c>
      <c r="F18" s="20">
        <f t="shared" si="0"/>
        <v>6</v>
      </c>
      <c r="G18" s="20">
        <f t="shared" si="0"/>
        <v>1</v>
      </c>
      <c r="H18" s="20">
        <f t="shared" si="0"/>
        <v>0</v>
      </c>
      <c r="I18" s="20">
        <f t="shared" si="0"/>
        <v>0</v>
      </c>
      <c r="J18" s="20">
        <f t="shared" si="0"/>
        <v>9</v>
      </c>
      <c r="K18" s="20">
        <f t="shared" si="0"/>
        <v>3</v>
      </c>
      <c r="L18" s="20">
        <f t="shared" si="0"/>
        <v>5</v>
      </c>
      <c r="M18" s="21">
        <f t="shared" si="1"/>
        <v>0.31578947368421051</v>
      </c>
      <c r="N18" s="20">
        <f t="shared" si="11"/>
        <v>7</v>
      </c>
      <c r="O18" s="21">
        <f t="shared" si="8"/>
        <v>0.36842105263157893</v>
      </c>
      <c r="Q18">
        <v>7</v>
      </c>
      <c r="R18" t="s">
        <v>376</v>
      </c>
      <c r="S18">
        <v>0.316</v>
      </c>
      <c r="T18">
        <v>7</v>
      </c>
      <c r="U18">
        <v>19</v>
      </c>
      <c r="V18">
        <v>3</v>
      </c>
      <c r="W18">
        <v>6</v>
      </c>
      <c r="X18">
        <v>1</v>
      </c>
      <c r="Y18">
        <v>0</v>
      </c>
      <c r="Z18">
        <v>0</v>
      </c>
      <c r="AA18">
        <v>9</v>
      </c>
      <c r="AB18">
        <v>3</v>
      </c>
      <c r="AC18">
        <v>5</v>
      </c>
      <c r="AD18">
        <v>7</v>
      </c>
      <c r="AE18">
        <v>0.40899999999999997</v>
      </c>
      <c r="AF18">
        <v>0.36799999999999999</v>
      </c>
      <c r="AG18">
        <v>0.77800000000000002</v>
      </c>
      <c r="AI18">
        <f t="shared" si="2"/>
        <v>5</v>
      </c>
      <c r="AJ18">
        <f t="shared" si="3"/>
        <v>12</v>
      </c>
      <c r="AK18">
        <f t="shared" si="9"/>
        <v>7</v>
      </c>
      <c r="AL18" t="str">
        <f t="shared" si="4"/>
        <v>Cuffley</v>
      </c>
      <c r="AM18" t="str">
        <f t="shared" si="5"/>
        <v>Chad</v>
      </c>
      <c r="AN18" t="str">
        <f t="shared" si="10"/>
        <v>Cuffley, Chad</v>
      </c>
    </row>
    <row r="19" spans="1:40" ht="17.100000000000001" customHeight="1" x14ac:dyDescent="0.2">
      <c r="A19" s="19">
        <v>46</v>
      </c>
      <c r="B19" s="19">
        <f t="shared" si="6"/>
        <v>10</v>
      </c>
      <c r="C19" s="36" t="str">
        <f t="shared" si="7"/>
        <v>Sterner, Paul</v>
      </c>
      <c r="D19" s="36">
        <f t="shared" si="0"/>
        <v>24</v>
      </c>
      <c r="E19" s="20">
        <f t="shared" si="0"/>
        <v>1</v>
      </c>
      <c r="F19" s="20">
        <f t="shared" si="0"/>
        <v>5</v>
      </c>
      <c r="G19" s="20">
        <f t="shared" si="0"/>
        <v>0</v>
      </c>
      <c r="H19" s="20">
        <f t="shared" si="0"/>
        <v>0</v>
      </c>
      <c r="I19" s="20">
        <f t="shared" si="0"/>
        <v>0</v>
      </c>
      <c r="J19" s="20">
        <f t="shared" si="0"/>
        <v>2</v>
      </c>
      <c r="K19" s="20">
        <f t="shared" si="0"/>
        <v>7</v>
      </c>
      <c r="L19" s="20">
        <f t="shared" si="0"/>
        <v>7</v>
      </c>
      <c r="M19" s="21">
        <f t="shared" si="1"/>
        <v>0.20833333333333334</v>
      </c>
      <c r="N19" s="20">
        <f t="shared" si="11"/>
        <v>5</v>
      </c>
      <c r="O19" s="21">
        <f t="shared" si="8"/>
        <v>0.20833333333333334</v>
      </c>
      <c r="Q19">
        <v>8</v>
      </c>
      <c r="R19" t="s">
        <v>377</v>
      </c>
      <c r="S19">
        <v>0.20799999999999999</v>
      </c>
      <c r="T19">
        <v>10</v>
      </c>
      <c r="U19">
        <v>24</v>
      </c>
      <c r="V19">
        <v>1</v>
      </c>
      <c r="W19">
        <v>5</v>
      </c>
      <c r="X19">
        <v>0</v>
      </c>
      <c r="Y19">
        <v>0</v>
      </c>
      <c r="Z19">
        <v>0</v>
      </c>
      <c r="AA19">
        <v>2</v>
      </c>
      <c r="AB19">
        <v>7</v>
      </c>
      <c r="AC19">
        <v>7</v>
      </c>
      <c r="AD19">
        <v>5</v>
      </c>
      <c r="AE19">
        <v>0.38700000000000001</v>
      </c>
      <c r="AF19">
        <v>0.20799999999999999</v>
      </c>
      <c r="AG19">
        <v>0.59499999999999997</v>
      </c>
      <c r="AI19">
        <f t="shared" si="2"/>
        <v>5</v>
      </c>
      <c r="AJ19">
        <f t="shared" si="3"/>
        <v>12</v>
      </c>
      <c r="AK19">
        <f t="shared" si="9"/>
        <v>7</v>
      </c>
      <c r="AL19" t="str">
        <f t="shared" si="4"/>
        <v>Sterner</v>
      </c>
      <c r="AM19" t="str">
        <f t="shared" si="5"/>
        <v>Paul</v>
      </c>
      <c r="AN19" t="str">
        <f t="shared" si="10"/>
        <v>Sterner, Paul</v>
      </c>
    </row>
    <row r="20" spans="1:40" ht="17.100000000000001" customHeight="1" x14ac:dyDescent="0.2">
      <c r="A20" s="19">
        <v>50</v>
      </c>
      <c r="B20" s="19">
        <f t="shared" si="6"/>
        <v>10</v>
      </c>
      <c r="C20" s="36" t="str">
        <f t="shared" si="7"/>
        <v>Clark, Ronald</v>
      </c>
      <c r="D20" s="36">
        <f t="shared" si="0"/>
        <v>30</v>
      </c>
      <c r="E20" s="20">
        <f t="shared" si="0"/>
        <v>1</v>
      </c>
      <c r="F20" s="20">
        <f t="shared" si="0"/>
        <v>2</v>
      </c>
      <c r="G20" s="20">
        <f t="shared" si="0"/>
        <v>0</v>
      </c>
      <c r="H20" s="20">
        <f t="shared" si="0"/>
        <v>0</v>
      </c>
      <c r="I20" s="20">
        <f t="shared" si="0"/>
        <v>0</v>
      </c>
      <c r="J20" s="20">
        <f t="shared" si="0"/>
        <v>1</v>
      </c>
      <c r="K20" s="20">
        <f t="shared" si="0"/>
        <v>1</v>
      </c>
      <c r="L20" s="20">
        <f t="shared" si="0"/>
        <v>14</v>
      </c>
      <c r="M20" s="21">
        <f t="shared" si="1"/>
        <v>6.6666666666666666E-2</v>
      </c>
      <c r="N20" s="20">
        <f t="shared" si="11"/>
        <v>2</v>
      </c>
      <c r="O20" s="21">
        <f t="shared" si="8"/>
        <v>6.6666666666666666E-2</v>
      </c>
      <c r="Q20">
        <v>9</v>
      </c>
      <c r="R20" t="s">
        <v>378</v>
      </c>
      <c r="S20">
        <v>6.7000000000000004E-2</v>
      </c>
      <c r="T20">
        <v>10</v>
      </c>
      <c r="U20">
        <v>30</v>
      </c>
      <c r="V20">
        <v>1</v>
      </c>
      <c r="W20">
        <v>2</v>
      </c>
      <c r="X20">
        <v>0</v>
      </c>
      <c r="Y20">
        <v>0</v>
      </c>
      <c r="Z20">
        <v>0</v>
      </c>
      <c r="AA20">
        <v>1</v>
      </c>
      <c r="AB20">
        <v>1</v>
      </c>
      <c r="AC20">
        <v>14</v>
      </c>
      <c r="AD20">
        <v>2</v>
      </c>
      <c r="AE20">
        <v>9.7000000000000003E-2</v>
      </c>
      <c r="AF20">
        <v>6.7000000000000004E-2</v>
      </c>
      <c r="AG20">
        <v>0.16300000000000001</v>
      </c>
      <c r="AI20">
        <f t="shared" si="2"/>
        <v>7</v>
      </c>
      <c r="AJ20">
        <f t="shared" si="3"/>
        <v>12</v>
      </c>
      <c r="AK20">
        <f t="shared" si="9"/>
        <v>5</v>
      </c>
      <c r="AL20" t="str">
        <f t="shared" si="4"/>
        <v>Clark</v>
      </c>
      <c r="AM20" t="str">
        <f t="shared" si="5"/>
        <v>Ronald</v>
      </c>
      <c r="AN20" t="str">
        <f t="shared" si="10"/>
        <v>Clark, Ronald</v>
      </c>
    </row>
    <row r="21" spans="1:40" ht="17.100000000000001" customHeight="1" x14ac:dyDescent="0.2">
      <c r="A21" s="19">
        <v>41</v>
      </c>
      <c r="B21" s="19">
        <f t="shared" si="6"/>
        <v>4</v>
      </c>
      <c r="C21" s="36" t="str">
        <f t="shared" si="7"/>
        <v>Winter, Douglas</v>
      </c>
      <c r="D21" s="36">
        <f t="shared" si="0"/>
        <v>10</v>
      </c>
      <c r="E21" s="20">
        <f t="shared" si="0"/>
        <v>3</v>
      </c>
      <c r="F21" s="20">
        <f t="shared" si="0"/>
        <v>4</v>
      </c>
      <c r="G21" s="20">
        <f t="shared" si="0"/>
        <v>0</v>
      </c>
      <c r="H21" s="20">
        <f t="shared" si="0"/>
        <v>0</v>
      </c>
      <c r="I21" s="20">
        <f t="shared" si="0"/>
        <v>0</v>
      </c>
      <c r="J21" s="20">
        <f t="shared" si="0"/>
        <v>1</v>
      </c>
      <c r="K21" s="20">
        <f t="shared" si="0"/>
        <v>2</v>
      </c>
      <c r="L21" s="20">
        <f t="shared" si="0"/>
        <v>3</v>
      </c>
      <c r="M21" s="21">
        <f t="shared" si="1"/>
        <v>0.4</v>
      </c>
      <c r="N21" s="20">
        <f t="shared" si="11"/>
        <v>4</v>
      </c>
      <c r="O21" s="21">
        <f t="shared" si="8"/>
        <v>0.4</v>
      </c>
      <c r="Q21">
        <v>10</v>
      </c>
      <c r="R21" t="s">
        <v>379</v>
      </c>
      <c r="S21">
        <v>0.4</v>
      </c>
      <c r="T21">
        <v>4</v>
      </c>
      <c r="U21">
        <v>10</v>
      </c>
      <c r="V21">
        <v>3</v>
      </c>
      <c r="W21">
        <v>4</v>
      </c>
      <c r="X21">
        <v>0</v>
      </c>
      <c r="Y21">
        <v>0</v>
      </c>
      <c r="Z21">
        <v>0</v>
      </c>
      <c r="AA21">
        <v>1</v>
      </c>
      <c r="AB21">
        <v>2</v>
      </c>
      <c r="AC21">
        <v>3</v>
      </c>
      <c r="AD21">
        <v>4</v>
      </c>
      <c r="AE21">
        <v>0.5</v>
      </c>
      <c r="AF21">
        <v>0.4</v>
      </c>
      <c r="AG21">
        <v>0.9</v>
      </c>
      <c r="AI21">
        <f t="shared" si="2"/>
        <v>8</v>
      </c>
      <c r="AJ21">
        <f t="shared" si="3"/>
        <v>14</v>
      </c>
      <c r="AK21">
        <f t="shared" si="9"/>
        <v>6</v>
      </c>
      <c r="AL21" t="str">
        <f t="shared" si="4"/>
        <v>Winter</v>
      </c>
      <c r="AM21" t="str">
        <f t="shared" si="5"/>
        <v>Douglas</v>
      </c>
      <c r="AN21" t="str">
        <f t="shared" si="10"/>
        <v>Winter, Douglas</v>
      </c>
    </row>
    <row r="22" spans="1:40" ht="17.100000000000001" customHeight="1" x14ac:dyDescent="0.2">
      <c r="A22" s="19">
        <v>51</v>
      </c>
      <c r="B22" s="19">
        <f t="shared" si="6"/>
        <v>9</v>
      </c>
      <c r="C22" s="36" t="str">
        <f t="shared" si="7"/>
        <v>Bower, Todd</v>
      </c>
      <c r="D22" s="36">
        <f t="shared" si="0"/>
        <v>26</v>
      </c>
      <c r="E22" s="20">
        <f t="shared" si="0"/>
        <v>4</v>
      </c>
      <c r="F22" s="20">
        <f t="shared" si="0"/>
        <v>7</v>
      </c>
      <c r="G22" s="20">
        <f t="shared" si="0"/>
        <v>0</v>
      </c>
      <c r="H22" s="20">
        <f t="shared" si="0"/>
        <v>0</v>
      </c>
      <c r="I22" s="20">
        <f t="shared" si="0"/>
        <v>0</v>
      </c>
      <c r="J22" s="20">
        <f t="shared" si="0"/>
        <v>2</v>
      </c>
      <c r="K22" s="20">
        <f t="shared" si="0"/>
        <v>1</v>
      </c>
      <c r="L22" s="20">
        <f t="shared" si="0"/>
        <v>4</v>
      </c>
      <c r="M22" s="21">
        <f t="shared" si="1"/>
        <v>0.26923076923076922</v>
      </c>
      <c r="N22" s="20">
        <f t="shared" si="11"/>
        <v>7</v>
      </c>
      <c r="O22" s="21">
        <f t="shared" si="8"/>
        <v>0.26923076923076922</v>
      </c>
      <c r="Q22">
        <v>11</v>
      </c>
      <c r="R22" t="s">
        <v>380</v>
      </c>
      <c r="S22">
        <v>0.26900000000000002</v>
      </c>
      <c r="T22">
        <v>9</v>
      </c>
      <c r="U22">
        <v>26</v>
      </c>
      <c r="V22">
        <v>4</v>
      </c>
      <c r="W22">
        <v>7</v>
      </c>
      <c r="X22">
        <v>0</v>
      </c>
      <c r="Y22">
        <v>0</v>
      </c>
      <c r="Z22">
        <v>0</v>
      </c>
      <c r="AA22">
        <v>2</v>
      </c>
      <c r="AB22">
        <v>1</v>
      </c>
      <c r="AC22">
        <v>4</v>
      </c>
      <c r="AD22">
        <v>7</v>
      </c>
      <c r="AE22">
        <v>0.29599999999999999</v>
      </c>
      <c r="AF22">
        <v>0.26900000000000002</v>
      </c>
      <c r="AG22">
        <v>0.56599999999999995</v>
      </c>
      <c r="AI22">
        <f t="shared" si="2"/>
        <v>5</v>
      </c>
      <c r="AJ22">
        <f t="shared" si="3"/>
        <v>10</v>
      </c>
      <c r="AK22">
        <f t="shared" si="9"/>
        <v>5</v>
      </c>
      <c r="AL22" t="str">
        <f t="shared" si="4"/>
        <v>Bower</v>
      </c>
      <c r="AM22" t="str">
        <f t="shared" si="5"/>
        <v>Todd</v>
      </c>
      <c r="AN22" t="str">
        <f t="shared" si="10"/>
        <v>Bower, Todd</v>
      </c>
    </row>
    <row r="23" spans="1:40" ht="17.100000000000001" customHeight="1" x14ac:dyDescent="0.2">
      <c r="A23" s="19">
        <v>47</v>
      </c>
      <c r="B23" s="19">
        <f t="shared" si="6"/>
        <v>8</v>
      </c>
      <c r="C23" s="36" t="str">
        <f t="shared" si="7"/>
        <v>Coates, David</v>
      </c>
      <c r="D23" s="36">
        <f t="shared" si="0"/>
        <v>20</v>
      </c>
      <c r="E23" s="20">
        <f t="shared" si="0"/>
        <v>6</v>
      </c>
      <c r="F23" s="20">
        <f t="shared" si="0"/>
        <v>4</v>
      </c>
      <c r="G23" s="20">
        <f t="shared" si="0"/>
        <v>0</v>
      </c>
      <c r="H23" s="20">
        <f t="shared" si="0"/>
        <v>0</v>
      </c>
      <c r="I23" s="20">
        <f t="shared" si="0"/>
        <v>0</v>
      </c>
      <c r="J23" s="20">
        <f t="shared" si="0"/>
        <v>0</v>
      </c>
      <c r="K23" s="20">
        <f t="shared" si="0"/>
        <v>3</v>
      </c>
      <c r="L23" s="20">
        <f t="shared" si="0"/>
        <v>1</v>
      </c>
      <c r="M23" s="21">
        <f t="shared" si="1"/>
        <v>0.2</v>
      </c>
      <c r="N23" s="20">
        <f t="shared" si="11"/>
        <v>4</v>
      </c>
      <c r="O23" s="21">
        <f t="shared" si="8"/>
        <v>0.2</v>
      </c>
      <c r="Q23">
        <v>12</v>
      </c>
      <c r="R23" t="s">
        <v>381</v>
      </c>
      <c r="S23">
        <v>0.2</v>
      </c>
      <c r="T23">
        <v>8</v>
      </c>
      <c r="U23">
        <v>20</v>
      </c>
      <c r="V23">
        <v>6</v>
      </c>
      <c r="W23">
        <v>4</v>
      </c>
      <c r="X23">
        <v>0</v>
      </c>
      <c r="Y23">
        <v>0</v>
      </c>
      <c r="Z23">
        <v>0</v>
      </c>
      <c r="AA23">
        <v>0</v>
      </c>
      <c r="AB23">
        <v>3</v>
      </c>
      <c r="AC23">
        <v>1</v>
      </c>
      <c r="AD23">
        <v>4</v>
      </c>
      <c r="AE23">
        <v>0.30399999999999999</v>
      </c>
      <c r="AF23">
        <v>0.2</v>
      </c>
      <c r="AG23">
        <v>0.504</v>
      </c>
      <c r="AI23">
        <f t="shared" si="2"/>
        <v>6</v>
      </c>
      <c r="AJ23">
        <f t="shared" si="3"/>
        <v>12</v>
      </c>
      <c r="AK23">
        <f t="shared" si="9"/>
        <v>6</v>
      </c>
      <c r="AL23" t="str">
        <f t="shared" si="4"/>
        <v>Coates</v>
      </c>
      <c r="AM23" t="str">
        <f t="shared" si="5"/>
        <v>David</v>
      </c>
      <c r="AN23" t="str">
        <f t="shared" si="10"/>
        <v>Coates, David</v>
      </c>
    </row>
    <row r="24" spans="1:40" ht="17.100000000000001" customHeight="1" x14ac:dyDescent="0.2">
      <c r="A24" s="19">
        <v>41</v>
      </c>
      <c r="B24" s="19">
        <f t="shared" si="6"/>
        <v>7</v>
      </c>
      <c r="C24" s="36" t="str">
        <f t="shared" si="7"/>
        <v>Brodbeck, Lance</v>
      </c>
      <c r="D24" s="36">
        <f t="shared" si="0"/>
        <v>15</v>
      </c>
      <c r="E24" s="20">
        <f t="shared" si="0"/>
        <v>3</v>
      </c>
      <c r="F24" s="20">
        <f t="shared" si="0"/>
        <v>4</v>
      </c>
      <c r="G24" s="20">
        <f t="shared" si="0"/>
        <v>0</v>
      </c>
      <c r="H24" s="20">
        <f t="shared" si="0"/>
        <v>0</v>
      </c>
      <c r="I24" s="20">
        <f t="shared" si="0"/>
        <v>0</v>
      </c>
      <c r="J24" s="20">
        <f t="shared" si="0"/>
        <v>0</v>
      </c>
      <c r="K24" s="20">
        <f t="shared" si="0"/>
        <v>6</v>
      </c>
      <c r="L24" s="20">
        <f t="shared" si="0"/>
        <v>5</v>
      </c>
      <c r="M24" s="21">
        <f t="shared" si="1"/>
        <v>0.26666666666666666</v>
      </c>
      <c r="N24" s="20">
        <f t="shared" si="11"/>
        <v>4</v>
      </c>
      <c r="O24" s="21">
        <f t="shared" si="8"/>
        <v>0.26666666666666666</v>
      </c>
      <c r="Q24">
        <v>13</v>
      </c>
      <c r="R24" t="s">
        <v>382</v>
      </c>
      <c r="S24">
        <v>0.26700000000000002</v>
      </c>
      <c r="T24">
        <v>7</v>
      </c>
      <c r="U24">
        <v>15</v>
      </c>
      <c r="V24">
        <v>3</v>
      </c>
      <c r="W24">
        <v>4</v>
      </c>
      <c r="X24">
        <v>0</v>
      </c>
      <c r="Y24">
        <v>0</v>
      </c>
      <c r="Z24">
        <v>0</v>
      </c>
      <c r="AA24">
        <v>0</v>
      </c>
      <c r="AB24">
        <v>6</v>
      </c>
      <c r="AC24">
        <v>5</v>
      </c>
      <c r="AD24">
        <v>4</v>
      </c>
      <c r="AE24">
        <v>0.47599999999999998</v>
      </c>
      <c r="AF24">
        <v>0.26700000000000002</v>
      </c>
      <c r="AG24">
        <v>0.74299999999999999</v>
      </c>
      <c r="AI24">
        <f t="shared" si="2"/>
        <v>6</v>
      </c>
      <c r="AJ24">
        <f t="shared" si="3"/>
        <v>14</v>
      </c>
      <c r="AK24">
        <f t="shared" si="9"/>
        <v>8</v>
      </c>
      <c r="AL24" t="str">
        <f t="shared" si="4"/>
        <v>Brodbeck</v>
      </c>
      <c r="AM24" t="str">
        <f t="shared" si="5"/>
        <v>Lance</v>
      </c>
      <c r="AN24" t="str">
        <f t="shared" si="10"/>
        <v>Brodbeck, Lance</v>
      </c>
    </row>
    <row r="25" spans="1:40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>
        <v>1</v>
      </c>
      <c r="C27" s="36" t="s">
        <v>59</v>
      </c>
      <c r="D27" s="36">
        <f t="shared" ref="D27" si="12">U27</f>
        <v>3</v>
      </c>
      <c r="E27" s="20">
        <f t="shared" ref="E27" si="13">V27</f>
        <v>0</v>
      </c>
      <c r="F27" s="20">
        <f t="shared" ref="F27" si="14">W27</f>
        <v>0</v>
      </c>
      <c r="G27" s="20">
        <f t="shared" ref="G27" si="15">X27</f>
        <v>0</v>
      </c>
      <c r="H27" s="20">
        <f t="shared" ref="H27" si="16">Y27</f>
        <v>0</v>
      </c>
      <c r="I27" s="20">
        <f t="shared" ref="I27" si="17">Z27</f>
        <v>0</v>
      </c>
      <c r="J27" s="20">
        <f t="shared" ref="J27" si="18">AA27</f>
        <v>0</v>
      </c>
      <c r="K27" s="20">
        <f t="shared" ref="K27" si="19">AB27</f>
        <v>0</v>
      </c>
      <c r="L27" s="20">
        <f t="shared" ref="L27" si="20">AC27</f>
        <v>2</v>
      </c>
      <c r="M27" s="21">
        <f t="shared" ref="M27" si="21">F27/D27</f>
        <v>0</v>
      </c>
      <c r="N27" s="20">
        <f t="shared" ref="N27" si="22">F27+G27+(H27*2)+(I27*3)</f>
        <v>0</v>
      </c>
      <c r="O27" s="21">
        <f t="shared" ref="O27" si="23">N27/D27</f>
        <v>0</v>
      </c>
      <c r="Q27">
        <v>14</v>
      </c>
      <c r="R27" t="s">
        <v>383</v>
      </c>
      <c r="S27">
        <v>0</v>
      </c>
      <c r="T27">
        <v>1</v>
      </c>
      <c r="U27">
        <v>3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2</v>
      </c>
      <c r="AD27">
        <v>0</v>
      </c>
      <c r="AE27">
        <v>0</v>
      </c>
      <c r="AF27">
        <v>0</v>
      </c>
      <c r="AG27">
        <v>0</v>
      </c>
      <c r="AI27">
        <f>FIND(" ",R27)</f>
        <v>2</v>
      </c>
      <c r="AJ27">
        <f>LEN(R27)</f>
        <v>8</v>
      </c>
      <c r="AK27">
        <f>AJ27-AI27</f>
        <v>6</v>
      </c>
      <c r="AL27" t="str">
        <f>RIGHT(R27,AK27)</f>
        <v>Others</v>
      </c>
      <c r="AM27" t="str">
        <f>LEFT(R27,(AI27-1))</f>
        <v>_</v>
      </c>
      <c r="AN27" t="str">
        <f>AL27&amp;", "&amp;AM27</f>
        <v>Others, _</v>
      </c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633</v>
      </c>
      <c r="B29" s="22"/>
      <c r="C29" s="37" t="s">
        <v>37</v>
      </c>
      <c r="D29" s="38">
        <f>SUM(D12:D28)</f>
        <v>281</v>
      </c>
      <c r="E29" s="23">
        <f t="shared" ref="E29:L29" si="24">SUM(E12:E28)</f>
        <v>45</v>
      </c>
      <c r="F29" s="23">
        <f t="shared" si="24"/>
        <v>81</v>
      </c>
      <c r="G29" s="23">
        <f t="shared" si="24"/>
        <v>5</v>
      </c>
      <c r="H29" s="23">
        <f t="shared" si="24"/>
        <v>3</v>
      </c>
      <c r="I29" s="23">
        <f t="shared" si="24"/>
        <v>0</v>
      </c>
      <c r="J29" s="23">
        <f t="shared" si="24"/>
        <v>41</v>
      </c>
      <c r="K29" s="23">
        <f t="shared" si="24"/>
        <v>41</v>
      </c>
      <c r="L29" s="23">
        <f t="shared" si="24"/>
        <v>53</v>
      </c>
      <c r="M29" s="21">
        <f>F29/D29</f>
        <v>0.28825622775800713</v>
      </c>
      <c r="N29" s="24">
        <f>SUM(N12:N28)</f>
        <v>92</v>
      </c>
      <c r="O29" s="21">
        <f>N29/D29</f>
        <v>0.32740213523131673</v>
      </c>
    </row>
    <row r="30" spans="1:40" ht="17.100000000000001" customHeight="1" x14ac:dyDescent="0.2">
      <c r="A30" s="25">
        <f>A29/COUNT(A12:A28)</f>
        <v>48.692307692307693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87" t="s">
        <v>60</v>
      </c>
      <c r="R32" t="s">
        <v>24</v>
      </c>
      <c r="S32" s="33" t="s">
        <v>62</v>
      </c>
      <c r="T32" s="33" t="s">
        <v>67</v>
      </c>
      <c r="U32" s="33" t="s">
        <v>64</v>
      </c>
      <c r="V32" s="33" t="s">
        <v>65</v>
      </c>
      <c r="W32" s="33" t="s">
        <v>32</v>
      </c>
      <c r="X32" s="33" t="s">
        <v>33</v>
      </c>
      <c r="Y32" s="33" t="s">
        <v>68</v>
      </c>
      <c r="Z32" s="33" t="s">
        <v>69</v>
      </c>
      <c r="AA32" s="33" t="s">
        <v>70</v>
      </c>
      <c r="AD32" s="33"/>
      <c r="AE32" s="90" t="s">
        <v>330</v>
      </c>
    </row>
    <row r="33" spans="1:40" ht="17.100000000000001" customHeight="1" x14ac:dyDescent="0.2">
      <c r="A33" s="19"/>
      <c r="B33" s="19">
        <f>IF(C33="","",S33)</f>
        <v>6</v>
      </c>
      <c r="C33" s="36" t="str">
        <f>IF(AJ33=0,"",AN33)</f>
        <v>Daughenbaugh, Larry</v>
      </c>
      <c r="D33" s="41">
        <f>IF(C33="","",AE33)</f>
        <v>9.3333333333333321</v>
      </c>
      <c r="E33" s="20">
        <f>IF(C33="","",V33)</f>
        <v>20</v>
      </c>
      <c r="F33" s="20">
        <f>IF(C33="","",U33)</f>
        <v>19</v>
      </c>
      <c r="G33" s="20">
        <f>IF(C33="","",W33)</f>
        <v>18</v>
      </c>
      <c r="H33" s="20">
        <f>IF(C33="","",X33)</f>
        <v>3</v>
      </c>
      <c r="I33" s="31">
        <f>IF(C33="","",E33*7/D33)</f>
        <v>15.000000000000002</v>
      </c>
      <c r="J33" s="31">
        <f>IF(C33="","",F33*7/D33)</f>
        <v>14.250000000000002</v>
      </c>
      <c r="K33" s="31">
        <f>IF(C33="","",G33*7/D33)</f>
        <v>13.500000000000002</v>
      </c>
      <c r="L33" s="31">
        <f>IF(C33="","",H33*7/D33)</f>
        <v>2.2500000000000004</v>
      </c>
      <c r="M33" s="20">
        <f>IF(C33="","",Y33)</f>
        <v>0</v>
      </c>
      <c r="N33" s="20">
        <f>IF(C33="","",Z33)</f>
        <v>0</v>
      </c>
      <c r="O33" s="20">
        <f>IF(C33="","",AA33)</f>
        <v>0</v>
      </c>
      <c r="Q33">
        <v>2</v>
      </c>
      <c r="R33" s="43" t="s">
        <v>384</v>
      </c>
      <c r="S33">
        <v>6</v>
      </c>
      <c r="T33">
        <v>9.1</v>
      </c>
      <c r="U33">
        <v>19</v>
      </c>
      <c r="V33">
        <v>20</v>
      </c>
      <c r="W33">
        <v>18</v>
      </c>
      <c r="X33">
        <v>3</v>
      </c>
      <c r="Y33">
        <v>0</v>
      </c>
      <c r="Z33">
        <v>0</v>
      </c>
      <c r="AA33">
        <v>0</v>
      </c>
      <c r="AE33">
        <f>DOLLARDE(T33,3)</f>
        <v>9.3333333333333321</v>
      </c>
      <c r="AI33">
        <f t="shared" ref="AI33:AI41" si="25">FIND(" ", SUBSTITUTE(R33, CHAR(160), " "))</f>
        <v>6</v>
      </c>
      <c r="AJ33">
        <f t="shared" ref="AJ33:AJ41" si="26">LEN(R33)</f>
        <v>18</v>
      </c>
      <c r="AK33">
        <f>AJ33-AI33</f>
        <v>12</v>
      </c>
      <c r="AL33" t="str">
        <f t="shared" ref="AL33:AL41" si="27">RIGHT(R33,AK33)</f>
        <v>Daughenbaugh</v>
      </c>
      <c r="AM33" t="str">
        <f t="shared" ref="AM33:AM41" si="28">LEFT(R33,(AI33-1))</f>
        <v>Larry</v>
      </c>
      <c r="AN33" t="str">
        <f>AL33&amp;", "&amp;AM33</f>
        <v>Daughenbaugh, Larry</v>
      </c>
    </row>
    <row r="34" spans="1:40" ht="17.100000000000001" customHeight="1" x14ac:dyDescent="0.2">
      <c r="A34" s="19"/>
      <c r="B34" s="19">
        <f t="shared" ref="B34:B41" si="29">IF(C34="","",S34)</f>
        <v>7</v>
      </c>
      <c r="C34" s="36" t="str">
        <f t="shared" ref="C34:C41" si="30">IF(AJ34=0,"",AN34)</f>
        <v>Shoff, Todd</v>
      </c>
      <c r="D34" s="41">
        <f t="shared" ref="D34:D41" si="31">IF(C34="","",AE34)</f>
        <v>27</v>
      </c>
      <c r="E34" s="20">
        <f t="shared" ref="E34:E41" si="32">IF(C34="","",V34)</f>
        <v>31</v>
      </c>
      <c r="F34" s="20">
        <f t="shared" ref="F34:F41" si="33">IF(C34="","",U34)</f>
        <v>11</v>
      </c>
      <c r="G34" s="20">
        <f t="shared" ref="G34:G41" si="34">IF(C34="","",W34)</f>
        <v>10</v>
      </c>
      <c r="H34" s="20">
        <f t="shared" ref="H34:H41" si="35">IF(C34="","",X34)</f>
        <v>28</v>
      </c>
      <c r="I34" s="31">
        <f t="shared" ref="I34:I41" si="36">IF(C34="","",E34*7/D34)</f>
        <v>8.0370370370370363</v>
      </c>
      <c r="J34" s="31">
        <f t="shared" ref="J34:J41" si="37">IF(C34="","",F34*7/D34)</f>
        <v>2.8518518518518516</v>
      </c>
      <c r="K34" s="31">
        <f t="shared" ref="K34:K41" si="38">IF(C34="","",G34*7/D34)</f>
        <v>2.5925925925925926</v>
      </c>
      <c r="L34" s="31">
        <f t="shared" ref="L34:L41" si="39">IF(C34="","",H34*7/D34)</f>
        <v>7.2592592592592595</v>
      </c>
      <c r="M34" s="20">
        <f t="shared" ref="M34:M41" si="40">IF(C34="","",Y34)</f>
        <v>2</v>
      </c>
      <c r="N34" s="20">
        <f t="shared" ref="N34:N41" si="41">IF(C34="","",Z34)</f>
        <v>1</v>
      </c>
      <c r="O34" s="20">
        <f t="shared" ref="O34:O41" si="42">IF(C34="","",AA34)</f>
        <v>0</v>
      </c>
      <c r="Q34">
        <v>3</v>
      </c>
      <c r="R34" s="43" t="s">
        <v>385</v>
      </c>
      <c r="S34">
        <v>7</v>
      </c>
      <c r="T34">
        <v>27</v>
      </c>
      <c r="U34">
        <v>11</v>
      </c>
      <c r="V34">
        <v>31</v>
      </c>
      <c r="W34">
        <v>10</v>
      </c>
      <c r="X34">
        <v>28</v>
      </c>
      <c r="Y34">
        <v>2</v>
      </c>
      <c r="Z34">
        <v>1</v>
      </c>
      <c r="AA34">
        <v>0</v>
      </c>
      <c r="AE34">
        <f t="shared" ref="AE34:AE41" si="43">DOLLARDE(T34,3)</f>
        <v>27</v>
      </c>
      <c r="AI34">
        <f t="shared" si="25"/>
        <v>5</v>
      </c>
      <c r="AJ34">
        <f t="shared" si="26"/>
        <v>10</v>
      </c>
      <c r="AK34">
        <f t="shared" ref="AK34:AK41" si="44">AJ34-AI34</f>
        <v>5</v>
      </c>
      <c r="AL34" t="str">
        <f t="shared" si="27"/>
        <v>Shoff</v>
      </c>
      <c r="AM34" t="str">
        <f t="shared" si="28"/>
        <v>Todd</v>
      </c>
      <c r="AN34" t="str">
        <f t="shared" ref="AN34:AN41" si="45">AL34&amp;", "&amp;AM34</f>
        <v>Shoff, Todd</v>
      </c>
    </row>
    <row r="35" spans="1:40" ht="17.100000000000001" customHeight="1" x14ac:dyDescent="0.2">
      <c r="A35" s="19"/>
      <c r="B35" s="19">
        <f t="shared" si="29"/>
        <v>2</v>
      </c>
      <c r="C35" s="36" t="str">
        <f t="shared" si="30"/>
        <v>Chronister, John</v>
      </c>
      <c r="D35" s="41">
        <f t="shared" si="31"/>
        <v>2.6666666666666674</v>
      </c>
      <c r="E35" s="20">
        <f t="shared" si="32"/>
        <v>4</v>
      </c>
      <c r="F35" s="20">
        <f t="shared" si="33"/>
        <v>4</v>
      </c>
      <c r="G35" s="20">
        <f t="shared" si="34"/>
        <v>3</v>
      </c>
      <c r="H35" s="20">
        <f t="shared" si="35"/>
        <v>3</v>
      </c>
      <c r="I35" s="31">
        <f t="shared" si="36"/>
        <v>10.499999999999996</v>
      </c>
      <c r="J35" s="31">
        <f t="shared" si="37"/>
        <v>10.499999999999996</v>
      </c>
      <c r="K35" s="31">
        <f t="shared" si="38"/>
        <v>7.8749999999999982</v>
      </c>
      <c r="L35" s="31">
        <f t="shared" si="39"/>
        <v>7.8749999999999982</v>
      </c>
      <c r="M35" s="20">
        <f t="shared" si="40"/>
        <v>1</v>
      </c>
      <c r="N35" s="20">
        <f t="shared" si="41"/>
        <v>0</v>
      </c>
      <c r="O35" s="20">
        <f t="shared" si="42"/>
        <v>0</v>
      </c>
      <c r="Q35">
        <v>4</v>
      </c>
      <c r="R35" t="s">
        <v>386</v>
      </c>
      <c r="S35">
        <v>2</v>
      </c>
      <c r="T35">
        <v>2.2000000000000002</v>
      </c>
      <c r="U35">
        <v>4</v>
      </c>
      <c r="V35">
        <v>4</v>
      </c>
      <c r="W35">
        <v>3</v>
      </c>
      <c r="X35">
        <v>3</v>
      </c>
      <c r="Y35">
        <v>1</v>
      </c>
      <c r="Z35">
        <v>0</v>
      </c>
      <c r="AA35">
        <v>0</v>
      </c>
      <c r="AE35">
        <f t="shared" si="43"/>
        <v>2.6666666666666674</v>
      </c>
      <c r="AI35">
        <f t="shared" si="25"/>
        <v>5</v>
      </c>
      <c r="AJ35">
        <f t="shared" si="26"/>
        <v>15</v>
      </c>
      <c r="AK35">
        <f t="shared" si="44"/>
        <v>10</v>
      </c>
      <c r="AL35" t="str">
        <f t="shared" si="27"/>
        <v>Chronister</v>
      </c>
      <c r="AM35" t="str">
        <f t="shared" si="28"/>
        <v>John</v>
      </c>
      <c r="AN35" t="str">
        <f t="shared" si="45"/>
        <v>Chronister, John</v>
      </c>
    </row>
    <row r="36" spans="1:40" ht="17.100000000000001" customHeight="1" x14ac:dyDescent="0.2">
      <c r="A36" s="19"/>
      <c r="B36" s="19">
        <f t="shared" si="29"/>
        <v>10</v>
      </c>
      <c r="C36" s="36" t="str">
        <f t="shared" si="30"/>
        <v>Stottlemyer, Barry</v>
      </c>
      <c r="D36" s="41">
        <f t="shared" si="31"/>
        <v>26</v>
      </c>
      <c r="E36" s="20">
        <f t="shared" si="32"/>
        <v>43</v>
      </c>
      <c r="F36" s="20">
        <f t="shared" si="33"/>
        <v>33</v>
      </c>
      <c r="G36" s="20">
        <f t="shared" si="34"/>
        <v>23</v>
      </c>
      <c r="H36" s="20">
        <f t="shared" si="35"/>
        <v>17</v>
      </c>
      <c r="I36" s="31">
        <f t="shared" si="36"/>
        <v>11.576923076923077</v>
      </c>
      <c r="J36" s="31">
        <f t="shared" si="37"/>
        <v>8.884615384615385</v>
      </c>
      <c r="K36" s="31">
        <f t="shared" si="38"/>
        <v>6.1923076923076925</v>
      </c>
      <c r="L36" s="31">
        <f t="shared" si="39"/>
        <v>4.5769230769230766</v>
      </c>
      <c r="M36" s="20">
        <f t="shared" si="40"/>
        <v>1</v>
      </c>
      <c r="N36" s="20">
        <f t="shared" si="41"/>
        <v>5</v>
      </c>
      <c r="O36" s="20">
        <f t="shared" si="42"/>
        <v>0</v>
      </c>
      <c r="Q36">
        <v>6</v>
      </c>
      <c r="R36" t="s">
        <v>387</v>
      </c>
      <c r="S36">
        <v>10</v>
      </c>
      <c r="T36">
        <v>26</v>
      </c>
      <c r="U36">
        <v>33</v>
      </c>
      <c r="V36">
        <v>43</v>
      </c>
      <c r="W36">
        <v>23</v>
      </c>
      <c r="X36">
        <v>17</v>
      </c>
      <c r="Y36">
        <v>1</v>
      </c>
      <c r="Z36">
        <v>5</v>
      </c>
      <c r="AA36">
        <v>0</v>
      </c>
      <c r="AE36">
        <f t="shared" si="43"/>
        <v>26</v>
      </c>
      <c r="AI36">
        <f t="shared" si="25"/>
        <v>6</v>
      </c>
      <c r="AJ36">
        <f t="shared" si="26"/>
        <v>17</v>
      </c>
      <c r="AK36">
        <f t="shared" si="44"/>
        <v>11</v>
      </c>
      <c r="AL36" t="str">
        <f t="shared" si="27"/>
        <v>Stottlemyer</v>
      </c>
      <c r="AM36" t="str">
        <f t="shared" si="28"/>
        <v>Barry</v>
      </c>
      <c r="AN36" t="str">
        <f t="shared" si="45"/>
        <v>Stottlemyer, Barry</v>
      </c>
    </row>
    <row r="37" spans="1:40" ht="17.100000000000001" customHeight="1" x14ac:dyDescent="0.2">
      <c r="A37" s="19"/>
      <c r="B37" s="19" t="str">
        <f t="shared" si="29"/>
        <v/>
      </c>
      <c r="C37" s="36" t="str">
        <f t="shared" si="30"/>
        <v/>
      </c>
      <c r="D37" s="41" t="str">
        <f t="shared" si="31"/>
        <v/>
      </c>
      <c r="E37" s="20" t="str">
        <f t="shared" si="32"/>
        <v/>
      </c>
      <c r="F37" s="20" t="str">
        <f t="shared" si="33"/>
        <v/>
      </c>
      <c r="G37" s="20" t="str">
        <f t="shared" si="34"/>
        <v/>
      </c>
      <c r="H37" s="20" t="str">
        <f t="shared" si="35"/>
        <v/>
      </c>
      <c r="I37" s="31" t="str">
        <f t="shared" si="36"/>
        <v/>
      </c>
      <c r="J37" s="31" t="str">
        <f t="shared" si="37"/>
        <v/>
      </c>
      <c r="K37" s="31" t="str">
        <f t="shared" si="38"/>
        <v/>
      </c>
      <c r="L37" s="31" t="str">
        <f t="shared" si="39"/>
        <v/>
      </c>
      <c r="M37" s="20" t="str">
        <f t="shared" si="40"/>
        <v/>
      </c>
      <c r="N37" s="20" t="str">
        <f t="shared" si="41"/>
        <v/>
      </c>
      <c r="O37" s="20" t="str">
        <f t="shared" si="42"/>
        <v/>
      </c>
      <c r="AB37" s="42"/>
      <c r="AC37" s="42"/>
      <c r="AD37" s="42"/>
      <c r="AE37">
        <f t="shared" si="43"/>
        <v>0</v>
      </c>
      <c r="AI37" t="e">
        <f t="shared" si="25"/>
        <v>#VALUE!</v>
      </c>
      <c r="AJ37">
        <f t="shared" si="26"/>
        <v>0</v>
      </c>
      <c r="AK37" t="e">
        <f t="shared" si="44"/>
        <v>#VALUE!</v>
      </c>
      <c r="AL37" t="e">
        <f t="shared" si="27"/>
        <v>#VALUE!</v>
      </c>
      <c r="AM37" t="e">
        <f t="shared" si="28"/>
        <v>#VALUE!</v>
      </c>
      <c r="AN37" t="e">
        <f t="shared" si="45"/>
        <v>#VALUE!</v>
      </c>
    </row>
    <row r="38" spans="1:40" ht="17.100000000000001" customHeight="1" x14ac:dyDescent="0.2">
      <c r="A38" s="19"/>
      <c r="B38" s="19" t="str">
        <f t="shared" si="29"/>
        <v/>
      </c>
      <c r="C38" s="36" t="str">
        <f t="shared" si="30"/>
        <v/>
      </c>
      <c r="D38" s="41" t="str">
        <f t="shared" si="31"/>
        <v/>
      </c>
      <c r="E38" s="20" t="str">
        <f t="shared" si="32"/>
        <v/>
      </c>
      <c r="F38" s="20" t="str">
        <f t="shared" si="33"/>
        <v/>
      </c>
      <c r="G38" s="20" t="str">
        <f t="shared" si="34"/>
        <v/>
      </c>
      <c r="H38" s="20" t="str">
        <f t="shared" si="35"/>
        <v/>
      </c>
      <c r="I38" s="31" t="str">
        <f t="shared" si="36"/>
        <v/>
      </c>
      <c r="J38" s="31" t="str">
        <f t="shared" si="37"/>
        <v/>
      </c>
      <c r="K38" s="31" t="str">
        <f t="shared" si="38"/>
        <v/>
      </c>
      <c r="L38" s="31" t="str">
        <f t="shared" si="39"/>
        <v/>
      </c>
      <c r="M38" s="20" t="str">
        <f t="shared" si="40"/>
        <v/>
      </c>
      <c r="N38" s="20" t="str">
        <f t="shared" si="41"/>
        <v/>
      </c>
      <c r="O38" s="20" t="str">
        <f t="shared" si="42"/>
        <v/>
      </c>
      <c r="Q38" s="33"/>
      <c r="S38" s="33"/>
      <c r="T38" s="33"/>
      <c r="U38" s="33"/>
      <c r="V38" s="33"/>
      <c r="W38" s="33"/>
      <c r="X38" s="33"/>
      <c r="Y38" s="33"/>
      <c r="Z38" s="33"/>
      <c r="AA38" s="33"/>
      <c r="AB38" s="42"/>
      <c r="AC38" s="42"/>
      <c r="AD38" s="42"/>
      <c r="AE38">
        <f t="shared" si="43"/>
        <v>0</v>
      </c>
      <c r="AI38" t="e">
        <f t="shared" si="25"/>
        <v>#VALUE!</v>
      </c>
      <c r="AJ38">
        <f t="shared" si="26"/>
        <v>0</v>
      </c>
      <c r="AK38" t="e">
        <f t="shared" si="44"/>
        <v>#VALUE!</v>
      </c>
      <c r="AL38" t="e">
        <f t="shared" si="27"/>
        <v>#VALUE!</v>
      </c>
      <c r="AM38" t="e">
        <f t="shared" si="28"/>
        <v>#VALUE!</v>
      </c>
      <c r="AN38" t="e">
        <f t="shared" si="45"/>
        <v>#VALUE!</v>
      </c>
    </row>
    <row r="39" spans="1:40" ht="17.100000000000001" customHeight="1" x14ac:dyDescent="0.2">
      <c r="A39" s="19"/>
      <c r="B39" s="19" t="str">
        <f t="shared" si="29"/>
        <v/>
      </c>
      <c r="C39" s="36" t="str">
        <f t="shared" si="30"/>
        <v/>
      </c>
      <c r="D39" s="41" t="str">
        <f t="shared" si="31"/>
        <v/>
      </c>
      <c r="E39" s="20" t="str">
        <f t="shared" si="32"/>
        <v/>
      </c>
      <c r="F39" s="20" t="str">
        <f t="shared" si="33"/>
        <v/>
      </c>
      <c r="G39" s="20" t="str">
        <f t="shared" si="34"/>
        <v/>
      </c>
      <c r="H39" s="20" t="str">
        <f t="shared" si="35"/>
        <v/>
      </c>
      <c r="I39" s="31" t="str">
        <f t="shared" si="36"/>
        <v/>
      </c>
      <c r="J39" s="31" t="str">
        <f t="shared" si="37"/>
        <v/>
      </c>
      <c r="K39" s="31" t="str">
        <f t="shared" si="38"/>
        <v/>
      </c>
      <c r="L39" s="31" t="str">
        <f t="shared" si="39"/>
        <v/>
      </c>
      <c r="M39" s="20" t="str">
        <f t="shared" si="40"/>
        <v/>
      </c>
      <c r="N39" s="20" t="str">
        <f t="shared" si="41"/>
        <v/>
      </c>
      <c r="O39" s="20" t="str">
        <f t="shared" si="42"/>
        <v/>
      </c>
      <c r="Q39" s="33"/>
      <c r="S39" s="33"/>
      <c r="T39" s="33"/>
      <c r="U39" s="33"/>
      <c r="V39" s="33"/>
      <c r="W39" s="33"/>
      <c r="X39" s="33"/>
      <c r="Y39" s="33"/>
      <c r="Z39" s="33"/>
      <c r="AA39" s="33"/>
      <c r="AB39" s="42"/>
      <c r="AC39" s="42"/>
      <c r="AD39" s="42"/>
      <c r="AE39">
        <f t="shared" si="43"/>
        <v>0</v>
      </c>
      <c r="AI39" t="e">
        <f t="shared" si="25"/>
        <v>#VALUE!</v>
      </c>
      <c r="AJ39">
        <f t="shared" si="26"/>
        <v>0</v>
      </c>
      <c r="AK39" t="e">
        <f t="shared" si="44"/>
        <v>#VALUE!</v>
      </c>
      <c r="AL39" t="e">
        <f t="shared" si="27"/>
        <v>#VALUE!</v>
      </c>
      <c r="AM39" t="e">
        <f t="shared" si="28"/>
        <v>#VALUE!</v>
      </c>
      <c r="AN39" t="e">
        <f t="shared" si="45"/>
        <v>#VALUE!</v>
      </c>
    </row>
    <row r="40" spans="1:40" ht="17.100000000000001" customHeight="1" x14ac:dyDescent="0.2">
      <c r="A40" s="19"/>
      <c r="B40" s="19" t="str">
        <f t="shared" si="29"/>
        <v/>
      </c>
      <c r="C40" s="36" t="str">
        <f t="shared" si="30"/>
        <v/>
      </c>
      <c r="D40" s="41" t="str">
        <f t="shared" si="31"/>
        <v/>
      </c>
      <c r="E40" s="20" t="str">
        <f t="shared" si="32"/>
        <v/>
      </c>
      <c r="F40" s="20" t="str">
        <f t="shared" si="33"/>
        <v/>
      </c>
      <c r="G40" s="20" t="str">
        <f t="shared" si="34"/>
        <v/>
      </c>
      <c r="H40" s="20" t="str">
        <f t="shared" si="35"/>
        <v/>
      </c>
      <c r="I40" s="20" t="str">
        <f t="shared" si="36"/>
        <v/>
      </c>
      <c r="J40" s="20" t="str">
        <f t="shared" si="37"/>
        <v/>
      </c>
      <c r="K40" s="20" t="str">
        <f t="shared" si="38"/>
        <v/>
      </c>
      <c r="L40" s="20" t="str">
        <f t="shared" si="39"/>
        <v/>
      </c>
      <c r="M40" s="20" t="str">
        <f t="shared" si="40"/>
        <v/>
      </c>
      <c r="N40" s="20" t="str">
        <f t="shared" si="41"/>
        <v/>
      </c>
      <c r="O40" s="20" t="str">
        <f t="shared" si="42"/>
        <v/>
      </c>
      <c r="Q40" s="33"/>
      <c r="S40" s="33"/>
      <c r="T40" s="33"/>
      <c r="U40" s="33"/>
      <c r="V40" s="33"/>
      <c r="W40" s="33"/>
      <c r="X40" s="33"/>
      <c r="Y40" s="33"/>
      <c r="Z40" s="33"/>
      <c r="AA40" s="33"/>
      <c r="AB40" s="42"/>
      <c r="AC40" s="42"/>
      <c r="AD40" s="42"/>
      <c r="AE40">
        <f t="shared" si="43"/>
        <v>0</v>
      </c>
      <c r="AI40" t="e">
        <f t="shared" si="25"/>
        <v>#VALUE!</v>
      </c>
      <c r="AJ40">
        <f t="shared" si="26"/>
        <v>0</v>
      </c>
      <c r="AK40" t="e">
        <f t="shared" si="44"/>
        <v>#VALUE!</v>
      </c>
      <c r="AL40" t="e">
        <f t="shared" si="27"/>
        <v>#VALUE!</v>
      </c>
      <c r="AM40" t="e">
        <f t="shared" si="28"/>
        <v>#VALUE!</v>
      </c>
      <c r="AN40" t="e">
        <f t="shared" si="45"/>
        <v>#VALUE!</v>
      </c>
    </row>
    <row r="41" spans="1:40" ht="17.100000000000001" customHeight="1" x14ac:dyDescent="0.2">
      <c r="A41" s="19"/>
      <c r="B41" s="19" t="str">
        <f t="shared" si="29"/>
        <v/>
      </c>
      <c r="C41" s="36" t="str">
        <f t="shared" si="30"/>
        <v/>
      </c>
      <c r="D41" s="41" t="str">
        <f t="shared" si="31"/>
        <v/>
      </c>
      <c r="E41" s="20" t="str">
        <f t="shared" si="32"/>
        <v/>
      </c>
      <c r="F41" s="20" t="str">
        <f t="shared" si="33"/>
        <v/>
      </c>
      <c r="G41" s="20" t="str">
        <f t="shared" si="34"/>
        <v/>
      </c>
      <c r="H41" s="20" t="str">
        <f t="shared" si="35"/>
        <v/>
      </c>
      <c r="I41" s="20" t="str">
        <f t="shared" si="36"/>
        <v/>
      </c>
      <c r="J41" s="20" t="str">
        <f t="shared" si="37"/>
        <v/>
      </c>
      <c r="K41" s="20" t="str">
        <f t="shared" si="38"/>
        <v/>
      </c>
      <c r="L41" s="20" t="str">
        <f t="shared" si="39"/>
        <v/>
      </c>
      <c r="M41" s="20" t="str">
        <f t="shared" si="40"/>
        <v/>
      </c>
      <c r="N41" s="20" t="str">
        <f t="shared" si="41"/>
        <v/>
      </c>
      <c r="O41" s="20" t="str">
        <f t="shared" si="42"/>
        <v/>
      </c>
      <c r="Q41" s="33"/>
      <c r="S41" s="33"/>
      <c r="T41" s="33"/>
      <c r="U41" s="33"/>
      <c r="V41" s="33"/>
      <c r="W41" s="33"/>
      <c r="X41" s="33"/>
      <c r="Y41" s="33"/>
      <c r="Z41" s="33"/>
      <c r="AA41" s="33"/>
      <c r="AB41" s="42"/>
      <c r="AC41" s="42"/>
      <c r="AD41" s="42"/>
      <c r="AE41">
        <f t="shared" si="43"/>
        <v>0</v>
      </c>
      <c r="AI41" t="e">
        <f t="shared" si="25"/>
        <v>#VALUE!</v>
      </c>
      <c r="AJ41">
        <f t="shared" si="26"/>
        <v>0</v>
      </c>
      <c r="AK41" t="e">
        <f t="shared" si="44"/>
        <v>#VALUE!</v>
      </c>
      <c r="AL41" t="e">
        <f t="shared" si="27"/>
        <v>#VALUE!</v>
      </c>
      <c r="AM41" t="e">
        <f t="shared" si="28"/>
        <v>#VALUE!</v>
      </c>
      <c r="AN41" t="e">
        <f t="shared" si="45"/>
        <v>#VALUE!</v>
      </c>
    </row>
    <row r="42" spans="1:40" ht="17.100000000000001" customHeight="1" x14ac:dyDescent="0.2">
      <c r="A42" s="22"/>
      <c r="B42" s="22"/>
      <c r="C42" s="37" t="s">
        <v>37</v>
      </c>
      <c r="D42" s="31">
        <f t="shared" ref="D42:H42" si="46">SUM(D33:D41)</f>
        <v>65</v>
      </c>
      <c r="E42" s="35">
        <f t="shared" si="46"/>
        <v>98</v>
      </c>
      <c r="F42" s="35">
        <f t="shared" si="46"/>
        <v>67</v>
      </c>
      <c r="G42" s="35">
        <f t="shared" si="46"/>
        <v>54</v>
      </c>
      <c r="H42" s="35">
        <f t="shared" si="46"/>
        <v>51</v>
      </c>
      <c r="I42" s="31">
        <f>E42*7/D42</f>
        <v>10.553846153846154</v>
      </c>
      <c r="J42" s="31">
        <f>F42*7/D42</f>
        <v>7.2153846153846155</v>
      </c>
      <c r="K42" s="32">
        <f>G42*7/D42</f>
        <v>5.8153846153846152</v>
      </c>
      <c r="L42" s="32">
        <f>H42*7/D42</f>
        <v>5.4923076923076923</v>
      </c>
      <c r="M42" s="20">
        <f>SUM(M33:M41)</f>
        <v>4</v>
      </c>
      <c r="N42" s="20">
        <f t="shared" ref="N42:O42" si="47">SUM(N33:N41)</f>
        <v>6</v>
      </c>
      <c r="O42" s="20">
        <f t="shared" si="47"/>
        <v>0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zoomScaleNormal="100" workbookViewId="0">
      <selection activeCell="E5" sqref="E5"/>
    </sheetView>
  </sheetViews>
  <sheetFormatPr defaultRowHeight="12.75" x14ac:dyDescent="0.2"/>
  <cols>
    <col min="1" max="1" width="5.7109375" customWidth="1"/>
    <col min="2" max="2" width="4.7109375" customWidth="1"/>
    <col min="3" max="3" width="18.140625" customWidth="1"/>
    <col min="4" max="4" width="7.5703125" customWidth="1"/>
    <col min="5" max="15" width="5.7109375" customWidth="1"/>
    <col min="17" max="17" width="3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332</v>
      </c>
      <c r="B1" s="2"/>
      <c r="C1" s="2"/>
      <c r="D1" s="2"/>
      <c r="E1" s="3"/>
      <c r="F1" s="4"/>
      <c r="G1" s="5" t="s">
        <v>0</v>
      </c>
      <c r="H1" s="6" t="s">
        <v>1</v>
      </c>
      <c r="I1" s="7" t="s">
        <v>779</v>
      </c>
      <c r="J1" s="5" t="s">
        <v>2</v>
      </c>
      <c r="K1" s="6" t="s">
        <v>1</v>
      </c>
      <c r="L1" s="7" t="s">
        <v>780</v>
      </c>
      <c r="M1" s="5" t="s">
        <v>4</v>
      </c>
      <c r="N1" s="6" t="s">
        <v>1</v>
      </c>
      <c r="O1" s="7" t="s">
        <v>781</v>
      </c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>
        <v>44087</v>
      </c>
      <c r="H2" s="10" t="s">
        <v>5</v>
      </c>
      <c r="I2" s="11"/>
      <c r="J2" s="9">
        <v>44094</v>
      </c>
      <c r="K2" s="10" t="s">
        <v>5</v>
      </c>
      <c r="L2" s="11"/>
      <c r="M2" s="9">
        <v>44107</v>
      </c>
      <c r="N2" s="10" t="s">
        <v>5</v>
      </c>
      <c r="O2" s="120"/>
    </row>
    <row r="3" spans="1:40" s="8" customFormat="1" ht="17.100000000000001" customHeight="1" x14ac:dyDescent="0.25">
      <c r="A3" s="1" t="s">
        <v>6</v>
      </c>
      <c r="B3" s="2"/>
      <c r="C3" s="1" t="s">
        <v>56</v>
      </c>
      <c r="D3" s="2"/>
      <c r="E3" s="12"/>
      <c r="F3" s="3"/>
      <c r="G3" s="13" t="s">
        <v>761</v>
      </c>
      <c r="H3" s="124" t="s">
        <v>44</v>
      </c>
      <c r="I3" s="15"/>
      <c r="J3" s="13" t="s">
        <v>760</v>
      </c>
      <c r="K3" s="122" t="s">
        <v>52</v>
      </c>
      <c r="L3" s="15"/>
      <c r="M3" s="13" t="s">
        <v>760</v>
      </c>
      <c r="N3" s="122" t="s">
        <v>326</v>
      </c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9" t="s">
        <v>9</v>
      </c>
      <c r="H4" s="6" t="s">
        <v>1</v>
      </c>
      <c r="I4" s="7" t="s">
        <v>778</v>
      </c>
      <c r="J4" s="119" t="s">
        <v>10</v>
      </c>
      <c r="K4" s="86" t="s">
        <v>1</v>
      </c>
      <c r="L4" s="11" t="s">
        <v>782</v>
      </c>
      <c r="M4" s="5" t="s">
        <v>11</v>
      </c>
      <c r="N4" s="86" t="s">
        <v>1</v>
      </c>
      <c r="O4" s="7" t="s">
        <v>783</v>
      </c>
    </row>
    <row r="5" spans="1:40" s="8" customFormat="1" ht="17.100000000000001" customHeight="1" x14ac:dyDescent="0.25">
      <c r="A5" s="1" t="s">
        <v>12</v>
      </c>
      <c r="B5" s="2"/>
      <c r="C5" s="1" t="s">
        <v>315</v>
      </c>
      <c r="D5" s="2"/>
      <c r="G5" s="9">
        <v>44108</v>
      </c>
      <c r="H5" s="10" t="s">
        <v>5</v>
      </c>
      <c r="I5" s="11"/>
      <c r="J5" s="9">
        <v>44115</v>
      </c>
      <c r="K5" s="10" t="s">
        <v>5</v>
      </c>
      <c r="L5" s="11"/>
      <c r="M5" s="9">
        <v>44121</v>
      </c>
      <c r="N5" s="10" t="s">
        <v>5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 t="s">
        <v>760</v>
      </c>
      <c r="H6" s="14" t="s">
        <v>21</v>
      </c>
      <c r="I6" s="15"/>
      <c r="J6" s="13" t="s">
        <v>761</v>
      </c>
      <c r="K6" s="14" t="s">
        <v>312</v>
      </c>
      <c r="L6" s="15"/>
      <c r="M6" s="13" t="s">
        <v>788</v>
      </c>
      <c r="N6" s="14" t="s">
        <v>325</v>
      </c>
      <c r="O6" s="15"/>
    </row>
    <row r="7" spans="1:40" s="8" customFormat="1" ht="17.100000000000001" customHeight="1" x14ac:dyDescent="0.25">
      <c r="A7" s="1" t="s">
        <v>15</v>
      </c>
      <c r="B7" s="2"/>
      <c r="C7" s="12">
        <f>COUNTIF(D1:O9,"won")</f>
        <v>8</v>
      </c>
      <c r="D7" s="5" t="s">
        <v>16</v>
      </c>
      <c r="E7" s="6" t="s">
        <v>1</v>
      </c>
      <c r="F7" s="7" t="s">
        <v>784</v>
      </c>
      <c r="G7" s="5" t="s">
        <v>17</v>
      </c>
      <c r="H7" s="6" t="s">
        <v>3</v>
      </c>
      <c r="I7" s="7" t="s">
        <v>785</v>
      </c>
      <c r="J7" s="5" t="s">
        <v>18</v>
      </c>
      <c r="K7" s="6" t="s">
        <v>1</v>
      </c>
      <c r="L7" s="7" t="s">
        <v>786</v>
      </c>
      <c r="M7" s="5" t="s">
        <v>322</v>
      </c>
      <c r="N7" s="6" t="s">
        <v>3</v>
      </c>
      <c r="O7" s="7" t="s">
        <v>787</v>
      </c>
    </row>
    <row r="8" spans="1:40" s="8" customFormat="1" ht="17.100000000000001" customHeight="1" x14ac:dyDescent="0.25">
      <c r="A8" s="1" t="s">
        <v>19</v>
      </c>
      <c r="B8" s="2"/>
      <c r="C8" s="12">
        <f>COUNTIF(D1:O9,"lost")</f>
        <v>2</v>
      </c>
      <c r="D8" s="9">
        <v>44122</v>
      </c>
      <c r="E8" s="10" t="s">
        <v>5</v>
      </c>
      <c r="F8" s="11"/>
      <c r="G8" s="9">
        <v>44129</v>
      </c>
      <c r="H8" s="10" t="s">
        <v>5</v>
      </c>
      <c r="I8" s="11"/>
      <c r="J8" s="9">
        <v>44142</v>
      </c>
      <c r="K8" s="10" t="s">
        <v>5</v>
      </c>
      <c r="L8" s="11"/>
      <c r="M8" s="9">
        <v>44143</v>
      </c>
      <c r="N8" s="10" t="s">
        <v>5</v>
      </c>
      <c r="O8" s="11"/>
    </row>
    <row r="9" spans="1:40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313</v>
      </c>
      <c r="E9" s="14" t="s">
        <v>324</v>
      </c>
      <c r="F9" s="15"/>
      <c r="G9" s="13" t="s">
        <v>313</v>
      </c>
      <c r="H9" s="14" t="s">
        <v>333</v>
      </c>
      <c r="I9" s="15"/>
      <c r="J9" s="13" t="s">
        <v>760</v>
      </c>
      <c r="K9" s="14" t="s">
        <v>53</v>
      </c>
      <c r="L9" s="15"/>
      <c r="M9" s="13" t="s">
        <v>313</v>
      </c>
      <c r="N9" s="14" t="s">
        <v>7</v>
      </c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60</v>
      </c>
      <c r="R11" t="s">
        <v>24</v>
      </c>
      <c r="S11" s="33" t="s">
        <v>61</v>
      </c>
      <c r="T11" s="33" t="s">
        <v>62</v>
      </c>
      <c r="U11" s="33" t="s">
        <v>63</v>
      </c>
      <c r="V11" s="33" t="s">
        <v>64</v>
      </c>
      <c r="W11" s="33" t="s">
        <v>65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123" t="s">
        <v>328</v>
      </c>
      <c r="AF11" s="33" t="s">
        <v>66</v>
      </c>
      <c r="AG11" s="4" t="s">
        <v>329</v>
      </c>
    </row>
    <row r="12" spans="1:40" ht="17.100000000000001" customHeight="1" x14ac:dyDescent="0.2">
      <c r="A12" s="19">
        <v>40</v>
      </c>
      <c r="B12" s="19">
        <f>T12</f>
        <v>10</v>
      </c>
      <c r="C12" s="36" t="str">
        <f>AN12</f>
        <v>Racey, Todd</v>
      </c>
      <c r="D12" s="36">
        <f t="shared" ref="D12:L24" si="0">U12</f>
        <v>27</v>
      </c>
      <c r="E12" s="20">
        <f t="shared" si="0"/>
        <v>8</v>
      </c>
      <c r="F12" s="20">
        <f t="shared" si="0"/>
        <v>7</v>
      </c>
      <c r="G12" s="20">
        <f t="shared" si="0"/>
        <v>1</v>
      </c>
      <c r="H12" s="20">
        <f t="shared" si="0"/>
        <v>0</v>
      </c>
      <c r="I12" s="20">
        <f t="shared" si="0"/>
        <v>0</v>
      </c>
      <c r="J12" s="20">
        <f t="shared" si="0"/>
        <v>10</v>
      </c>
      <c r="K12" s="20">
        <f t="shared" si="0"/>
        <v>1</v>
      </c>
      <c r="L12" s="20">
        <f t="shared" si="0"/>
        <v>2</v>
      </c>
      <c r="M12" s="21">
        <f t="shared" ref="M12:M24" si="1">F12/D12</f>
        <v>0.25925925925925924</v>
      </c>
      <c r="N12" s="20">
        <f>F12+G12+(H12*2)+(I12*3)</f>
        <v>8</v>
      </c>
      <c r="O12" s="21">
        <f>N12/D12</f>
        <v>0.29629629629629628</v>
      </c>
      <c r="Q12">
        <v>1</v>
      </c>
      <c r="R12" t="s">
        <v>394</v>
      </c>
      <c r="S12">
        <v>0.25900000000000001</v>
      </c>
      <c r="T12">
        <v>10</v>
      </c>
      <c r="U12">
        <v>27</v>
      </c>
      <c r="V12">
        <v>8</v>
      </c>
      <c r="W12">
        <v>7</v>
      </c>
      <c r="X12">
        <v>1</v>
      </c>
      <c r="Y12">
        <v>0</v>
      </c>
      <c r="Z12">
        <v>0</v>
      </c>
      <c r="AA12">
        <v>10</v>
      </c>
      <c r="AB12">
        <v>1</v>
      </c>
      <c r="AC12">
        <v>2</v>
      </c>
      <c r="AD12">
        <v>8</v>
      </c>
      <c r="AE12">
        <v>0.28599999999999998</v>
      </c>
      <c r="AF12">
        <v>0.29599999999999999</v>
      </c>
      <c r="AG12">
        <v>0.58199999999999996</v>
      </c>
      <c r="AI12">
        <f t="shared" ref="AI12:AI25" si="2">FIND(" ",R12)</f>
        <v>5</v>
      </c>
      <c r="AJ12">
        <f t="shared" ref="AJ12:AJ25" si="3">LEN(R12)</f>
        <v>10</v>
      </c>
      <c r="AK12">
        <f>AJ12-AI12</f>
        <v>5</v>
      </c>
      <c r="AL12" t="str">
        <f t="shared" ref="AL12:AL25" si="4">RIGHT(R12,AK12)</f>
        <v>Racey</v>
      </c>
      <c r="AM12" t="str">
        <f t="shared" ref="AM12:AM25" si="5">LEFT(R12,(AI12-1))</f>
        <v>Todd</v>
      </c>
      <c r="AN12" t="str">
        <f>AL12&amp;", "&amp;AM12</f>
        <v>Racey, Todd</v>
      </c>
    </row>
    <row r="13" spans="1:40" ht="17.100000000000001" customHeight="1" x14ac:dyDescent="0.2">
      <c r="A13" s="19">
        <v>49</v>
      </c>
      <c r="B13" s="19">
        <f t="shared" ref="B13:B24" si="6">T13</f>
        <v>10</v>
      </c>
      <c r="C13" s="36" t="str">
        <f t="shared" ref="C13:C24" si="7">AN13</f>
        <v>Phillips, Jack</v>
      </c>
      <c r="D13" s="36">
        <f t="shared" si="0"/>
        <v>28</v>
      </c>
      <c r="E13" s="20">
        <f t="shared" si="0"/>
        <v>12</v>
      </c>
      <c r="F13" s="20">
        <f t="shared" si="0"/>
        <v>10</v>
      </c>
      <c r="G13" s="20">
        <f t="shared" si="0"/>
        <v>0</v>
      </c>
      <c r="H13" s="20">
        <f t="shared" si="0"/>
        <v>0</v>
      </c>
      <c r="I13" s="20">
        <f t="shared" si="0"/>
        <v>0</v>
      </c>
      <c r="J13" s="20">
        <f t="shared" si="0"/>
        <v>5</v>
      </c>
      <c r="K13" s="20">
        <f t="shared" si="0"/>
        <v>3</v>
      </c>
      <c r="L13" s="20">
        <f t="shared" si="0"/>
        <v>0</v>
      </c>
      <c r="M13" s="21">
        <f t="shared" si="1"/>
        <v>0.35714285714285715</v>
      </c>
      <c r="N13" s="20">
        <f>F13+G13+(H13*2)+(I13*3)</f>
        <v>10</v>
      </c>
      <c r="O13" s="21">
        <f t="shared" ref="O13:O24" si="8">N13/D13</f>
        <v>0.35714285714285715</v>
      </c>
      <c r="Q13">
        <v>2</v>
      </c>
      <c r="R13" t="s">
        <v>395</v>
      </c>
      <c r="S13">
        <v>0.35699999999999998</v>
      </c>
      <c r="T13">
        <v>10</v>
      </c>
      <c r="U13">
        <v>28</v>
      </c>
      <c r="V13">
        <v>12</v>
      </c>
      <c r="W13">
        <v>10</v>
      </c>
      <c r="X13">
        <v>0</v>
      </c>
      <c r="Y13">
        <v>0</v>
      </c>
      <c r="Z13">
        <v>0</v>
      </c>
      <c r="AA13">
        <v>5</v>
      </c>
      <c r="AB13">
        <v>3</v>
      </c>
      <c r="AC13">
        <v>0</v>
      </c>
      <c r="AD13">
        <v>10</v>
      </c>
      <c r="AE13">
        <v>0.41899999999999998</v>
      </c>
      <c r="AF13">
        <v>0.35699999999999998</v>
      </c>
      <c r="AG13">
        <v>0.77600000000000002</v>
      </c>
      <c r="AI13">
        <f t="shared" si="2"/>
        <v>5</v>
      </c>
      <c r="AJ13">
        <f t="shared" si="3"/>
        <v>13</v>
      </c>
      <c r="AK13">
        <f t="shared" ref="AK13:AK25" si="9">AJ13-AI13</f>
        <v>8</v>
      </c>
      <c r="AL13" t="str">
        <f t="shared" si="4"/>
        <v>Phillips</v>
      </c>
      <c r="AM13" t="str">
        <f t="shared" si="5"/>
        <v>Jack</v>
      </c>
      <c r="AN13" t="str">
        <f t="shared" ref="AN13:AN25" si="10">AL13&amp;", "&amp;AM13</f>
        <v>Phillips, Jack</v>
      </c>
    </row>
    <row r="14" spans="1:40" ht="17.100000000000001" customHeight="1" x14ac:dyDescent="0.2">
      <c r="A14" s="19">
        <v>50</v>
      </c>
      <c r="B14" s="19">
        <f t="shared" si="6"/>
        <v>10</v>
      </c>
      <c r="C14" s="36" t="str">
        <f t="shared" si="7"/>
        <v>Meckley, Scott</v>
      </c>
      <c r="D14" s="36">
        <f t="shared" si="0"/>
        <v>27</v>
      </c>
      <c r="E14" s="20">
        <f t="shared" si="0"/>
        <v>12</v>
      </c>
      <c r="F14" s="20">
        <f t="shared" si="0"/>
        <v>16</v>
      </c>
      <c r="G14" s="20">
        <f t="shared" si="0"/>
        <v>4</v>
      </c>
      <c r="H14" s="20">
        <f t="shared" si="0"/>
        <v>0</v>
      </c>
      <c r="I14" s="20">
        <f t="shared" si="0"/>
        <v>0</v>
      </c>
      <c r="J14" s="20">
        <f t="shared" si="0"/>
        <v>10</v>
      </c>
      <c r="K14" s="20">
        <f t="shared" si="0"/>
        <v>4</v>
      </c>
      <c r="L14" s="20">
        <f t="shared" si="0"/>
        <v>1</v>
      </c>
      <c r="M14" s="21">
        <f t="shared" si="1"/>
        <v>0.59259259259259256</v>
      </c>
      <c r="N14" s="20">
        <f t="shared" ref="N14:N24" si="11">F14+G14+(H14*2)+(I14*3)</f>
        <v>20</v>
      </c>
      <c r="O14" s="21">
        <f t="shared" si="8"/>
        <v>0.7407407407407407</v>
      </c>
      <c r="Q14">
        <v>3</v>
      </c>
      <c r="R14" t="s">
        <v>315</v>
      </c>
      <c r="S14">
        <v>0.59299999999999997</v>
      </c>
      <c r="T14">
        <v>10</v>
      </c>
      <c r="U14">
        <v>27</v>
      </c>
      <c r="V14">
        <v>12</v>
      </c>
      <c r="W14">
        <v>16</v>
      </c>
      <c r="X14">
        <v>4</v>
      </c>
      <c r="Y14">
        <v>0</v>
      </c>
      <c r="Z14">
        <v>0</v>
      </c>
      <c r="AA14">
        <v>10</v>
      </c>
      <c r="AB14">
        <v>4</v>
      </c>
      <c r="AC14">
        <v>1</v>
      </c>
      <c r="AD14">
        <v>20</v>
      </c>
      <c r="AE14">
        <v>0.64500000000000002</v>
      </c>
      <c r="AF14">
        <v>0.74099999999999999</v>
      </c>
      <c r="AG14">
        <v>1.3859999999999999</v>
      </c>
      <c r="AI14">
        <f t="shared" si="2"/>
        <v>6</v>
      </c>
      <c r="AJ14">
        <f t="shared" si="3"/>
        <v>13</v>
      </c>
      <c r="AK14">
        <f t="shared" si="9"/>
        <v>7</v>
      </c>
      <c r="AL14" t="str">
        <f t="shared" si="4"/>
        <v>Meckley</v>
      </c>
      <c r="AM14" t="str">
        <f t="shared" si="5"/>
        <v>Scott</v>
      </c>
      <c r="AN14" t="str">
        <f t="shared" si="10"/>
        <v>Meckley, Scott</v>
      </c>
    </row>
    <row r="15" spans="1:40" ht="17.100000000000001" customHeight="1" x14ac:dyDescent="0.2">
      <c r="A15" s="19">
        <v>40</v>
      </c>
      <c r="B15" s="19">
        <f t="shared" si="6"/>
        <v>10</v>
      </c>
      <c r="C15" s="36" t="str">
        <f t="shared" si="7"/>
        <v>Green, Kevin</v>
      </c>
      <c r="D15" s="36">
        <f t="shared" si="0"/>
        <v>26</v>
      </c>
      <c r="E15" s="20">
        <f t="shared" si="0"/>
        <v>6</v>
      </c>
      <c r="F15" s="20">
        <f t="shared" si="0"/>
        <v>11</v>
      </c>
      <c r="G15" s="20">
        <f t="shared" si="0"/>
        <v>3</v>
      </c>
      <c r="H15" s="20">
        <f t="shared" si="0"/>
        <v>1</v>
      </c>
      <c r="I15" s="20">
        <f t="shared" si="0"/>
        <v>1</v>
      </c>
      <c r="J15" s="20">
        <f t="shared" si="0"/>
        <v>14</v>
      </c>
      <c r="K15" s="20">
        <f t="shared" si="0"/>
        <v>3</v>
      </c>
      <c r="L15" s="20">
        <f t="shared" si="0"/>
        <v>0</v>
      </c>
      <c r="M15" s="21">
        <f t="shared" si="1"/>
        <v>0.42307692307692307</v>
      </c>
      <c r="N15" s="20">
        <f t="shared" si="11"/>
        <v>19</v>
      </c>
      <c r="O15" s="21">
        <f t="shared" si="8"/>
        <v>0.73076923076923073</v>
      </c>
      <c r="Q15">
        <v>4</v>
      </c>
      <c r="R15" t="s">
        <v>396</v>
      </c>
      <c r="S15">
        <v>0.42299999999999999</v>
      </c>
      <c r="T15">
        <v>10</v>
      </c>
      <c r="U15">
        <v>26</v>
      </c>
      <c r="V15">
        <v>6</v>
      </c>
      <c r="W15">
        <v>11</v>
      </c>
      <c r="X15">
        <v>3</v>
      </c>
      <c r="Y15">
        <v>1</v>
      </c>
      <c r="Z15">
        <v>1</v>
      </c>
      <c r="AA15">
        <v>14</v>
      </c>
      <c r="AB15">
        <v>3</v>
      </c>
      <c r="AC15">
        <v>0</v>
      </c>
      <c r="AD15">
        <v>19</v>
      </c>
      <c r="AE15">
        <v>0.48299999999999998</v>
      </c>
      <c r="AF15">
        <v>0.73099999999999998</v>
      </c>
      <c r="AG15">
        <v>1.214</v>
      </c>
      <c r="AI15">
        <f t="shared" si="2"/>
        <v>6</v>
      </c>
      <c r="AJ15">
        <f t="shared" si="3"/>
        <v>11</v>
      </c>
      <c r="AK15">
        <f t="shared" si="9"/>
        <v>5</v>
      </c>
      <c r="AL15" t="str">
        <f t="shared" si="4"/>
        <v>Green</v>
      </c>
      <c r="AM15" t="str">
        <f t="shared" si="5"/>
        <v>Kevin</v>
      </c>
      <c r="AN15" t="str">
        <f t="shared" si="10"/>
        <v>Green, Kevin</v>
      </c>
    </row>
    <row r="16" spans="1:40" ht="17.100000000000001" customHeight="1" x14ac:dyDescent="0.2">
      <c r="A16" s="19">
        <v>39</v>
      </c>
      <c r="B16" s="19">
        <f t="shared" si="6"/>
        <v>7</v>
      </c>
      <c r="C16" s="36" t="str">
        <f t="shared" si="7"/>
        <v>Pomraning, Greg</v>
      </c>
      <c r="D16" s="36">
        <f t="shared" si="0"/>
        <v>19</v>
      </c>
      <c r="E16" s="20">
        <f t="shared" si="0"/>
        <v>2</v>
      </c>
      <c r="F16" s="20">
        <f t="shared" si="0"/>
        <v>7</v>
      </c>
      <c r="G16" s="20">
        <f t="shared" si="0"/>
        <v>1</v>
      </c>
      <c r="H16" s="20">
        <f t="shared" si="0"/>
        <v>0</v>
      </c>
      <c r="I16" s="20">
        <f t="shared" si="0"/>
        <v>0</v>
      </c>
      <c r="J16" s="20">
        <f t="shared" si="0"/>
        <v>5</v>
      </c>
      <c r="K16" s="20">
        <f t="shared" si="0"/>
        <v>1</v>
      </c>
      <c r="L16" s="20">
        <f t="shared" si="0"/>
        <v>1</v>
      </c>
      <c r="M16" s="21">
        <f t="shared" si="1"/>
        <v>0.36842105263157893</v>
      </c>
      <c r="N16" s="20">
        <f t="shared" si="11"/>
        <v>8</v>
      </c>
      <c r="O16" s="21">
        <f t="shared" si="8"/>
        <v>0.42105263157894735</v>
      </c>
      <c r="Q16">
        <v>5</v>
      </c>
      <c r="R16" t="s">
        <v>397</v>
      </c>
      <c r="S16">
        <v>0.36799999999999999</v>
      </c>
      <c r="T16">
        <v>7</v>
      </c>
      <c r="U16">
        <v>19</v>
      </c>
      <c r="V16">
        <v>2</v>
      </c>
      <c r="W16">
        <v>7</v>
      </c>
      <c r="X16">
        <v>1</v>
      </c>
      <c r="Y16">
        <v>0</v>
      </c>
      <c r="Z16">
        <v>0</v>
      </c>
      <c r="AA16">
        <v>5</v>
      </c>
      <c r="AB16">
        <v>1</v>
      </c>
      <c r="AC16">
        <v>1</v>
      </c>
      <c r="AD16">
        <v>8</v>
      </c>
      <c r="AE16">
        <v>0.4</v>
      </c>
      <c r="AF16">
        <v>0.42099999999999999</v>
      </c>
      <c r="AG16">
        <v>0.82099999999999995</v>
      </c>
      <c r="AI16">
        <f t="shared" si="2"/>
        <v>5</v>
      </c>
      <c r="AJ16">
        <f t="shared" si="3"/>
        <v>14</v>
      </c>
      <c r="AK16">
        <f t="shared" si="9"/>
        <v>9</v>
      </c>
      <c r="AL16" t="str">
        <f t="shared" si="4"/>
        <v>Pomraning</v>
      </c>
      <c r="AM16" t="str">
        <f t="shared" si="5"/>
        <v>Greg</v>
      </c>
      <c r="AN16" t="str">
        <f t="shared" si="10"/>
        <v>Pomraning, Greg</v>
      </c>
    </row>
    <row r="17" spans="1:40" ht="17.100000000000001" customHeight="1" x14ac:dyDescent="0.2">
      <c r="A17" s="19">
        <v>48</v>
      </c>
      <c r="B17" s="19">
        <f t="shared" si="6"/>
        <v>9</v>
      </c>
      <c r="C17" s="36" t="str">
        <f t="shared" si="7"/>
        <v>Streib, Robert</v>
      </c>
      <c r="D17" s="36">
        <f t="shared" si="0"/>
        <v>24</v>
      </c>
      <c r="E17" s="20">
        <f t="shared" si="0"/>
        <v>5</v>
      </c>
      <c r="F17" s="20">
        <f t="shared" si="0"/>
        <v>8</v>
      </c>
      <c r="G17" s="20">
        <f t="shared" si="0"/>
        <v>3</v>
      </c>
      <c r="H17" s="20">
        <f t="shared" si="0"/>
        <v>0</v>
      </c>
      <c r="I17" s="20">
        <f t="shared" si="0"/>
        <v>0</v>
      </c>
      <c r="J17" s="20">
        <f t="shared" si="0"/>
        <v>9</v>
      </c>
      <c r="K17" s="20">
        <f t="shared" si="0"/>
        <v>4</v>
      </c>
      <c r="L17" s="20">
        <f t="shared" si="0"/>
        <v>2</v>
      </c>
      <c r="M17" s="21">
        <f t="shared" si="1"/>
        <v>0.33333333333333331</v>
      </c>
      <c r="N17" s="20">
        <f t="shared" si="11"/>
        <v>11</v>
      </c>
      <c r="O17" s="21">
        <f t="shared" si="8"/>
        <v>0.45833333333333331</v>
      </c>
      <c r="Q17">
        <v>6</v>
      </c>
      <c r="R17" t="s">
        <v>398</v>
      </c>
      <c r="S17">
        <v>0.33300000000000002</v>
      </c>
      <c r="T17">
        <v>9</v>
      </c>
      <c r="U17">
        <v>24</v>
      </c>
      <c r="V17">
        <v>5</v>
      </c>
      <c r="W17">
        <v>8</v>
      </c>
      <c r="X17">
        <v>3</v>
      </c>
      <c r="Y17">
        <v>0</v>
      </c>
      <c r="Z17">
        <v>0</v>
      </c>
      <c r="AA17">
        <v>9</v>
      </c>
      <c r="AB17">
        <v>4</v>
      </c>
      <c r="AC17">
        <v>2</v>
      </c>
      <c r="AD17">
        <v>11</v>
      </c>
      <c r="AE17">
        <v>0.42899999999999999</v>
      </c>
      <c r="AF17">
        <v>0.45800000000000002</v>
      </c>
      <c r="AG17">
        <v>0.88700000000000001</v>
      </c>
      <c r="AI17">
        <f t="shared" si="2"/>
        <v>7</v>
      </c>
      <c r="AJ17">
        <f t="shared" si="3"/>
        <v>13</v>
      </c>
      <c r="AK17">
        <f t="shared" si="9"/>
        <v>6</v>
      </c>
      <c r="AL17" t="str">
        <f t="shared" si="4"/>
        <v>Streib</v>
      </c>
      <c r="AM17" t="str">
        <f t="shared" si="5"/>
        <v>Robert</v>
      </c>
      <c r="AN17" t="str">
        <f t="shared" si="10"/>
        <v>Streib, Robert</v>
      </c>
    </row>
    <row r="18" spans="1:40" ht="17.100000000000001" customHeight="1" x14ac:dyDescent="0.2">
      <c r="A18" s="19">
        <v>42</v>
      </c>
      <c r="B18" s="19">
        <f t="shared" si="6"/>
        <v>8</v>
      </c>
      <c r="C18" s="36" t="str">
        <f t="shared" si="7"/>
        <v>Jorich, Dan</v>
      </c>
      <c r="D18" s="36">
        <f t="shared" si="0"/>
        <v>20</v>
      </c>
      <c r="E18" s="20">
        <f t="shared" si="0"/>
        <v>4</v>
      </c>
      <c r="F18" s="20">
        <f t="shared" si="0"/>
        <v>9</v>
      </c>
      <c r="G18" s="20">
        <f t="shared" si="0"/>
        <v>2</v>
      </c>
      <c r="H18" s="20">
        <f t="shared" si="0"/>
        <v>0</v>
      </c>
      <c r="I18" s="20">
        <f t="shared" si="0"/>
        <v>0</v>
      </c>
      <c r="J18" s="20">
        <f t="shared" si="0"/>
        <v>2</v>
      </c>
      <c r="K18" s="20">
        <f t="shared" si="0"/>
        <v>4</v>
      </c>
      <c r="L18" s="20">
        <f t="shared" si="0"/>
        <v>4</v>
      </c>
      <c r="M18" s="21">
        <f t="shared" si="1"/>
        <v>0.45</v>
      </c>
      <c r="N18" s="20">
        <f t="shared" si="11"/>
        <v>11</v>
      </c>
      <c r="O18" s="21">
        <f t="shared" si="8"/>
        <v>0.55000000000000004</v>
      </c>
      <c r="Q18">
        <v>7</v>
      </c>
      <c r="R18" t="s">
        <v>399</v>
      </c>
      <c r="S18">
        <v>0.45</v>
      </c>
      <c r="T18">
        <v>8</v>
      </c>
      <c r="U18">
        <v>20</v>
      </c>
      <c r="V18">
        <v>4</v>
      </c>
      <c r="W18">
        <v>9</v>
      </c>
      <c r="X18">
        <v>2</v>
      </c>
      <c r="Y18">
        <v>0</v>
      </c>
      <c r="Z18">
        <v>0</v>
      </c>
      <c r="AA18">
        <v>2</v>
      </c>
      <c r="AB18">
        <v>4</v>
      </c>
      <c r="AC18">
        <v>4</v>
      </c>
      <c r="AD18">
        <v>11</v>
      </c>
      <c r="AE18">
        <v>0.54200000000000004</v>
      </c>
      <c r="AF18">
        <v>0.55000000000000004</v>
      </c>
      <c r="AG18">
        <v>1.0920000000000001</v>
      </c>
      <c r="AI18">
        <f t="shared" si="2"/>
        <v>4</v>
      </c>
      <c r="AJ18">
        <f t="shared" si="3"/>
        <v>10</v>
      </c>
      <c r="AK18">
        <f t="shared" si="9"/>
        <v>6</v>
      </c>
      <c r="AL18" t="str">
        <f t="shared" si="4"/>
        <v>Jorich</v>
      </c>
      <c r="AM18" t="str">
        <f t="shared" si="5"/>
        <v>Dan</v>
      </c>
      <c r="AN18" t="str">
        <f t="shared" si="10"/>
        <v>Jorich, Dan</v>
      </c>
    </row>
    <row r="19" spans="1:40" ht="17.100000000000001" customHeight="1" x14ac:dyDescent="0.2">
      <c r="A19" s="19">
        <v>52</v>
      </c>
      <c r="B19" s="19">
        <f t="shared" si="6"/>
        <v>8</v>
      </c>
      <c r="C19" s="36" t="str">
        <f t="shared" si="7"/>
        <v>Freeland, Adam</v>
      </c>
      <c r="D19" s="36">
        <f t="shared" si="0"/>
        <v>23</v>
      </c>
      <c r="E19" s="20">
        <f t="shared" si="0"/>
        <v>4</v>
      </c>
      <c r="F19" s="20">
        <f t="shared" si="0"/>
        <v>7</v>
      </c>
      <c r="G19" s="20">
        <f t="shared" si="0"/>
        <v>2</v>
      </c>
      <c r="H19" s="20">
        <f t="shared" si="0"/>
        <v>0</v>
      </c>
      <c r="I19" s="20">
        <f t="shared" si="0"/>
        <v>0</v>
      </c>
      <c r="J19" s="20">
        <f t="shared" si="0"/>
        <v>7</v>
      </c>
      <c r="K19" s="20">
        <f t="shared" si="0"/>
        <v>2</v>
      </c>
      <c r="L19" s="20">
        <f t="shared" si="0"/>
        <v>7</v>
      </c>
      <c r="M19" s="21">
        <f t="shared" si="1"/>
        <v>0.30434782608695654</v>
      </c>
      <c r="N19" s="20">
        <f t="shared" si="11"/>
        <v>9</v>
      </c>
      <c r="O19" s="21">
        <f t="shared" si="8"/>
        <v>0.39130434782608697</v>
      </c>
      <c r="Q19">
        <v>8</v>
      </c>
      <c r="R19" t="s">
        <v>400</v>
      </c>
      <c r="S19">
        <v>0.30399999999999999</v>
      </c>
      <c r="T19">
        <v>8</v>
      </c>
      <c r="U19">
        <v>23</v>
      </c>
      <c r="V19">
        <v>4</v>
      </c>
      <c r="W19">
        <v>7</v>
      </c>
      <c r="X19">
        <v>2</v>
      </c>
      <c r="Y19">
        <v>0</v>
      </c>
      <c r="Z19">
        <v>0</v>
      </c>
      <c r="AA19">
        <v>7</v>
      </c>
      <c r="AB19">
        <v>2</v>
      </c>
      <c r="AC19">
        <v>7</v>
      </c>
      <c r="AD19">
        <v>9</v>
      </c>
      <c r="AE19">
        <v>0.36</v>
      </c>
      <c r="AF19">
        <v>0.39100000000000001</v>
      </c>
      <c r="AG19">
        <v>0.751</v>
      </c>
      <c r="AI19">
        <f t="shared" si="2"/>
        <v>5</v>
      </c>
      <c r="AJ19">
        <f t="shared" si="3"/>
        <v>13</v>
      </c>
      <c r="AK19">
        <f t="shared" si="9"/>
        <v>8</v>
      </c>
      <c r="AL19" t="str">
        <f t="shared" si="4"/>
        <v>Freeland</v>
      </c>
      <c r="AM19" t="str">
        <f t="shared" si="5"/>
        <v>Adam</v>
      </c>
      <c r="AN19" t="str">
        <f t="shared" si="10"/>
        <v>Freeland, Adam</v>
      </c>
    </row>
    <row r="20" spans="1:40" ht="17.100000000000001" customHeight="1" x14ac:dyDescent="0.2">
      <c r="A20" s="19">
        <v>69</v>
      </c>
      <c r="B20" s="19">
        <f t="shared" si="6"/>
        <v>10</v>
      </c>
      <c r="C20" s="36" t="str">
        <f t="shared" si="7"/>
        <v>Green, Bob</v>
      </c>
      <c r="D20" s="36">
        <f t="shared" si="0"/>
        <v>22</v>
      </c>
      <c r="E20" s="20">
        <f t="shared" si="0"/>
        <v>4</v>
      </c>
      <c r="F20" s="20">
        <f t="shared" si="0"/>
        <v>4</v>
      </c>
      <c r="G20" s="20">
        <f t="shared" si="0"/>
        <v>0</v>
      </c>
      <c r="H20" s="20">
        <f t="shared" si="0"/>
        <v>0</v>
      </c>
      <c r="I20" s="20">
        <f t="shared" si="0"/>
        <v>0</v>
      </c>
      <c r="J20" s="20">
        <f t="shared" si="0"/>
        <v>2</v>
      </c>
      <c r="K20" s="20">
        <f t="shared" si="0"/>
        <v>8</v>
      </c>
      <c r="L20" s="20">
        <f t="shared" si="0"/>
        <v>4</v>
      </c>
      <c r="M20" s="21">
        <f t="shared" si="1"/>
        <v>0.18181818181818182</v>
      </c>
      <c r="N20" s="20">
        <f t="shared" si="11"/>
        <v>4</v>
      </c>
      <c r="O20" s="21">
        <f t="shared" si="8"/>
        <v>0.18181818181818182</v>
      </c>
      <c r="Q20">
        <v>9</v>
      </c>
      <c r="R20" t="s">
        <v>401</v>
      </c>
      <c r="S20">
        <v>0.182</v>
      </c>
      <c r="T20">
        <v>10</v>
      </c>
      <c r="U20">
        <v>22</v>
      </c>
      <c r="V20">
        <v>4</v>
      </c>
      <c r="W20">
        <v>4</v>
      </c>
      <c r="X20">
        <v>0</v>
      </c>
      <c r="Y20">
        <v>0</v>
      </c>
      <c r="Z20">
        <v>0</v>
      </c>
      <c r="AA20">
        <v>2</v>
      </c>
      <c r="AB20">
        <v>8</v>
      </c>
      <c r="AC20">
        <v>4</v>
      </c>
      <c r="AD20">
        <v>4</v>
      </c>
      <c r="AE20">
        <v>0.4</v>
      </c>
      <c r="AF20">
        <v>0.182</v>
      </c>
      <c r="AG20">
        <v>0.58199999999999996</v>
      </c>
      <c r="AI20">
        <f t="shared" si="2"/>
        <v>4</v>
      </c>
      <c r="AJ20">
        <f t="shared" si="3"/>
        <v>9</v>
      </c>
      <c r="AK20">
        <f t="shared" si="9"/>
        <v>5</v>
      </c>
      <c r="AL20" t="str">
        <f t="shared" si="4"/>
        <v>Green</v>
      </c>
      <c r="AM20" t="str">
        <f t="shared" si="5"/>
        <v>Bob</v>
      </c>
      <c r="AN20" t="str">
        <f t="shared" si="10"/>
        <v>Green, Bob</v>
      </c>
    </row>
    <row r="21" spans="1:40" ht="17.100000000000001" customHeight="1" x14ac:dyDescent="0.2">
      <c r="A21" s="19">
        <v>41</v>
      </c>
      <c r="B21" s="19">
        <f t="shared" si="6"/>
        <v>10</v>
      </c>
      <c r="C21" s="36" t="str">
        <f t="shared" si="7"/>
        <v>Wagner, Robert</v>
      </c>
      <c r="D21" s="36">
        <f t="shared" si="0"/>
        <v>27</v>
      </c>
      <c r="E21" s="20">
        <f t="shared" si="0"/>
        <v>5</v>
      </c>
      <c r="F21" s="20">
        <f t="shared" si="0"/>
        <v>9</v>
      </c>
      <c r="G21" s="20">
        <f t="shared" si="0"/>
        <v>0</v>
      </c>
      <c r="H21" s="20">
        <f t="shared" si="0"/>
        <v>0</v>
      </c>
      <c r="I21" s="20">
        <f t="shared" si="0"/>
        <v>0</v>
      </c>
      <c r="J21" s="20">
        <f t="shared" si="0"/>
        <v>5</v>
      </c>
      <c r="K21" s="20">
        <f t="shared" si="0"/>
        <v>3</v>
      </c>
      <c r="L21" s="20">
        <f t="shared" si="0"/>
        <v>5</v>
      </c>
      <c r="M21" s="21">
        <f t="shared" si="1"/>
        <v>0.33333333333333331</v>
      </c>
      <c r="N21" s="20">
        <f t="shared" si="11"/>
        <v>9</v>
      </c>
      <c r="O21" s="21">
        <f t="shared" si="8"/>
        <v>0.33333333333333331</v>
      </c>
      <c r="Q21">
        <v>10</v>
      </c>
      <c r="R21" t="s">
        <v>402</v>
      </c>
      <c r="S21">
        <v>0.33300000000000002</v>
      </c>
      <c r="T21">
        <v>10</v>
      </c>
      <c r="U21">
        <v>27</v>
      </c>
      <c r="V21">
        <v>5</v>
      </c>
      <c r="W21">
        <v>9</v>
      </c>
      <c r="X21">
        <v>0</v>
      </c>
      <c r="Y21">
        <v>0</v>
      </c>
      <c r="Z21">
        <v>0</v>
      </c>
      <c r="AA21">
        <v>5</v>
      </c>
      <c r="AB21">
        <v>3</v>
      </c>
      <c r="AC21">
        <v>5</v>
      </c>
      <c r="AD21">
        <v>9</v>
      </c>
      <c r="AE21">
        <v>0.4</v>
      </c>
      <c r="AF21">
        <v>0.33300000000000002</v>
      </c>
      <c r="AG21">
        <v>0.73299999999999998</v>
      </c>
      <c r="AI21">
        <f t="shared" si="2"/>
        <v>7</v>
      </c>
      <c r="AJ21">
        <f t="shared" si="3"/>
        <v>13</v>
      </c>
      <c r="AK21">
        <f t="shared" si="9"/>
        <v>6</v>
      </c>
      <c r="AL21" t="str">
        <f t="shared" si="4"/>
        <v>Wagner</v>
      </c>
      <c r="AM21" t="str">
        <f t="shared" si="5"/>
        <v>Robert</v>
      </c>
      <c r="AN21" t="str">
        <f t="shared" si="10"/>
        <v>Wagner, Robert</v>
      </c>
    </row>
    <row r="22" spans="1:40" ht="17.100000000000001" customHeight="1" x14ac:dyDescent="0.2">
      <c r="A22" s="19">
        <v>44</v>
      </c>
      <c r="B22" s="19">
        <f t="shared" si="6"/>
        <v>10</v>
      </c>
      <c r="C22" s="36" t="str">
        <f t="shared" si="7"/>
        <v>Heffelfinger, Tommy</v>
      </c>
      <c r="D22" s="36">
        <f t="shared" si="0"/>
        <v>27</v>
      </c>
      <c r="E22" s="20">
        <f t="shared" si="0"/>
        <v>11</v>
      </c>
      <c r="F22" s="20">
        <f t="shared" si="0"/>
        <v>9</v>
      </c>
      <c r="G22" s="20">
        <f t="shared" si="0"/>
        <v>0</v>
      </c>
      <c r="H22" s="20">
        <f t="shared" si="0"/>
        <v>0</v>
      </c>
      <c r="I22" s="20">
        <f t="shared" si="0"/>
        <v>0</v>
      </c>
      <c r="J22" s="20">
        <f t="shared" si="0"/>
        <v>3</v>
      </c>
      <c r="K22" s="20">
        <f t="shared" si="0"/>
        <v>3</v>
      </c>
      <c r="L22" s="20">
        <f t="shared" si="0"/>
        <v>5</v>
      </c>
      <c r="M22" s="21">
        <f t="shared" si="1"/>
        <v>0.33333333333333331</v>
      </c>
      <c r="N22" s="20">
        <f t="shared" si="11"/>
        <v>9</v>
      </c>
      <c r="O22" s="21">
        <f t="shared" si="8"/>
        <v>0.33333333333333331</v>
      </c>
      <c r="Q22">
        <v>11</v>
      </c>
      <c r="R22" t="s">
        <v>403</v>
      </c>
      <c r="S22">
        <v>0.33300000000000002</v>
      </c>
      <c r="T22">
        <v>10</v>
      </c>
      <c r="U22">
        <v>27</v>
      </c>
      <c r="V22">
        <v>11</v>
      </c>
      <c r="W22">
        <v>9</v>
      </c>
      <c r="X22">
        <v>0</v>
      </c>
      <c r="Y22">
        <v>0</v>
      </c>
      <c r="Z22">
        <v>0</v>
      </c>
      <c r="AA22">
        <v>3</v>
      </c>
      <c r="AB22">
        <v>3</v>
      </c>
      <c r="AC22">
        <v>5</v>
      </c>
      <c r="AD22">
        <v>9</v>
      </c>
      <c r="AE22">
        <v>0.4</v>
      </c>
      <c r="AF22">
        <v>0.33300000000000002</v>
      </c>
      <c r="AG22">
        <v>0.73299999999999998</v>
      </c>
      <c r="AI22">
        <f t="shared" si="2"/>
        <v>6</v>
      </c>
      <c r="AJ22">
        <f t="shared" si="3"/>
        <v>18</v>
      </c>
      <c r="AK22">
        <f t="shared" si="9"/>
        <v>12</v>
      </c>
      <c r="AL22" t="str">
        <f t="shared" si="4"/>
        <v>Heffelfinger</v>
      </c>
      <c r="AM22" t="str">
        <f t="shared" si="5"/>
        <v>Tommy</v>
      </c>
      <c r="AN22" t="str">
        <f t="shared" si="10"/>
        <v>Heffelfinger, Tommy</v>
      </c>
    </row>
    <row r="23" spans="1:40" ht="17.100000000000001" customHeight="1" x14ac:dyDescent="0.2">
      <c r="A23" s="19">
        <v>43</v>
      </c>
      <c r="B23" s="19">
        <f t="shared" si="6"/>
        <v>10</v>
      </c>
      <c r="C23" s="36" t="str">
        <f t="shared" si="7"/>
        <v>Barmore, Jason</v>
      </c>
      <c r="D23" s="36">
        <f t="shared" si="0"/>
        <v>27</v>
      </c>
      <c r="E23" s="20">
        <f t="shared" si="0"/>
        <v>8</v>
      </c>
      <c r="F23" s="20">
        <f t="shared" si="0"/>
        <v>8</v>
      </c>
      <c r="G23" s="20">
        <f t="shared" si="0"/>
        <v>0</v>
      </c>
      <c r="H23" s="20">
        <f t="shared" si="0"/>
        <v>0</v>
      </c>
      <c r="I23" s="20">
        <f t="shared" si="0"/>
        <v>0</v>
      </c>
      <c r="J23" s="20">
        <f t="shared" si="0"/>
        <v>2</v>
      </c>
      <c r="K23" s="20">
        <f t="shared" si="0"/>
        <v>3</v>
      </c>
      <c r="L23" s="20">
        <f t="shared" si="0"/>
        <v>4</v>
      </c>
      <c r="M23" s="21">
        <f t="shared" si="1"/>
        <v>0.29629629629629628</v>
      </c>
      <c r="N23" s="20">
        <f t="shared" si="11"/>
        <v>8</v>
      </c>
      <c r="O23" s="21">
        <f t="shared" si="8"/>
        <v>0.29629629629629628</v>
      </c>
      <c r="Q23">
        <v>12</v>
      </c>
      <c r="R23" t="s">
        <v>404</v>
      </c>
      <c r="S23">
        <v>0.29599999999999999</v>
      </c>
      <c r="T23">
        <v>10</v>
      </c>
      <c r="U23">
        <v>27</v>
      </c>
      <c r="V23">
        <v>8</v>
      </c>
      <c r="W23">
        <v>8</v>
      </c>
      <c r="X23">
        <v>0</v>
      </c>
      <c r="Y23">
        <v>0</v>
      </c>
      <c r="Z23">
        <v>0</v>
      </c>
      <c r="AA23">
        <v>2</v>
      </c>
      <c r="AB23">
        <v>3</v>
      </c>
      <c r="AC23">
        <v>4</v>
      </c>
      <c r="AD23">
        <v>8</v>
      </c>
      <c r="AE23">
        <v>0.36699999999999999</v>
      </c>
      <c r="AF23">
        <v>0.29599999999999999</v>
      </c>
      <c r="AG23">
        <v>0.66300000000000003</v>
      </c>
      <c r="AI23">
        <f t="shared" si="2"/>
        <v>6</v>
      </c>
      <c r="AJ23">
        <f t="shared" si="3"/>
        <v>13</v>
      </c>
      <c r="AK23">
        <f t="shared" si="9"/>
        <v>7</v>
      </c>
      <c r="AL23" t="str">
        <f t="shared" si="4"/>
        <v>Barmore</v>
      </c>
      <c r="AM23" t="str">
        <f t="shared" si="5"/>
        <v>Jason</v>
      </c>
      <c r="AN23" t="str">
        <f t="shared" si="10"/>
        <v>Barmore, Jason</v>
      </c>
    </row>
    <row r="24" spans="1:40" ht="17.100000000000001" customHeight="1" x14ac:dyDescent="0.2">
      <c r="A24" s="19">
        <v>65</v>
      </c>
      <c r="B24" s="19">
        <f t="shared" si="6"/>
        <v>10</v>
      </c>
      <c r="C24" s="36" t="str">
        <f t="shared" si="7"/>
        <v>McNaney, Mark</v>
      </c>
      <c r="D24" s="36">
        <f t="shared" si="0"/>
        <v>21</v>
      </c>
      <c r="E24" s="20">
        <f t="shared" si="0"/>
        <v>6</v>
      </c>
      <c r="F24" s="20">
        <f t="shared" si="0"/>
        <v>6</v>
      </c>
      <c r="G24" s="20">
        <f t="shared" si="0"/>
        <v>1</v>
      </c>
      <c r="H24" s="20">
        <f t="shared" si="0"/>
        <v>0</v>
      </c>
      <c r="I24" s="20">
        <f t="shared" si="0"/>
        <v>0</v>
      </c>
      <c r="J24" s="20">
        <f t="shared" si="0"/>
        <v>5</v>
      </c>
      <c r="K24" s="20">
        <f t="shared" si="0"/>
        <v>9</v>
      </c>
      <c r="L24" s="20">
        <f t="shared" si="0"/>
        <v>2</v>
      </c>
      <c r="M24" s="21">
        <f t="shared" si="1"/>
        <v>0.2857142857142857</v>
      </c>
      <c r="N24" s="20">
        <f t="shared" si="11"/>
        <v>7</v>
      </c>
      <c r="O24" s="21">
        <f t="shared" si="8"/>
        <v>0.33333333333333331</v>
      </c>
      <c r="Q24">
        <v>13</v>
      </c>
      <c r="R24" t="s">
        <v>405</v>
      </c>
      <c r="S24">
        <v>0.28599999999999998</v>
      </c>
      <c r="T24">
        <v>10</v>
      </c>
      <c r="U24">
        <v>21</v>
      </c>
      <c r="V24">
        <v>6</v>
      </c>
      <c r="W24">
        <v>6</v>
      </c>
      <c r="X24">
        <v>1</v>
      </c>
      <c r="Y24">
        <v>0</v>
      </c>
      <c r="Z24">
        <v>0</v>
      </c>
      <c r="AA24">
        <v>5</v>
      </c>
      <c r="AB24">
        <v>9</v>
      </c>
      <c r="AC24">
        <v>2</v>
      </c>
      <c r="AD24">
        <v>7</v>
      </c>
      <c r="AE24">
        <v>0.5</v>
      </c>
      <c r="AF24">
        <v>0.33300000000000002</v>
      </c>
      <c r="AG24">
        <v>0.83299999999999996</v>
      </c>
      <c r="AI24">
        <f t="shared" si="2"/>
        <v>5</v>
      </c>
      <c r="AJ24">
        <f t="shared" si="3"/>
        <v>12</v>
      </c>
      <c r="AK24">
        <f t="shared" si="9"/>
        <v>7</v>
      </c>
      <c r="AL24" t="str">
        <f t="shared" si="4"/>
        <v>McNaney</v>
      </c>
      <c r="AM24" t="str">
        <f t="shared" si="5"/>
        <v>Mark</v>
      </c>
      <c r="AN24" t="str">
        <f t="shared" si="10"/>
        <v>McNaney, Mark</v>
      </c>
    </row>
    <row r="25" spans="1:40" ht="17.100000000000001" customHeight="1" x14ac:dyDescent="0.2">
      <c r="A25" s="19">
        <v>63</v>
      </c>
      <c r="B25" s="19">
        <f t="shared" ref="B25" si="12">T25</f>
        <v>2</v>
      </c>
      <c r="C25" s="36" t="str">
        <f t="shared" ref="C25" si="13">AN25</f>
        <v>Itzaina, Cal</v>
      </c>
      <c r="D25" s="36">
        <f t="shared" ref="D25" si="14">U25</f>
        <v>4</v>
      </c>
      <c r="E25" s="20">
        <f t="shared" ref="E25" si="15">V25</f>
        <v>0</v>
      </c>
      <c r="F25" s="20">
        <f t="shared" ref="F25" si="16">W25</f>
        <v>1</v>
      </c>
      <c r="G25" s="20">
        <f t="shared" ref="G25" si="17">X25</f>
        <v>0</v>
      </c>
      <c r="H25" s="20">
        <f t="shared" ref="H25" si="18">Y25</f>
        <v>0</v>
      </c>
      <c r="I25" s="20">
        <f t="shared" ref="I25" si="19">Z25</f>
        <v>0</v>
      </c>
      <c r="J25" s="20">
        <f t="shared" ref="J25" si="20">AA25</f>
        <v>1</v>
      </c>
      <c r="K25" s="20">
        <f t="shared" ref="K25" si="21">AB25</f>
        <v>0</v>
      </c>
      <c r="L25" s="20">
        <f t="shared" ref="L25" si="22">AC25</f>
        <v>0</v>
      </c>
      <c r="M25" s="21">
        <f t="shared" ref="M25" si="23">F25/D25</f>
        <v>0.25</v>
      </c>
      <c r="N25" s="20">
        <f t="shared" ref="N25" si="24">F25+G25+(H25*2)+(I25*3)</f>
        <v>1</v>
      </c>
      <c r="O25" s="21">
        <f t="shared" ref="O25" si="25">N25/D25</f>
        <v>0.25</v>
      </c>
      <c r="Q25">
        <v>14</v>
      </c>
      <c r="R25" t="s">
        <v>406</v>
      </c>
      <c r="S25">
        <v>0.25</v>
      </c>
      <c r="T25">
        <v>2</v>
      </c>
      <c r="U25">
        <v>4</v>
      </c>
      <c r="V25">
        <v>0</v>
      </c>
      <c r="W25">
        <v>1</v>
      </c>
      <c r="X25">
        <v>0</v>
      </c>
      <c r="Y25">
        <v>0</v>
      </c>
      <c r="Z25">
        <v>0</v>
      </c>
      <c r="AA25">
        <v>1</v>
      </c>
      <c r="AB25">
        <v>0</v>
      </c>
      <c r="AC25">
        <v>0</v>
      </c>
      <c r="AD25">
        <v>1</v>
      </c>
      <c r="AE25">
        <v>0.25</v>
      </c>
      <c r="AF25">
        <v>0.25</v>
      </c>
      <c r="AG25">
        <v>0.5</v>
      </c>
      <c r="AI25">
        <f t="shared" si="2"/>
        <v>4</v>
      </c>
      <c r="AJ25">
        <f t="shared" si="3"/>
        <v>11</v>
      </c>
      <c r="AK25">
        <f t="shared" si="9"/>
        <v>7</v>
      </c>
      <c r="AL25" t="str">
        <f t="shared" si="4"/>
        <v>Itzaina</v>
      </c>
      <c r="AM25" t="str">
        <f t="shared" si="5"/>
        <v>Cal</v>
      </c>
      <c r="AN25" t="str">
        <f t="shared" si="10"/>
        <v>Itzaina, Cal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/>
      <c r="C27" s="36" t="s">
        <v>59</v>
      </c>
      <c r="D27" s="36"/>
      <c r="E27" s="20"/>
      <c r="F27" s="20"/>
      <c r="G27" s="20"/>
      <c r="H27" s="20"/>
      <c r="I27" s="20"/>
      <c r="J27" s="20"/>
      <c r="K27" s="20"/>
      <c r="L27" s="20"/>
      <c r="M27" s="21" t="e">
        <f t="shared" ref="M27" si="26">F27/D27</f>
        <v>#DIV/0!</v>
      </c>
      <c r="N27" s="20">
        <f t="shared" ref="N27" si="27">F27+G27+(H27*2)+(I27*3)</f>
        <v>0</v>
      </c>
      <c r="O27" s="21" t="e">
        <f t="shared" ref="O27" si="28">N27/D27</f>
        <v>#DIV/0!</v>
      </c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685</v>
      </c>
      <c r="B29" s="22"/>
      <c r="C29" s="37" t="s">
        <v>37</v>
      </c>
      <c r="D29" s="38">
        <f>SUM(D12:D28)</f>
        <v>322</v>
      </c>
      <c r="E29" s="23">
        <f t="shared" ref="E29:L29" si="29">SUM(E12:E28)</f>
        <v>87</v>
      </c>
      <c r="F29" s="23">
        <f t="shared" si="29"/>
        <v>112</v>
      </c>
      <c r="G29" s="23">
        <f t="shared" si="29"/>
        <v>17</v>
      </c>
      <c r="H29" s="23">
        <f t="shared" si="29"/>
        <v>1</v>
      </c>
      <c r="I29" s="23">
        <f t="shared" si="29"/>
        <v>1</v>
      </c>
      <c r="J29" s="23">
        <f t="shared" si="29"/>
        <v>80</v>
      </c>
      <c r="K29" s="23">
        <f t="shared" si="29"/>
        <v>48</v>
      </c>
      <c r="L29" s="23">
        <f t="shared" si="29"/>
        <v>37</v>
      </c>
      <c r="M29" s="21">
        <f>F29/D29</f>
        <v>0.34782608695652173</v>
      </c>
      <c r="N29" s="24">
        <f>SUM(N12:N28)</f>
        <v>134</v>
      </c>
      <c r="O29" s="21">
        <f>N29/D29</f>
        <v>0.41614906832298137</v>
      </c>
    </row>
    <row r="30" spans="1:40" ht="17.100000000000001" customHeight="1" x14ac:dyDescent="0.2">
      <c r="A30" s="25">
        <f>A29/COUNT(A12:A28)</f>
        <v>48.928571428571431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87" t="s">
        <v>60</v>
      </c>
      <c r="R32" t="s">
        <v>24</v>
      </c>
      <c r="S32" s="33" t="s">
        <v>62</v>
      </c>
      <c r="T32" s="33" t="s">
        <v>67</v>
      </c>
      <c r="U32" s="33" t="s">
        <v>64</v>
      </c>
      <c r="V32" s="33" t="s">
        <v>65</v>
      </c>
      <c r="W32" s="33" t="s">
        <v>32</v>
      </c>
      <c r="X32" s="33" t="s">
        <v>33</v>
      </c>
      <c r="Y32" s="33" t="s">
        <v>68</v>
      </c>
      <c r="Z32" s="33" t="s">
        <v>69</v>
      </c>
      <c r="AA32" s="33" t="s">
        <v>70</v>
      </c>
      <c r="AD32" s="33"/>
      <c r="AE32" s="90" t="s">
        <v>330</v>
      </c>
    </row>
    <row r="33" spans="1:40" ht="17.100000000000001" customHeight="1" x14ac:dyDescent="0.2">
      <c r="A33" s="19"/>
      <c r="B33" s="19">
        <f>IF(C33="","",S33)</f>
        <v>4</v>
      </c>
      <c r="C33" s="36" t="str">
        <f>IF(AJ33=0,"",AN33)</f>
        <v>Meckley, Scott</v>
      </c>
      <c r="D33" s="41">
        <f>IF(C33="","",AE33)</f>
        <v>12</v>
      </c>
      <c r="E33" s="20">
        <f>IF(C33="","",V33)</f>
        <v>10</v>
      </c>
      <c r="F33" s="20">
        <f>IF(C33="","",U33)</f>
        <v>1</v>
      </c>
      <c r="G33" s="20">
        <f>IF(C33="","",W33)</f>
        <v>5</v>
      </c>
      <c r="H33" s="20">
        <f>IF(C33="","",X33)</f>
        <v>5</v>
      </c>
      <c r="I33" s="31">
        <f>IF(C33="","",E33*7/D33)</f>
        <v>5.833333333333333</v>
      </c>
      <c r="J33" s="31">
        <f>IF(C33="","",F33*7/D33)</f>
        <v>0.58333333333333337</v>
      </c>
      <c r="K33" s="31">
        <f>IF(C33="","",G33*7/D33)</f>
        <v>2.9166666666666665</v>
      </c>
      <c r="L33" s="31">
        <f>IF(C33="","",H33*7/D33)</f>
        <v>2.9166666666666665</v>
      </c>
      <c r="M33" s="20">
        <f>IF(C33="","",Y33)</f>
        <v>1</v>
      </c>
      <c r="N33" s="20">
        <f>IF(C33="","",Z33)</f>
        <v>0</v>
      </c>
      <c r="O33" s="20">
        <f>IF(C33="","",AA33)</f>
        <v>2</v>
      </c>
      <c r="Q33">
        <v>3</v>
      </c>
      <c r="R33" s="43" t="s">
        <v>388</v>
      </c>
      <c r="S33">
        <v>4</v>
      </c>
      <c r="T33">
        <v>12</v>
      </c>
      <c r="U33">
        <v>1</v>
      </c>
      <c r="V33">
        <v>10</v>
      </c>
      <c r="W33">
        <v>5</v>
      </c>
      <c r="X33">
        <v>5</v>
      </c>
      <c r="Y33">
        <v>1</v>
      </c>
      <c r="Z33">
        <v>0</v>
      </c>
      <c r="AA33">
        <v>2</v>
      </c>
      <c r="AE33">
        <f>DOLLARDE(T33,3)</f>
        <v>12</v>
      </c>
      <c r="AI33">
        <f t="shared" ref="AI33:AI41" si="30">FIND(" ", SUBSTITUTE(R33, CHAR(160), " "))</f>
        <v>6</v>
      </c>
      <c r="AJ33">
        <f t="shared" ref="AJ33:AJ41" si="31">LEN(R33)</f>
        <v>13</v>
      </c>
      <c r="AK33">
        <f>AJ33-AI33</f>
        <v>7</v>
      </c>
      <c r="AL33" t="str">
        <f t="shared" ref="AL33:AL41" si="32">RIGHT(R33,AK33)</f>
        <v>Meckley</v>
      </c>
      <c r="AM33" t="str">
        <f t="shared" ref="AM33:AM41" si="33">LEFT(R33,(AI33-1))</f>
        <v>Scott</v>
      </c>
      <c r="AN33" t="str">
        <f>AL33&amp;", "&amp;AM33</f>
        <v>Meckley, Scott</v>
      </c>
    </row>
    <row r="34" spans="1:40" ht="17.100000000000001" customHeight="1" x14ac:dyDescent="0.2">
      <c r="A34" s="19"/>
      <c r="B34" s="19">
        <f t="shared" ref="B34:B41" si="34">IF(C34="","",S34)</f>
        <v>6</v>
      </c>
      <c r="C34" s="36" t="str">
        <f t="shared" ref="C34:C41" si="35">IF(AJ34=0,"",AN34)</f>
        <v>Green, Kevin</v>
      </c>
      <c r="D34" s="41">
        <f t="shared" ref="D34:D41" si="36">IF(C34="","",AE34)</f>
        <v>18</v>
      </c>
      <c r="E34" s="20">
        <f t="shared" ref="E34:E41" si="37">IF(C34="","",V34)</f>
        <v>13</v>
      </c>
      <c r="F34" s="20">
        <f t="shared" ref="F34:F41" si="38">IF(C34="","",U34)</f>
        <v>4</v>
      </c>
      <c r="G34" s="20">
        <f t="shared" ref="G34:G41" si="39">IF(C34="","",W34)</f>
        <v>8</v>
      </c>
      <c r="H34" s="20">
        <f t="shared" ref="H34:H41" si="40">IF(C34="","",X34)</f>
        <v>19</v>
      </c>
      <c r="I34" s="31">
        <f t="shared" ref="I34:I41" si="41">IF(C34="","",E34*7/D34)</f>
        <v>5.0555555555555554</v>
      </c>
      <c r="J34" s="31">
        <f t="shared" ref="J34:J41" si="42">IF(C34="","",F34*7/D34)</f>
        <v>1.5555555555555556</v>
      </c>
      <c r="K34" s="31">
        <f t="shared" ref="K34:K41" si="43">IF(C34="","",G34*7/D34)</f>
        <v>3.1111111111111112</v>
      </c>
      <c r="L34" s="31">
        <f t="shared" ref="L34:L41" si="44">IF(C34="","",H34*7/D34)</f>
        <v>7.3888888888888893</v>
      </c>
      <c r="M34" s="20">
        <f t="shared" ref="M34:M41" si="45">IF(C34="","",Y34)</f>
        <v>1</v>
      </c>
      <c r="N34" s="20">
        <f t="shared" ref="N34:N41" si="46">IF(C34="","",Z34)</f>
        <v>1</v>
      </c>
      <c r="O34" s="20">
        <f t="shared" ref="O34:O41" si="47">IF(C34="","",AA34)</f>
        <v>3</v>
      </c>
      <c r="Q34">
        <v>4</v>
      </c>
      <c r="R34" s="43" t="s">
        <v>389</v>
      </c>
      <c r="S34">
        <v>6</v>
      </c>
      <c r="T34">
        <v>18</v>
      </c>
      <c r="U34">
        <v>4</v>
      </c>
      <c r="V34">
        <v>13</v>
      </c>
      <c r="W34">
        <v>8</v>
      </c>
      <c r="X34">
        <v>19</v>
      </c>
      <c r="Y34">
        <v>1</v>
      </c>
      <c r="Z34">
        <v>1</v>
      </c>
      <c r="AA34">
        <v>3</v>
      </c>
      <c r="AE34">
        <f t="shared" ref="AE34:AE41" si="48">DOLLARDE(T34,3)</f>
        <v>18</v>
      </c>
      <c r="AI34">
        <f t="shared" si="30"/>
        <v>6</v>
      </c>
      <c r="AJ34">
        <f t="shared" si="31"/>
        <v>11</v>
      </c>
      <c r="AK34">
        <f t="shared" ref="AK34:AK41" si="49">AJ34-AI34</f>
        <v>5</v>
      </c>
      <c r="AL34" t="str">
        <f t="shared" si="32"/>
        <v>Green</v>
      </c>
      <c r="AM34" t="str">
        <f t="shared" si="33"/>
        <v>Kevin</v>
      </c>
      <c r="AN34" t="str">
        <f t="shared" ref="AN34:AN41" si="50">AL34&amp;", "&amp;AM34</f>
        <v>Green, Kevin</v>
      </c>
    </row>
    <row r="35" spans="1:40" ht="17.100000000000001" customHeight="1" x14ac:dyDescent="0.2">
      <c r="A35" s="19"/>
      <c r="B35" s="19">
        <f t="shared" si="34"/>
        <v>2</v>
      </c>
      <c r="C35" s="36" t="str">
        <f t="shared" si="35"/>
        <v>Pomraning, Greg</v>
      </c>
      <c r="D35" s="41">
        <f t="shared" si="36"/>
        <v>2</v>
      </c>
      <c r="E35" s="20">
        <f t="shared" si="37"/>
        <v>2</v>
      </c>
      <c r="F35" s="20">
        <f t="shared" si="38"/>
        <v>3</v>
      </c>
      <c r="G35" s="20">
        <f t="shared" si="39"/>
        <v>3</v>
      </c>
      <c r="H35" s="20">
        <f t="shared" si="40"/>
        <v>1</v>
      </c>
      <c r="I35" s="31">
        <f t="shared" si="41"/>
        <v>7</v>
      </c>
      <c r="J35" s="31">
        <f t="shared" si="42"/>
        <v>10.5</v>
      </c>
      <c r="K35" s="31">
        <f t="shared" si="43"/>
        <v>10.5</v>
      </c>
      <c r="L35" s="31">
        <f t="shared" si="44"/>
        <v>3.5</v>
      </c>
      <c r="M35" s="20">
        <f t="shared" si="45"/>
        <v>0</v>
      </c>
      <c r="N35" s="20">
        <f t="shared" si="46"/>
        <v>0</v>
      </c>
      <c r="O35" s="20">
        <f t="shared" si="47"/>
        <v>0</v>
      </c>
      <c r="Q35">
        <v>5</v>
      </c>
      <c r="R35" t="s">
        <v>390</v>
      </c>
      <c r="S35">
        <v>2</v>
      </c>
      <c r="T35">
        <v>2</v>
      </c>
      <c r="U35">
        <v>3</v>
      </c>
      <c r="V35">
        <v>2</v>
      </c>
      <c r="W35">
        <v>3</v>
      </c>
      <c r="X35">
        <v>1</v>
      </c>
      <c r="Y35">
        <v>0</v>
      </c>
      <c r="Z35">
        <v>0</v>
      </c>
      <c r="AA35">
        <v>0</v>
      </c>
      <c r="AE35">
        <f t="shared" si="48"/>
        <v>2</v>
      </c>
      <c r="AI35">
        <f t="shared" si="30"/>
        <v>5</v>
      </c>
      <c r="AJ35">
        <f t="shared" si="31"/>
        <v>14</v>
      </c>
      <c r="AK35">
        <f t="shared" si="49"/>
        <v>9</v>
      </c>
      <c r="AL35" t="str">
        <f t="shared" si="32"/>
        <v>Pomraning</v>
      </c>
      <c r="AM35" t="str">
        <f t="shared" si="33"/>
        <v>Greg</v>
      </c>
      <c r="AN35" t="str">
        <f t="shared" si="50"/>
        <v>Pomraning, Greg</v>
      </c>
    </row>
    <row r="36" spans="1:40" ht="17.100000000000001" customHeight="1" x14ac:dyDescent="0.2">
      <c r="A36" s="19"/>
      <c r="B36" s="19">
        <f t="shared" si="34"/>
        <v>1</v>
      </c>
      <c r="C36" s="36" t="str">
        <f t="shared" si="35"/>
        <v>Streib, Robert</v>
      </c>
      <c r="D36" s="41">
        <f t="shared" si="36"/>
        <v>2</v>
      </c>
      <c r="E36" s="20">
        <f t="shared" si="37"/>
        <v>1</v>
      </c>
      <c r="F36" s="20">
        <f t="shared" si="38"/>
        <v>0</v>
      </c>
      <c r="G36" s="20">
        <f t="shared" si="39"/>
        <v>2</v>
      </c>
      <c r="H36" s="20">
        <f t="shared" si="40"/>
        <v>1</v>
      </c>
      <c r="I36" s="31">
        <f t="shared" si="41"/>
        <v>3.5</v>
      </c>
      <c r="J36" s="31">
        <f t="shared" si="42"/>
        <v>0</v>
      </c>
      <c r="K36" s="31">
        <f t="shared" si="43"/>
        <v>7</v>
      </c>
      <c r="L36" s="31">
        <f t="shared" si="44"/>
        <v>3.5</v>
      </c>
      <c r="M36" s="20">
        <f t="shared" si="45"/>
        <v>0</v>
      </c>
      <c r="N36" s="20">
        <f t="shared" si="46"/>
        <v>0</v>
      </c>
      <c r="O36" s="20">
        <f t="shared" si="47"/>
        <v>0</v>
      </c>
      <c r="Q36">
        <v>6</v>
      </c>
      <c r="R36" t="s">
        <v>391</v>
      </c>
      <c r="S36">
        <v>1</v>
      </c>
      <c r="T36">
        <v>2</v>
      </c>
      <c r="U36">
        <v>0</v>
      </c>
      <c r="V36">
        <v>1</v>
      </c>
      <c r="W36">
        <v>2</v>
      </c>
      <c r="X36">
        <v>1</v>
      </c>
      <c r="Y36">
        <v>0</v>
      </c>
      <c r="Z36">
        <v>0</v>
      </c>
      <c r="AA36">
        <v>0</v>
      </c>
      <c r="AE36">
        <f t="shared" si="48"/>
        <v>2</v>
      </c>
      <c r="AI36">
        <f t="shared" si="30"/>
        <v>7</v>
      </c>
      <c r="AJ36">
        <f t="shared" si="31"/>
        <v>13</v>
      </c>
      <c r="AK36">
        <f t="shared" si="49"/>
        <v>6</v>
      </c>
      <c r="AL36" t="str">
        <f t="shared" si="32"/>
        <v>Streib</v>
      </c>
      <c r="AM36" t="str">
        <f t="shared" si="33"/>
        <v>Robert</v>
      </c>
      <c r="AN36" t="str">
        <f t="shared" si="50"/>
        <v>Streib, Robert</v>
      </c>
    </row>
    <row r="37" spans="1:40" ht="17.100000000000001" customHeight="1" x14ac:dyDescent="0.2">
      <c r="A37" s="19"/>
      <c r="B37" s="19">
        <f t="shared" si="34"/>
        <v>1</v>
      </c>
      <c r="C37" s="36" t="str">
        <f t="shared" si="35"/>
        <v>Freeland, Adam</v>
      </c>
      <c r="D37" s="41">
        <f t="shared" si="36"/>
        <v>0</v>
      </c>
      <c r="E37" s="20">
        <f t="shared" si="37"/>
        <v>2</v>
      </c>
      <c r="F37" s="20">
        <f t="shared" si="38"/>
        <v>5</v>
      </c>
      <c r="G37" s="20">
        <f t="shared" si="39"/>
        <v>3</v>
      </c>
      <c r="H37" s="20">
        <f t="shared" si="40"/>
        <v>0</v>
      </c>
      <c r="I37" s="31" t="e">
        <f t="shared" si="41"/>
        <v>#DIV/0!</v>
      </c>
      <c r="J37" s="31" t="e">
        <f t="shared" si="42"/>
        <v>#DIV/0!</v>
      </c>
      <c r="K37" s="31" t="e">
        <f t="shared" si="43"/>
        <v>#DIV/0!</v>
      </c>
      <c r="L37" s="31" t="e">
        <f t="shared" si="44"/>
        <v>#DIV/0!</v>
      </c>
      <c r="M37" s="20">
        <f t="shared" si="45"/>
        <v>0</v>
      </c>
      <c r="N37" s="20">
        <f t="shared" si="46"/>
        <v>0</v>
      </c>
      <c r="O37" s="20">
        <f t="shared" si="47"/>
        <v>0</v>
      </c>
      <c r="Q37">
        <v>8</v>
      </c>
      <c r="R37" t="s">
        <v>392</v>
      </c>
      <c r="S37">
        <v>1</v>
      </c>
      <c r="T37">
        <v>0</v>
      </c>
      <c r="U37">
        <v>5</v>
      </c>
      <c r="V37">
        <v>2</v>
      </c>
      <c r="W37">
        <v>3</v>
      </c>
      <c r="X37">
        <v>0</v>
      </c>
      <c r="Y37">
        <v>0</v>
      </c>
      <c r="Z37">
        <v>0</v>
      </c>
      <c r="AA37">
        <v>0</v>
      </c>
      <c r="AB37" s="42"/>
      <c r="AC37" s="42"/>
      <c r="AD37" s="42"/>
      <c r="AE37">
        <f t="shared" si="48"/>
        <v>0</v>
      </c>
      <c r="AI37">
        <f t="shared" si="30"/>
        <v>5</v>
      </c>
      <c r="AJ37">
        <f t="shared" si="31"/>
        <v>13</v>
      </c>
      <c r="AK37">
        <f t="shared" si="49"/>
        <v>8</v>
      </c>
      <c r="AL37" t="str">
        <f t="shared" si="32"/>
        <v>Freeland</v>
      </c>
      <c r="AM37" t="str">
        <f t="shared" si="33"/>
        <v>Adam</v>
      </c>
      <c r="AN37" t="str">
        <f t="shared" si="50"/>
        <v>Freeland, Adam</v>
      </c>
    </row>
    <row r="38" spans="1:40" ht="17.100000000000001" customHeight="1" x14ac:dyDescent="0.2">
      <c r="A38" s="19"/>
      <c r="B38" s="19">
        <f t="shared" si="34"/>
        <v>10</v>
      </c>
      <c r="C38" s="36" t="str">
        <f t="shared" si="35"/>
        <v>Heffelfinger, Tommy</v>
      </c>
      <c r="D38" s="41">
        <f t="shared" si="36"/>
        <v>33</v>
      </c>
      <c r="E38" s="20">
        <f t="shared" si="37"/>
        <v>28</v>
      </c>
      <c r="F38" s="20">
        <f t="shared" si="38"/>
        <v>8</v>
      </c>
      <c r="G38" s="20">
        <f t="shared" si="39"/>
        <v>20</v>
      </c>
      <c r="H38" s="20">
        <f t="shared" si="40"/>
        <v>32</v>
      </c>
      <c r="I38" s="31">
        <f t="shared" si="41"/>
        <v>5.9393939393939394</v>
      </c>
      <c r="J38" s="31">
        <f t="shared" si="42"/>
        <v>1.696969696969697</v>
      </c>
      <c r="K38" s="31">
        <f t="shared" si="43"/>
        <v>4.2424242424242422</v>
      </c>
      <c r="L38" s="31">
        <f t="shared" si="44"/>
        <v>6.7878787878787881</v>
      </c>
      <c r="M38" s="20">
        <f t="shared" si="45"/>
        <v>6</v>
      </c>
      <c r="N38" s="20">
        <f t="shared" si="46"/>
        <v>1</v>
      </c>
      <c r="O38" s="20">
        <f t="shared" si="47"/>
        <v>0</v>
      </c>
      <c r="Q38" s="33">
        <v>11</v>
      </c>
      <c r="R38" t="s">
        <v>393</v>
      </c>
      <c r="S38" s="33">
        <v>10</v>
      </c>
      <c r="T38" s="33">
        <v>33</v>
      </c>
      <c r="U38" s="33">
        <v>8</v>
      </c>
      <c r="V38" s="33">
        <v>28</v>
      </c>
      <c r="W38" s="33">
        <v>20</v>
      </c>
      <c r="X38" s="33">
        <v>32</v>
      </c>
      <c r="Y38" s="33">
        <v>6</v>
      </c>
      <c r="Z38" s="33">
        <v>1</v>
      </c>
      <c r="AA38" s="33">
        <v>0</v>
      </c>
      <c r="AB38" s="42"/>
      <c r="AC38" s="42"/>
      <c r="AD38" s="42"/>
      <c r="AE38">
        <f t="shared" si="48"/>
        <v>33</v>
      </c>
      <c r="AI38">
        <f t="shared" si="30"/>
        <v>6</v>
      </c>
      <c r="AJ38">
        <f t="shared" si="31"/>
        <v>18</v>
      </c>
      <c r="AK38">
        <f t="shared" si="49"/>
        <v>12</v>
      </c>
      <c r="AL38" t="str">
        <f t="shared" si="32"/>
        <v>Heffelfinger</v>
      </c>
      <c r="AM38" t="str">
        <f t="shared" si="33"/>
        <v>Tommy</v>
      </c>
      <c r="AN38" t="str">
        <f t="shared" si="50"/>
        <v>Heffelfinger, Tommy</v>
      </c>
    </row>
    <row r="39" spans="1:40" ht="17.100000000000001" customHeight="1" x14ac:dyDescent="0.2">
      <c r="A39" s="19"/>
      <c r="B39" s="19" t="str">
        <f t="shared" si="34"/>
        <v/>
      </c>
      <c r="C39" s="36" t="str">
        <f t="shared" si="35"/>
        <v/>
      </c>
      <c r="D39" s="41" t="str">
        <f t="shared" si="36"/>
        <v/>
      </c>
      <c r="E39" s="20" t="str">
        <f t="shared" si="37"/>
        <v/>
      </c>
      <c r="F39" s="20" t="str">
        <f t="shared" si="38"/>
        <v/>
      </c>
      <c r="G39" s="20" t="str">
        <f t="shared" si="39"/>
        <v/>
      </c>
      <c r="H39" s="20" t="str">
        <f t="shared" si="40"/>
        <v/>
      </c>
      <c r="I39" s="31" t="str">
        <f t="shared" si="41"/>
        <v/>
      </c>
      <c r="J39" s="31" t="str">
        <f t="shared" si="42"/>
        <v/>
      </c>
      <c r="K39" s="31" t="str">
        <f t="shared" si="43"/>
        <v/>
      </c>
      <c r="L39" s="31" t="str">
        <f t="shared" si="44"/>
        <v/>
      </c>
      <c r="M39" s="20" t="str">
        <f t="shared" si="45"/>
        <v/>
      </c>
      <c r="N39" s="20" t="str">
        <f t="shared" si="46"/>
        <v/>
      </c>
      <c r="O39" s="20" t="str">
        <f t="shared" si="47"/>
        <v/>
      </c>
      <c r="Q39" s="33"/>
      <c r="S39" s="33"/>
      <c r="T39" s="33"/>
      <c r="U39" s="33"/>
      <c r="V39" s="33"/>
      <c r="W39" s="33"/>
      <c r="X39" s="33"/>
      <c r="Y39" s="33"/>
      <c r="Z39" s="33"/>
      <c r="AA39" s="33"/>
      <c r="AB39" s="42"/>
      <c r="AC39" s="42"/>
      <c r="AD39" s="42"/>
      <c r="AE39">
        <f t="shared" si="48"/>
        <v>0</v>
      </c>
      <c r="AI39" t="e">
        <f t="shared" si="30"/>
        <v>#VALUE!</v>
      </c>
      <c r="AJ39">
        <f t="shared" si="31"/>
        <v>0</v>
      </c>
      <c r="AK39" t="e">
        <f t="shared" si="49"/>
        <v>#VALUE!</v>
      </c>
      <c r="AL39" t="e">
        <f t="shared" si="32"/>
        <v>#VALUE!</v>
      </c>
      <c r="AM39" t="e">
        <f t="shared" si="33"/>
        <v>#VALUE!</v>
      </c>
      <c r="AN39" t="e">
        <f t="shared" si="50"/>
        <v>#VALUE!</v>
      </c>
    </row>
    <row r="40" spans="1:40" ht="17.100000000000001" customHeight="1" x14ac:dyDescent="0.2">
      <c r="A40" s="19"/>
      <c r="B40" s="19" t="str">
        <f t="shared" si="34"/>
        <v/>
      </c>
      <c r="C40" s="36" t="str">
        <f t="shared" si="35"/>
        <v/>
      </c>
      <c r="D40" s="41" t="str">
        <f t="shared" si="36"/>
        <v/>
      </c>
      <c r="E40" s="20" t="str">
        <f t="shared" si="37"/>
        <v/>
      </c>
      <c r="F40" s="20" t="str">
        <f t="shared" si="38"/>
        <v/>
      </c>
      <c r="G40" s="20" t="str">
        <f t="shared" si="39"/>
        <v/>
      </c>
      <c r="H40" s="20" t="str">
        <f t="shared" si="40"/>
        <v/>
      </c>
      <c r="I40" s="20" t="str">
        <f t="shared" si="41"/>
        <v/>
      </c>
      <c r="J40" s="20" t="str">
        <f t="shared" si="42"/>
        <v/>
      </c>
      <c r="K40" s="20" t="str">
        <f t="shared" si="43"/>
        <v/>
      </c>
      <c r="L40" s="20" t="str">
        <f t="shared" si="44"/>
        <v/>
      </c>
      <c r="M40" s="20" t="str">
        <f t="shared" si="45"/>
        <v/>
      </c>
      <c r="N40" s="20" t="str">
        <f t="shared" si="46"/>
        <v/>
      </c>
      <c r="O40" s="20" t="str">
        <f t="shared" si="47"/>
        <v/>
      </c>
      <c r="Q40" s="33"/>
      <c r="S40" s="33"/>
      <c r="T40" s="33"/>
      <c r="U40" s="33"/>
      <c r="V40" s="33"/>
      <c r="W40" s="33"/>
      <c r="X40" s="33"/>
      <c r="Y40" s="33"/>
      <c r="Z40" s="33"/>
      <c r="AA40" s="33"/>
      <c r="AB40" s="42"/>
      <c r="AC40" s="42"/>
      <c r="AD40" s="42"/>
      <c r="AE40">
        <f t="shared" si="48"/>
        <v>0</v>
      </c>
      <c r="AI40" t="e">
        <f t="shared" si="30"/>
        <v>#VALUE!</v>
      </c>
      <c r="AJ40">
        <f t="shared" si="31"/>
        <v>0</v>
      </c>
      <c r="AK40" t="e">
        <f t="shared" si="49"/>
        <v>#VALUE!</v>
      </c>
      <c r="AL40" t="e">
        <f t="shared" si="32"/>
        <v>#VALUE!</v>
      </c>
      <c r="AM40" t="e">
        <f t="shared" si="33"/>
        <v>#VALUE!</v>
      </c>
      <c r="AN40" t="e">
        <f t="shared" si="50"/>
        <v>#VALUE!</v>
      </c>
    </row>
    <row r="41" spans="1:40" ht="17.100000000000001" customHeight="1" x14ac:dyDescent="0.2">
      <c r="A41" s="19"/>
      <c r="B41" s="19" t="str">
        <f t="shared" si="34"/>
        <v/>
      </c>
      <c r="C41" s="36" t="str">
        <f t="shared" si="35"/>
        <v/>
      </c>
      <c r="D41" s="41" t="str">
        <f t="shared" si="36"/>
        <v/>
      </c>
      <c r="E41" s="20" t="str">
        <f t="shared" si="37"/>
        <v/>
      </c>
      <c r="F41" s="20" t="str">
        <f t="shared" si="38"/>
        <v/>
      </c>
      <c r="G41" s="20" t="str">
        <f t="shared" si="39"/>
        <v/>
      </c>
      <c r="H41" s="20" t="str">
        <f t="shared" si="40"/>
        <v/>
      </c>
      <c r="I41" s="20" t="str">
        <f t="shared" si="41"/>
        <v/>
      </c>
      <c r="J41" s="20" t="str">
        <f t="shared" si="42"/>
        <v/>
      </c>
      <c r="K41" s="20" t="str">
        <f t="shared" si="43"/>
        <v/>
      </c>
      <c r="L41" s="20" t="str">
        <f t="shared" si="44"/>
        <v/>
      </c>
      <c r="M41" s="20" t="str">
        <f t="shared" si="45"/>
        <v/>
      </c>
      <c r="N41" s="20" t="str">
        <f t="shared" si="46"/>
        <v/>
      </c>
      <c r="O41" s="20" t="str">
        <f t="shared" si="47"/>
        <v/>
      </c>
      <c r="Q41" s="33"/>
      <c r="S41" s="33"/>
      <c r="T41" s="33"/>
      <c r="U41" s="33"/>
      <c r="V41" s="33"/>
      <c r="W41" s="33"/>
      <c r="X41" s="33"/>
      <c r="Y41" s="33"/>
      <c r="Z41" s="33"/>
      <c r="AA41" s="33"/>
      <c r="AB41" s="42"/>
      <c r="AC41" s="42"/>
      <c r="AD41" s="42"/>
      <c r="AE41">
        <f t="shared" si="48"/>
        <v>0</v>
      </c>
      <c r="AI41" t="e">
        <f t="shared" si="30"/>
        <v>#VALUE!</v>
      </c>
      <c r="AJ41">
        <f t="shared" si="31"/>
        <v>0</v>
      </c>
      <c r="AK41" t="e">
        <f t="shared" si="49"/>
        <v>#VALUE!</v>
      </c>
      <c r="AL41" t="e">
        <f t="shared" si="32"/>
        <v>#VALUE!</v>
      </c>
      <c r="AM41" t="e">
        <f t="shared" si="33"/>
        <v>#VALUE!</v>
      </c>
      <c r="AN41" t="e">
        <f t="shared" si="50"/>
        <v>#VALUE!</v>
      </c>
    </row>
    <row r="42" spans="1:40" ht="17.100000000000001" customHeight="1" x14ac:dyDescent="0.2">
      <c r="A42" s="22"/>
      <c r="B42" s="22"/>
      <c r="C42" s="37" t="s">
        <v>37</v>
      </c>
      <c r="D42" s="31">
        <f t="shared" ref="D42:H42" si="51">SUM(D33:D41)</f>
        <v>67</v>
      </c>
      <c r="E42" s="35">
        <f t="shared" si="51"/>
        <v>56</v>
      </c>
      <c r="F42" s="35">
        <f t="shared" si="51"/>
        <v>21</v>
      </c>
      <c r="G42" s="35">
        <f t="shared" si="51"/>
        <v>41</v>
      </c>
      <c r="H42" s="35">
        <f t="shared" si="51"/>
        <v>58</v>
      </c>
      <c r="I42" s="31">
        <f>E42*7/D42</f>
        <v>5.8507462686567164</v>
      </c>
      <c r="J42" s="31">
        <f>F42*7/D42</f>
        <v>2.1940298507462686</v>
      </c>
      <c r="K42" s="32">
        <f>G42*7/D42</f>
        <v>4.2835820895522385</v>
      </c>
      <c r="L42" s="32">
        <f>H42*7/D42</f>
        <v>6.0597014925373136</v>
      </c>
      <c r="M42" s="20">
        <f>SUM(M33:M41)</f>
        <v>8</v>
      </c>
      <c r="N42" s="20">
        <f t="shared" ref="N42:O42" si="52">SUM(N33:N41)</f>
        <v>2</v>
      </c>
      <c r="O42" s="20">
        <f t="shared" si="52"/>
        <v>5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zoomScaleNormal="100" workbookViewId="0">
      <selection activeCell="B27" sqref="B27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332</v>
      </c>
      <c r="B1" s="2"/>
      <c r="C1" s="2"/>
      <c r="D1" s="2"/>
      <c r="E1" s="3"/>
      <c r="F1" s="4"/>
      <c r="G1" s="5" t="s">
        <v>0</v>
      </c>
      <c r="H1" s="6" t="s">
        <v>1</v>
      </c>
      <c r="I1" s="7" t="s">
        <v>789</v>
      </c>
      <c r="J1" s="5" t="s">
        <v>2</v>
      </c>
      <c r="K1" s="6" t="s">
        <v>3</v>
      </c>
      <c r="L1" s="7" t="s">
        <v>790</v>
      </c>
      <c r="M1" s="5" t="s">
        <v>4</v>
      </c>
      <c r="N1" s="6" t="s">
        <v>1</v>
      </c>
      <c r="O1" s="7" t="s">
        <v>791</v>
      </c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>
        <v>44087</v>
      </c>
      <c r="H2" s="10" t="s">
        <v>5</v>
      </c>
      <c r="I2" s="11"/>
      <c r="J2" s="9">
        <v>44094</v>
      </c>
      <c r="K2" s="10" t="s">
        <v>5</v>
      </c>
      <c r="L2" s="11"/>
      <c r="M2" s="9">
        <v>44107</v>
      </c>
      <c r="N2" s="10" t="s">
        <v>5</v>
      </c>
      <c r="O2" s="120"/>
    </row>
    <row r="3" spans="1:40" s="8" customFormat="1" ht="17.100000000000001" customHeight="1" x14ac:dyDescent="0.25">
      <c r="A3" s="1" t="s">
        <v>6</v>
      </c>
      <c r="B3" s="2"/>
      <c r="C3" s="1" t="s">
        <v>53</v>
      </c>
      <c r="D3" s="2"/>
      <c r="E3" s="12"/>
      <c r="F3" s="3"/>
      <c r="G3" s="13" t="s">
        <v>760</v>
      </c>
      <c r="H3" s="124" t="s">
        <v>21</v>
      </c>
      <c r="I3" s="15"/>
      <c r="J3" s="13" t="s">
        <v>313</v>
      </c>
      <c r="K3" s="122" t="s">
        <v>44</v>
      </c>
      <c r="L3" s="15"/>
      <c r="M3" s="13" t="s">
        <v>770</v>
      </c>
      <c r="N3" s="122" t="s">
        <v>314</v>
      </c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9" t="s">
        <v>9</v>
      </c>
      <c r="H4" s="6" t="s">
        <v>3</v>
      </c>
      <c r="I4" s="7" t="s">
        <v>792</v>
      </c>
      <c r="J4" s="119" t="s">
        <v>10</v>
      </c>
      <c r="K4" s="86" t="s">
        <v>3</v>
      </c>
      <c r="L4" s="11" t="s">
        <v>793</v>
      </c>
      <c r="M4" s="5" t="s">
        <v>11</v>
      </c>
      <c r="N4" s="86" t="s">
        <v>3</v>
      </c>
      <c r="O4" s="7" t="s">
        <v>794</v>
      </c>
    </row>
    <row r="5" spans="1:40" s="8" customFormat="1" ht="17.100000000000001" customHeight="1" x14ac:dyDescent="0.25">
      <c r="A5" s="1" t="s">
        <v>12</v>
      </c>
      <c r="B5" s="2"/>
      <c r="C5" s="1" t="s">
        <v>323</v>
      </c>
      <c r="D5" s="2"/>
      <c r="G5" s="9">
        <v>44108</v>
      </c>
      <c r="H5" s="10" t="s">
        <v>5</v>
      </c>
      <c r="I5" s="11"/>
      <c r="J5" s="9">
        <v>44115</v>
      </c>
      <c r="K5" s="10" t="s">
        <v>5</v>
      </c>
      <c r="L5" s="11"/>
      <c r="M5" s="9">
        <v>44121</v>
      </c>
      <c r="N5" s="10" t="s">
        <v>5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 t="s">
        <v>313</v>
      </c>
      <c r="H6" s="14" t="s">
        <v>52</v>
      </c>
      <c r="I6" s="15"/>
      <c r="J6" s="13" t="s">
        <v>760</v>
      </c>
      <c r="K6" s="14" t="s">
        <v>333</v>
      </c>
      <c r="L6" s="15"/>
      <c r="M6" s="13" t="s">
        <v>760</v>
      </c>
      <c r="N6" s="14" t="s">
        <v>326</v>
      </c>
      <c r="O6" s="15"/>
    </row>
    <row r="7" spans="1:40" s="8" customFormat="1" ht="17.100000000000001" customHeight="1" x14ac:dyDescent="0.25">
      <c r="A7" s="1" t="s">
        <v>15</v>
      </c>
      <c r="B7" s="2"/>
      <c r="C7" s="12">
        <f>COUNTIF(D1:O9,"won")</f>
        <v>5</v>
      </c>
      <c r="D7" s="5" t="s">
        <v>16</v>
      </c>
      <c r="E7" s="6" t="s">
        <v>1</v>
      </c>
      <c r="F7" s="7" t="s">
        <v>795</v>
      </c>
      <c r="G7" s="5" t="s">
        <v>17</v>
      </c>
      <c r="H7" s="6" t="s">
        <v>1</v>
      </c>
      <c r="I7" s="7" t="s">
        <v>796</v>
      </c>
      <c r="J7" s="5" t="s">
        <v>18</v>
      </c>
      <c r="K7" s="6" t="s">
        <v>3</v>
      </c>
      <c r="L7" s="7" t="s">
        <v>797</v>
      </c>
      <c r="M7" s="5" t="s">
        <v>322</v>
      </c>
      <c r="N7" s="6" t="s">
        <v>1</v>
      </c>
      <c r="O7" s="7" t="s">
        <v>798</v>
      </c>
    </row>
    <row r="8" spans="1:40" s="8" customFormat="1" ht="17.100000000000001" customHeight="1" x14ac:dyDescent="0.25">
      <c r="A8" s="1" t="s">
        <v>19</v>
      </c>
      <c r="B8" s="2"/>
      <c r="C8" s="12">
        <f>COUNTIF(D1:O9,"lost")</f>
        <v>5</v>
      </c>
      <c r="D8" s="9">
        <v>44122</v>
      </c>
      <c r="E8" s="10" t="s">
        <v>5</v>
      </c>
      <c r="F8" s="11"/>
      <c r="G8" s="9">
        <v>44135</v>
      </c>
      <c r="H8" s="10" t="s">
        <v>5</v>
      </c>
      <c r="I8" s="11"/>
      <c r="J8" s="9">
        <v>44142</v>
      </c>
      <c r="K8" s="10" t="s">
        <v>5</v>
      </c>
      <c r="L8" s="11"/>
      <c r="M8" s="9">
        <v>44143</v>
      </c>
      <c r="N8" s="10" t="s">
        <v>5</v>
      </c>
      <c r="O8" s="11"/>
    </row>
    <row r="9" spans="1:40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313</v>
      </c>
      <c r="E9" s="14" t="s">
        <v>312</v>
      </c>
      <c r="F9" s="15"/>
      <c r="G9" s="13" t="s">
        <v>761</v>
      </c>
      <c r="H9" s="14" t="s">
        <v>324</v>
      </c>
      <c r="I9" s="15"/>
      <c r="J9" s="13" t="s">
        <v>760</v>
      </c>
      <c r="K9" s="14" t="s">
        <v>56</v>
      </c>
      <c r="L9" s="15"/>
      <c r="M9" s="13" t="s">
        <v>761</v>
      </c>
      <c r="N9" s="14" t="s">
        <v>45</v>
      </c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60</v>
      </c>
      <c r="R11" t="s">
        <v>24</v>
      </c>
      <c r="S11" s="33" t="s">
        <v>61</v>
      </c>
      <c r="T11" s="33" t="s">
        <v>62</v>
      </c>
      <c r="U11" s="33" t="s">
        <v>63</v>
      </c>
      <c r="V11" s="33" t="s">
        <v>64</v>
      </c>
      <c r="W11" s="33" t="s">
        <v>65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123" t="s">
        <v>328</v>
      </c>
      <c r="AF11" s="33" t="s">
        <v>66</v>
      </c>
      <c r="AG11" s="4" t="s">
        <v>329</v>
      </c>
    </row>
    <row r="12" spans="1:40" ht="17.100000000000001" customHeight="1" x14ac:dyDescent="0.2">
      <c r="A12" s="19">
        <v>44</v>
      </c>
      <c r="B12" s="19">
        <f>T12</f>
        <v>10</v>
      </c>
      <c r="C12" s="36" t="str">
        <f>AN12</f>
        <v>Shover, Randy</v>
      </c>
      <c r="D12" s="36">
        <f t="shared" ref="D12:L24" si="0">U12</f>
        <v>31</v>
      </c>
      <c r="E12" s="20">
        <f t="shared" si="0"/>
        <v>10</v>
      </c>
      <c r="F12" s="20">
        <f t="shared" si="0"/>
        <v>15</v>
      </c>
      <c r="G12" s="20">
        <f t="shared" si="0"/>
        <v>1</v>
      </c>
      <c r="H12" s="20">
        <f t="shared" si="0"/>
        <v>0</v>
      </c>
      <c r="I12" s="20">
        <f t="shared" si="0"/>
        <v>0</v>
      </c>
      <c r="J12" s="20">
        <f t="shared" si="0"/>
        <v>4</v>
      </c>
      <c r="K12" s="20">
        <f t="shared" si="0"/>
        <v>3</v>
      </c>
      <c r="L12" s="20">
        <f t="shared" si="0"/>
        <v>3</v>
      </c>
      <c r="M12" s="21">
        <f t="shared" ref="M12:M24" si="1">F12/D12</f>
        <v>0.4838709677419355</v>
      </c>
      <c r="N12" s="20">
        <f>F12+G12+(H12*2)+(I12*3)</f>
        <v>16</v>
      </c>
      <c r="O12" s="21">
        <f>N12/D12</f>
        <v>0.5161290322580645</v>
      </c>
      <c r="Q12">
        <v>1</v>
      </c>
      <c r="R12" t="s">
        <v>407</v>
      </c>
      <c r="S12">
        <v>0.48399999999999999</v>
      </c>
      <c r="T12">
        <v>10</v>
      </c>
      <c r="U12">
        <v>31</v>
      </c>
      <c r="V12">
        <v>10</v>
      </c>
      <c r="W12">
        <v>15</v>
      </c>
      <c r="X12">
        <v>1</v>
      </c>
      <c r="Y12">
        <v>0</v>
      </c>
      <c r="Z12">
        <v>0</v>
      </c>
      <c r="AA12">
        <v>4</v>
      </c>
      <c r="AB12">
        <v>3</v>
      </c>
      <c r="AC12">
        <v>3</v>
      </c>
      <c r="AD12">
        <v>16</v>
      </c>
      <c r="AE12">
        <v>0.52900000000000003</v>
      </c>
      <c r="AF12">
        <v>0.51600000000000001</v>
      </c>
      <c r="AG12">
        <v>1.046</v>
      </c>
      <c r="AI12">
        <f t="shared" ref="AI12:AI25" si="2">FIND(" ",R12)</f>
        <v>6</v>
      </c>
      <c r="AJ12">
        <f t="shared" ref="AJ12:AJ25" si="3">LEN(R12)</f>
        <v>12</v>
      </c>
      <c r="AK12">
        <f>AJ12-AI12</f>
        <v>6</v>
      </c>
      <c r="AL12" t="str">
        <f t="shared" ref="AL12:AL25" si="4">RIGHT(R12,AK12)</f>
        <v>Shover</v>
      </c>
      <c r="AM12" t="str">
        <f t="shared" ref="AM12:AM25" si="5">LEFT(R12,(AI12-1))</f>
        <v>Randy</v>
      </c>
      <c r="AN12" t="str">
        <f>AL12&amp;", "&amp;AM12</f>
        <v>Shover, Randy</v>
      </c>
    </row>
    <row r="13" spans="1:40" ht="17.100000000000001" customHeight="1" x14ac:dyDescent="0.2">
      <c r="A13" s="19">
        <v>40</v>
      </c>
      <c r="B13" s="19">
        <f t="shared" ref="B13:B24" si="6">T13</f>
        <v>8</v>
      </c>
      <c r="C13" s="36" t="str">
        <f t="shared" ref="C13:C24" si="7">AN13</f>
        <v>McMahon, Jim</v>
      </c>
      <c r="D13" s="36">
        <f t="shared" si="0"/>
        <v>26</v>
      </c>
      <c r="E13" s="20">
        <f t="shared" si="0"/>
        <v>5</v>
      </c>
      <c r="F13" s="20">
        <f t="shared" si="0"/>
        <v>10</v>
      </c>
      <c r="G13" s="20">
        <f t="shared" si="0"/>
        <v>1</v>
      </c>
      <c r="H13" s="20">
        <f t="shared" si="0"/>
        <v>2</v>
      </c>
      <c r="I13" s="20">
        <f t="shared" si="0"/>
        <v>0</v>
      </c>
      <c r="J13" s="20">
        <f t="shared" si="0"/>
        <v>5</v>
      </c>
      <c r="K13" s="20">
        <f t="shared" si="0"/>
        <v>1</v>
      </c>
      <c r="L13" s="20">
        <f t="shared" si="0"/>
        <v>0</v>
      </c>
      <c r="M13" s="21">
        <f t="shared" si="1"/>
        <v>0.38461538461538464</v>
      </c>
      <c r="N13" s="20">
        <f>F13+G13+(H13*2)+(I13*3)</f>
        <v>15</v>
      </c>
      <c r="O13" s="21">
        <f t="shared" ref="O13:O24" si="8">N13/D13</f>
        <v>0.57692307692307687</v>
      </c>
      <c r="Q13">
        <v>2</v>
      </c>
      <c r="R13" t="s">
        <v>408</v>
      </c>
      <c r="S13">
        <v>0.38500000000000001</v>
      </c>
      <c r="T13">
        <v>8</v>
      </c>
      <c r="U13">
        <v>26</v>
      </c>
      <c r="V13">
        <v>5</v>
      </c>
      <c r="W13">
        <v>10</v>
      </c>
      <c r="X13">
        <v>1</v>
      </c>
      <c r="Y13">
        <v>2</v>
      </c>
      <c r="Z13">
        <v>0</v>
      </c>
      <c r="AA13">
        <v>5</v>
      </c>
      <c r="AB13">
        <v>1</v>
      </c>
      <c r="AC13">
        <v>0</v>
      </c>
      <c r="AD13">
        <v>15</v>
      </c>
      <c r="AE13">
        <v>0.40699999999999997</v>
      </c>
      <c r="AF13">
        <v>0.57699999999999996</v>
      </c>
      <c r="AG13">
        <v>0.98399999999999999</v>
      </c>
      <c r="AI13">
        <f t="shared" si="2"/>
        <v>4</v>
      </c>
      <c r="AJ13">
        <f t="shared" si="3"/>
        <v>11</v>
      </c>
      <c r="AK13">
        <f t="shared" ref="AK13:AK25" si="9">AJ13-AI13</f>
        <v>7</v>
      </c>
      <c r="AL13" t="str">
        <f t="shared" si="4"/>
        <v>McMahon</v>
      </c>
      <c r="AM13" t="str">
        <f t="shared" si="5"/>
        <v>Jim</v>
      </c>
      <c r="AN13" t="str">
        <f t="shared" ref="AN13:AN25" si="10">AL13&amp;", "&amp;AM13</f>
        <v>McMahon, Jim</v>
      </c>
    </row>
    <row r="14" spans="1:40" ht="17.100000000000001" customHeight="1" x14ac:dyDescent="0.2">
      <c r="A14" s="19">
        <v>44</v>
      </c>
      <c r="B14" s="19">
        <f t="shared" si="6"/>
        <v>9</v>
      </c>
      <c r="C14" s="36" t="str">
        <f t="shared" si="7"/>
        <v>Delgado, Luis</v>
      </c>
      <c r="D14" s="36">
        <f t="shared" si="0"/>
        <v>29</v>
      </c>
      <c r="E14" s="20">
        <f t="shared" si="0"/>
        <v>10</v>
      </c>
      <c r="F14" s="20">
        <f t="shared" si="0"/>
        <v>11</v>
      </c>
      <c r="G14" s="20">
        <f t="shared" si="0"/>
        <v>1</v>
      </c>
      <c r="H14" s="20">
        <f t="shared" si="0"/>
        <v>0</v>
      </c>
      <c r="I14" s="20">
        <f t="shared" si="0"/>
        <v>0</v>
      </c>
      <c r="J14" s="20">
        <f t="shared" si="0"/>
        <v>5</v>
      </c>
      <c r="K14" s="20">
        <f t="shared" si="0"/>
        <v>2</v>
      </c>
      <c r="L14" s="20">
        <f t="shared" si="0"/>
        <v>4</v>
      </c>
      <c r="M14" s="21">
        <f t="shared" si="1"/>
        <v>0.37931034482758619</v>
      </c>
      <c r="N14" s="20">
        <f t="shared" ref="N14:N24" si="11">F14+G14+(H14*2)+(I14*3)</f>
        <v>12</v>
      </c>
      <c r="O14" s="21">
        <f t="shared" si="8"/>
        <v>0.41379310344827586</v>
      </c>
      <c r="Q14">
        <v>3</v>
      </c>
      <c r="R14" t="s">
        <v>409</v>
      </c>
      <c r="S14">
        <v>0.379</v>
      </c>
      <c r="T14">
        <v>9</v>
      </c>
      <c r="U14">
        <v>29</v>
      </c>
      <c r="V14">
        <v>10</v>
      </c>
      <c r="W14">
        <v>11</v>
      </c>
      <c r="X14">
        <v>1</v>
      </c>
      <c r="Y14">
        <v>0</v>
      </c>
      <c r="Z14">
        <v>0</v>
      </c>
      <c r="AA14">
        <v>5</v>
      </c>
      <c r="AB14">
        <v>2</v>
      </c>
      <c r="AC14">
        <v>4</v>
      </c>
      <c r="AD14">
        <v>12</v>
      </c>
      <c r="AE14">
        <v>0.41899999999999998</v>
      </c>
      <c r="AF14">
        <v>0.41399999999999998</v>
      </c>
      <c r="AG14">
        <v>0.83299999999999996</v>
      </c>
      <c r="AI14">
        <f t="shared" si="2"/>
        <v>5</v>
      </c>
      <c r="AJ14">
        <f t="shared" si="3"/>
        <v>12</v>
      </c>
      <c r="AK14">
        <f t="shared" si="9"/>
        <v>7</v>
      </c>
      <c r="AL14" t="str">
        <f t="shared" si="4"/>
        <v>Delgado</v>
      </c>
      <c r="AM14" t="str">
        <f t="shared" si="5"/>
        <v>Luis</v>
      </c>
      <c r="AN14" t="str">
        <f t="shared" si="10"/>
        <v>Delgado, Luis</v>
      </c>
    </row>
    <row r="15" spans="1:40" ht="17.100000000000001" customHeight="1" x14ac:dyDescent="0.2">
      <c r="A15" s="19">
        <v>45</v>
      </c>
      <c r="B15" s="19">
        <f t="shared" si="6"/>
        <v>9</v>
      </c>
      <c r="C15" s="36" t="str">
        <f t="shared" si="7"/>
        <v>Lizzi, Mike</v>
      </c>
      <c r="D15" s="36">
        <f t="shared" si="0"/>
        <v>23</v>
      </c>
      <c r="E15" s="20">
        <f t="shared" si="0"/>
        <v>7</v>
      </c>
      <c r="F15" s="20">
        <f t="shared" si="0"/>
        <v>12</v>
      </c>
      <c r="G15" s="20">
        <f t="shared" si="0"/>
        <v>1</v>
      </c>
      <c r="H15" s="20">
        <f t="shared" si="0"/>
        <v>2</v>
      </c>
      <c r="I15" s="20">
        <f t="shared" si="0"/>
        <v>0</v>
      </c>
      <c r="J15" s="20">
        <f t="shared" si="0"/>
        <v>8</v>
      </c>
      <c r="K15" s="20">
        <f t="shared" si="0"/>
        <v>6</v>
      </c>
      <c r="L15" s="20">
        <f t="shared" si="0"/>
        <v>0</v>
      </c>
      <c r="M15" s="21">
        <f t="shared" si="1"/>
        <v>0.52173913043478259</v>
      </c>
      <c r="N15" s="20">
        <f t="shared" si="11"/>
        <v>17</v>
      </c>
      <c r="O15" s="21">
        <f t="shared" si="8"/>
        <v>0.73913043478260865</v>
      </c>
      <c r="Q15">
        <v>4</v>
      </c>
      <c r="R15" t="s">
        <v>410</v>
      </c>
      <c r="S15">
        <v>0.52200000000000002</v>
      </c>
      <c r="T15">
        <v>9</v>
      </c>
      <c r="U15">
        <v>23</v>
      </c>
      <c r="V15">
        <v>7</v>
      </c>
      <c r="W15">
        <v>12</v>
      </c>
      <c r="X15">
        <v>1</v>
      </c>
      <c r="Y15">
        <v>2</v>
      </c>
      <c r="Z15">
        <v>0</v>
      </c>
      <c r="AA15">
        <v>8</v>
      </c>
      <c r="AB15">
        <v>6</v>
      </c>
      <c r="AC15">
        <v>0</v>
      </c>
      <c r="AD15">
        <v>17</v>
      </c>
      <c r="AE15">
        <v>0.621</v>
      </c>
      <c r="AF15">
        <v>0.73899999999999999</v>
      </c>
      <c r="AG15">
        <v>1.36</v>
      </c>
      <c r="AI15">
        <f t="shared" si="2"/>
        <v>5</v>
      </c>
      <c r="AJ15">
        <f t="shared" si="3"/>
        <v>10</v>
      </c>
      <c r="AK15">
        <f t="shared" si="9"/>
        <v>5</v>
      </c>
      <c r="AL15" t="str">
        <f t="shared" si="4"/>
        <v>Lizzi</v>
      </c>
      <c r="AM15" t="str">
        <f t="shared" si="5"/>
        <v>Mike</v>
      </c>
      <c r="AN15" t="str">
        <f t="shared" si="10"/>
        <v>Lizzi, Mike</v>
      </c>
    </row>
    <row r="16" spans="1:40" ht="17.100000000000001" customHeight="1" x14ac:dyDescent="0.2">
      <c r="A16" s="19">
        <v>44</v>
      </c>
      <c r="B16" s="19">
        <f t="shared" si="6"/>
        <v>2</v>
      </c>
      <c r="C16" s="36" t="str">
        <f t="shared" si="7"/>
        <v>Pepo, Randy</v>
      </c>
      <c r="D16" s="36">
        <f t="shared" si="0"/>
        <v>5</v>
      </c>
      <c r="E16" s="20">
        <f t="shared" si="0"/>
        <v>0</v>
      </c>
      <c r="F16" s="20">
        <f t="shared" si="0"/>
        <v>1</v>
      </c>
      <c r="G16" s="20">
        <f t="shared" si="0"/>
        <v>0</v>
      </c>
      <c r="H16" s="20">
        <f t="shared" si="0"/>
        <v>0</v>
      </c>
      <c r="I16" s="20">
        <f t="shared" si="0"/>
        <v>0</v>
      </c>
      <c r="J16" s="20">
        <f t="shared" si="0"/>
        <v>1</v>
      </c>
      <c r="K16" s="20">
        <f t="shared" si="0"/>
        <v>0</v>
      </c>
      <c r="L16" s="20">
        <f t="shared" si="0"/>
        <v>1</v>
      </c>
      <c r="M16" s="21">
        <f t="shared" si="1"/>
        <v>0.2</v>
      </c>
      <c r="N16" s="20">
        <f t="shared" si="11"/>
        <v>1</v>
      </c>
      <c r="O16" s="21">
        <f t="shared" si="8"/>
        <v>0.2</v>
      </c>
      <c r="Q16">
        <v>5</v>
      </c>
      <c r="R16" t="s">
        <v>411</v>
      </c>
      <c r="S16">
        <v>0.2</v>
      </c>
      <c r="T16">
        <v>2</v>
      </c>
      <c r="U16">
        <v>5</v>
      </c>
      <c r="V16">
        <v>0</v>
      </c>
      <c r="W16">
        <v>1</v>
      </c>
      <c r="X16">
        <v>0</v>
      </c>
      <c r="Y16">
        <v>0</v>
      </c>
      <c r="Z16">
        <v>0</v>
      </c>
      <c r="AA16">
        <v>1</v>
      </c>
      <c r="AB16">
        <v>0</v>
      </c>
      <c r="AC16">
        <v>1</v>
      </c>
      <c r="AD16">
        <v>1</v>
      </c>
      <c r="AE16">
        <v>0.2</v>
      </c>
      <c r="AF16">
        <v>0.2</v>
      </c>
      <c r="AG16">
        <v>0.4</v>
      </c>
      <c r="AI16">
        <f t="shared" si="2"/>
        <v>6</v>
      </c>
      <c r="AJ16">
        <f t="shared" si="3"/>
        <v>10</v>
      </c>
      <c r="AK16">
        <f t="shared" si="9"/>
        <v>4</v>
      </c>
      <c r="AL16" t="str">
        <f t="shared" si="4"/>
        <v>Pepo</v>
      </c>
      <c r="AM16" t="str">
        <f t="shared" si="5"/>
        <v>Randy</v>
      </c>
      <c r="AN16" t="str">
        <f t="shared" si="10"/>
        <v>Pepo, Randy</v>
      </c>
    </row>
    <row r="17" spans="1:40" ht="17.100000000000001" customHeight="1" x14ac:dyDescent="0.2">
      <c r="A17" s="19">
        <v>40</v>
      </c>
      <c r="B17" s="19">
        <f t="shared" si="6"/>
        <v>7</v>
      </c>
      <c r="C17" s="36" t="str">
        <f t="shared" si="7"/>
        <v>McWilliams, Dan</v>
      </c>
      <c r="D17" s="36">
        <f t="shared" si="0"/>
        <v>18</v>
      </c>
      <c r="E17" s="20">
        <f t="shared" si="0"/>
        <v>1</v>
      </c>
      <c r="F17" s="20">
        <f t="shared" si="0"/>
        <v>5</v>
      </c>
      <c r="G17" s="20">
        <f t="shared" si="0"/>
        <v>1</v>
      </c>
      <c r="H17" s="20">
        <f t="shared" si="0"/>
        <v>0</v>
      </c>
      <c r="I17" s="20">
        <f t="shared" si="0"/>
        <v>0</v>
      </c>
      <c r="J17" s="20">
        <f t="shared" si="0"/>
        <v>2</v>
      </c>
      <c r="K17" s="20">
        <f t="shared" si="0"/>
        <v>1</v>
      </c>
      <c r="L17" s="20">
        <f t="shared" si="0"/>
        <v>6</v>
      </c>
      <c r="M17" s="21">
        <f t="shared" si="1"/>
        <v>0.27777777777777779</v>
      </c>
      <c r="N17" s="20">
        <f t="shared" si="11"/>
        <v>6</v>
      </c>
      <c r="O17" s="21">
        <f t="shared" si="8"/>
        <v>0.33333333333333331</v>
      </c>
      <c r="Q17">
        <v>6</v>
      </c>
      <c r="R17" t="s">
        <v>412</v>
      </c>
      <c r="S17">
        <v>0.27800000000000002</v>
      </c>
      <c r="T17">
        <v>7</v>
      </c>
      <c r="U17">
        <v>18</v>
      </c>
      <c r="V17">
        <v>1</v>
      </c>
      <c r="W17">
        <v>5</v>
      </c>
      <c r="X17">
        <v>1</v>
      </c>
      <c r="Y17">
        <v>0</v>
      </c>
      <c r="Z17">
        <v>0</v>
      </c>
      <c r="AA17">
        <v>2</v>
      </c>
      <c r="AB17">
        <v>1</v>
      </c>
      <c r="AC17">
        <v>6</v>
      </c>
      <c r="AD17">
        <v>6</v>
      </c>
      <c r="AE17">
        <v>0.316</v>
      </c>
      <c r="AF17">
        <v>0.33300000000000002</v>
      </c>
      <c r="AG17">
        <v>0.64900000000000002</v>
      </c>
      <c r="AI17">
        <f t="shared" si="2"/>
        <v>4</v>
      </c>
      <c r="AJ17">
        <f t="shared" si="3"/>
        <v>14</v>
      </c>
      <c r="AK17">
        <f t="shared" si="9"/>
        <v>10</v>
      </c>
      <c r="AL17" t="str">
        <f t="shared" si="4"/>
        <v>McWilliams</v>
      </c>
      <c r="AM17" t="str">
        <f t="shared" si="5"/>
        <v>Dan</v>
      </c>
      <c r="AN17" t="str">
        <f t="shared" si="10"/>
        <v>McWilliams, Dan</v>
      </c>
    </row>
    <row r="18" spans="1:40" ht="17.100000000000001" customHeight="1" x14ac:dyDescent="0.2">
      <c r="A18" s="19">
        <v>47</v>
      </c>
      <c r="B18" s="19">
        <f t="shared" si="6"/>
        <v>10</v>
      </c>
      <c r="C18" s="36" t="str">
        <f t="shared" si="7"/>
        <v>Aylward, Bruce</v>
      </c>
      <c r="D18" s="36">
        <f t="shared" si="0"/>
        <v>31</v>
      </c>
      <c r="E18" s="20">
        <f t="shared" si="0"/>
        <v>4</v>
      </c>
      <c r="F18" s="20">
        <f t="shared" si="0"/>
        <v>8</v>
      </c>
      <c r="G18" s="20">
        <f t="shared" si="0"/>
        <v>0</v>
      </c>
      <c r="H18" s="20">
        <f t="shared" si="0"/>
        <v>0</v>
      </c>
      <c r="I18" s="20">
        <f t="shared" si="0"/>
        <v>0</v>
      </c>
      <c r="J18" s="20">
        <f t="shared" si="0"/>
        <v>2</v>
      </c>
      <c r="K18" s="20">
        <f t="shared" si="0"/>
        <v>1</v>
      </c>
      <c r="L18" s="20">
        <f t="shared" si="0"/>
        <v>6</v>
      </c>
      <c r="M18" s="21">
        <f t="shared" si="1"/>
        <v>0.25806451612903225</v>
      </c>
      <c r="N18" s="20">
        <f t="shared" si="11"/>
        <v>8</v>
      </c>
      <c r="O18" s="21">
        <f t="shared" si="8"/>
        <v>0.25806451612903225</v>
      </c>
      <c r="Q18">
        <v>7</v>
      </c>
      <c r="R18" t="s">
        <v>323</v>
      </c>
      <c r="S18">
        <v>0.25800000000000001</v>
      </c>
      <c r="T18">
        <v>10</v>
      </c>
      <c r="U18">
        <v>31</v>
      </c>
      <c r="V18">
        <v>4</v>
      </c>
      <c r="W18">
        <v>8</v>
      </c>
      <c r="X18">
        <v>0</v>
      </c>
      <c r="Y18">
        <v>0</v>
      </c>
      <c r="Z18">
        <v>0</v>
      </c>
      <c r="AA18">
        <v>2</v>
      </c>
      <c r="AB18">
        <v>1</v>
      </c>
      <c r="AC18">
        <v>6</v>
      </c>
      <c r="AD18">
        <v>8</v>
      </c>
      <c r="AE18">
        <v>0.28100000000000003</v>
      </c>
      <c r="AF18">
        <v>0.25800000000000001</v>
      </c>
      <c r="AG18">
        <v>0.53900000000000003</v>
      </c>
      <c r="AI18">
        <f t="shared" si="2"/>
        <v>6</v>
      </c>
      <c r="AJ18">
        <f t="shared" si="3"/>
        <v>13</v>
      </c>
      <c r="AK18">
        <f t="shared" si="9"/>
        <v>7</v>
      </c>
      <c r="AL18" t="str">
        <f t="shared" si="4"/>
        <v>Aylward</v>
      </c>
      <c r="AM18" t="str">
        <f t="shared" si="5"/>
        <v>Bruce</v>
      </c>
      <c r="AN18" t="str">
        <f t="shared" si="10"/>
        <v>Aylward, Bruce</v>
      </c>
    </row>
    <row r="19" spans="1:40" ht="17.100000000000001" customHeight="1" x14ac:dyDescent="0.2">
      <c r="A19" s="19">
        <v>46</v>
      </c>
      <c r="B19" s="19">
        <f t="shared" si="6"/>
        <v>9</v>
      </c>
      <c r="C19" s="36" t="str">
        <f t="shared" si="7"/>
        <v>Andras, Roger</v>
      </c>
      <c r="D19" s="36">
        <f t="shared" si="0"/>
        <v>28</v>
      </c>
      <c r="E19" s="20">
        <f t="shared" si="0"/>
        <v>5</v>
      </c>
      <c r="F19" s="20">
        <f t="shared" si="0"/>
        <v>13</v>
      </c>
      <c r="G19" s="20">
        <f t="shared" si="0"/>
        <v>2</v>
      </c>
      <c r="H19" s="20">
        <f t="shared" si="0"/>
        <v>0</v>
      </c>
      <c r="I19" s="20">
        <f t="shared" si="0"/>
        <v>0</v>
      </c>
      <c r="J19" s="20">
        <f t="shared" si="0"/>
        <v>5</v>
      </c>
      <c r="K19" s="20">
        <f t="shared" si="0"/>
        <v>1</v>
      </c>
      <c r="L19" s="20">
        <f t="shared" si="0"/>
        <v>1</v>
      </c>
      <c r="M19" s="21">
        <f t="shared" si="1"/>
        <v>0.4642857142857143</v>
      </c>
      <c r="N19" s="20">
        <f t="shared" si="11"/>
        <v>15</v>
      </c>
      <c r="O19" s="21">
        <f t="shared" si="8"/>
        <v>0.5357142857142857</v>
      </c>
      <c r="Q19">
        <v>8</v>
      </c>
      <c r="R19" t="s">
        <v>413</v>
      </c>
      <c r="S19">
        <v>0.46400000000000002</v>
      </c>
      <c r="T19">
        <v>9</v>
      </c>
      <c r="U19">
        <v>28</v>
      </c>
      <c r="V19">
        <v>5</v>
      </c>
      <c r="W19">
        <v>13</v>
      </c>
      <c r="X19">
        <v>2</v>
      </c>
      <c r="Y19">
        <v>0</v>
      </c>
      <c r="Z19">
        <v>0</v>
      </c>
      <c r="AA19">
        <v>5</v>
      </c>
      <c r="AB19">
        <v>1</v>
      </c>
      <c r="AC19">
        <v>1</v>
      </c>
      <c r="AD19">
        <v>15</v>
      </c>
      <c r="AE19">
        <v>0.48299999999999998</v>
      </c>
      <c r="AF19">
        <v>0.53600000000000003</v>
      </c>
      <c r="AG19">
        <v>1.018</v>
      </c>
      <c r="AI19">
        <f t="shared" si="2"/>
        <v>6</v>
      </c>
      <c r="AJ19">
        <f t="shared" si="3"/>
        <v>12</v>
      </c>
      <c r="AK19">
        <f t="shared" si="9"/>
        <v>6</v>
      </c>
      <c r="AL19" t="str">
        <f t="shared" si="4"/>
        <v>Andras</v>
      </c>
      <c r="AM19" t="str">
        <f t="shared" si="5"/>
        <v>Roger</v>
      </c>
      <c r="AN19" t="str">
        <f t="shared" si="10"/>
        <v>Andras, Roger</v>
      </c>
    </row>
    <row r="20" spans="1:40" ht="17.100000000000001" customHeight="1" x14ac:dyDescent="0.2">
      <c r="A20" s="19">
        <v>43</v>
      </c>
      <c r="B20" s="19">
        <f t="shared" si="6"/>
        <v>8</v>
      </c>
      <c r="C20" s="36" t="str">
        <f t="shared" si="7"/>
        <v>Rexroth, Bill</v>
      </c>
      <c r="D20" s="36">
        <f t="shared" si="0"/>
        <v>24</v>
      </c>
      <c r="E20" s="20">
        <f t="shared" si="0"/>
        <v>0</v>
      </c>
      <c r="F20" s="20">
        <f t="shared" si="0"/>
        <v>6</v>
      </c>
      <c r="G20" s="20">
        <f t="shared" si="0"/>
        <v>0</v>
      </c>
      <c r="H20" s="20">
        <f t="shared" si="0"/>
        <v>0</v>
      </c>
      <c r="I20" s="20">
        <f t="shared" si="0"/>
        <v>0</v>
      </c>
      <c r="J20" s="20">
        <f t="shared" si="0"/>
        <v>3</v>
      </c>
      <c r="K20" s="20">
        <f t="shared" si="0"/>
        <v>1</v>
      </c>
      <c r="L20" s="20">
        <f t="shared" si="0"/>
        <v>4</v>
      </c>
      <c r="M20" s="21">
        <f t="shared" si="1"/>
        <v>0.25</v>
      </c>
      <c r="N20" s="20">
        <f t="shared" si="11"/>
        <v>6</v>
      </c>
      <c r="O20" s="21">
        <f t="shared" si="8"/>
        <v>0.25</v>
      </c>
      <c r="Q20">
        <v>9</v>
      </c>
      <c r="R20" t="s">
        <v>414</v>
      </c>
      <c r="S20">
        <v>0.25</v>
      </c>
      <c r="T20">
        <v>8</v>
      </c>
      <c r="U20">
        <v>24</v>
      </c>
      <c r="V20">
        <v>0</v>
      </c>
      <c r="W20">
        <v>6</v>
      </c>
      <c r="X20">
        <v>0</v>
      </c>
      <c r="Y20">
        <v>0</v>
      </c>
      <c r="Z20">
        <v>0</v>
      </c>
      <c r="AA20">
        <v>3</v>
      </c>
      <c r="AB20">
        <v>1</v>
      </c>
      <c r="AC20">
        <v>4</v>
      </c>
      <c r="AD20">
        <v>6</v>
      </c>
      <c r="AE20">
        <v>0.28000000000000003</v>
      </c>
      <c r="AF20">
        <v>0.25</v>
      </c>
      <c r="AG20">
        <v>0.53</v>
      </c>
      <c r="AI20">
        <f t="shared" si="2"/>
        <v>5</v>
      </c>
      <c r="AJ20">
        <f t="shared" si="3"/>
        <v>12</v>
      </c>
      <c r="AK20">
        <f t="shared" si="9"/>
        <v>7</v>
      </c>
      <c r="AL20" t="str">
        <f t="shared" si="4"/>
        <v>Rexroth</v>
      </c>
      <c r="AM20" t="str">
        <f t="shared" si="5"/>
        <v>Bill</v>
      </c>
      <c r="AN20" t="str">
        <f t="shared" si="10"/>
        <v>Rexroth, Bill</v>
      </c>
    </row>
    <row r="21" spans="1:40" ht="17.100000000000001" customHeight="1" x14ac:dyDescent="0.2">
      <c r="A21" s="19">
        <v>63</v>
      </c>
      <c r="B21" s="19">
        <f t="shared" si="6"/>
        <v>10</v>
      </c>
      <c r="C21" s="36" t="str">
        <f t="shared" si="7"/>
        <v>Nodine, Gary</v>
      </c>
      <c r="D21" s="36">
        <f t="shared" si="0"/>
        <v>28</v>
      </c>
      <c r="E21" s="20">
        <f t="shared" si="0"/>
        <v>3</v>
      </c>
      <c r="F21" s="20">
        <f t="shared" si="0"/>
        <v>5</v>
      </c>
      <c r="G21" s="20">
        <f t="shared" si="0"/>
        <v>0</v>
      </c>
      <c r="H21" s="20">
        <f t="shared" si="0"/>
        <v>0</v>
      </c>
      <c r="I21" s="20">
        <f t="shared" si="0"/>
        <v>0</v>
      </c>
      <c r="J21" s="20">
        <f t="shared" si="0"/>
        <v>2</v>
      </c>
      <c r="K21" s="20">
        <f t="shared" si="0"/>
        <v>5</v>
      </c>
      <c r="L21" s="20">
        <f t="shared" si="0"/>
        <v>6</v>
      </c>
      <c r="M21" s="21">
        <f t="shared" si="1"/>
        <v>0.17857142857142858</v>
      </c>
      <c r="N21" s="20">
        <f t="shared" si="11"/>
        <v>5</v>
      </c>
      <c r="O21" s="21">
        <f t="shared" si="8"/>
        <v>0.17857142857142858</v>
      </c>
      <c r="Q21">
        <v>10</v>
      </c>
      <c r="R21" t="s">
        <v>415</v>
      </c>
      <c r="S21">
        <v>0.17899999999999999</v>
      </c>
      <c r="T21">
        <v>10</v>
      </c>
      <c r="U21">
        <v>28</v>
      </c>
      <c r="V21">
        <v>3</v>
      </c>
      <c r="W21">
        <v>5</v>
      </c>
      <c r="X21">
        <v>0</v>
      </c>
      <c r="Y21">
        <v>0</v>
      </c>
      <c r="Z21">
        <v>0</v>
      </c>
      <c r="AA21">
        <v>2</v>
      </c>
      <c r="AB21">
        <v>5</v>
      </c>
      <c r="AC21">
        <v>6</v>
      </c>
      <c r="AD21">
        <v>5</v>
      </c>
      <c r="AE21">
        <v>0.30299999999999999</v>
      </c>
      <c r="AF21">
        <v>0.17899999999999999</v>
      </c>
      <c r="AG21">
        <v>0.48199999999999998</v>
      </c>
      <c r="AI21">
        <f t="shared" si="2"/>
        <v>5</v>
      </c>
      <c r="AJ21">
        <f t="shared" si="3"/>
        <v>11</v>
      </c>
      <c r="AK21">
        <f t="shared" si="9"/>
        <v>6</v>
      </c>
      <c r="AL21" t="str">
        <f t="shared" si="4"/>
        <v>Nodine</v>
      </c>
      <c r="AM21" t="str">
        <f t="shared" si="5"/>
        <v>Gary</v>
      </c>
      <c r="AN21" t="str">
        <f t="shared" si="10"/>
        <v>Nodine, Gary</v>
      </c>
    </row>
    <row r="22" spans="1:40" ht="17.100000000000001" customHeight="1" x14ac:dyDescent="0.2">
      <c r="A22" s="19">
        <v>48</v>
      </c>
      <c r="B22" s="19">
        <f t="shared" si="6"/>
        <v>7</v>
      </c>
      <c r="C22" s="36" t="str">
        <f t="shared" si="7"/>
        <v>Kilburn, Shawn</v>
      </c>
      <c r="D22" s="36">
        <f t="shared" si="0"/>
        <v>19</v>
      </c>
      <c r="E22" s="20">
        <f t="shared" si="0"/>
        <v>4</v>
      </c>
      <c r="F22" s="20">
        <f t="shared" si="0"/>
        <v>5</v>
      </c>
      <c r="G22" s="20">
        <f t="shared" si="0"/>
        <v>0</v>
      </c>
      <c r="H22" s="20">
        <f t="shared" si="0"/>
        <v>0</v>
      </c>
      <c r="I22" s="20">
        <f t="shared" si="0"/>
        <v>0</v>
      </c>
      <c r="J22" s="20">
        <f t="shared" si="0"/>
        <v>5</v>
      </c>
      <c r="K22" s="20">
        <f t="shared" si="0"/>
        <v>4</v>
      </c>
      <c r="L22" s="20">
        <f t="shared" si="0"/>
        <v>4</v>
      </c>
      <c r="M22" s="21">
        <f t="shared" si="1"/>
        <v>0.26315789473684209</v>
      </c>
      <c r="N22" s="20">
        <f t="shared" si="11"/>
        <v>5</v>
      </c>
      <c r="O22" s="21">
        <f t="shared" si="8"/>
        <v>0.26315789473684209</v>
      </c>
      <c r="Q22">
        <v>11</v>
      </c>
      <c r="R22" t="s">
        <v>416</v>
      </c>
      <c r="S22">
        <v>0.26300000000000001</v>
      </c>
      <c r="T22">
        <v>7</v>
      </c>
      <c r="U22">
        <v>19</v>
      </c>
      <c r="V22">
        <v>4</v>
      </c>
      <c r="W22">
        <v>5</v>
      </c>
      <c r="X22">
        <v>0</v>
      </c>
      <c r="Y22">
        <v>0</v>
      </c>
      <c r="Z22">
        <v>0</v>
      </c>
      <c r="AA22">
        <v>5</v>
      </c>
      <c r="AB22">
        <v>4</v>
      </c>
      <c r="AC22">
        <v>4</v>
      </c>
      <c r="AD22">
        <v>5</v>
      </c>
      <c r="AE22">
        <v>0.39100000000000001</v>
      </c>
      <c r="AF22">
        <v>0.26300000000000001</v>
      </c>
      <c r="AG22">
        <v>0.65400000000000003</v>
      </c>
      <c r="AI22">
        <f t="shared" si="2"/>
        <v>6</v>
      </c>
      <c r="AJ22">
        <f t="shared" si="3"/>
        <v>13</v>
      </c>
      <c r="AK22">
        <f t="shared" si="9"/>
        <v>7</v>
      </c>
      <c r="AL22" t="str">
        <f t="shared" si="4"/>
        <v>Kilburn</v>
      </c>
      <c r="AM22" t="str">
        <f t="shared" si="5"/>
        <v>Shawn</v>
      </c>
      <c r="AN22" t="str">
        <f t="shared" si="10"/>
        <v>Kilburn, Shawn</v>
      </c>
    </row>
    <row r="23" spans="1:40" ht="17.100000000000001" customHeight="1" x14ac:dyDescent="0.2">
      <c r="A23" s="19">
        <v>65</v>
      </c>
      <c r="B23" s="19">
        <f t="shared" si="6"/>
        <v>10</v>
      </c>
      <c r="C23" s="36" t="str">
        <f t="shared" si="7"/>
        <v>Bugaile, Eric</v>
      </c>
      <c r="D23" s="36">
        <f t="shared" si="0"/>
        <v>30</v>
      </c>
      <c r="E23" s="20">
        <f t="shared" si="0"/>
        <v>2</v>
      </c>
      <c r="F23" s="20">
        <f t="shared" si="0"/>
        <v>1</v>
      </c>
      <c r="G23" s="20">
        <f t="shared" si="0"/>
        <v>0</v>
      </c>
      <c r="H23" s="20">
        <f t="shared" si="0"/>
        <v>0</v>
      </c>
      <c r="I23" s="20">
        <f t="shared" si="0"/>
        <v>0</v>
      </c>
      <c r="J23" s="20">
        <f t="shared" si="0"/>
        <v>2</v>
      </c>
      <c r="K23" s="20">
        <f t="shared" si="0"/>
        <v>4</v>
      </c>
      <c r="L23" s="20">
        <f t="shared" si="0"/>
        <v>9</v>
      </c>
      <c r="M23" s="21">
        <f t="shared" si="1"/>
        <v>3.3333333333333333E-2</v>
      </c>
      <c r="N23" s="20">
        <f t="shared" si="11"/>
        <v>1</v>
      </c>
      <c r="O23" s="21">
        <f t="shared" si="8"/>
        <v>3.3333333333333333E-2</v>
      </c>
      <c r="Q23">
        <v>12</v>
      </c>
      <c r="R23" t="s">
        <v>417</v>
      </c>
      <c r="S23">
        <v>3.3000000000000002E-2</v>
      </c>
      <c r="T23">
        <v>10</v>
      </c>
      <c r="U23">
        <v>30</v>
      </c>
      <c r="V23">
        <v>2</v>
      </c>
      <c r="W23">
        <v>1</v>
      </c>
      <c r="X23">
        <v>0</v>
      </c>
      <c r="Y23">
        <v>0</v>
      </c>
      <c r="Z23">
        <v>0</v>
      </c>
      <c r="AA23">
        <v>2</v>
      </c>
      <c r="AB23">
        <v>4</v>
      </c>
      <c r="AC23">
        <v>9</v>
      </c>
      <c r="AD23">
        <v>1</v>
      </c>
      <c r="AE23">
        <v>0.14699999999999999</v>
      </c>
      <c r="AF23">
        <v>3.3000000000000002E-2</v>
      </c>
      <c r="AG23">
        <v>0.18</v>
      </c>
      <c r="AI23">
        <f t="shared" si="2"/>
        <v>5</v>
      </c>
      <c r="AJ23">
        <f t="shared" si="3"/>
        <v>12</v>
      </c>
      <c r="AK23">
        <f t="shared" si="9"/>
        <v>7</v>
      </c>
      <c r="AL23" t="str">
        <f t="shared" si="4"/>
        <v>Bugaile</v>
      </c>
      <c r="AM23" t="str">
        <f t="shared" si="5"/>
        <v>Eric</v>
      </c>
      <c r="AN23" t="str">
        <f t="shared" si="10"/>
        <v>Bugaile, Eric</v>
      </c>
    </row>
    <row r="24" spans="1:40" ht="17.100000000000001" customHeight="1" x14ac:dyDescent="0.2">
      <c r="A24" s="19">
        <v>60</v>
      </c>
      <c r="B24" s="19">
        <f t="shared" si="6"/>
        <v>7</v>
      </c>
      <c r="C24" s="36" t="str">
        <f t="shared" si="7"/>
        <v>Polakoff, Phil</v>
      </c>
      <c r="D24" s="36">
        <f t="shared" si="0"/>
        <v>14</v>
      </c>
      <c r="E24" s="20">
        <f t="shared" si="0"/>
        <v>4</v>
      </c>
      <c r="F24" s="20">
        <f t="shared" si="0"/>
        <v>5</v>
      </c>
      <c r="G24" s="20">
        <f t="shared" si="0"/>
        <v>0</v>
      </c>
      <c r="H24" s="20">
        <f t="shared" si="0"/>
        <v>0</v>
      </c>
      <c r="I24" s="20">
        <f t="shared" si="0"/>
        <v>0</v>
      </c>
      <c r="J24" s="20">
        <f t="shared" si="0"/>
        <v>2</v>
      </c>
      <c r="K24" s="20">
        <f t="shared" si="0"/>
        <v>7</v>
      </c>
      <c r="L24" s="20">
        <f t="shared" si="0"/>
        <v>2</v>
      </c>
      <c r="M24" s="21">
        <f t="shared" si="1"/>
        <v>0.35714285714285715</v>
      </c>
      <c r="N24" s="20">
        <f t="shared" si="11"/>
        <v>5</v>
      </c>
      <c r="O24" s="21">
        <f t="shared" si="8"/>
        <v>0.35714285714285715</v>
      </c>
      <c r="Q24">
        <v>13</v>
      </c>
      <c r="R24" t="s">
        <v>418</v>
      </c>
      <c r="S24">
        <v>0.35699999999999998</v>
      </c>
      <c r="T24">
        <v>7</v>
      </c>
      <c r="U24">
        <v>14</v>
      </c>
      <c r="V24">
        <v>4</v>
      </c>
      <c r="W24">
        <v>5</v>
      </c>
      <c r="X24">
        <v>0</v>
      </c>
      <c r="Y24">
        <v>0</v>
      </c>
      <c r="Z24">
        <v>0</v>
      </c>
      <c r="AA24">
        <v>2</v>
      </c>
      <c r="AB24">
        <v>7</v>
      </c>
      <c r="AC24">
        <v>2</v>
      </c>
      <c r="AD24">
        <v>5</v>
      </c>
      <c r="AE24">
        <v>0.57099999999999995</v>
      </c>
      <c r="AF24">
        <v>0.35699999999999998</v>
      </c>
      <c r="AG24">
        <v>0.92900000000000005</v>
      </c>
      <c r="AI24">
        <f t="shared" si="2"/>
        <v>5</v>
      </c>
      <c r="AJ24">
        <f t="shared" si="3"/>
        <v>13</v>
      </c>
      <c r="AK24">
        <f t="shared" si="9"/>
        <v>8</v>
      </c>
      <c r="AL24" t="str">
        <f t="shared" si="4"/>
        <v>Polakoff</v>
      </c>
      <c r="AM24" t="str">
        <f t="shared" si="5"/>
        <v>Phil</v>
      </c>
      <c r="AN24" t="str">
        <f t="shared" si="10"/>
        <v>Polakoff, Phil</v>
      </c>
    </row>
    <row r="25" spans="1:40" ht="17.100000000000001" customHeight="1" x14ac:dyDescent="0.2">
      <c r="A25" s="19">
        <v>44</v>
      </c>
      <c r="B25" s="19">
        <f t="shared" ref="B25" si="12">T25</f>
        <v>3</v>
      </c>
      <c r="C25" s="36" t="str">
        <f t="shared" ref="C25" si="13">AN25</f>
        <v>Miller, Michael</v>
      </c>
      <c r="D25" s="36">
        <f t="shared" ref="D25" si="14">U25</f>
        <v>8</v>
      </c>
      <c r="E25" s="20">
        <f t="shared" ref="E25" si="15">V25</f>
        <v>2</v>
      </c>
      <c r="F25" s="20">
        <f t="shared" ref="F25" si="16">W25</f>
        <v>4</v>
      </c>
      <c r="G25" s="20">
        <f t="shared" ref="G25" si="17">X25</f>
        <v>0</v>
      </c>
      <c r="H25" s="20">
        <f t="shared" ref="H25" si="18">Y25</f>
        <v>0</v>
      </c>
      <c r="I25" s="20">
        <f t="shared" ref="I25" si="19">Z25</f>
        <v>0</v>
      </c>
      <c r="J25" s="20">
        <f t="shared" ref="J25" si="20">AA25</f>
        <v>2</v>
      </c>
      <c r="K25" s="20">
        <f t="shared" ref="K25" si="21">AB25</f>
        <v>1</v>
      </c>
      <c r="L25" s="20">
        <f t="shared" ref="L25" si="22">AC25</f>
        <v>0</v>
      </c>
      <c r="M25" s="21">
        <f t="shared" ref="M25" si="23">F25/D25</f>
        <v>0.5</v>
      </c>
      <c r="N25" s="20">
        <f t="shared" ref="N25" si="24">F25+G25+(H25*2)+(I25*3)</f>
        <v>4</v>
      </c>
      <c r="O25" s="21">
        <f t="shared" ref="O25" si="25">N25/D25</f>
        <v>0.5</v>
      </c>
      <c r="Q25">
        <v>14</v>
      </c>
      <c r="R25" t="s">
        <v>419</v>
      </c>
      <c r="S25">
        <v>0.5</v>
      </c>
      <c r="T25">
        <v>3</v>
      </c>
      <c r="U25">
        <v>8</v>
      </c>
      <c r="V25">
        <v>2</v>
      </c>
      <c r="W25">
        <v>4</v>
      </c>
      <c r="X25">
        <v>0</v>
      </c>
      <c r="Y25">
        <v>0</v>
      </c>
      <c r="Z25">
        <v>0</v>
      </c>
      <c r="AA25">
        <v>2</v>
      </c>
      <c r="AB25">
        <v>1</v>
      </c>
      <c r="AC25">
        <v>0</v>
      </c>
      <c r="AD25">
        <v>4</v>
      </c>
      <c r="AE25">
        <v>0.55600000000000005</v>
      </c>
      <c r="AF25">
        <v>0.5</v>
      </c>
      <c r="AG25">
        <v>1.056</v>
      </c>
      <c r="AI25">
        <f t="shared" si="2"/>
        <v>8</v>
      </c>
      <c r="AJ25">
        <f t="shared" si="3"/>
        <v>14</v>
      </c>
      <c r="AK25">
        <f t="shared" si="9"/>
        <v>6</v>
      </c>
      <c r="AL25" t="str">
        <f t="shared" si="4"/>
        <v>Miller</v>
      </c>
      <c r="AM25" t="str">
        <f t="shared" si="5"/>
        <v>Michael</v>
      </c>
      <c r="AN25" t="str">
        <f t="shared" si="10"/>
        <v>Miller, Michael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>
        <v>2</v>
      </c>
      <c r="C27" s="132" t="s">
        <v>59</v>
      </c>
      <c r="D27" s="36">
        <f t="shared" ref="D27" si="26">U27</f>
        <v>6</v>
      </c>
      <c r="E27" s="20">
        <f t="shared" ref="E27" si="27">V27</f>
        <v>2</v>
      </c>
      <c r="F27" s="20">
        <f t="shared" ref="F27" si="28">W27</f>
        <v>3</v>
      </c>
      <c r="G27" s="20">
        <f t="shared" ref="G27" si="29">X27</f>
        <v>0</v>
      </c>
      <c r="H27" s="20">
        <f t="shared" ref="H27" si="30">Y27</f>
        <v>0</v>
      </c>
      <c r="I27" s="20">
        <f t="shared" ref="I27" si="31">Z27</f>
        <v>0</v>
      </c>
      <c r="J27" s="20">
        <f t="shared" ref="J27" si="32">AA27</f>
        <v>2</v>
      </c>
      <c r="K27" s="20">
        <f t="shared" ref="K27" si="33">AB27</f>
        <v>1</v>
      </c>
      <c r="L27" s="20">
        <f t="shared" ref="L27" si="34">AC27</f>
        <v>0</v>
      </c>
      <c r="M27" s="21">
        <f t="shared" ref="M27" si="35">F27/D27</f>
        <v>0.5</v>
      </c>
      <c r="N27" s="20">
        <f t="shared" ref="N27" si="36">F27+G27+(H27*2)+(I27*3)</f>
        <v>3</v>
      </c>
      <c r="O27" s="21">
        <f t="shared" ref="O27" si="37">N27/D27</f>
        <v>0.5</v>
      </c>
      <c r="Q27">
        <v>15</v>
      </c>
      <c r="R27" t="s">
        <v>383</v>
      </c>
      <c r="S27">
        <v>0.5</v>
      </c>
      <c r="T27">
        <v>1</v>
      </c>
      <c r="U27">
        <v>6</v>
      </c>
      <c r="V27">
        <v>2</v>
      </c>
      <c r="W27">
        <v>3</v>
      </c>
      <c r="X27">
        <v>0</v>
      </c>
      <c r="Y27">
        <v>0</v>
      </c>
      <c r="Z27">
        <v>0</v>
      </c>
      <c r="AA27">
        <v>2</v>
      </c>
      <c r="AB27">
        <v>1</v>
      </c>
      <c r="AC27">
        <v>0</v>
      </c>
      <c r="AD27">
        <v>3</v>
      </c>
      <c r="AE27">
        <v>0.57099999999999995</v>
      </c>
      <c r="AF27">
        <v>0.5</v>
      </c>
      <c r="AG27">
        <v>1.071</v>
      </c>
      <c r="AI27">
        <f>FIND(" ",R27)</f>
        <v>2</v>
      </c>
      <c r="AJ27">
        <f>LEN(R27)</f>
        <v>8</v>
      </c>
      <c r="AK27">
        <f>AJ27-AI27</f>
        <v>6</v>
      </c>
      <c r="AL27" t="str">
        <f>RIGHT(R27,AK27)</f>
        <v>Others</v>
      </c>
      <c r="AM27" t="str">
        <f>LEFT(R27,(AI27-1))</f>
        <v>_</v>
      </c>
      <c r="AN27" t="str">
        <f>AL27&amp;", "&amp;AM27</f>
        <v>Others, _</v>
      </c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673</v>
      </c>
      <c r="B29" s="22"/>
      <c r="C29" s="37" t="s">
        <v>37</v>
      </c>
      <c r="D29" s="38">
        <f>SUM(D12:D28)</f>
        <v>320</v>
      </c>
      <c r="E29" s="23">
        <f t="shared" ref="E29:L29" si="38">SUM(E12:E28)</f>
        <v>59</v>
      </c>
      <c r="F29" s="23">
        <f t="shared" si="38"/>
        <v>104</v>
      </c>
      <c r="G29" s="23">
        <f t="shared" si="38"/>
        <v>7</v>
      </c>
      <c r="H29" s="23">
        <f t="shared" si="38"/>
        <v>4</v>
      </c>
      <c r="I29" s="23">
        <f t="shared" si="38"/>
        <v>0</v>
      </c>
      <c r="J29" s="23">
        <f t="shared" si="38"/>
        <v>50</v>
      </c>
      <c r="K29" s="23">
        <f t="shared" si="38"/>
        <v>38</v>
      </c>
      <c r="L29" s="23">
        <f t="shared" si="38"/>
        <v>46</v>
      </c>
      <c r="M29" s="21">
        <f>F29/D29</f>
        <v>0.32500000000000001</v>
      </c>
      <c r="N29" s="24">
        <f>SUM(N12:N28)</f>
        <v>119</v>
      </c>
      <c r="O29" s="21">
        <f>N29/D29</f>
        <v>0.37187500000000001</v>
      </c>
    </row>
    <row r="30" spans="1:40" ht="17.100000000000001" customHeight="1" x14ac:dyDescent="0.2">
      <c r="A30" s="25">
        <f>A29/COUNT(A12:A28)</f>
        <v>48.071428571428569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87" t="s">
        <v>60</v>
      </c>
      <c r="R32" t="s">
        <v>24</v>
      </c>
      <c r="S32" s="33" t="s">
        <v>62</v>
      </c>
      <c r="T32" s="33" t="s">
        <v>67</v>
      </c>
      <c r="U32" s="33" t="s">
        <v>64</v>
      </c>
      <c r="V32" s="33" t="s">
        <v>65</v>
      </c>
      <c r="W32" s="33" t="s">
        <v>32</v>
      </c>
      <c r="X32" s="33" t="s">
        <v>33</v>
      </c>
      <c r="Y32" s="33" t="s">
        <v>68</v>
      </c>
      <c r="Z32" s="33" t="s">
        <v>69</v>
      </c>
      <c r="AA32" s="33" t="s">
        <v>70</v>
      </c>
      <c r="AD32" s="33"/>
      <c r="AE32" s="90" t="s">
        <v>330</v>
      </c>
    </row>
    <row r="33" spans="1:40" ht="17.100000000000001" customHeight="1" x14ac:dyDescent="0.2">
      <c r="A33" s="19"/>
      <c r="B33" s="19">
        <f>IF(C33="","",S33)</f>
        <v>1</v>
      </c>
      <c r="C33" s="36" t="str">
        <f>IF(AJ33=0,"",AN33)</f>
        <v>Shover, Randy</v>
      </c>
      <c r="D33" s="41">
        <f>IF(C33="","",AE33)</f>
        <v>0.66666666666666663</v>
      </c>
      <c r="E33" s="20">
        <f>IF(C33="","",V33)</f>
        <v>1</v>
      </c>
      <c r="F33" s="20">
        <f>IF(C33="","",U33)</f>
        <v>1</v>
      </c>
      <c r="G33" s="20">
        <f>IF(C33="","",W33)</f>
        <v>3</v>
      </c>
      <c r="H33" s="20">
        <f>IF(C33="","",X33)</f>
        <v>0</v>
      </c>
      <c r="I33" s="31">
        <f>IF(C33="","",E33*7/D33)</f>
        <v>10.5</v>
      </c>
      <c r="J33" s="31">
        <f>IF(C33="","",F33*7/D33)</f>
        <v>10.5</v>
      </c>
      <c r="K33" s="31">
        <f>IF(C33="","",G33*7/D33)</f>
        <v>31.5</v>
      </c>
      <c r="L33" s="31">
        <f>IF(C33="","",H33*7/D33)</f>
        <v>0</v>
      </c>
      <c r="M33" s="20">
        <f>IF(C33="","",Y33)</f>
        <v>0</v>
      </c>
      <c r="N33" s="20">
        <f>IF(C33="","",Z33)</f>
        <v>0</v>
      </c>
      <c r="O33" s="20">
        <f>IF(C33="","",AA33)</f>
        <v>0</v>
      </c>
      <c r="Q33">
        <v>1</v>
      </c>
      <c r="R33" s="43" t="s">
        <v>420</v>
      </c>
      <c r="S33">
        <v>1</v>
      </c>
      <c r="T33">
        <v>0.2</v>
      </c>
      <c r="U33">
        <v>1</v>
      </c>
      <c r="V33">
        <v>1</v>
      </c>
      <c r="W33">
        <v>3</v>
      </c>
      <c r="X33">
        <v>0</v>
      </c>
      <c r="Y33">
        <v>0</v>
      </c>
      <c r="Z33">
        <v>0</v>
      </c>
      <c r="AA33">
        <v>0</v>
      </c>
      <c r="AE33">
        <f>DOLLARDE(T33,3)</f>
        <v>0.66666666666666663</v>
      </c>
      <c r="AI33">
        <f t="shared" ref="AI33:AI41" si="39">FIND(" ", SUBSTITUTE(R33, CHAR(160), " "))</f>
        <v>6</v>
      </c>
      <c r="AJ33">
        <f t="shared" ref="AJ33:AJ41" si="40">LEN(R33)</f>
        <v>12</v>
      </c>
      <c r="AK33">
        <f>AJ33-AI33</f>
        <v>6</v>
      </c>
      <c r="AL33" t="str">
        <f t="shared" ref="AL33:AL41" si="41">RIGHT(R33,AK33)</f>
        <v>Shover</v>
      </c>
      <c r="AM33" t="str">
        <f t="shared" ref="AM33:AM41" si="42">LEFT(R33,(AI33-1))</f>
        <v>Randy</v>
      </c>
      <c r="AN33" t="str">
        <f>AL33&amp;", "&amp;AM33</f>
        <v>Shover, Randy</v>
      </c>
    </row>
    <row r="34" spans="1:40" ht="17.100000000000001" customHeight="1" x14ac:dyDescent="0.2">
      <c r="A34" s="19"/>
      <c r="B34" s="19">
        <f t="shared" ref="B34:B41" si="43">IF(C34="","",S34)</f>
        <v>1</v>
      </c>
      <c r="C34" s="36" t="str">
        <f t="shared" ref="C34:C41" si="44">IF(AJ34=0,"",AN34)</f>
        <v>Delgado, Luis</v>
      </c>
      <c r="D34" s="41">
        <f t="shared" ref="D34:D41" si="45">IF(C34="","",AE34)</f>
        <v>2</v>
      </c>
      <c r="E34" s="20">
        <f t="shared" ref="E34:E41" si="46">IF(C34="","",V34)</f>
        <v>1</v>
      </c>
      <c r="F34" s="20">
        <f t="shared" ref="F34:F41" si="47">IF(C34="","",U34)</f>
        <v>0</v>
      </c>
      <c r="G34" s="20">
        <f t="shared" ref="G34:G41" si="48">IF(C34="","",W34)</f>
        <v>1</v>
      </c>
      <c r="H34" s="20">
        <f t="shared" ref="H34:H41" si="49">IF(C34="","",X34)</f>
        <v>2</v>
      </c>
      <c r="I34" s="31">
        <f t="shared" ref="I34:I41" si="50">IF(C34="","",E34*7/D34)</f>
        <v>3.5</v>
      </c>
      <c r="J34" s="31">
        <f t="shared" ref="J34:J41" si="51">IF(C34="","",F34*7/D34)</f>
        <v>0</v>
      </c>
      <c r="K34" s="31">
        <f t="shared" ref="K34:K41" si="52">IF(C34="","",G34*7/D34)</f>
        <v>3.5</v>
      </c>
      <c r="L34" s="31">
        <f t="shared" ref="L34:L41" si="53">IF(C34="","",H34*7/D34)</f>
        <v>7</v>
      </c>
      <c r="M34" s="20">
        <f t="shared" ref="M34:M41" si="54">IF(C34="","",Y34)</f>
        <v>0</v>
      </c>
      <c r="N34" s="20">
        <f t="shared" ref="N34:N41" si="55">IF(C34="","",Z34)</f>
        <v>0</v>
      </c>
      <c r="O34" s="20">
        <f t="shared" ref="O34:O41" si="56">IF(C34="","",AA34)</f>
        <v>0</v>
      </c>
      <c r="Q34">
        <v>3</v>
      </c>
      <c r="R34" s="43" t="s">
        <v>421</v>
      </c>
      <c r="S34">
        <v>1</v>
      </c>
      <c r="T34">
        <v>2</v>
      </c>
      <c r="U34">
        <v>0</v>
      </c>
      <c r="V34">
        <v>1</v>
      </c>
      <c r="W34">
        <v>1</v>
      </c>
      <c r="X34">
        <v>2</v>
      </c>
      <c r="Y34">
        <v>0</v>
      </c>
      <c r="Z34">
        <v>0</v>
      </c>
      <c r="AA34">
        <v>0</v>
      </c>
      <c r="AE34">
        <f t="shared" ref="AE34:AE41" si="57">DOLLARDE(T34,3)</f>
        <v>2</v>
      </c>
      <c r="AI34">
        <f t="shared" si="39"/>
        <v>5</v>
      </c>
      <c r="AJ34">
        <f t="shared" si="40"/>
        <v>12</v>
      </c>
      <c r="AK34">
        <f t="shared" ref="AK34:AK41" si="58">AJ34-AI34</f>
        <v>7</v>
      </c>
      <c r="AL34" t="str">
        <f t="shared" si="41"/>
        <v>Delgado</v>
      </c>
      <c r="AM34" t="str">
        <f t="shared" si="42"/>
        <v>Luis</v>
      </c>
      <c r="AN34" t="str">
        <f t="shared" ref="AN34:AN41" si="59">AL34&amp;", "&amp;AM34</f>
        <v>Delgado, Luis</v>
      </c>
    </row>
    <row r="35" spans="1:40" ht="17.100000000000001" customHeight="1" x14ac:dyDescent="0.2">
      <c r="A35" s="19"/>
      <c r="B35" s="19">
        <f t="shared" si="43"/>
        <v>1</v>
      </c>
      <c r="C35" s="36" t="str">
        <f t="shared" si="44"/>
        <v>Lizzi, Mike</v>
      </c>
      <c r="D35" s="41">
        <f t="shared" si="45"/>
        <v>1.3333333333333337</v>
      </c>
      <c r="E35" s="20">
        <f t="shared" si="46"/>
        <v>5</v>
      </c>
      <c r="F35" s="20">
        <f t="shared" si="47"/>
        <v>8</v>
      </c>
      <c r="G35" s="20">
        <f t="shared" si="48"/>
        <v>4</v>
      </c>
      <c r="H35" s="20">
        <f t="shared" si="49"/>
        <v>2</v>
      </c>
      <c r="I35" s="31">
        <f t="shared" si="50"/>
        <v>26.249999999999993</v>
      </c>
      <c r="J35" s="31">
        <f t="shared" si="51"/>
        <v>41.999999999999986</v>
      </c>
      <c r="K35" s="31">
        <f t="shared" si="52"/>
        <v>20.999999999999993</v>
      </c>
      <c r="L35" s="31">
        <f t="shared" si="53"/>
        <v>10.499999999999996</v>
      </c>
      <c r="M35" s="20">
        <f t="shared" si="54"/>
        <v>0</v>
      </c>
      <c r="N35" s="20">
        <f t="shared" si="55"/>
        <v>1</v>
      </c>
      <c r="O35" s="20">
        <f t="shared" si="56"/>
        <v>0</v>
      </c>
      <c r="Q35">
        <v>4</v>
      </c>
      <c r="R35" t="s">
        <v>422</v>
      </c>
      <c r="S35">
        <v>1</v>
      </c>
      <c r="T35">
        <v>1.1000000000000001</v>
      </c>
      <c r="U35">
        <v>8</v>
      </c>
      <c r="V35">
        <v>5</v>
      </c>
      <c r="W35">
        <v>4</v>
      </c>
      <c r="X35">
        <v>2</v>
      </c>
      <c r="Y35">
        <v>0</v>
      </c>
      <c r="Z35">
        <v>1</v>
      </c>
      <c r="AA35">
        <v>0</v>
      </c>
      <c r="AE35">
        <f t="shared" si="57"/>
        <v>1.3333333333333337</v>
      </c>
      <c r="AI35">
        <f t="shared" si="39"/>
        <v>5</v>
      </c>
      <c r="AJ35">
        <f t="shared" si="40"/>
        <v>10</v>
      </c>
      <c r="AK35">
        <f t="shared" si="58"/>
        <v>5</v>
      </c>
      <c r="AL35" t="str">
        <f t="shared" si="41"/>
        <v>Lizzi</v>
      </c>
      <c r="AM35" t="str">
        <f t="shared" si="42"/>
        <v>Mike</v>
      </c>
      <c r="AN35" t="str">
        <f t="shared" si="59"/>
        <v>Lizzi, Mike</v>
      </c>
    </row>
    <row r="36" spans="1:40" ht="17.100000000000001" customHeight="1" x14ac:dyDescent="0.2">
      <c r="A36" s="19"/>
      <c r="B36" s="19">
        <f t="shared" si="43"/>
        <v>4</v>
      </c>
      <c r="C36" s="36" t="str">
        <f t="shared" si="44"/>
        <v>McWilliams, Dan</v>
      </c>
      <c r="D36" s="41">
        <f t="shared" si="45"/>
        <v>13.666666666666664</v>
      </c>
      <c r="E36" s="20">
        <f t="shared" si="46"/>
        <v>19</v>
      </c>
      <c r="F36" s="20">
        <f t="shared" si="47"/>
        <v>6</v>
      </c>
      <c r="G36" s="20">
        <f t="shared" si="48"/>
        <v>4</v>
      </c>
      <c r="H36" s="20">
        <f t="shared" si="49"/>
        <v>8</v>
      </c>
      <c r="I36" s="31">
        <f t="shared" si="50"/>
        <v>9.7317073170731732</v>
      </c>
      <c r="J36" s="31">
        <f t="shared" si="51"/>
        <v>3.0731707317073176</v>
      </c>
      <c r="K36" s="31">
        <f t="shared" si="52"/>
        <v>2.0487804878048785</v>
      </c>
      <c r="L36" s="31">
        <f t="shared" si="53"/>
        <v>4.0975609756097571</v>
      </c>
      <c r="M36" s="20">
        <f t="shared" si="54"/>
        <v>0</v>
      </c>
      <c r="N36" s="20">
        <f t="shared" si="55"/>
        <v>0</v>
      </c>
      <c r="O36" s="20">
        <f t="shared" si="56"/>
        <v>2</v>
      </c>
      <c r="Q36">
        <v>6</v>
      </c>
      <c r="R36" t="s">
        <v>423</v>
      </c>
      <c r="S36">
        <v>4</v>
      </c>
      <c r="T36">
        <v>13.2</v>
      </c>
      <c r="U36">
        <v>6</v>
      </c>
      <c r="V36">
        <v>19</v>
      </c>
      <c r="W36">
        <v>4</v>
      </c>
      <c r="X36">
        <v>8</v>
      </c>
      <c r="Y36">
        <v>0</v>
      </c>
      <c r="Z36">
        <v>0</v>
      </c>
      <c r="AA36">
        <v>2</v>
      </c>
      <c r="AE36">
        <f t="shared" si="57"/>
        <v>13.666666666666664</v>
      </c>
      <c r="AI36">
        <f t="shared" si="39"/>
        <v>4</v>
      </c>
      <c r="AJ36">
        <f t="shared" si="40"/>
        <v>14</v>
      </c>
      <c r="AK36">
        <f t="shared" si="58"/>
        <v>10</v>
      </c>
      <c r="AL36" t="str">
        <f t="shared" si="41"/>
        <v>McWilliams</v>
      </c>
      <c r="AM36" t="str">
        <f t="shared" si="42"/>
        <v>Dan</v>
      </c>
      <c r="AN36" t="str">
        <f t="shared" si="59"/>
        <v>McWilliams, Dan</v>
      </c>
    </row>
    <row r="37" spans="1:40" ht="17.100000000000001" customHeight="1" x14ac:dyDescent="0.2">
      <c r="A37" s="19"/>
      <c r="B37" s="19">
        <f t="shared" si="43"/>
        <v>2</v>
      </c>
      <c r="C37" s="36" t="str">
        <f t="shared" si="44"/>
        <v>Andras, Roger</v>
      </c>
      <c r="D37" s="41">
        <f t="shared" si="45"/>
        <v>6</v>
      </c>
      <c r="E37" s="20">
        <f t="shared" si="46"/>
        <v>7</v>
      </c>
      <c r="F37" s="20">
        <f t="shared" si="47"/>
        <v>5</v>
      </c>
      <c r="G37" s="20">
        <f t="shared" si="48"/>
        <v>4</v>
      </c>
      <c r="H37" s="20">
        <f t="shared" si="49"/>
        <v>3</v>
      </c>
      <c r="I37" s="31">
        <f t="shared" si="50"/>
        <v>8.1666666666666661</v>
      </c>
      <c r="J37" s="31">
        <f t="shared" si="51"/>
        <v>5.833333333333333</v>
      </c>
      <c r="K37" s="31">
        <f t="shared" si="52"/>
        <v>4.666666666666667</v>
      </c>
      <c r="L37" s="31">
        <f t="shared" si="53"/>
        <v>3.5</v>
      </c>
      <c r="M37" s="20">
        <f t="shared" si="54"/>
        <v>0</v>
      </c>
      <c r="N37" s="20">
        <f t="shared" si="55"/>
        <v>0</v>
      </c>
      <c r="O37" s="20">
        <f t="shared" si="56"/>
        <v>0</v>
      </c>
      <c r="Q37">
        <v>8</v>
      </c>
      <c r="R37" t="s">
        <v>424</v>
      </c>
      <c r="S37">
        <v>2</v>
      </c>
      <c r="T37">
        <v>6</v>
      </c>
      <c r="U37">
        <v>5</v>
      </c>
      <c r="V37">
        <v>7</v>
      </c>
      <c r="W37">
        <v>4</v>
      </c>
      <c r="X37">
        <v>3</v>
      </c>
      <c r="Y37">
        <v>0</v>
      </c>
      <c r="Z37">
        <v>0</v>
      </c>
      <c r="AA37">
        <v>0</v>
      </c>
      <c r="AB37" s="42"/>
      <c r="AC37" s="42"/>
      <c r="AD37" s="42"/>
      <c r="AE37">
        <f t="shared" si="57"/>
        <v>6</v>
      </c>
      <c r="AI37">
        <f t="shared" si="39"/>
        <v>6</v>
      </c>
      <c r="AJ37">
        <f t="shared" si="40"/>
        <v>12</v>
      </c>
      <c r="AK37">
        <f t="shared" si="58"/>
        <v>6</v>
      </c>
      <c r="AL37" t="str">
        <f t="shared" si="41"/>
        <v>Andras</v>
      </c>
      <c r="AM37" t="str">
        <f t="shared" si="42"/>
        <v>Roger</v>
      </c>
      <c r="AN37" t="str">
        <f t="shared" si="59"/>
        <v>Andras, Roger</v>
      </c>
    </row>
    <row r="38" spans="1:40" ht="17.100000000000001" customHeight="1" x14ac:dyDescent="0.2">
      <c r="A38" s="19"/>
      <c r="B38" s="19">
        <f t="shared" si="43"/>
        <v>8</v>
      </c>
      <c r="C38" s="36" t="str">
        <f t="shared" si="44"/>
        <v>Rexroth, Bill</v>
      </c>
      <c r="D38" s="41">
        <f t="shared" si="45"/>
        <v>28.333333333333339</v>
      </c>
      <c r="E38" s="20">
        <f t="shared" si="46"/>
        <v>35</v>
      </c>
      <c r="F38" s="20">
        <f t="shared" si="47"/>
        <v>15</v>
      </c>
      <c r="G38" s="20">
        <f t="shared" si="48"/>
        <v>12</v>
      </c>
      <c r="H38" s="20">
        <f t="shared" si="49"/>
        <v>25</v>
      </c>
      <c r="I38" s="31">
        <f t="shared" si="50"/>
        <v>8.6470588235294095</v>
      </c>
      <c r="J38" s="31">
        <f t="shared" si="51"/>
        <v>3.7058823529411757</v>
      </c>
      <c r="K38" s="31">
        <f t="shared" si="52"/>
        <v>2.9647058823529404</v>
      </c>
      <c r="L38" s="31">
        <f t="shared" si="53"/>
        <v>6.1764705882352926</v>
      </c>
      <c r="M38" s="20">
        <f t="shared" si="54"/>
        <v>3</v>
      </c>
      <c r="N38" s="20">
        <f t="shared" si="55"/>
        <v>3</v>
      </c>
      <c r="O38" s="20">
        <f t="shared" si="56"/>
        <v>1</v>
      </c>
      <c r="Q38" s="33">
        <v>9</v>
      </c>
      <c r="R38" t="s">
        <v>425</v>
      </c>
      <c r="S38" s="33">
        <v>8</v>
      </c>
      <c r="T38" s="33">
        <v>28.1</v>
      </c>
      <c r="U38" s="33">
        <v>15</v>
      </c>
      <c r="V38" s="33">
        <v>35</v>
      </c>
      <c r="W38" s="33">
        <v>12</v>
      </c>
      <c r="X38" s="33">
        <v>25</v>
      </c>
      <c r="Y38" s="33">
        <v>3</v>
      </c>
      <c r="Z38" s="33">
        <v>3</v>
      </c>
      <c r="AA38" s="33">
        <v>1</v>
      </c>
      <c r="AB38" s="42"/>
      <c r="AC38" s="42"/>
      <c r="AD38" s="42"/>
      <c r="AE38">
        <f t="shared" si="57"/>
        <v>28.333333333333339</v>
      </c>
      <c r="AI38">
        <f t="shared" si="39"/>
        <v>5</v>
      </c>
      <c r="AJ38">
        <f t="shared" si="40"/>
        <v>12</v>
      </c>
      <c r="AK38">
        <f t="shared" si="58"/>
        <v>7</v>
      </c>
      <c r="AL38" t="str">
        <f t="shared" si="41"/>
        <v>Rexroth</v>
      </c>
      <c r="AM38" t="str">
        <f t="shared" si="42"/>
        <v>Bill</v>
      </c>
      <c r="AN38" t="str">
        <f t="shared" si="59"/>
        <v>Rexroth, Bill</v>
      </c>
    </row>
    <row r="39" spans="1:40" ht="17.100000000000001" customHeight="1" x14ac:dyDescent="0.2">
      <c r="A39" s="19"/>
      <c r="B39" s="19">
        <f t="shared" si="43"/>
        <v>5</v>
      </c>
      <c r="C39" s="36" t="str">
        <f t="shared" si="44"/>
        <v>Polakoff, Phil</v>
      </c>
      <c r="D39" s="41">
        <f t="shared" si="45"/>
        <v>16.666666666666664</v>
      </c>
      <c r="E39" s="20">
        <f t="shared" si="46"/>
        <v>22</v>
      </c>
      <c r="F39" s="20">
        <f t="shared" si="47"/>
        <v>8</v>
      </c>
      <c r="G39" s="20">
        <f t="shared" si="48"/>
        <v>6</v>
      </c>
      <c r="H39" s="20">
        <f t="shared" si="49"/>
        <v>6</v>
      </c>
      <c r="I39" s="31">
        <f t="shared" si="50"/>
        <v>9.240000000000002</v>
      </c>
      <c r="J39" s="31">
        <f t="shared" si="51"/>
        <v>3.3600000000000003</v>
      </c>
      <c r="K39" s="31">
        <f t="shared" si="52"/>
        <v>2.5200000000000005</v>
      </c>
      <c r="L39" s="31">
        <f t="shared" si="53"/>
        <v>2.5200000000000005</v>
      </c>
      <c r="M39" s="20">
        <f t="shared" si="54"/>
        <v>2</v>
      </c>
      <c r="N39" s="20">
        <f t="shared" si="55"/>
        <v>1</v>
      </c>
      <c r="O39" s="20">
        <f t="shared" si="56"/>
        <v>1</v>
      </c>
      <c r="Q39" s="33">
        <v>13</v>
      </c>
      <c r="R39" t="s">
        <v>426</v>
      </c>
      <c r="S39" s="33">
        <v>5</v>
      </c>
      <c r="T39" s="33">
        <v>16.2</v>
      </c>
      <c r="U39" s="33">
        <v>8</v>
      </c>
      <c r="V39" s="33">
        <v>22</v>
      </c>
      <c r="W39" s="33">
        <v>6</v>
      </c>
      <c r="X39" s="33">
        <v>6</v>
      </c>
      <c r="Y39" s="33">
        <v>2</v>
      </c>
      <c r="Z39" s="33">
        <v>1</v>
      </c>
      <c r="AA39" s="33">
        <v>1</v>
      </c>
      <c r="AB39" s="42"/>
      <c r="AC39" s="42"/>
      <c r="AD39" s="42"/>
      <c r="AE39">
        <f t="shared" si="57"/>
        <v>16.666666666666664</v>
      </c>
      <c r="AI39">
        <f t="shared" si="39"/>
        <v>5</v>
      </c>
      <c r="AJ39">
        <f t="shared" si="40"/>
        <v>13</v>
      </c>
      <c r="AK39">
        <f t="shared" si="58"/>
        <v>8</v>
      </c>
      <c r="AL39" t="str">
        <f t="shared" si="41"/>
        <v>Polakoff</v>
      </c>
      <c r="AM39" t="str">
        <f t="shared" si="42"/>
        <v>Phil</v>
      </c>
      <c r="AN39" t="str">
        <f t="shared" si="59"/>
        <v>Polakoff, Phil</v>
      </c>
    </row>
    <row r="40" spans="1:40" ht="17.100000000000001" customHeight="1" x14ac:dyDescent="0.2">
      <c r="A40" s="19"/>
      <c r="B40" s="19">
        <f t="shared" si="43"/>
        <v>1</v>
      </c>
      <c r="C40" s="36" t="str">
        <f t="shared" si="44"/>
        <v>Miller, Michael</v>
      </c>
      <c r="D40" s="41">
        <f t="shared" si="45"/>
        <v>0</v>
      </c>
      <c r="E40" s="20">
        <f t="shared" si="46"/>
        <v>0</v>
      </c>
      <c r="F40" s="20">
        <f t="shared" si="47"/>
        <v>2</v>
      </c>
      <c r="G40" s="20">
        <f t="shared" si="48"/>
        <v>2</v>
      </c>
      <c r="H40" s="20">
        <f t="shared" si="49"/>
        <v>0</v>
      </c>
      <c r="I40" s="20" t="e">
        <f t="shared" si="50"/>
        <v>#DIV/0!</v>
      </c>
      <c r="J40" s="20" t="e">
        <f t="shared" si="51"/>
        <v>#DIV/0!</v>
      </c>
      <c r="K40" s="20" t="e">
        <f t="shared" si="52"/>
        <v>#DIV/0!</v>
      </c>
      <c r="L40" s="20" t="e">
        <f t="shared" si="53"/>
        <v>#DIV/0!</v>
      </c>
      <c r="M40" s="20">
        <f t="shared" si="54"/>
        <v>0</v>
      </c>
      <c r="N40" s="20">
        <f t="shared" si="55"/>
        <v>0</v>
      </c>
      <c r="O40" s="20">
        <f t="shared" si="56"/>
        <v>0</v>
      </c>
      <c r="Q40" s="33">
        <v>14</v>
      </c>
      <c r="R40" t="s">
        <v>427</v>
      </c>
      <c r="S40" s="33">
        <v>1</v>
      </c>
      <c r="T40" s="33">
        <v>0</v>
      </c>
      <c r="U40" s="33">
        <v>2</v>
      </c>
      <c r="V40" s="33">
        <v>0</v>
      </c>
      <c r="W40" s="33">
        <v>2</v>
      </c>
      <c r="X40" s="33">
        <v>0</v>
      </c>
      <c r="Y40" s="33">
        <v>0</v>
      </c>
      <c r="Z40" s="33">
        <v>0</v>
      </c>
      <c r="AA40" s="33">
        <v>0</v>
      </c>
      <c r="AB40" s="42"/>
      <c r="AC40" s="42"/>
      <c r="AD40" s="42"/>
      <c r="AE40">
        <f t="shared" si="57"/>
        <v>0</v>
      </c>
      <c r="AI40">
        <f t="shared" si="39"/>
        <v>8</v>
      </c>
      <c r="AJ40">
        <f t="shared" si="40"/>
        <v>14</v>
      </c>
      <c r="AK40">
        <f t="shared" si="58"/>
        <v>6</v>
      </c>
      <c r="AL40" t="str">
        <f t="shared" si="41"/>
        <v>Miller</v>
      </c>
      <c r="AM40" t="str">
        <f t="shared" si="42"/>
        <v>Michael</v>
      </c>
      <c r="AN40" t="str">
        <f t="shared" si="59"/>
        <v>Miller, Michael</v>
      </c>
    </row>
    <row r="41" spans="1:40" ht="17.100000000000001" customHeight="1" x14ac:dyDescent="0.2">
      <c r="A41" s="19"/>
      <c r="B41" s="19" t="str">
        <f t="shared" si="43"/>
        <v/>
      </c>
      <c r="C41" s="36" t="str">
        <f t="shared" si="44"/>
        <v/>
      </c>
      <c r="D41" s="41" t="str">
        <f t="shared" si="45"/>
        <v/>
      </c>
      <c r="E41" s="20" t="str">
        <f t="shared" si="46"/>
        <v/>
      </c>
      <c r="F41" s="20" t="str">
        <f t="shared" si="47"/>
        <v/>
      </c>
      <c r="G41" s="20" t="str">
        <f t="shared" si="48"/>
        <v/>
      </c>
      <c r="H41" s="20" t="str">
        <f t="shared" si="49"/>
        <v/>
      </c>
      <c r="I41" s="20" t="str">
        <f t="shared" si="50"/>
        <v/>
      </c>
      <c r="J41" s="20" t="str">
        <f t="shared" si="51"/>
        <v/>
      </c>
      <c r="K41" s="20" t="str">
        <f t="shared" si="52"/>
        <v/>
      </c>
      <c r="L41" s="20" t="str">
        <f t="shared" si="53"/>
        <v/>
      </c>
      <c r="M41" s="20" t="str">
        <f t="shared" si="54"/>
        <v/>
      </c>
      <c r="N41" s="20" t="str">
        <f t="shared" si="55"/>
        <v/>
      </c>
      <c r="O41" s="20" t="str">
        <f t="shared" si="56"/>
        <v/>
      </c>
      <c r="Q41" s="33"/>
      <c r="S41" s="33"/>
      <c r="T41" s="33"/>
      <c r="U41" s="33"/>
      <c r="V41" s="33"/>
      <c r="W41" s="33"/>
      <c r="X41" s="33"/>
      <c r="Y41" s="33"/>
      <c r="Z41" s="33"/>
      <c r="AA41" s="33"/>
      <c r="AB41" s="42"/>
      <c r="AC41" s="42"/>
      <c r="AD41" s="42"/>
      <c r="AE41">
        <f t="shared" si="57"/>
        <v>0</v>
      </c>
      <c r="AI41" t="e">
        <f t="shared" si="39"/>
        <v>#VALUE!</v>
      </c>
      <c r="AJ41">
        <f t="shared" si="40"/>
        <v>0</v>
      </c>
      <c r="AK41" t="e">
        <f t="shared" si="58"/>
        <v>#VALUE!</v>
      </c>
      <c r="AL41" t="e">
        <f t="shared" si="41"/>
        <v>#VALUE!</v>
      </c>
      <c r="AM41" t="e">
        <f t="shared" si="42"/>
        <v>#VALUE!</v>
      </c>
      <c r="AN41" t="e">
        <f t="shared" si="59"/>
        <v>#VALUE!</v>
      </c>
    </row>
    <row r="42" spans="1:40" ht="17.100000000000001" customHeight="1" x14ac:dyDescent="0.2">
      <c r="A42" s="22"/>
      <c r="B42" s="22"/>
      <c r="C42" s="37" t="s">
        <v>37</v>
      </c>
      <c r="D42" s="31">
        <f t="shared" ref="D42:H42" si="60">SUM(D33:D41)</f>
        <v>68.666666666666657</v>
      </c>
      <c r="E42" s="35">
        <f t="shared" si="60"/>
        <v>90</v>
      </c>
      <c r="F42" s="35">
        <f t="shared" si="60"/>
        <v>45</v>
      </c>
      <c r="G42" s="35">
        <f t="shared" si="60"/>
        <v>36</v>
      </c>
      <c r="H42" s="35">
        <f t="shared" si="60"/>
        <v>46</v>
      </c>
      <c r="I42" s="31">
        <f>E42*7/D42</f>
        <v>9.1747572815533989</v>
      </c>
      <c r="J42" s="31">
        <f>F42*7/D42</f>
        <v>4.5873786407766994</v>
      </c>
      <c r="K42" s="32">
        <f>G42*7/D42</f>
        <v>3.6699029126213598</v>
      </c>
      <c r="L42" s="32">
        <f>H42*7/D42</f>
        <v>4.6893203883495156</v>
      </c>
      <c r="M42" s="20">
        <f>SUM(M33:M41)</f>
        <v>5</v>
      </c>
      <c r="N42" s="20">
        <f t="shared" ref="N42:O42" si="61">SUM(N33:N41)</f>
        <v>5</v>
      </c>
      <c r="O42" s="20">
        <f t="shared" si="61"/>
        <v>4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zoomScaleNormal="100" workbookViewId="0">
      <selection activeCell="D4" sqref="D4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332</v>
      </c>
      <c r="B1" s="2"/>
      <c r="C1" s="2"/>
      <c r="D1" s="2"/>
      <c r="E1" s="3"/>
      <c r="F1" s="4"/>
      <c r="G1" s="5" t="s">
        <v>0</v>
      </c>
      <c r="H1" s="6" t="s">
        <v>3</v>
      </c>
      <c r="I1" s="7" t="s">
        <v>799</v>
      </c>
      <c r="J1" s="5" t="s">
        <v>2</v>
      </c>
      <c r="K1" s="6" t="s">
        <v>3</v>
      </c>
      <c r="L1" s="7" t="s">
        <v>800</v>
      </c>
      <c r="M1" s="5" t="s">
        <v>4</v>
      </c>
      <c r="N1" s="6" t="s">
        <v>1</v>
      </c>
      <c r="O1" s="7" t="s">
        <v>801</v>
      </c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>
        <v>44087</v>
      </c>
      <c r="H2" s="10" t="s">
        <v>5</v>
      </c>
      <c r="I2" s="11"/>
      <c r="J2" s="9">
        <v>44094</v>
      </c>
      <c r="K2" s="10" t="s">
        <v>5</v>
      </c>
      <c r="L2" s="11"/>
      <c r="M2" s="9">
        <v>44107</v>
      </c>
      <c r="N2" s="10" t="s">
        <v>5</v>
      </c>
      <c r="O2" s="120"/>
    </row>
    <row r="3" spans="1:40" s="8" customFormat="1" ht="17.100000000000001" customHeight="1" x14ac:dyDescent="0.25">
      <c r="A3" s="1" t="s">
        <v>6</v>
      </c>
      <c r="B3" s="2"/>
      <c r="C3" s="1" t="s">
        <v>52</v>
      </c>
      <c r="D3" s="2"/>
      <c r="E3" s="12"/>
      <c r="F3" s="3"/>
      <c r="G3" s="13" t="s">
        <v>760</v>
      </c>
      <c r="H3" s="124" t="s">
        <v>333</v>
      </c>
      <c r="I3" s="15"/>
      <c r="J3" s="13" t="s">
        <v>760</v>
      </c>
      <c r="K3" s="122" t="s">
        <v>56</v>
      </c>
      <c r="L3" s="15"/>
      <c r="M3" s="13" t="s">
        <v>313</v>
      </c>
      <c r="N3" s="122" t="s">
        <v>335</v>
      </c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9" t="s">
        <v>9</v>
      </c>
      <c r="H4" s="6" t="s">
        <v>1</v>
      </c>
      <c r="I4" s="7" t="s">
        <v>802</v>
      </c>
      <c r="J4" s="119" t="s">
        <v>10</v>
      </c>
      <c r="K4" s="86" t="s">
        <v>3</v>
      </c>
      <c r="L4" s="11" t="s">
        <v>803</v>
      </c>
      <c r="M4" s="5" t="s">
        <v>11</v>
      </c>
      <c r="N4" s="86" t="s">
        <v>3</v>
      </c>
      <c r="O4" s="7" t="s">
        <v>804</v>
      </c>
    </row>
    <row r="5" spans="1:40" s="8" customFormat="1" ht="17.100000000000001" customHeight="1" x14ac:dyDescent="0.25">
      <c r="A5" s="1" t="s">
        <v>12</v>
      </c>
      <c r="B5" s="2"/>
      <c r="C5" s="1" t="s">
        <v>48</v>
      </c>
      <c r="D5" s="2"/>
      <c r="G5" s="9">
        <v>44108</v>
      </c>
      <c r="H5" s="10" t="s">
        <v>5</v>
      </c>
      <c r="I5" s="11"/>
      <c r="J5" s="9">
        <v>44115</v>
      </c>
      <c r="K5" s="10" t="s">
        <v>5</v>
      </c>
      <c r="L5" s="11"/>
      <c r="M5" s="9">
        <v>44121</v>
      </c>
      <c r="N5" s="10" t="s">
        <v>5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 t="s">
        <v>313</v>
      </c>
      <c r="H6" s="14" t="s">
        <v>53</v>
      </c>
      <c r="I6" s="15"/>
      <c r="J6" s="13" t="s">
        <v>313</v>
      </c>
      <c r="K6" s="14" t="s">
        <v>324</v>
      </c>
      <c r="L6" s="15"/>
      <c r="M6" s="13" t="s">
        <v>788</v>
      </c>
      <c r="N6" s="14" t="s">
        <v>336</v>
      </c>
      <c r="O6" s="15"/>
    </row>
    <row r="7" spans="1:40" s="8" customFormat="1" ht="17.100000000000001" customHeight="1" x14ac:dyDescent="0.25">
      <c r="A7" s="1" t="s">
        <v>15</v>
      </c>
      <c r="B7" s="2"/>
      <c r="C7" s="12">
        <f>COUNTIF(D1:O9,"won")</f>
        <v>4</v>
      </c>
      <c r="D7" s="5" t="s">
        <v>16</v>
      </c>
      <c r="E7" s="6" t="s">
        <v>1</v>
      </c>
      <c r="F7" s="7" t="s">
        <v>805</v>
      </c>
      <c r="G7" s="5" t="s">
        <v>17</v>
      </c>
      <c r="H7" s="6" t="s">
        <v>1</v>
      </c>
      <c r="I7" s="7" t="s">
        <v>805</v>
      </c>
      <c r="J7" s="5" t="s">
        <v>18</v>
      </c>
      <c r="K7" s="6" t="s">
        <v>3</v>
      </c>
      <c r="L7" s="7" t="s">
        <v>749</v>
      </c>
      <c r="M7" s="5" t="s">
        <v>322</v>
      </c>
      <c r="N7" s="6" t="s">
        <v>3</v>
      </c>
      <c r="O7" s="7" t="s">
        <v>806</v>
      </c>
    </row>
    <row r="8" spans="1:40" s="8" customFormat="1" ht="17.100000000000001" customHeight="1" x14ac:dyDescent="0.25">
      <c r="A8" s="1" t="s">
        <v>19</v>
      </c>
      <c r="B8" s="2"/>
      <c r="C8" s="12">
        <f>COUNTIF(D1:O9,"lost")</f>
        <v>6</v>
      </c>
      <c r="D8" s="9">
        <v>44122</v>
      </c>
      <c r="E8" s="10" t="s">
        <v>5</v>
      </c>
      <c r="F8" s="11"/>
      <c r="G8" s="9">
        <v>44129</v>
      </c>
      <c r="H8" s="10" t="s">
        <v>5</v>
      </c>
      <c r="I8" s="11"/>
      <c r="J8" s="9">
        <v>44142</v>
      </c>
      <c r="K8" s="10" t="s">
        <v>5</v>
      </c>
      <c r="L8" s="11"/>
      <c r="M8" s="9">
        <v>44143</v>
      </c>
      <c r="N8" s="10" t="s">
        <v>5</v>
      </c>
      <c r="O8" s="11"/>
    </row>
    <row r="9" spans="1:40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760</v>
      </c>
      <c r="E9" s="14" t="s">
        <v>44</v>
      </c>
      <c r="F9" s="15"/>
      <c r="G9" s="13" t="s">
        <v>313</v>
      </c>
      <c r="H9" s="14" t="s">
        <v>21</v>
      </c>
      <c r="I9" s="15"/>
      <c r="J9" s="13" t="s">
        <v>761</v>
      </c>
      <c r="K9" s="14" t="s">
        <v>312</v>
      </c>
      <c r="L9" s="15"/>
      <c r="M9" s="13" t="s">
        <v>761</v>
      </c>
      <c r="N9" s="14" t="s">
        <v>334</v>
      </c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60</v>
      </c>
      <c r="R11" t="s">
        <v>24</v>
      </c>
      <c r="S11" s="33" t="s">
        <v>61</v>
      </c>
      <c r="T11" s="33" t="s">
        <v>62</v>
      </c>
      <c r="U11" s="33" t="s">
        <v>63</v>
      </c>
      <c r="V11" s="33" t="s">
        <v>64</v>
      </c>
      <c r="W11" s="33" t="s">
        <v>65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123" t="s">
        <v>328</v>
      </c>
      <c r="AF11" s="33" t="s">
        <v>66</v>
      </c>
      <c r="AG11" s="4" t="s">
        <v>329</v>
      </c>
    </row>
    <row r="12" spans="1:40" ht="17.100000000000001" customHeight="1" x14ac:dyDescent="0.2">
      <c r="A12" s="19">
        <v>53</v>
      </c>
      <c r="B12" s="19">
        <f>T12</f>
        <v>7</v>
      </c>
      <c r="C12" s="36" t="str">
        <f>AN12</f>
        <v>Smith, Bret</v>
      </c>
      <c r="D12" s="36">
        <f t="shared" ref="D12:L24" si="0">U12</f>
        <v>21</v>
      </c>
      <c r="E12" s="20">
        <f t="shared" si="0"/>
        <v>8</v>
      </c>
      <c r="F12" s="20">
        <f t="shared" si="0"/>
        <v>10</v>
      </c>
      <c r="G12" s="20">
        <f t="shared" si="0"/>
        <v>1</v>
      </c>
      <c r="H12" s="20">
        <f t="shared" si="0"/>
        <v>0</v>
      </c>
      <c r="I12" s="20">
        <f t="shared" si="0"/>
        <v>0</v>
      </c>
      <c r="J12" s="20">
        <f t="shared" si="0"/>
        <v>3</v>
      </c>
      <c r="K12" s="20">
        <f t="shared" si="0"/>
        <v>2</v>
      </c>
      <c r="L12" s="20">
        <f t="shared" si="0"/>
        <v>2</v>
      </c>
      <c r="M12" s="21">
        <f t="shared" ref="M12:M24" si="1">F12/D12</f>
        <v>0.47619047619047616</v>
      </c>
      <c r="N12" s="20">
        <f>F12+G12+(H12*2)+(I12*3)</f>
        <v>11</v>
      </c>
      <c r="O12" s="21">
        <f>N12/D12</f>
        <v>0.52380952380952384</v>
      </c>
      <c r="Q12">
        <v>1</v>
      </c>
      <c r="R12" t="s">
        <v>432</v>
      </c>
      <c r="S12">
        <v>0.47599999999999998</v>
      </c>
      <c r="T12">
        <v>7</v>
      </c>
      <c r="U12">
        <v>21</v>
      </c>
      <c r="V12">
        <v>8</v>
      </c>
      <c r="W12">
        <v>10</v>
      </c>
      <c r="X12">
        <v>1</v>
      </c>
      <c r="Y12">
        <v>0</v>
      </c>
      <c r="Z12">
        <v>0</v>
      </c>
      <c r="AA12">
        <v>3</v>
      </c>
      <c r="AB12">
        <v>2</v>
      </c>
      <c r="AC12">
        <v>2</v>
      </c>
      <c r="AD12">
        <v>11</v>
      </c>
      <c r="AE12">
        <v>0.52200000000000002</v>
      </c>
      <c r="AF12">
        <v>0.52400000000000002</v>
      </c>
      <c r="AG12">
        <v>1.046</v>
      </c>
      <c r="AI12">
        <f t="shared" ref="AI12:AI25" si="2">FIND(" ",R12)</f>
        <v>5</v>
      </c>
      <c r="AJ12">
        <f t="shared" ref="AJ12:AJ25" si="3">LEN(R12)</f>
        <v>10</v>
      </c>
      <c r="AK12">
        <f>AJ12-AI12</f>
        <v>5</v>
      </c>
      <c r="AL12" t="str">
        <f t="shared" ref="AL12:AL25" si="4">RIGHT(R12,AK12)</f>
        <v>Smith</v>
      </c>
      <c r="AM12" t="str">
        <f t="shared" ref="AM12:AM25" si="5">LEFT(R12,(AI12-1))</f>
        <v>Bret</v>
      </c>
      <c r="AN12" t="str">
        <f>AL12&amp;", "&amp;AM12</f>
        <v>Smith, Bret</v>
      </c>
    </row>
    <row r="13" spans="1:40" ht="17.100000000000001" customHeight="1" x14ac:dyDescent="0.2">
      <c r="A13" s="19">
        <v>55</v>
      </c>
      <c r="B13" s="19">
        <f t="shared" ref="B13:B24" si="6">T13</f>
        <v>10</v>
      </c>
      <c r="C13" s="36" t="str">
        <f t="shared" ref="C13:C24" si="7">AN13</f>
        <v>Poff, Kevin</v>
      </c>
      <c r="D13" s="36">
        <f t="shared" si="0"/>
        <v>31</v>
      </c>
      <c r="E13" s="20">
        <f t="shared" si="0"/>
        <v>3</v>
      </c>
      <c r="F13" s="20">
        <f t="shared" si="0"/>
        <v>13</v>
      </c>
      <c r="G13" s="20">
        <f t="shared" si="0"/>
        <v>1</v>
      </c>
      <c r="H13" s="20">
        <f t="shared" si="0"/>
        <v>0</v>
      </c>
      <c r="I13" s="20">
        <f t="shared" si="0"/>
        <v>0</v>
      </c>
      <c r="J13" s="20">
        <f t="shared" si="0"/>
        <v>2</v>
      </c>
      <c r="K13" s="20">
        <f t="shared" si="0"/>
        <v>1</v>
      </c>
      <c r="L13" s="20">
        <f t="shared" si="0"/>
        <v>6</v>
      </c>
      <c r="M13" s="21">
        <f t="shared" si="1"/>
        <v>0.41935483870967744</v>
      </c>
      <c r="N13" s="20">
        <f>F13+G13+(H13*2)+(I13*3)</f>
        <v>14</v>
      </c>
      <c r="O13" s="21">
        <f t="shared" ref="O13:O24" si="8">N13/D13</f>
        <v>0.45161290322580644</v>
      </c>
      <c r="Q13">
        <v>2</v>
      </c>
      <c r="R13" t="s">
        <v>433</v>
      </c>
      <c r="S13">
        <v>0.41899999999999998</v>
      </c>
      <c r="T13">
        <v>10</v>
      </c>
      <c r="U13">
        <v>31</v>
      </c>
      <c r="V13">
        <v>3</v>
      </c>
      <c r="W13">
        <v>13</v>
      </c>
      <c r="X13">
        <v>1</v>
      </c>
      <c r="Y13">
        <v>0</v>
      </c>
      <c r="Z13">
        <v>0</v>
      </c>
      <c r="AA13">
        <v>2</v>
      </c>
      <c r="AB13">
        <v>1</v>
      </c>
      <c r="AC13">
        <v>6</v>
      </c>
      <c r="AD13">
        <v>14</v>
      </c>
      <c r="AE13">
        <v>0.437</v>
      </c>
      <c r="AF13">
        <v>0.45200000000000001</v>
      </c>
      <c r="AG13">
        <v>0.88900000000000001</v>
      </c>
      <c r="AI13">
        <f t="shared" si="2"/>
        <v>6</v>
      </c>
      <c r="AJ13">
        <f t="shared" si="3"/>
        <v>10</v>
      </c>
      <c r="AK13">
        <f t="shared" ref="AK13:AK25" si="9">AJ13-AI13</f>
        <v>4</v>
      </c>
      <c r="AL13" t="str">
        <f t="shared" si="4"/>
        <v>Poff</v>
      </c>
      <c r="AM13" t="str">
        <f t="shared" si="5"/>
        <v>Kevin</v>
      </c>
      <c r="AN13" t="str">
        <f t="shared" ref="AN13:AN25" si="10">AL13&amp;", "&amp;AM13</f>
        <v>Poff, Kevin</v>
      </c>
    </row>
    <row r="14" spans="1:40" ht="17.100000000000001" customHeight="1" x14ac:dyDescent="0.2">
      <c r="A14" s="19">
        <v>45</v>
      </c>
      <c r="B14" s="19">
        <f t="shared" si="6"/>
        <v>8</v>
      </c>
      <c r="C14" s="36" t="str">
        <f t="shared" si="7"/>
        <v>Guth, Adam</v>
      </c>
      <c r="D14" s="36">
        <f t="shared" si="0"/>
        <v>22</v>
      </c>
      <c r="E14" s="20">
        <f t="shared" si="0"/>
        <v>3</v>
      </c>
      <c r="F14" s="20">
        <f t="shared" si="0"/>
        <v>9</v>
      </c>
      <c r="G14" s="20">
        <f t="shared" si="0"/>
        <v>1</v>
      </c>
      <c r="H14" s="20">
        <f t="shared" si="0"/>
        <v>0</v>
      </c>
      <c r="I14" s="20">
        <f t="shared" si="0"/>
        <v>0</v>
      </c>
      <c r="J14" s="20">
        <f t="shared" si="0"/>
        <v>3</v>
      </c>
      <c r="K14" s="20">
        <f t="shared" si="0"/>
        <v>2</v>
      </c>
      <c r="L14" s="20">
        <f t="shared" si="0"/>
        <v>2</v>
      </c>
      <c r="M14" s="21">
        <f t="shared" si="1"/>
        <v>0.40909090909090912</v>
      </c>
      <c r="N14" s="20">
        <f t="shared" ref="N14:N24" si="11">F14+G14+(H14*2)+(I14*3)</f>
        <v>10</v>
      </c>
      <c r="O14" s="21">
        <f t="shared" si="8"/>
        <v>0.45454545454545453</v>
      </c>
      <c r="Q14">
        <v>3</v>
      </c>
      <c r="R14" t="s">
        <v>434</v>
      </c>
      <c r="S14">
        <v>0.40899999999999997</v>
      </c>
      <c r="T14">
        <v>8</v>
      </c>
      <c r="U14">
        <v>22</v>
      </c>
      <c r="V14">
        <v>3</v>
      </c>
      <c r="W14">
        <v>9</v>
      </c>
      <c r="X14">
        <v>1</v>
      </c>
      <c r="Y14">
        <v>0</v>
      </c>
      <c r="Z14">
        <v>0</v>
      </c>
      <c r="AA14">
        <v>3</v>
      </c>
      <c r="AB14">
        <v>2</v>
      </c>
      <c r="AC14">
        <v>2</v>
      </c>
      <c r="AD14">
        <v>10</v>
      </c>
      <c r="AE14">
        <v>0.45800000000000002</v>
      </c>
      <c r="AF14">
        <v>0.45500000000000002</v>
      </c>
      <c r="AG14">
        <v>0.91300000000000003</v>
      </c>
      <c r="AI14">
        <f t="shared" si="2"/>
        <v>5</v>
      </c>
      <c r="AJ14">
        <f t="shared" si="3"/>
        <v>9</v>
      </c>
      <c r="AK14">
        <f t="shared" si="9"/>
        <v>4</v>
      </c>
      <c r="AL14" t="str">
        <f t="shared" si="4"/>
        <v>Guth</v>
      </c>
      <c r="AM14" t="str">
        <f t="shared" si="5"/>
        <v>Adam</v>
      </c>
      <c r="AN14" t="str">
        <f t="shared" si="10"/>
        <v>Guth, Adam</v>
      </c>
    </row>
    <row r="15" spans="1:40" ht="17.100000000000001" customHeight="1" x14ac:dyDescent="0.2">
      <c r="A15" s="19">
        <v>40</v>
      </c>
      <c r="B15" s="19">
        <f t="shared" si="6"/>
        <v>8</v>
      </c>
      <c r="C15" s="36" t="str">
        <f t="shared" si="7"/>
        <v>Moser, Chad</v>
      </c>
      <c r="D15" s="36">
        <f t="shared" si="0"/>
        <v>24</v>
      </c>
      <c r="E15" s="20">
        <f t="shared" si="0"/>
        <v>4</v>
      </c>
      <c r="F15" s="20">
        <f t="shared" si="0"/>
        <v>12</v>
      </c>
      <c r="G15" s="20">
        <f t="shared" si="0"/>
        <v>2</v>
      </c>
      <c r="H15" s="20">
        <f t="shared" si="0"/>
        <v>0</v>
      </c>
      <c r="I15" s="20">
        <f t="shared" si="0"/>
        <v>2</v>
      </c>
      <c r="J15" s="20">
        <f t="shared" si="0"/>
        <v>14</v>
      </c>
      <c r="K15" s="20">
        <f t="shared" si="0"/>
        <v>0</v>
      </c>
      <c r="L15" s="20">
        <f t="shared" si="0"/>
        <v>3</v>
      </c>
      <c r="M15" s="21">
        <f t="shared" si="1"/>
        <v>0.5</v>
      </c>
      <c r="N15" s="20">
        <f t="shared" si="11"/>
        <v>20</v>
      </c>
      <c r="O15" s="21">
        <f t="shared" si="8"/>
        <v>0.83333333333333337</v>
      </c>
      <c r="Q15">
        <v>4</v>
      </c>
      <c r="R15" t="s">
        <v>435</v>
      </c>
      <c r="S15">
        <v>0.5</v>
      </c>
      <c r="T15">
        <v>8</v>
      </c>
      <c r="U15">
        <v>24</v>
      </c>
      <c r="V15">
        <v>4</v>
      </c>
      <c r="W15">
        <v>12</v>
      </c>
      <c r="X15">
        <v>2</v>
      </c>
      <c r="Y15">
        <v>0</v>
      </c>
      <c r="Z15">
        <v>2</v>
      </c>
      <c r="AA15">
        <v>14</v>
      </c>
      <c r="AB15">
        <v>0</v>
      </c>
      <c r="AC15">
        <v>3</v>
      </c>
      <c r="AD15">
        <v>20</v>
      </c>
      <c r="AE15">
        <v>0.5</v>
      </c>
      <c r="AF15">
        <v>0.83299999999999996</v>
      </c>
      <c r="AG15">
        <v>1.333</v>
      </c>
      <c r="AI15">
        <f t="shared" si="2"/>
        <v>5</v>
      </c>
      <c r="AJ15">
        <f t="shared" si="3"/>
        <v>10</v>
      </c>
      <c r="AK15">
        <f t="shared" si="9"/>
        <v>5</v>
      </c>
      <c r="AL15" t="str">
        <f t="shared" si="4"/>
        <v>Moser</v>
      </c>
      <c r="AM15" t="str">
        <f t="shared" si="5"/>
        <v>Chad</v>
      </c>
      <c r="AN15" t="str">
        <f t="shared" si="10"/>
        <v>Moser, Chad</v>
      </c>
    </row>
    <row r="16" spans="1:40" ht="17.100000000000001" customHeight="1" x14ac:dyDescent="0.2">
      <c r="A16" s="19">
        <v>42</v>
      </c>
      <c r="B16" s="19">
        <f t="shared" si="6"/>
        <v>9</v>
      </c>
      <c r="C16" s="36" t="str">
        <f t="shared" si="7"/>
        <v>Davis, Robert</v>
      </c>
      <c r="D16" s="36">
        <f t="shared" si="0"/>
        <v>20</v>
      </c>
      <c r="E16" s="20">
        <f t="shared" si="0"/>
        <v>3</v>
      </c>
      <c r="F16" s="20">
        <f t="shared" si="0"/>
        <v>6</v>
      </c>
      <c r="G16" s="20">
        <f t="shared" si="0"/>
        <v>0</v>
      </c>
      <c r="H16" s="20">
        <f t="shared" si="0"/>
        <v>0</v>
      </c>
      <c r="I16" s="20">
        <f t="shared" si="0"/>
        <v>0</v>
      </c>
      <c r="J16" s="20">
        <f t="shared" si="0"/>
        <v>1</v>
      </c>
      <c r="K16" s="20">
        <f t="shared" si="0"/>
        <v>7</v>
      </c>
      <c r="L16" s="20">
        <f t="shared" si="0"/>
        <v>1</v>
      </c>
      <c r="M16" s="21">
        <f t="shared" si="1"/>
        <v>0.3</v>
      </c>
      <c r="N16" s="20">
        <f t="shared" si="11"/>
        <v>6</v>
      </c>
      <c r="O16" s="21">
        <f t="shared" si="8"/>
        <v>0.3</v>
      </c>
      <c r="Q16">
        <v>5</v>
      </c>
      <c r="R16" t="s">
        <v>436</v>
      </c>
      <c r="S16">
        <v>0.3</v>
      </c>
      <c r="T16">
        <v>9</v>
      </c>
      <c r="U16">
        <v>20</v>
      </c>
      <c r="V16">
        <v>3</v>
      </c>
      <c r="W16">
        <v>6</v>
      </c>
      <c r="X16">
        <v>0</v>
      </c>
      <c r="Y16">
        <v>0</v>
      </c>
      <c r="Z16">
        <v>0</v>
      </c>
      <c r="AA16">
        <v>1</v>
      </c>
      <c r="AB16">
        <v>7</v>
      </c>
      <c r="AC16">
        <v>1</v>
      </c>
      <c r="AD16">
        <v>6</v>
      </c>
      <c r="AE16">
        <v>0.48099999999999998</v>
      </c>
      <c r="AF16">
        <v>0.3</v>
      </c>
      <c r="AG16">
        <v>0.78100000000000003</v>
      </c>
      <c r="AI16">
        <f t="shared" si="2"/>
        <v>7</v>
      </c>
      <c r="AJ16">
        <f t="shared" si="3"/>
        <v>12</v>
      </c>
      <c r="AK16">
        <f t="shared" si="9"/>
        <v>5</v>
      </c>
      <c r="AL16" t="str">
        <f t="shared" si="4"/>
        <v>Davis</v>
      </c>
      <c r="AM16" t="str">
        <f t="shared" si="5"/>
        <v>Robert</v>
      </c>
      <c r="AN16" t="str">
        <f t="shared" si="10"/>
        <v>Davis, Robert</v>
      </c>
    </row>
    <row r="17" spans="1:40" ht="17.100000000000001" customHeight="1" x14ac:dyDescent="0.2">
      <c r="A17" s="19">
        <v>38</v>
      </c>
      <c r="B17" s="19">
        <f t="shared" si="6"/>
        <v>10</v>
      </c>
      <c r="C17" s="36" t="str">
        <f t="shared" si="7"/>
        <v>George, Ryan</v>
      </c>
      <c r="D17" s="36">
        <f t="shared" si="0"/>
        <v>23</v>
      </c>
      <c r="E17" s="20">
        <f t="shared" si="0"/>
        <v>4</v>
      </c>
      <c r="F17" s="20">
        <f t="shared" si="0"/>
        <v>9</v>
      </c>
      <c r="G17" s="20">
        <f t="shared" si="0"/>
        <v>2</v>
      </c>
      <c r="H17" s="20">
        <f t="shared" si="0"/>
        <v>0</v>
      </c>
      <c r="I17" s="20">
        <f t="shared" si="0"/>
        <v>0</v>
      </c>
      <c r="J17" s="20">
        <f t="shared" si="0"/>
        <v>7</v>
      </c>
      <c r="K17" s="20">
        <f t="shared" si="0"/>
        <v>7</v>
      </c>
      <c r="L17" s="20">
        <f t="shared" si="0"/>
        <v>4</v>
      </c>
      <c r="M17" s="21">
        <f t="shared" si="1"/>
        <v>0.39130434782608697</v>
      </c>
      <c r="N17" s="20">
        <f t="shared" si="11"/>
        <v>11</v>
      </c>
      <c r="O17" s="21">
        <f t="shared" si="8"/>
        <v>0.47826086956521741</v>
      </c>
      <c r="Q17">
        <v>6</v>
      </c>
      <c r="R17" t="s">
        <v>437</v>
      </c>
      <c r="S17">
        <v>0.39100000000000001</v>
      </c>
      <c r="T17">
        <v>10</v>
      </c>
      <c r="U17">
        <v>23</v>
      </c>
      <c r="V17">
        <v>4</v>
      </c>
      <c r="W17">
        <v>9</v>
      </c>
      <c r="X17">
        <v>2</v>
      </c>
      <c r="Y17">
        <v>0</v>
      </c>
      <c r="Z17">
        <v>0</v>
      </c>
      <c r="AA17">
        <v>7</v>
      </c>
      <c r="AB17">
        <v>7</v>
      </c>
      <c r="AC17">
        <v>4</v>
      </c>
      <c r="AD17">
        <v>11</v>
      </c>
      <c r="AE17">
        <v>0.53300000000000003</v>
      </c>
      <c r="AF17">
        <v>0.47799999999999998</v>
      </c>
      <c r="AG17">
        <v>1.012</v>
      </c>
      <c r="AI17">
        <f t="shared" si="2"/>
        <v>5</v>
      </c>
      <c r="AJ17">
        <f t="shared" si="3"/>
        <v>11</v>
      </c>
      <c r="AK17">
        <f t="shared" si="9"/>
        <v>6</v>
      </c>
      <c r="AL17" t="str">
        <f t="shared" si="4"/>
        <v>George</v>
      </c>
      <c r="AM17" t="str">
        <f t="shared" si="5"/>
        <v>Ryan</v>
      </c>
      <c r="AN17" t="str">
        <f t="shared" si="10"/>
        <v>George, Ryan</v>
      </c>
    </row>
    <row r="18" spans="1:40" ht="17.100000000000001" customHeight="1" x14ac:dyDescent="0.2">
      <c r="A18" s="19">
        <v>43</v>
      </c>
      <c r="B18" s="19">
        <f t="shared" si="6"/>
        <v>3</v>
      </c>
      <c r="C18" s="36" t="str">
        <f t="shared" si="7"/>
        <v>Adamson, Eric</v>
      </c>
      <c r="D18" s="36">
        <f t="shared" si="0"/>
        <v>7</v>
      </c>
      <c r="E18" s="20">
        <f t="shared" si="0"/>
        <v>0</v>
      </c>
      <c r="F18" s="20">
        <f t="shared" si="0"/>
        <v>1</v>
      </c>
      <c r="G18" s="20">
        <f t="shared" si="0"/>
        <v>0</v>
      </c>
      <c r="H18" s="20">
        <f t="shared" si="0"/>
        <v>0</v>
      </c>
      <c r="I18" s="20">
        <f t="shared" si="0"/>
        <v>0</v>
      </c>
      <c r="J18" s="20">
        <f t="shared" si="0"/>
        <v>0</v>
      </c>
      <c r="K18" s="20">
        <f t="shared" si="0"/>
        <v>0</v>
      </c>
      <c r="L18" s="20">
        <f t="shared" si="0"/>
        <v>0</v>
      </c>
      <c r="M18" s="21">
        <f t="shared" si="1"/>
        <v>0.14285714285714285</v>
      </c>
      <c r="N18" s="20">
        <f t="shared" si="11"/>
        <v>1</v>
      </c>
      <c r="O18" s="21">
        <f t="shared" si="8"/>
        <v>0.14285714285714285</v>
      </c>
      <c r="Q18">
        <v>7</v>
      </c>
      <c r="R18" t="s">
        <v>438</v>
      </c>
      <c r="S18">
        <v>0.14299999999999999</v>
      </c>
      <c r="T18">
        <v>3</v>
      </c>
      <c r="U18">
        <v>7</v>
      </c>
      <c r="V18">
        <v>0</v>
      </c>
      <c r="W18">
        <v>1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0.14299999999999999</v>
      </c>
      <c r="AF18">
        <v>0.14299999999999999</v>
      </c>
      <c r="AG18">
        <v>0.28599999999999998</v>
      </c>
      <c r="AI18">
        <f t="shared" si="2"/>
        <v>5</v>
      </c>
      <c r="AJ18">
        <f t="shared" si="3"/>
        <v>12</v>
      </c>
      <c r="AK18">
        <f t="shared" si="9"/>
        <v>7</v>
      </c>
      <c r="AL18" t="str">
        <f t="shared" si="4"/>
        <v>Adamson</v>
      </c>
      <c r="AM18" t="str">
        <f t="shared" si="5"/>
        <v>Eric</v>
      </c>
      <c r="AN18" t="str">
        <f t="shared" si="10"/>
        <v>Adamson, Eric</v>
      </c>
    </row>
    <row r="19" spans="1:40" ht="17.100000000000001" customHeight="1" x14ac:dyDescent="0.2">
      <c r="A19" s="19">
        <v>61</v>
      </c>
      <c r="B19" s="19">
        <f t="shared" si="6"/>
        <v>10</v>
      </c>
      <c r="C19" s="36" t="str">
        <f t="shared" si="7"/>
        <v>Persing, Jay</v>
      </c>
      <c r="D19" s="36">
        <f t="shared" si="0"/>
        <v>28</v>
      </c>
      <c r="E19" s="20">
        <f t="shared" si="0"/>
        <v>1</v>
      </c>
      <c r="F19" s="20">
        <f t="shared" si="0"/>
        <v>7</v>
      </c>
      <c r="G19" s="20">
        <f t="shared" si="0"/>
        <v>0</v>
      </c>
      <c r="H19" s="20">
        <f t="shared" si="0"/>
        <v>0</v>
      </c>
      <c r="I19" s="20">
        <f t="shared" si="0"/>
        <v>0</v>
      </c>
      <c r="J19" s="20">
        <f t="shared" si="0"/>
        <v>0</v>
      </c>
      <c r="K19" s="20">
        <f t="shared" si="0"/>
        <v>3</v>
      </c>
      <c r="L19" s="20">
        <f t="shared" si="0"/>
        <v>4</v>
      </c>
      <c r="M19" s="21">
        <f t="shared" si="1"/>
        <v>0.25</v>
      </c>
      <c r="N19" s="20">
        <f t="shared" si="11"/>
        <v>7</v>
      </c>
      <c r="O19" s="21">
        <f t="shared" si="8"/>
        <v>0.25</v>
      </c>
      <c r="Q19">
        <v>8</v>
      </c>
      <c r="R19" t="s">
        <v>439</v>
      </c>
      <c r="S19">
        <v>0.25</v>
      </c>
      <c r="T19">
        <v>10</v>
      </c>
      <c r="U19">
        <v>28</v>
      </c>
      <c r="V19">
        <v>1</v>
      </c>
      <c r="W19">
        <v>7</v>
      </c>
      <c r="X19">
        <v>0</v>
      </c>
      <c r="Y19">
        <v>0</v>
      </c>
      <c r="Z19">
        <v>0</v>
      </c>
      <c r="AA19">
        <v>0</v>
      </c>
      <c r="AB19">
        <v>3</v>
      </c>
      <c r="AC19">
        <v>4</v>
      </c>
      <c r="AD19">
        <v>7</v>
      </c>
      <c r="AE19">
        <v>0.32300000000000001</v>
      </c>
      <c r="AF19">
        <v>0.25</v>
      </c>
      <c r="AG19">
        <v>0.57299999999999995</v>
      </c>
      <c r="AI19">
        <f t="shared" si="2"/>
        <v>4</v>
      </c>
      <c r="AJ19">
        <f t="shared" si="3"/>
        <v>11</v>
      </c>
      <c r="AK19">
        <f t="shared" si="9"/>
        <v>7</v>
      </c>
      <c r="AL19" t="str">
        <f t="shared" si="4"/>
        <v>Persing</v>
      </c>
      <c r="AM19" t="str">
        <f t="shared" si="5"/>
        <v>Jay</v>
      </c>
      <c r="AN19" t="str">
        <f t="shared" si="10"/>
        <v>Persing, Jay</v>
      </c>
    </row>
    <row r="20" spans="1:40" ht="17.100000000000001" customHeight="1" x14ac:dyDescent="0.2">
      <c r="A20" s="19">
        <v>60</v>
      </c>
      <c r="B20" s="19">
        <f t="shared" si="6"/>
        <v>9</v>
      </c>
      <c r="C20" s="36" t="str">
        <f t="shared" si="7"/>
        <v>Poff, Tim</v>
      </c>
      <c r="D20" s="36">
        <f t="shared" si="0"/>
        <v>25</v>
      </c>
      <c r="E20" s="20">
        <f t="shared" si="0"/>
        <v>2</v>
      </c>
      <c r="F20" s="20">
        <f t="shared" si="0"/>
        <v>6</v>
      </c>
      <c r="G20" s="20">
        <f t="shared" si="0"/>
        <v>0</v>
      </c>
      <c r="H20" s="20">
        <f t="shared" si="0"/>
        <v>0</v>
      </c>
      <c r="I20" s="20">
        <f t="shared" si="0"/>
        <v>0</v>
      </c>
      <c r="J20" s="20">
        <f t="shared" si="0"/>
        <v>1</v>
      </c>
      <c r="K20" s="20">
        <f t="shared" si="0"/>
        <v>2</v>
      </c>
      <c r="L20" s="20">
        <f t="shared" si="0"/>
        <v>6</v>
      </c>
      <c r="M20" s="21">
        <f t="shared" si="1"/>
        <v>0.24</v>
      </c>
      <c r="N20" s="20">
        <f t="shared" si="11"/>
        <v>6</v>
      </c>
      <c r="O20" s="21">
        <f t="shared" si="8"/>
        <v>0.24</v>
      </c>
      <c r="Q20">
        <v>9</v>
      </c>
      <c r="R20" t="s">
        <v>48</v>
      </c>
      <c r="S20">
        <v>0.24</v>
      </c>
      <c r="T20">
        <v>9</v>
      </c>
      <c r="U20">
        <v>25</v>
      </c>
      <c r="V20">
        <v>2</v>
      </c>
      <c r="W20">
        <v>6</v>
      </c>
      <c r="X20">
        <v>0</v>
      </c>
      <c r="Y20">
        <v>0</v>
      </c>
      <c r="Z20">
        <v>0</v>
      </c>
      <c r="AA20">
        <v>1</v>
      </c>
      <c r="AB20">
        <v>2</v>
      </c>
      <c r="AC20">
        <v>6</v>
      </c>
      <c r="AD20">
        <v>6</v>
      </c>
      <c r="AE20">
        <v>0.29599999999999999</v>
      </c>
      <c r="AF20">
        <v>0.24</v>
      </c>
      <c r="AG20">
        <v>0.53600000000000003</v>
      </c>
      <c r="AI20">
        <f t="shared" si="2"/>
        <v>4</v>
      </c>
      <c r="AJ20">
        <f t="shared" si="3"/>
        <v>8</v>
      </c>
      <c r="AK20">
        <f t="shared" si="9"/>
        <v>4</v>
      </c>
      <c r="AL20" t="str">
        <f t="shared" si="4"/>
        <v>Poff</v>
      </c>
      <c r="AM20" t="str">
        <f t="shared" si="5"/>
        <v>Tim</v>
      </c>
      <c r="AN20" t="str">
        <f t="shared" si="10"/>
        <v>Poff, Tim</v>
      </c>
    </row>
    <row r="21" spans="1:40" ht="17.100000000000001" customHeight="1" x14ac:dyDescent="0.2">
      <c r="A21" s="19">
        <v>56</v>
      </c>
      <c r="B21" s="19">
        <f t="shared" si="6"/>
        <v>10</v>
      </c>
      <c r="C21" s="36" t="str">
        <f t="shared" si="7"/>
        <v>Brittain, Ken</v>
      </c>
      <c r="D21" s="36">
        <f t="shared" si="0"/>
        <v>28</v>
      </c>
      <c r="E21" s="20">
        <f t="shared" si="0"/>
        <v>3</v>
      </c>
      <c r="F21" s="20">
        <f t="shared" si="0"/>
        <v>8</v>
      </c>
      <c r="G21" s="20">
        <f t="shared" si="0"/>
        <v>0</v>
      </c>
      <c r="H21" s="20">
        <f t="shared" si="0"/>
        <v>0</v>
      </c>
      <c r="I21" s="20">
        <f t="shared" si="0"/>
        <v>0</v>
      </c>
      <c r="J21" s="20">
        <f t="shared" si="0"/>
        <v>2</v>
      </c>
      <c r="K21" s="20">
        <f t="shared" si="0"/>
        <v>3</v>
      </c>
      <c r="L21" s="20">
        <f t="shared" si="0"/>
        <v>9</v>
      </c>
      <c r="M21" s="21">
        <f t="shared" si="1"/>
        <v>0.2857142857142857</v>
      </c>
      <c r="N21" s="20">
        <f t="shared" si="11"/>
        <v>8</v>
      </c>
      <c r="O21" s="21">
        <f t="shared" si="8"/>
        <v>0.2857142857142857</v>
      </c>
      <c r="Q21">
        <v>10</v>
      </c>
      <c r="R21" t="s">
        <v>440</v>
      </c>
      <c r="S21">
        <v>0.28599999999999998</v>
      </c>
      <c r="T21">
        <v>10</v>
      </c>
      <c r="U21">
        <v>28</v>
      </c>
      <c r="V21">
        <v>3</v>
      </c>
      <c r="W21">
        <v>8</v>
      </c>
      <c r="X21">
        <v>0</v>
      </c>
      <c r="Y21">
        <v>0</v>
      </c>
      <c r="Z21">
        <v>0</v>
      </c>
      <c r="AA21">
        <v>2</v>
      </c>
      <c r="AB21">
        <v>3</v>
      </c>
      <c r="AC21">
        <v>9</v>
      </c>
      <c r="AD21">
        <v>8</v>
      </c>
      <c r="AE21">
        <v>0.35499999999999998</v>
      </c>
      <c r="AF21">
        <v>0.28599999999999998</v>
      </c>
      <c r="AG21">
        <v>0.64100000000000001</v>
      </c>
      <c r="AI21">
        <f t="shared" si="2"/>
        <v>4</v>
      </c>
      <c r="AJ21">
        <f t="shared" si="3"/>
        <v>12</v>
      </c>
      <c r="AK21">
        <f t="shared" si="9"/>
        <v>8</v>
      </c>
      <c r="AL21" t="str">
        <f t="shared" si="4"/>
        <v>Brittain</v>
      </c>
      <c r="AM21" t="str">
        <f t="shared" si="5"/>
        <v>Ken</v>
      </c>
      <c r="AN21" t="str">
        <f t="shared" si="10"/>
        <v>Brittain, Ken</v>
      </c>
    </row>
    <row r="22" spans="1:40" ht="17.100000000000001" customHeight="1" x14ac:dyDescent="0.2">
      <c r="A22" s="19">
        <v>40</v>
      </c>
      <c r="B22" s="19">
        <f t="shared" si="6"/>
        <v>10</v>
      </c>
      <c r="C22" s="36" t="str">
        <f t="shared" si="7"/>
        <v>Mercadante, Nick</v>
      </c>
      <c r="D22" s="36">
        <f t="shared" si="0"/>
        <v>28</v>
      </c>
      <c r="E22" s="20">
        <f t="shared" si="0"/>
        <v>2</v>
      </c>
      <c r="F22" s="20">
        <f t="shared" si="0"/>
        <v>6</v>
      </c>
      <c r="G22" s="20">
        <f t="shared" si="0"/>
        <v>1</v>
      </c>
      <c r="H22" s="20">
        <f t="shared" si="0"/>
        <v>0</v>
      </c>
      <c r="I22" s="20">
        <f t="shared" si="0"/>
        <v>0</v>
      </c>
      <c r="J22" s="20">
        <f t="shared" si="0"/>
        <v>4</v>
      </c>
      <c r="K22" s="20">
        <f t="shared" si="0"/>
        <v>3</v>
      </c>
      <c r="L22" s="20">
        <f t="shared" si="0"/>
        <v>9</v>
      </c>
      <c r="M22" s="21">
        <f t="shared" si="1"/>
        <v>0.21428571428571427</v>
      </c>
      <c r="N22" s="20">
        <f t="shared" si="11"/>
        <v>7</v>
      </c>
      <c r="O22" s="21">
        <f t="shared" si="8"/>
        <v>0.25</v>
      </c>
      <c r="Q22">
        <v>11</v>
      </c>
      <c r="R22" t="s">
        <v>441</v>
      </c>
      <c r="S22">
        <v>0.214</v>
      </c>
      <c r="T22">
        <v>10</v>
      </c>
      <c r="U22">
        <v>28</v>
      </c>
      <c r="V22">
        <v>2</v>
      </c>
      <c r="W22">
        <v>6</v>
      </c>
      <c r="X22">
        <v>1</v>
      </c>
      <c r="Y22">
        <v>0</v>
      </c>
      <c r="Z22">
        <v>0</v>
      </c>
      <c r="AA22">
        <v>4</v>
      </c>
      <c r="AB22">
        <v>3</v>
      </c>
      <c r="AC22">
        <v>9</v>
      </c>
      <c r="AD22">
        <v>7</v>
      </c>
      <c r="AE22">
        <v>0.28999999999999998</v>
      </c>
      <c r="AF22">
        <v>0.25</v>
      </c>
      <c r="AG22">
        <v>0.54</v>
      </c>
      <c r="AI22">
        <f t="shared" si="2"/>
        <v>5</v>
      </c>
      <c r="AJ22">
        <f t="shared" si="3"/>
        <v>15</v>
      </c>
      <c r="AK22">
        <f t="shared" si="9"/>
        <v>10</v>
      </c>
      <c r="AL22" t="str">
        <f t="shared" si="4"/>
        <v>Mercadante</v>
      </c>
      <c r="AM22" t="str">
        <f t="shared" si="5"/>
        <v>Nick</v>
      </c>
      <c r="AN22" t="str">
        <f t="shared" si="10"/>
        <v>Mercadante, Nick</v>
      </c>
    </row>
    <row r="23" spans="1:40" ht="17.100000000000001" customHeight="1" x14ac:dyDescent="0.2">
      <c r="A23" s="19">
        <v>45</v>
      </c>
      <c r="B23" s="19">
        <f t="shared" si="6"/>
        <v>6</v>
      </c>
      <c r="C23" s="36" t="str">
        <f t="shared" si="7"/>
        <v>Shaffer, Chris</v>
      </c>
      <c r="D23" s="36">
        <f t="shared" si="0"/>
        <v>18</v>
      </c>
      <c r="E23" s="20">
        <f t="shared" si="0"/>
        <v>5</v>
      </c>
      <c r="F23" s="20">
        <f t="shared" si="0"/>
        <v>4</v>
      </c>
      <c r="G23" s="20">
        <f t="shared" si="0"/>
        <v>0</v>
      </c>
      <c r="H23" s="20">
        <f t="shared" si="0"/>
        <v>0</v>
      </c>
      <c r="I23" s="20">
        <f t="shared" si="0"/>
        <v>0</v>
      </c>
      <c r="J23" s="20">
        <f t="shared" si="0"/>
        <v>0</v>
      </c>
      <c r="K23" s="20">
        <f t="shared" si="0"/>
        <v>1</v>
      </c>
      <c r="L23" s="20">
        <f t="shared" si="0"/>
        <v>3</v>
      </c>
      <c r="M23" s="21">
        <f t="shared" si="1"/>
        <v>0.22222222222222221</v>
      </c>
      <c r="N23" s="20">
        <f t="shared" si="11"/>
        <v>4</v>
      </c>
      <c r="O23" s="21">
        <f t="shared" si="8"/>
        <v>0.22222222222222221</v>
      </c>
      <c r="Q23">
        <v>12</v>
      </c>
      <c r="R23" t="s">
        <v>442</v>
      </c>
      <c r="S23">
        <v>0.222</v>
      </c>
      <c r="T23">
        <v>6</v>
      </c>
      <c r="U23">
        <v>18</v>
      </c>
      <c r="V23">
        <v>5</v>
      </c>
      <c r="W23">
        <v>4</v>
      </c>
      <c r="X23">
        <v>0</v>
      </c>
      <c r="Y23">
        <v>0</v>
      </c>
      <c r="Z23">
        <v>0</v>
      </c>
      <c r="AA23">
        <v>0</v>
      </c>
      <c r="AB23">
        <v>1</v>
      </c>
      <c r="AC23">
        <v>3</v>
      </c>
      <c r="AD23">
        <v>4</v>
      </c>
      <c r="AE23">
        <v>0.26300000000000001</v>
      </c>
      <c r="AF23">
        <v>0.222</v>
      </c>
      <c r="AG23">
        <v>0.48499999999999999</v>
      </c>
      <c r="AI23">
        <f t="shared" si="2"/>
        <v>6</v>
      </c>
      <c r="AJ23">
        <f t="shared" si="3"/>
        <v>13</v>
      </c>
      <c r="AK23">
        <f t="shared" si="9"/>
        <v>7</v>
      </c>
      <c r="AL23" t="str">
        <f t="shared" si="4"/>
        <v>Shaffer</v>
      </c>
      <c r="AM23" t="str">
        <f t="shared" si="5"/>
        <v>Chris</v>
      </c>
      <c r="AN23" t="str">
        <f t="shared" si="10"/>
        <v>Shaffer, Chris</v>
      </c>
    </row>
    <row r="24" spans="1:40" ht="17.100000000000001" customHeight="1" x14ac:dyDescent="0.2">
      <c r="A24" s="19">
        <v>49</v>
      </c>
      <c r="B24" s="19">
        <f t="shared" si="6"/>
        <v>10</v>
      </c>
      <c r="C24" s="36" t="str">
        <f t="shared" si="7"/>
        <v>Groff, Randy</v>
      </c>
      <c r="D24" s="36">
        <f t="shared" si="0"/>
        <v>30</v>
      </c>
      <c r="E24" s="20">
        <f t="shared" si="0"/>
        <v>3</v>
      </c>
      <c r="F24" s="20">
        <f t="shared" si="0"/>
        <v>8</v>
      </c>
      <c r="G24" s="20">
        <f t="shared" si="0"/>
        <v>0</v>
      </c>
      <c r="H24" s="20">
        <f t="shared" si="0"/>
        <v>0</v>
      </c>
      <c r="I24" s="20">
        <f t="shared" si="0"/>
        <v>0</v>
      </c>
      <c r="J24" s="20">
        <f t="shared" si="0"/>
        <v>2</v>
      </c>
      <c r="K24" s="20">
        <f t="shared" si="0"/>
        <v>1</v>
      </c>
      <c r="L24" s="20">
        <f t="shared" si="0"/>
        <v>11</v>
      </c>
      <c r="M24" s="21">
        <f t="shared" si="1"/>
        <v>0.26666666666666666</v>
      </c>
      <c r="N24" s="20">
        <f t="shared" si="11"/>
        <v>8</v>
      </c>
      <c r="O24" s="21">
        <f t="shared" si="8"/>
        <v>0.26666666666666666</v>
      </c>
      <c r="Q24">
        <v>13</v>
      </c>
      <c r="R24" t="s">
        <v>443</v>
      </c>
      <c r="S24">
        <v>0.26700000000000002</v>
      </c>
      <c r="T24">
        <v>10</v>
      </c>
      <c r="U24">
        <v>30</v>
      </c>
      <c r="V24">
        <v>3</v>
      </c>
      <c r="W24">
        <v>8</v>
      </c>
      <c r="X24">
        <v>0</v>
      </c>
      <c r="Y24">
        <v>0</v>
      </c>
      <c r="Z24">
        <v>0</v>
      </c>
      <c r="AA24">
        <v>2</v>
      </c>
      <c r="AB24">
        <v>1</v>
      </c>
      <c r="AC24">
        <v>11</v>
      </c>
      <c r="AD24">
        <v>8</v>
      </c>
      <c r="AE24">
        <v>0.28999999999999998</v>
      </c>
      <c r="AF24">
        <v>0.26700000000000002</v>
      </c>
      <c r="AG24">
        <v>0.55700000000000005</v>
      </c>
      <c r="AI24">
        <f t="shared" si="2"/>
        <v>6</v>
      </c>
      <c r="AJ24">
        <f t="shared" si="3"/>
        <v>11</v>
      </c>
      <c r="AK24">
        <f t="shared" si="9"/>
        <v>5</v>
      </c>
      <c r="AL24" t="str">
        <f t="shared" si="4"/>
        <v>Groff</v>
      </c>
      <c r="AM24" t="str">
        <f t="shared" si="5"/>
        <v>Randy</v>
      </c>
      <c r="AN24" t="str">
        <f t="shared" si="10"/>
        <v>Groff, Randy</v>
      </c>
    </row>
    <row r="25" spans="1:40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  <c r="AI25" t="e">
        <f t="shared" si="2"/>
        <v>#VALUE!</v>
      </c>
      <c r="AJ25">
        <f t="shared" si="3"/>
        <v>0</v>
      </c>
      <c r="AK25" t="e">
        <f t="shared" si="9"/>
        <v>#VALUE!</v>
      </c>
      <c r="AL25" t="e">
        <f t="shared" si="4"/>
        <v>#VALUE!</v>
      </c>
      <c r="AM25" t="e">
        <f t="shared" si="5"/>
        <v>#VALUE!</v>
      </c>
      <c r="AN25" t="e">
        <f t="shared" si="10"/>
        <v>#VALUE!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/>
      <c r="C27" s="36" t="s">
        <v>59</v>
      </c>
      <c r="D27" s="36"/>
      <c r="E27" s="20"/>
      <c r="F27" s="20"/>
      <c r="G27" s="20"/>
      <c r="H27" s="20"/>
      <c r="I27" s="20"/>
      <c r="J27" s="20"/>
      <c r="K27" s="20"/>
      <c r="L27" s="20"/>
      <c r="M27" s="21" t="e">
        <f t="shared" ref="M27" si="12">F27/D27</f>
        <v>#DIV/0!</v>
      </c>
      <c r="N27" s="20">
        <f t="shared" ref="N27" si="13">F27+G27+(H27*2)+(I27*3)</f>
        <v>0</v>
      </c>
      <c r="O27" s="21" t="e">
        <f t="shared" ref="O27" si="14">N27/D27</f>
        <v>#DIV/0!</v>
      </c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627</v>
      </c>
      <c r="B29" s="22"/>
      <c r="C29" s="37" t="s">
        <v>37</v>
      </c>
      <c r="D29" s="38">
        <f>SUM(D12:D28)</f>
        <v>305</v>
      </c>
      <c r="E29" s="23">
        <f t="shared" ref="E29:L29" si="15">SUM(E12:E28)</f>
        <v>41</v>
      </c>
      <c r="F29" s="23">
        <f t="shared" si="15"/>
        <v>99</v>
      </c>
      <c r="G29" s="23">
        <f t="shared" si="15"/>
        <v>8</v>
      </c>
      <c r="H29" s="23">
        <f t="shared" si="15"/>
        <v>0</v>
      </c>
      <c r="I29" s="23">
        <f t="shared" si="15"/>
        <v>2</v>
      </c>
      <c r="J29" s="23">
        <f t="shared" si="15"/>
        <v>39</v>
      </c>
      <c r="K29" s="23">
        <f t="shared" si="15"/>
        <v>32</v>
      </c>
      <c r="L29" s="23">
        <f t="shared" si="15"/>
        <v>60</v>
      </c>
      <c r="M29" s="21">
        <f>F29/D29</f>
        <v>0.32459016393442625</v>
      </c>
      <c r="N29" s="24">
        <f>SUM(N12:N28)</f>
        <v>113</v>
      </c>
      <c r="O29" s="21">
        <f>N29/D29</f>
        <v>0.37049180327868853</v>
      </c>
    </row>
    <row r="30" spans="1:40" ht="17.100000000000001" customHeight="1" x14ac:dyDescent="0.2">
      <c r="A30" s="25">
        <f>A29/COUNT(A12:A28)</f>
        <v>48.230769230769234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87" t="s">
        <v>60</v>
      </c>
      <c r="R32" t="s">
        <v>24</v>
      </c>
      <c r="S32" s="33" t="s">
        <v>62</v>
      </c>
      <c r="T32" s="33" t="s">
        <v>67</v>
      </c>
      <c r="U32" s="33" t="s">
        <v>64</v>
      </c>
      <c r="V32" s="33" t="s">
        <v>65</v>
      </c>
      <c r="W32" s="33" t="s">
        <v>32</v>
      </c>
      <c r="X32" s="33" t="s">
        <v>33</v>
      </c>
      <c r="Y32" s="33" t="s">
        <v>68</v>
      </c>
      <c r="Z32" s="33" t="s">
        <v>69</v>
      </c>
      <c r="AA32" s="33" t="s">
        <v>70</v>
      </c>
      <c r="AD32" s="33"/>
      <c r="AE32" s="90" t="s">
        <v>330</v>
      </c>
    </row>
    <row r="33" spans="1:40" ht="17.100000000000001" customHeight="1" x14ac:dyDescent="0.2">
      <c r="A33" s="19"/>
      <c r="B33" s="19">
        <f>IF(C33="","",S33)</f>
        <v>9</v>
      </c>
      <c r="C33" s="36" t="str">
        <f>IF(AJ33=0,"",AN33)</f>
        <v>Davis, Robert</v>
      </c>
      <c r="D33" s="41">
        <f>IF(C33="","",AE33)</f>
        <v>32</v>
      </c>
      <c r="E33" s="20">
        <f>IF(C33="","",V33)</f>
        <v>49</v>
      </c>
      <c r="F33" s="20">
        <f>IF(C33="","",U33)</f>
        <v>30</v>
      </c>
      <c r="G33" s="20">
        <f>IF(C33="","",W33)</f>
        <v>26</v>
      </c>
      <c r="H33" s="20">
        <f>IF(C33="","",X33)</f>
        <v>25</v>
      </c>
      <c r="I33" s="31">
        <f>IF(C33="","",E33*7/D33)</f>
        <v>10.71875</v>
      </c>
      <c r="J33" s="31">
        <f>IF(C33="","",F33*7/D33)</f>
        <v>6.5625</v>
      </c>
      <c r="K33" s="31">
        <f>IF(C33="","",G33*7/D33)</f>
        <v>5.6875</v>
      </c>
      <c r="L33" s="31">
        <f>IF(C33="","",H33*7/D33)</f>
        <v>5.46875</v>
      </c>
      <c r="M33" s="20">
        <f>IF(C33="","",Y33)</f>
        <v>3</v>
      </c>
      <c r="N33" s="20">
        <f>IF(C33="","",Z33)</f>
        <v>4</v>
      </c>
      <c r="O33" s="20">
        <f>IF(C33="","",AA33)</f>
        <v>1</v>
      </c>
      <c r="Q33">
        <v>5</v>
      </c>
      <c r="R33" s="43" t="s">
        <v>428</v>
      </c>
      <c r="S33">
        <v>9</v>
      </c>
      <c r="T33">
        <v>32</v>
      </c>
      <c r="U33">
        <v>30</v>
      </c>
      <c r="V33">
        <v>49</v>
      </c>
      <c r="W33">
        <v>26</v>
      </c>
      <c r="X33">
        <v>25</v>
      </c>
      <c r="Y33">
        <v>3</v>
      </c>
      <c r="Z33">
        <v>4</v>
      </c>
      <c r="AA33">
        <v>1</v>
      </c>
      <c r="AE33">
        <f>DOLLARDE(T33,3)</f>
        <v>32</v>
      </c>
      <c r="AI33">
        <f t="shared" ref="AI33:AI41" si="16">FIND(" ", SUBSTITUTE(R33, CHAR(160), " "))</f>
        <v>7</v>
      </c>
      <c r="AJ33">
        <f t="shared" ref="AJ33:AJ41" si="17">LEN(R33)</f>
        <v>12</v>
      </c>
      <c r="AK33">
        <f>AJ33-AI33</f>
        <v>5</v>
      </c>
      <c r="AL33" t="str">
        <f t="shared" ref="AL33:AL41" si="18">RIGHT(R33,AK33)</f>
        <v>Davis</v>
      </c>
      <c r="AM33" t="str">
        <f t="shared" ref="AM33:AM41" si="19">LEFT(R33,(AI33-1))</f>
        <v>Robert</v>
      </c>
      <c r="AN33" t="str">
        <f>AL33&amp;", "&amp;AM33</f>
        <v>Davis, Robert</v>
      </c>
    </row>
    <row r="34" spans="1:40" ht="17.100000000000001" customHeight="1" x14ac:dyDescent="0.2">
      <c r="A34" s="19"/>
      <c r="B34" s="19">
        <f t="shared" ref="B34:B41" si="20">IF(C34="","",S34)</f>
        <v>1</v>
      </c>
      <c r="C34" s="36" t="str">
        <f t="shared" ref="C34:C41" si="21">IF(AJ34=0,"",AN34)</f>
        <v>Adamson, Eric</v>
      </c>
      <c r="D34" s="41">
        <f t="shared" ref="D34:D41" si="22">IF(C34="","",AE34)</f>
        <v>2</v>
      </c>
      <c r="E34" s="20">
        <f t="shared" ref="E34:E41" si="23">IF(C34="","",V34)</f>
        <v>5</v>
      </c>
      <c r="F34" s="20">
        <f t="shared" ref="F34:F41" si="24">IF(C34="","",U34)</f>
        <v>2</v>
      </c>
      <c r="G34" s="20">
        <f t="shared" ref="G34:G41" si="25">IF(C34="","",W34)</f>
        <v>2</v>
      </c>
      <c r="H34" s="20">
        <f t="shared" ref="H34:H41" si="26">IF(C34="","",X34)</f>
        <v>1</v>
      </c>
      <c r="I34" s="31">
        <f t="shared" ref="I34:I41" si="27">IF(C34="","",E34*7/D34)</f>
        <v>17.5</v>
      </c>
      <c r="J34" s="31">
        <f t="shared" ref="J34:J41" si="28">IF(C34="","",F34*7/D34)</f>
        <v>7</v>
      </c>
      <c r="K34" s="31">
        <f t="shared" ref="K34:K41" si="29">IF(C34="","",G34*7/D34)</f>
        <v>7</v>
      </c>
      <c r="L34" s="31">
        <f t="shared" ref="L34:L41" si="30">IF(C34="","",H34*7/D34)</f>
        <v>3.5</v>
      </c>
      <c r="M34" s="20">
        <f t="shared" ref="M34:M41" si="31">IF(C34="","",Y34)</f>
        <v>0</v>
      </c>
      <c r="N34" s="20">
        <f t="shared" ref="N34:N41" si="32">IF(C34="","",Z34)</f>
        <v>0</v>
      </c>
      <c r="O34" s="20">
        <f t="shared" ref="O34:O41" si="33">IF(C34="","",AA34)</f>
        <v>0</v>
      </c>
      <c r="Q34">
        <v>7</v>
      </c>
      <c r="R34" s="43" t="s">
        <v>429</v>
      </c>
      <c r="S34">
        <v>1</v>
      </c>
      <c r="T34">
        <v>2</v>
      </c>
      <c r="U34">
        <v>2</v>
      </c>
      <c r="V34">
        <v>5</v>
      </c>
      <c r="W34">
        <v>2</v>
      </c>
      <c r="X34">
        <v>1</v>
      </c>
      <c r="Y34">
        <v>0</v>
      </c>
      <c r="Z34">
        <v>0</v>
      </c>
      <c r="AA34">
        <v>0</v>
      </c>
      <c r="AE34">
        <f t="shared" ref="AE34:AE41" si="34">DOLLARDE(T34,3)</f>
        <v>2</v>
      </c>
      <c r="AI34">
        <f t="shared" si="16"/>
        <v>5</v>
      </c>
      <c r="AJ34">
        <f t="shared" si="17"/>
        <v>12</v>
      </c>
      <c r="AK34">
        <f t="shared" ref="AK34:AK41" si="35">AJ34-AI34</f>
        <v>7</v>
      </c>
      <c r="AL34" t="str">
        <f t="shared" si="18"/>
        <v>Adamson</v>
      </c>
      <c r="AM34" t="str">
        <f t="shared" si="19"/>
        <v>Eric</v>
      </c>
      <c r="AN34" t="str">
        <f t="shared" ref="AN34:AN41" si="36">AL34&amp;", "&amp;AM34</f>
        <v>Adamson, Eric</v>
      </c>
    </row>
    <row r="35" spans="1:40" ht="17.100000000000001" customHeight="1" x14ac:dyDescent="0.2">
      <c r="A35" s="19"/>
      <c r="B35" s="19">
        <f t="shared" si="20"/>
        <v>7</v>
      </c>
      <c r="C35" s="36" t="str">
        <f t="shared" si="21"/>
        <v>Persing, Jay</v>
      </c>
      <c r="D35" s="41">
        <f t="shared" si="22"/>
        <v>20</v>
      </c>
      <c r="E35" s="20">
        <f t="shared" si="23"/>
        <v>35</v>
      </c>
      <c r="F35" s="20">
        <f t="shared" si="24"/>
        <v>15</v>
      </c>
      <c r="G35" s="20">
        <f t="shared" si="25"/>
        <v>6</v>
      </c>
      <c r="H35" s="20">
        <f t="shared" si="26"/>
        <v>5</v>
      </c>
      <c r="I35" s="31">
        <f t="shared" si="27"/>
        <v>12.25</v>
      </c>
      <c r="J35" s="31">
        <f t="shared" si="28"/>
        <v>5.25</v>
      </c>
      <c r="K35" s="31">
        <f t="shared" si="29"/>
        <v>2.1</v>
      </c>
      <c r="L35" s="31">
        <f t="shared" si="30"/>
        <v>1.75</v>
      </c>
      <c r="M35" s="20">
        <f t="shared" si="31"/>
        <v>1</v>
      </c>
      <c r="N35" s="20">
        <f t="shared" si="32"/>
        <v>0</v>
      </c>
      <c r="O35" s="20">
        <f t="shared" si="33"/>
        <v>0</v>
      </c>
      <c r="Q35">
        <v>8</v>
      </c>
      <c r="R35" t="s">
        <v>430</v>
      </c>
      <c r="S35">
        <v>7</v>
      </c>
      <c r="T35">
        <v>20</v>
      </c>
      <c r="U35">
        <v>15</v>
      </c>
      <c r="V35">
        <v>35</v>
      </c>
      <c r="W35">
        <v>6</v>
      </c>
      <c r="X35">
        <v>5</v>
      </c>
      <c r="Y35">
        <v>1</v>
      </c>
      <c r="Z35">
        <v>0</v>
      </c>
      <c r="AA35">
        <v>0</v>
      </c>
      <c r="AE35">
        <f t="shared" si="34"/>
        <v>20</v>
      </c>
      <c r="AI35">
        <f t="shared" si="16"/>
        <v>4</v>
      </c>
      <c r="AJ35">
        <f t="shared" si="17"/>
        <v>11</v>
      </c>
      <c r="AK35">
        <f t="shared" si="35"/>
        <v>7</v>
      </c>
      <c r="AL35" t="str">
        <f t="shared" si="18"/>
        <v>Persing</v>
      </c>
      <c r="AM35" t="str">
        <f t="shared" si="19"/>
        <v>Jay</v>
      </c>
      <c r="AN35" t="str">
        <f t="shared" si="36"/>
        <v>Persing, Jay</v>
      </c>
    </row>
    <row r="36" spans="1:40" ht="17.100000000000001" customHeight="1" x14ac:dyDescent="0.2">
      <c r="A36" s="19"/>
      <c r="B36" s="19">
        <f t="shared" si="20"/>
        <v>5</v>
      </c>
      <c r="C36" s="36" t="str">
        <f t="shared" si="21"/>
        <v>Poff, Tim</v>
      </c>
      <c r="D36" s="41">
        <f t="shared" si="22"/>
        <v>12</v>
      </c>
      <c r="E36" s="20">
        <f t="shared" si="23"/>
        <v>28</v>
      </c>
      <c r="F36" s="20">
        <f t="shared" si="24"/>
        <v>17</v>
      </c>
      <c r="G36" s="20">
        <f t="shared" si="25"/>
        <v>11</v>
      </c>
      <c r="H36" s="20">
        <f t="shared" si="26"/>
        <v>3</v>
      </c>
      <c r="I36" s="31">
        <f t="shared" si="27"/>
        <v>16.333333333333332</v>
      </c>
      <c r="J36" s="31">
        <f t="shared" si="28"/>
        <v>9.9166666666666661</v>
      </c>
      <c r="K36" s="31">
        <f t="shared" si="29"/>
        <v>6.416666666666667</v>
      </c>
      <c r="L36" s="31">
        <f t="shared" si="30"/>
        <v>1.75</v>
      </c>
      <c r="M36" s="20">
        <f t="shared" si="31"/>
        <v>0</v>
      </c>
      <c r="N36" s="20">
        <f t="shared" si="32"/>
        <v>2</v>
      </c>
      <c r="O36" s="20">
        <f t="shared" si="33"/>
        <v>1</v>
      </c>
      <c r="Q36">
        <v>9</v>
      </c>
      <c r="R36" t="s">
        <v>431</v>
      </c>
      <c r="S36">
        <v>5</v>
      </c>
      <c r="T36">
        <v>12</v>
      </c>
      <c r="U36">
        <v>17</v>
      </c>
      <c r="V36">
        <v>28</v>
      </c>
      <c r="W36">
        <v>11</v>
      </c>
      <c r="X36">
        <v>3</v>
      </c>
      <c r="Y36">
        <v>0</v>
      </c>
      <c r="Z36">
        <v>2</v>
      </c>
      <c r="AA36">
        <v>1</v>
      </c>
      <c r="AE36">
        <f t="shared" si="34"/>
        <v>12</v>
      </c>
      <c r="AI36">
        <f t="shared" si="16"/>
        <v>4</v>
      </c>
      <c r="AJ36">
        <f t="shared" si="17"/>
        <v>8</v>
      </c>
      <c r="AK36">
        <f t="shared" si="35"/>
        <v>4</v>
      </c>
      <c r="AL36" t="str">
        <f t="shared" si="18"/>
        <v>Poff</v>
      </c>
      <c r="AM36" t="str">
        <f t="shared" si="19"/>
        <v>Tim</v>
      </c>
      <c r="AN36" t="str">
        <f t="shared" si="36"/>
        <v>Poff, Tim</v>
      </c>
    </row>
    <row r="37" spans="1:40" ht="17.100000000000001" customHeight="1" x14ac:dyDescent="0.2">
      <c r="A37" s="19"/>
      <c r="B37" s="19" t="str">
        <f t="shared" si="20"/>
        <v/>
      </c>
      <c r="C37" s="36" t="str">
        <f t="shared" si="21"/>
        <v/>
      </c>
      <c r="D37" s="41" t="str">
        <f t="shared" si="22"/>
        <v/>
      </c>
      <c r="E37" s="20" t="str">
        <f t="shared" si="23"/>
        <v/>
      </c>
      <c r="F37" s="20" t="str">
        <f t="shared" si="24"/>
        <v/>
      </c>
      <c r="G37" s="20" t="str">
        <f t="shared" si="25"/>
        <v/>
      </c>
      <c r="H37" s="20" t="str">
        <f t="shared" si="26"/>
        <v/>
      </c>
      <c r="I37" s="31" t="str">
        <f t="shared" si="27"/>
        <v/>
      </c>
      <c r="J37" s="31" t="str">
        <f t="shared" si="28"/>
        <v/>
      </c>
      <c r="K37" s="31" t="str">
        <f t="shared" si="29"/>
        <v/>
      </c>
      <c r="L37" s="31" t="str">
        <f t="shared" si="30"/>
        <v/>
      </c>
      <c r="M37" s="20" t="str">
        <f t="shared" si="31"/>
        <v/>
      </c>
      <c r="N37" s="20" t="str">
        <f t="shared" si="32"/>
        <v/>
      </c>
      <c r="O37" s="20" t="str">
        <f t="shared" si="33"/>
        <v/>
      </c>
      <c r="AB37" s="42"/>
      <c r="AC37" s="42"/>
      <c r="AD37" s="42"/>
      <c r="AE37">
        <f t="shared" si="34"/>
        <v>0</v>
      </c>
      <c r="AI37" t="e">
        <f t="shared" si="16"/>
        <v>#VALUE!</v>
      </c>
      <c r="AJ37">
        <f t="shared" si="17"/>
        <v>0</v>
      </c>
      <c r="AK37" t="e">
        <f t="shared" si="35"/>
        <v>#VALUE!</v>
      </c>
      <c r="AL37" t="e">
        <f t="shared" si="18"/>
        <v>#VALUE!</v>
      </c>
      <c r="AM37" t="e">
        <f t="shared" si="19"/>
        <v>#VALUE!</v>
      </c>
      <c r="AN37" t="e">
        <f t="shared" si="36"/>
        <v>#VALUE!</v>
      </c>
    </row>
    <row r="38" spans="1:40" ht="17.100000000000001" customHeight="1" x14ac:dyDescent="0.2">
      <c r="A38" s="19"/>
      <c r="B38" s="19" t="str">
        <f t="shared" si="20"/>
        <v/>
      </c>
      <c r="C38" s="36" t="str">
        <f t="shared" si="21"/>
        <v/>
      </c>
      <c r="D38" s="41" t="str">
        <f t="shared" si="22"/>
        <v/>
      </c>
      <c r="E38" s="20" t="str">
        <f t="shared" si="23"/>
        <v/>
      </c>
      <c r="F38" s="20" t="str">
        <f t="shared" si="24"/>
        <v/>
      </c>
      <c r="G38" s="20" t="str">
        <f t="shared" si="25"/>
        <v/>
      </c>
      <c r="H38" s="20" t="str">
        <f t="shared" si="26"/>
        <v/>
      </c>
      <c r="I38" s="31" t="str">
        <f t="shared" si="27"/>
        <v/>
      </c>
      <c r="J38" s="31" t="str">
        <f t="shared" si="28"/>
        <v/>
      </c>
      <c r="K38" s="31" t="str">
        <f t="shared" si="29"/>
        <v/>
      </c>
      <c r="L38" s="31" t="str">
        <f t="shared" si="30"/>
        <v/>
      </c>
      <c r="M38" s="20" t="str">
        <f t="shared" si="31"/>
        <v/>
      </c>
      <c r="N38" s="20" t="str">
        <f t="shared" si="32"/>
        <v/>
      </c>
      <c r="O38" s="20" t="str">
        <f t="shared" si="33"/>
        <v/>
      </c>
      <c r="Q38" s="33"/>
      <c r="S38" s="33"/>
      <c r="T38" s="33"/>
      <c r="U38" s="33"/>
      <c r="V38" s="33"/>
      <c r="W38" s="33"/>
      <c r="X38" s="33"/>
      <c r="Y38" s="33"/>
      <c r="Z38" s="33"/>
      <c r="AA38" s="33"/>
      <c r="AB38" s="42"/>
      <c r="AC38" s="42"/>
      <c r="AD38" s="42"/>
      <c r="AE38">
        <f t="shared" si="34"/>
        <v>0</v>
      </c>
      <c r="AI38" t="e">
        <f t="shared" si="16"/>
        <v>#VALUE!</v>
      </c>
      <c r="AJ38">
        <f t="shared" si="17"/>
        <v>0</v>
      </c>
      <c r="AK38" t="e">
        <f t="shared" si="35"/>
        <v>#VALUE!</v>
      </c>
      <c r="AL38" t="e">
        <f t="shared" si="18"/>
        <v>#VALUE!</v>
      </c>
      <c r="AM38" t="e">
        <f t="shared" si="19"/>
        <v>#VALUE!</v>
      </c>
      <c r="AN38" t="e">
        <f t="shared" si="36"/>
        <v>#VALUE!</v>
      </c>
    </row>
    <row r="39" spans="1:40" ht="17.100000000000001" customHeight="1" x14ac:dyDescent="0.2">
      <c r="A39" s="19"/>
      <c r="B39" s="19" t="str">
        <f t="shared" si="20"/>
        <v/>
      </c>
      <c r="C39" s="36" t="str">
        <f t="shared" si="21"/>
        <v/>
      </c>
      <c r="D39" s="41" t="str">
        <f t="shared" si="22"/>
        <v/>
      </c>
      <c r="E39" s="20" t="str">
        <f t="shared" si="23"/>
        <v/>
      </c>
      <c r="F39" s="20" t="str">
        <f t="shared" si="24"/>
        <v/>
      </c>
      <c r="G39" s="20" t="str">
        <f t="shared" si="25"/>
        <v/>
      </c>
      <c r="H39" s="20" t="str">
        <f t="shared" si="26"/>
        <v/>
      </c>
      <c r="I39" s="31" t="str">
        <f t="shared" si="27"/>
        <v/>
      </c>
      <c r="J39" s="31" t="str">
        <f t="shared" si="28"/>
        <v/>
      </c>
      <c r="K39" s="31" t="str">
        <f t="shared" si="29"/>
        <v/>
      </c>
      <c r="L39" s="31" t="str">
        <f t="shared" si="30"/>
        <v/>
      </c>
      <c r="M39" s="20" t="str">
        <f t="shared" si="31"/>
        <v/>
      </c>
      <c r="N39" s="20" t="str">
        <f t="shared" si="32"/>
        <v/>
      </c>
      <c r="O39" s="20" t="str">
        <f t="shared" si="33"/>
        <v/>
      </c>
      <c r="Q39" s="33"/>
      <c r="S39" s="33"/>
      <c r="T39" s="33"/>
      <c r="U39" s="33"/>
      <c r="V39" s="33"/>
      <c r="W39" s="33"/>
      <c r="X39" s="33"/>
      <c r="Y39" s="33"/>
      <c r="Z39" s="33"/>
      <c r="AA39" s="33"/>
      <c r="AB39" s="42"/>
      <c r="AC39" s="42"/>
      <c r="AD39" s="42"/>
      <c r="AE39">
        <f t="shared" si="34"/>
        <v>0</v>
      </c>
      <c r="AI39" t="e">
        <f t="shared" si="16"/>
        <v>#VALUE!</v>
      </c>
      <c r="AJ39">
        <f t="shared" si="17"/>
        <v>0</v>
      </c>
      <c r="AK39" t="e">
        <f t="shared" si="35"/>
        <v>#VALUE!</v>
      </c>
      <c r="AL39" t="e">
        <f t="shared" si="18"/>
        <v>#VALUE!</v>
      </c>
      <c r="AM39" t="e">
        <f t="shared" si="19"/>
        <v>#VALUE!</v>
      </c>
      <c r="AN39" t="e">
        <f t="shared" si="36"/>
        <v>#VALUE!</v>
      </c>
    </row>
    <row r="40" spans="1:40" ht="17.100000000000001" customHeight="1" x14ac:dyDescent="0.2">
      <c r="A40" s="19"/>
      <c r="B40" s="19" t="str">
        <f t="shared" si="20"/>
        <v/>
      </c>
      <c r="C40" s="36" t="str">
        <f t="shared" si="21"/>
        <v/>
      </c>
      <c r="D40" s="41" t="str">
        <f t="shared" si="22"/>
        <v/>
      </c>
      <c r="E40" s="20" t="str">
        <f t="shared" si="23"/>
        <v/>
      </c>
      <c r="F40" s="20" t="str">
        <f t="shared" si="24"/>
        <v/>
      </c>
      <c r="G40" s="20" t="str">
        <f t="shared" si="25"/>
        <v/>
      </c>
      <c r="H40" s="20" t="str">
        <f t="shared" si="26"/>
        <v/>
      </c>
      <c r="I40" s="20" t="str">
        <f t="shared" si="27"/>
        <v/>
      </c>
      <c r="J40" s="20" t="str">
        <f t="shared" si="28"/>
        <v/>
      </c>
      <c r="K40" s="20" t="str">
        <f t="shared" si="29"/>
        <v/>
      </c>
      <c r="L40" s="20" t="str">
        <f t="shared" si="30"/>
        <v/>
      </c>
      <c r="M40" s="20" t="str">
        <f t="shared" si="31"/>
        <v/>
      </c>
      <c r="N40" s="20" t="str">
        <f t="shared" si="32"/>
        <v/>
      </c>
      <c r="O40" s="20" t="str">
        <f t="shared" si="33"/>
        <v/>
      </c>
      <c r="Q40" s="33"/>
      <c r="S40" s="33"/>
      <c r="T40" s="33"/>
      <c r="U40" s="33"/>
      <c r="V40" s="33"/>
      <c r="W40" s="33"/>
      <c r="X40" s="33"/>
      <c r="Y40" s="33"/>
      <c r="Z40" s="33"/>
      <c r="AA40" s="33"/>
      <c r="AB40" s="42"/>
      <c r="AC40" s="42"/>
      <c r="AD40" s="42"/>
      <c r="AE40">
        <f t="shared" si="34"/>
        <v>0</v>
      </c>
      <c r="AI40" t="e">
        <f t="shared" si="16"/>
        <v>#VALUE!</v>
      </c>
      <c r="AJ40">
        <f t="shared" si="17"/>
        <v>0</v>
      </c>
      <c r="AK40" t="e">
        <f t="shared" si="35"/>
        <v>#VALUE!</v>
      </c>
      <c r="AL40" t="e">
        <f t="shared" si="18"/>
        <v>#VALUE!</v>
      </c>
      <c r="AM40" t="e">
        <f t="shared" si="19"/>
        <v>#VALUE!</v>
      </c>
      <c r="AN40" t="e">
        <f t="shared" si="36"/>
        <v>#VALUE!</v>
      </c>
    </row>
    <row r="41" spans="1:40" ht="17.100000000000001" customHeight="1" x14ac:dyDescent="0.2">
      <c r="A41" s="19"/>
      <c r="B41" s="19" t="str">
        <f t="shared" si="20"/>
        <v/>
      </c>
      <c r="C41" s="36" t="str">
        <f t="shared" si="21"/>
        <v/>
      </c>
      <c r="D41" s="41" t="str">
        <f t="shared" si="22"/>
        <v/>
      </c>
      <c r="E41" s="20" t="str">
        <f t="shared" si="23"/>
        <v/>
      </c>
      <c r="F41" s="20" t="str">
        <f t="shared" si="24"/>
        <v/>
      </c>
      <c r="G41" s="20" t="str">
        <f t="shared" si="25"/>
        <v/>
      </c>
      <c r="H41" s="20" t="str">
        <f t="shared" si="26"/>
        <v/>
      </c>
      <c r="I41" s="20" t="str">
        <f t="shared" si="27"/>
        <v/>
      </c>
      <c r="J41" s="20" t="str">
        <f t="shared" si="28"/>
        <v/>
      </c>
      <c r="K41" s="20" t="str">
        <f t="shared" si="29"/>
        <v/>
      </c>
      <c r="L41" s="20" t="str">
        <f t="shared" si="30"/>
        <v/>
      </c>
      <c r="M41" s="20" t="str">
        <f t="shared" si="31"/>
        <v/>
      </c>
      <c r="N41" s="20" t="str">
        <f t="shared" si="32"/>
        <v/>
      </c>
      <c r="O41" s="20" t="str">
        <f t="shared" si="33"/>
        <v/>
      </c>
      <c r="Q41" s="33"/>
      <c r="S41" s="33"/>
      <c r="T41" s="33"/>
      <c r="U41" s="33"/>
      <c r="V41" s="33"/>
      <c r="W41" s="33"/>
      <c r="X41" s="33"/>
      <c r="Y41" s="33"/>
      <c r="Z41" s="33"/>
      <c r="AA41" s="33"/>
      <c r="AB41" s="42"/>
      <c r="AC41" s="42"/>
      <c r="AD41" s="42"/>
      <c r="AE41">
        <f t="shared" si="34"/>
        <v>0</v>
      </c>
      <c r="AI41" t="e">
        <f t="shared" si="16"/>
        <v>#VALUE!</v>
      </c>
      <c r="AJ41">
        <f t="shared" si="17"/>
        <v>0</v>
      </c>
      <c r="AK41" t="e">
        <f t="shared" si="35"/>
        <v>#VALUE!</v>
      </c>
      <c r="AL41" t="e">
        <f t="shared" si="18"/>
        <v>#VALUE!</v>
      </c>
      <c r="AM41" t="e">
        <f t="shared" si="19"/>
        <v>#VALUE!</v>
      </c>
      <c r="AN41" t="e">
        <f t="shared" si="36"/>
        <v>#VALUE!</v>
      </c>
    </row>
    <row r="42" spans="1:40" ht="17.100000000000001" customHeight="1" x14ac:dyDescent="0.2">
      <c r="A42" s="22"/>
      <c r="B42" s="22"/>
      <c r="C42" s="37" t="s">
        <v>37</v>
      </c>
      <c r="D42" s="31">
        <f t="shared" ref="D42:H42" si="37">SUM(D33:D41)</f>
        <v>66</v>
      </c>
      <c r="E42" s="35">
        <f t="shared" si="37"/>
        <v>117</v>
      </c>
      <c r="F42" s="35">
        <f t="shared" si="37"/>
        <v>64</v>
      </c>
      <c r="G42" s="35">
        <f t="shared" si="37"/>
        <v>45</v>
      </c>
      <c r="H42" s="35">
        <f t="shared" si="37"/>
        <v>34</v>
      </c>
      <c r="I42" s="31">
        <f>E42*7/D42</f>
        <v>12.409090909090908</v>
      </c>
      <c r="J42" s="31">
        <f>F42*7/D42</f>
        <v>6.7878787878787881</v>
      </c>
      <c r="K42" s="32">
        <f>G42*7/D42</f>
        <v>4.7727272727272725</v>
      </c>
      <c r="L42" s="32">
        <f>H42*7/D42</f>
        <v>3.606060606060606</v>
      </c>
      <c r="M42" s="20">
        <f>SUM(M33:M41)</f>
        <v>4</v>
      </c>
      <c r="N42" s="20">
        <f t="shared" ref="N42:O42" si="38">SUM(N33:N41)</f>
        <v>6</v>
      </c>
      <c r="O42" s="20">
        <f t="shared" si="38"/>
        <v>2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zoomScaleNormal="100" workbookViewId="0">
      <selection activeCell="N9" sqref="N9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332</v>
      </c>
      <c r="B1" s="2"/>
      <c r="C1" s="2"/>
      <c r="D1" s="2"/>
      <c r="E1" s="3"/>
      <c r="F1" s="4"/>
      <c r="G1" s="5" t="s">
        <v>0</v>
      </c>
      <c r="H1" s="6" t="s">
        <v>3</v>
      </c>
      <c r="I1" s="7" t="s">
        <v>804</v>
      </c>
      <c r="J1" s="5" t="s">
        <v>2</v>
      </c>
      <c r="K1" s="6" t="s">
        <v>3</v>
      </c>
      <c r="L1" s="7" t="s">
        <v>792</v>
      </c>
      <c r="M1" s="5" t="s">
        <v>4</v>
      </c>
      <c r="N1" s="6" t="s">
        <v>1</v>
      </c>
      <c r="O1" s="7" t="s">
        <v>807</v>
      </c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>
        <v>44087</v>
      </c>
      <c r="H2" s="10" t="s">
        <v>5</v>
      </c>
      <c r="I2" s="11"/>
      <c r="J2" s="9">
        <v>44094</v>
      </c>
      <c r="K2" s="10" t="s">
        <v>5</v>
      </c>
      <c r="L2" s="11"/>
      <c r="M2" s="9">
        <v>44107</v>
      </c>
      <c r="N2" s="10" t="s">
        <v>5</v>
      </c>
      <c r="O2" s="120"/>
    </row>
    <row r="3" spans="1:40" s="8" customFormat="1" ht="17.100000000000001" customHeight="1" x14ac:dyDescent="0.25">
      <c r="A3" s="1" t="s">
        <v>6</v>
      </c>
      <c r="B3" s="2"/>
      <c r="C3" s="1" t="s">
        <v>312</v>
      </c>
      <c r="D3" s="2"/>
      <c r="E3" s="12"/>
      <c r="F3" s="3"/>
      <c r="G3" s="13" t="s">
        <v>760</v>
      </c>
      <c r="H3" s="124" t="s">
        <v>324</v>
      </c>
      <c r="I3" s="15"/>
      <c r="J3" s="13" t="s">
        <v>761</v>
      </c>
      <c r="K3" s="122" t="s">
        <v>21</v>
      </c>
      <c r="L3" s="15"/>
      <c r="M3" s="13" t="s">
        <v>760</v>
      </c>
      <c r="N3" s="122" t="s">
        <v>336</v>
      </c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9" t="s">
        <v>9</v>
      </c>
      <c r="H4" s="6" t="s">
        <v>1</v>
      </c>
      <c r="I4" s="7" t="s">
        <v>795</v>
      </c>
      <c r="J4" s="119" t="s">
        <v>10</v>
      </c>
      <c r="K4" s="86" t="s">
        <v>3</v>
      </c>
      <c r="L4" s="11" t="s">
        <v>808</v>
      </c>
      <c r="M4" s="5" t="s">
        <v>11</v>
      </c>
      <c r="N4" s="86" t="s">
        <v>1</v>
      </c>
      <c r="O4" s="7" t="s">
        <v>809</v>
      </c>
    </row>
    <row r="5" spans="1:40" s="8" customFormat="1" ht="17.100000000000001" customHeight="1" x14ac:dyDescent="0.25">
      <c r="A5" s="1" t="s">
        <v>12</v>
      </c>
      <c r="B5" s="2"/>
      <c r="C5" s="1" t="s">
        <v>55</v>
      </c>
      <c r="D5" s="2"/>
      <c r="G5" s="9">
        <v>44108</v>
      </c>
      <c r="H5" s="10" t="s">
        <v>5</v>
      </c>
      <c r="I5" s="11"/>
      <c r="J5" s="9">
        <v>44115</v>
      </c>
      <c r="K5" s="10" t="s">
        <v>5</v>
      </c>
      <c r="L5" s="11"/>
      <c r="M5" s="9">
        <v>44121</v>
      </c>
      <c r="N5" s="10" t="s">
        <v>5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 t="s">
        <v>313</v>
      </c>
      <c r="H6" s="14" t="s">
        <v>333</v>
      </c>
      <c r="I6" s="15"/>
      <c r="J6" s="13" t="s">
        <v>761</v>
      </c>
      <c r="K6" s="14" t="s">
        <v>56</v>
      </c>
      <c r="L6" s="15"/>
      <c r="M6" s="13" t="s">
        <v>788</v>
      </c>
      <c r="N6" s="14" t="s">
        <v>45</v>
      </c>
      <c r="O6" s="15"/>
    </row>
    <row r="7" spans="1:40" s="8" customFormat="1" ht="17.100000000000001" customHeight="1" x14ac:dyDescent="0.25">
      <c r="A7" s="1" t="s">
        <v>15</v>
      </c>
      <c r="B7" s="2"/>
      <c r="C7" s="12">
        <f>COUNTIF(D1:O9,"won")</f>
        <v>5</v>
      </c>
      <c r="D7" s="5" t="s">
        <v>16</v>
      </c>
      <c r="E7" s="6" t="s">
        <v>3</v>
      </c>
      <c r="F7" s="7" t="s">
        <v>751</v>
      </c>
      <c r="G7" s="5" t="s">
        <v>17</v>
      </c>
      <c r="H7" s="6" t="s">
        <v>1</v>
      </c>
      <c r="I7" s="7" t="s">
        <v>805</v>
      </c>
      <c r="J7" s="5" t="s">
        <v>18</v>
      </c>
      <c r="K7" s="6" t="s">
        <v>1</v>
      </c>
      <c r="L7" s="7" t="s">
        <v>754</v>
      </c>
      <c r="M7" s="5" t="s">
        <v>322</v>
      </c>
      <c r="N7" s="6" t="s">
        <v>810</v>
      </c>
      <c r="O7" s="7" t="s">
        <v>811</v>
      </c>
    </row>
    <row r="8" spans="1:40" s="8" customFormat="1" ht="17.100000000000001" customHeight="1" x14ac:dyDescent="0.25">
      <c r="A8" s="1" t="s">
        <v>19</v>
      </c>
      <c r="B8" s="2"/>
      <c r="C8" s="12">
        <f>COUNTIF(D1:O9,"lost")</f>
        <v>4</v>
      </c>
      <c r="D8" s="9">
        <v>44122</v>
      </c>
      <c r="E8" s="10" t="s">
        <v>5</v>
      </c>
      <c r="F8" s="11"/>
      <c r="G8" s="9">
        <v>44129</v>
      </c>
      <c r="H8" s="10" t="s">
        <v>5</v>
      </c>
      <c r="I8" s="11"/>
      <c r="J8" s="9">
        <v>44142</v>
      </c>
      <c r="K8" s="10" t="s">
        <v>5</v>
      </c>
      <c r="L8" s="11"/>
      <c r="M8" s="9">
        <v>44143</v>
      </c>
      <c r="N8" s="10" t="s">
        <v>5</v>
      </c>
      <c r="O8" s="11"/>
    </row>
    <row r="9" spans="1:40" s="8" customFormat="1" ht="17.100000000000001" customHeight="1" x14ac:dyDescent="0.25">
      <c r="A9" s="1" t="s">
        <v>20</v>
      </c>
      <c r="B9" s="2"/>
      <c r="C9" s="12">
        <f>COUNTIF(D1:O9,"tie")</f>
        <v>1</v>
      </c>
      <c r="D9" s="13" t="s">
        <v>313</v>
      </c>
      <c r="E9" s="14" t="s">
        <v>53</v>
      </c>
      <c r="F9" s="15"/>
      <c r="G9" s="13" t="s">
        <v>760</v>
      </c>
      <c r="H9" s="14" t="s">
        <v>44</v>
      </c>
      <c r="I9" s="15"/>
      <c r="J9" s="13" t="s">
        <v>761</v>
      </c>
      <c r="K9" s="14" t="s">
        <v>52</v>
      </c>
      <c r="L9" s="15"/>
      <c r="M9" s="13" t="s">
        <v>760</v>
      </c>
      <c r="N9" s="14" t="s">
        <v>335</v>
      </c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60</v>
      </c>
      <c r="R11" t="s">
        <v>24</v>
      </c>
      <c r="S11" s="33" t="s">
        <v>61</v>
      </c>
      <c r="T11" s="33" t="s">
        <v>62</v>
      </c>
      <c r="U11" s="33" t="s">
        <v>63</v>
      </c>
      <c r="V11" s="33" t="s">
        <v>64</v>
      </c>
      <c r="W11" s="33" t="s">
        <v>65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123" t="s">
        <v>328</v>
      </c>
      <c r="AF11" s="33" t="s">
        <v>66</v>
      </c>
      <c r="AG11" s="4" t="s">
        <v>329</v>
      </c>
    </row>
    <row r="12" spans="1:40" ht="17.100000000000001" customHeight="1" x14ac:dyDescent="0.2">
      <c r="A12" s="19">
        <v>57</v>
      </c>
      <c r="B12" s="19">
        <f>T12</f>
        <v>9</v>
      </c>
      <c r="C12" s="36" t="str">
        <f>AN12</f>
        <v>Platts, Steve</v>
      </c>
      <c r="D12" s="36">
        <f t="shared" ref="D12:L24" si="0">U12</f>
        <v>22</v>
      </c>
      <c r="E12" s="20">
        <f t="shared" si="0"/>
        <v>5</v>
      </c>
      <c r="F12" s="20">
        <f t="shared" si="0"/>
        <v>6</v>
      </c>
      <c r="G12" s="20">
        <f t="shared" si="0"/>
        <v>0</v>
      </c>
      <c r="H12" s="20">
        <f t="shared" si="0"/>
        <v>0</v>
      </c>
      <c r="I12" s="20">
        <f t="shared" si="0"/>
        <v>0</v>
      </c>
      <c r="J12" s="20">
        <f t="shared" si="0"/>
        <v>2</v>
      </c>
      <c r="K12" s="20">
        <f t="shared" si="0"/>
        <v>3</v>
      </c>
      <c r="L12" s="20">
        <f t="shared" si="0"/>
        <v>1</v>
      </c>
      <c r="M12" s="21">
        <f t="shared" ref="M12:M24" si="1">F12/D12</f>
        <v>0.27272727272727271</v>
      </c>
      <c r="N12" s="20">
        <f>F12+G12+(H12*2)+(I12*3)</f>
        <v>6</v>
      </c>
      <c r="O12" s="21">
        <f>N12/D12</f>
        <v>0.27272727272727271</v>
      </c>
      <c r="Q12">
        <v>1</v>
      </c>
      <c r="R12" t="s">
        <v>444</v>
      </c>
      <c r="S12">
        <v>0.27300000000000002</v>
      </c>
      <c r="T12">
        <v>9</v>
      </c>
      <c r="U12">
        <v>22</v>
      </c>
      <c r="V12">
        <v>5</v>
      </c>
      <c r="W12">
        <v>6</v>
      </c>
      <c r="X12">
        <v>0</v>
      </c>
      <c r="Y12">
        <v>0</v>
      </c>
      <c r="Z12">
        <v>0</v>
      </c>
      <c r="AA12">
        <v>2</v>
      </c>
      <c r="AB12">
        <v>3</v>
      </c>
      <c r="AC12">
        <v>1</v>
      </c>
      <c r="AD12">
        <v>6</v>
      </c>
      <c r="AE12">
        <v>0.36</v>
      </c>
      <c r="AF12">
        <v>0.27300000000000002</v>
      </c>
      <c r="AG12">
        <v>0.63300000000000001</v>
      </c>
      <c r="AI12">
        <f t="shared" ref="AI12:AI25" si="2">FIND(" ",R12)</f>
        <v>6</v>
      </c>
      <c r="AJ12">
        <f t="shared" ref="AJ12:AJ25" si="3">LEN(R12)</f>
        <v>12</v>
      </c>
      <c r="AK12">
        <f>AJ12-AI12</f>
        <v>6</v>
      </c>
      <c r="AL12" t="str">
        <f t="shared" ref="AL12:AL25" si="4">RIGHT(R12,AK12)</f>
        <v>Platts</v>
      </c>
      <c r="AM12" t="str">
        <f t="shared" ref="AM12:AM25" si="5">LEFT(R12,(AI12-1))</f>
        <v>Steve</v>
      </c>
      <c r="AN12" t="str">
        <f>AL12&amp;", "&amp;AM12</f>
        <v>Platts, Steve</v>
      </c>
    </row>
    <row r="13" spans="1:40" ht="17.100000000000001" customHeight="1" x14ac:dyDescent="0.2">
      <c r="A13" s="19">
        <v>52</v>
      </c>
      <c r="B13" s="19">
        <f t="shared" ref="B13:B24" si="6">T13</f>
        <v>10</v>
      </c>
      <c r="C13" s="36" t="str">
        <f t="shared" ref="C13:C24" si="7">AN13</f>
        <v>Linn, Bernie</v>
      </c>
      <c r="D13" s="36">
        <f t="shared" si="0"/>
        <v>26</v>
      </c>
      <c r="E13" s="20">
        <f t="shared" si="0"/>
        <v>2</v>
      </c>
      <c r="F13" s="20">
        <f t="shared" si="0"/>
        <v>6</v>
      </c>
      <c r="G13" s="20">
        <f t="shared" si="0"/>
        <v>1</v>
      </c>
      <c r="H13" s="20">
        <f t="shared" si="0"/>
        <v>0</v>
      </c>
      <c r="I13" s="20">
        <f t="shared" si="0"/>
        <v>0</v>
      </c>
      <c r="J13" s="20">
        <f t="shared" si="0"/>
        <v>3</v>
      </c>
      <c r="K13" s="20">
        <f t="shared" si="0"/>
        <v>2</v>
      </c>
      <c r="L13" s="20">
        <f t="shared" si="0"/>
        <v>6</v>
      </c>
      <c r="M13" s="21">
        <f t="shared" si="1"/>
        <v>0.23076923076923078</v>
      </c>
      <c r="N13" s="20">
        <f>F13+G13+(H13*2)+(I13*3)</f>
        <v>7</v>
      </c>
      <c r="O13" s="21">
        <f t="shared" ref="O13:O24" si="8">N13/D13</f>
        <v>0.26923076923076922</v>
      </c>
      <c r="Q13">
        <v>2</v>
      </c>
      <c r="R13" t="s">
        <v>445</v>
      </c>
      <c r="S13">
        <v>0.23100000000000001</v>
      </c>
      <c r="T13">
        <v>10</v>
      </c>
      <c r="U13">
        <v>26</v>
      </c>
      <c r="V13">
        <v>2</v>
      </c>
      <c r="W13">
        <v>6</v>
      </c>
      <c r="X13">
        <v>1</v>
      </c>
      <c r="Y13">
        <v>0</v>
      </c>
      <c r="Z13">
        <v>0</v>
      </c>
      <c r="AA13">
        <v>3</v>
      </c>
      <c r="AB13">
        <v>2</v>
      </c>
      <c r="AC13">
        <v>6</v>
      </c>
      <c r="AD13">
        <v>7</v>
      </c>
      <c r="AE13">
        <v>0.28599999999999998</v>
      </c>
      <c r="AF13">
        <v>0.26900000000000002</v>
      </c>
      <c r="AG13">
        <v>0.55500000000000005</v>
      </c>
      <c r="AI13">
        <f t="shared" si="2"/>
        <v>7</v>
      </c>
      <c r="AJ13">
        <f t="shared" si="3"/>
        <v>11</v>
      </c>
      <c r="AK13">
        <f t="shared" ref="AK13:AK25" si="9">AJ13-AI13</f>
        <v>4</v>
      </c>
      <c r="AL13" t="str">
        <f t="shared" si="4"/>
        <v>Linn</v>
      </c>
      <c r="AM13" t="str">
        <f t="shared" si="5"/>
        <v>Bernie</v>
      </c>
      <c r="AN13" t="str">
        <f t="shared" ref="AN13:AN25" si="10">AL13&amp;", "&amp;AM13</f>
        <v>Linn, Bernie</v>
      </c>
    </row>
    <row r="14" spans="1:40" ht="17.100000000000001" customHeight="1" x14ac:dyDescent="0.2">
      <c r="A14" s="19">
        <v>45</v>
      </c>
      <c r="B14" s="19">
        <f t="shared" si="6"/>
        <v>9</v>
      </c>
      <c r="C14" s="36" t="str">
        <f t="shared" si="7"/>
        <v>Mort, Jason</v>
      </c>
      <c r="D14" s="36">
        <f t="shared" si="0"/>
        <v>22</v>
      </c>
      <c r="E14" s="20">
        <f t="shared" si="0"/>
        <v>10</v>
      </c>
      <c r="F14" s="20">
        <f t="shared" si="0"/>
        <v>11</v>
      </c>
      <c r="G14" s="20">
        <f t="shared" si="0"/>
        <v>2</v>
      </c>
      <c r="H14" s="20">
        <f t="shared" si="0"/>
        <v>1</v>
      </c>
      <c r="I14" s="20">
        <f t="shared" si="0"/>
        <v>1</v>
      </c>
      <c r="J14" s="20">
        <f t="shared" si="0"/>
        <v>6</v>
      </c>
      <c r="K14" s="20">
        <f t="shared" si="0"/>
        <v>3</v>
      </c>
      <c r="L14" s="20">
        <f t="shared" si="0"/>
        <v>1</v>
      </c>
      <c r="M14" s="21">
        <f t="shared" si="1"/>
        <v>0.5</v>
      </c>
      <c r="N14" s="20">
        <f t="shared" ref="N14:N24" si="11">F14+G14+(H14*2)+(I14*3)</f>
        <v>18</v>
      </c>
      <c r="O14" s="21">
        <f t="shared" si="8"/>
        <v>0.81818181818181823</v>
      </c>
      <c r="Q14">
        <v>3</v>
      </c>
      <c r="R14" t="s">
        <v>446</v>
      </c>
      <c r="S14">
        <v>0.5</v>
      </c>
      <c r="T14">
        <v>9</v>
      </c>
      <c r="U14">
        <v>22</v>
      </c>
      <c r="V14">
        <v>10</v>
      </c>
      <c r="W14">
        <v>11</v>
      </c>
      <c r="X14">
        <v>2</v>
      </c>
      <c r="Y14">
        <v>1</v>
      </c>
      <c r="Z14">
        <v>1</v>
      </c>
      <c r="AA14">
        <v>6</v>
      </c>
      <c r="AB14">
        <v>3</v>
      </c>
      <c r="AC14">
        <v>1</v>
      </c>
      <c r="AD14">
        <v>18</v>
      </c>
      <c r="AE14">
        <v>0.56000000000000005</v>
      </c>
      <c r="AF14">
        <v>0.81799999999999995</v>
      </c>
      <c r="AG14">
        <v>1.3779999999999999</v>
      </c>
      <c r="AI14">
        <f t="shared" si="2"/>
        <v>6</v>
      </c>
      <c r="AJ14">
        <f t="shared" si="3"/>
        <v>10</v>
      </c>
      <c r="AK14">
        <f t="shared" si="9"/>
        <v>4</v>
      </c>
      <c r="AL14" t="str">
        <f t="shared" si="4"/>
        <v>Mort</v>
      </c>
      <c r="AM14" t="str">
        <f t="shared" si="5"/>
        <v>Jason</v>
      </c>
      <c r="AN14" t="str">
        <f t="shared" si="10"/>
        <v>Mort, Jason</v>
      </c>
    </row>
    <row r="15" spans="1:40" ht="17.100000000000001" customHeight="1" x14ac:dyDescent="0.2">
      <c r="A15" s="19">
        <v>44</v>
      </c>
      <c r="B15" s="19">
        <f t="shared" si="6"/>
        <v>8</v>
      </c>
      <c r="C15" s="36" t="str">
        <f t="shared" si="7"/>
        <v>Archambault, Chris</v>
      </c>
      <c r="D15" s="36">
        <f t="shared" si="0"/>
        <v>22</v>
      </c>
      <c r="E15" s="20">
        <f t="shared" si="0"/>
        <v>9</v>
      </c>
      <c r="F15" s="20">
        <f t="shared" si="0"/>
        <v>10</v>
      </c>
      <c r="G15" s="20">
        <f t="shared" si="0"/>
        <v>2</v>
      </c>
      <c r="H15" s="20">
        <f t="shared" si="0"/>
        <v>1</v>
      </c>
      <c r="I15" s="20">
        <f t="shared" si="0"/>
        <v>0</v>
      </c>
      <c r="J15" s="20">
        <f t="shared" si="0"/>
        <v>6</v>
      </c>
      <c r="K15" s="20">
        <f t="shared" si="0"/>
        <v>1</v>
      </c>
      <c r="L15" s="20">
        <f t="shared" si="0"/>
        <v>0</v>
      </c>
      <c r="M15" s="21">
        <f t="shared" si="1"/>
        <v>0.45454545454545453</v>
      </c>
      <c r="N15" s="20">
        <f t="shared" si="11"/>
        <v>14</v>
      </c>
      <c r="O15" s="21">
        <f t="shared" si="8"/>
        <v>0.63636363636363635</v>
      </c>
      <c r="Q15">
        <v>4</v>
      </c>
      <c r="R15" t="s">
        <v>447</v>
      </c>
      <c r="S15">
        <v>0.45500000000000002</v>
      </c>
      <c r="T15">
        <v>8</v>
      </c>
      <c r="U15">
        <v>22</v>
      </c>
      <c r="V15">
        <v>9</v>
      </c>
      <c r="W15">
        <v>10</v>
      </c>
      <c r="X15">
        <v>2</v>
      </c>
      <c r="Y15">
        <v>1</v>
      </c>
      <c r="Z15">
        <v>0</v>
      </c>
      <c r="AA15">
        <v>6</v>
      </c>
      <c r="AB15">
        <v>1</v>
      </c>
      <c r="AC15">
        <v>0</v>
      </c>
      <c r="AD15">
        <v>14</v>
      </c>
      <c r="AE15">
        <v>0.47799999999999998</v>
      </c>
      <c r="AF15">
        <v>0.63600000000000001</v>
      </c>
      <c r="AG15">
        <v>1.115</v>
      </c>
      <c r="AI15">
        <f t="shared" si="2"/>
        <v>6</v>
      </c>
      <c r="AJ15">
        <f t="shared" si="3"/>
        <v>17</v>
      </c>
      <c r="AK15">
        <f t="shared" si="9"/>
        <v>11</v>
      </c>
      <c r="AL15" t="str">
        <f t="shared" si="4"/>
        <v>Archambault</v>
      </c>
      <c r="AM15" t="str">
        <f t="shared" si="5"/>
        <v>Chris</v>
      </c>
      <c r="AN15" t="str">
        <f t="shared" si="10"/>
        <v>Archambault, Chris</v>
      </c>
    </row>
    <row r="16" spans="1:40" ht="17.100000000000001" customHeight="1" x14ac:dyDescent="0.2">
      <c r="A16" s="19">
        <v>60</v>
      </c>
      <c r="B16" s="19">
        <f t="shared" si="6"/>
        <v>10</v>
      </c>
      <c r="C16" s="36" t="str">
        <f t="shared" si="7"/>
        <v>Smith, Robert</v>
      </c>
      <c r="D16" s="36">
        <f t="shared" si="0"/>
        <v>22</v>
      </c>
      <c r="E16" s="20">
        <f t="shared" si="0"/>
        <v>6</v>
      </c>
      <c r="F16" s="20">
        <f t="shared" si="0"/>
        <v>10</v>
      </c>
      <c r="G16" s="20">
        <f t="shared" si="0"/>
        <v>0</v>
      </c>
      <c r="H16" s="20">
        <f t="shared" si="0"/>
        <v>0</v>
      </c>
      <c r="I16" s="20">
        <f t="shared" si="0"/>
        <v>0</v>
      </c>
      <c r="J16" s="20">
        <f t="shared" si="0"/>
        <v>6</v>
      </c>
      <c r="K16" s="20">
        <f t="shared" si="0"/>
        <v>6</v>
      </c>
      <c r="L16" s="20">
        <f t="shared" si="0"/>
        <v>3</v>
      </c>
      <c r="M16" s="21">
        <f t="shared" si="1"/>
        <v>0.45454545454545453</v>
      </c>
      <c r="N16" s="20">
        <f t="shared" si="11"/>
        <v>10</v>
      </c>
      <c r="O16" s="21">
        <f t="shared" si="8"/>
        <v>0.45454545454545453</v>
      </c>
      <c r="Q16">
        <v>5</v>
      </c>
      <c r="R16" t="s">
        <v>448</v>
      </c>
      <c r="S16">
        <v>0.45500000000000002</v>
      </c>
      <c r="T16">
        <v>10</v>
      </c>
      <c r="U16">
        <v>22</v>
      </c>
      <c r="V16">
        <v>6</v>
      </c>
      <c r="W16">
        <v>10</v>
      </c>
      <c r="X16">
        <v>0</v>
      </c>
      <c r="Y16">
        <v>0</v>
      </c>
      <c r="Z16">
        <v>0</v>
      </c>
      <c r="AA16">
        <v>6</v>
      </c>
      <c r="AB16">
        <v>6</v>
      </c>
      <c r="AC16">
        <v>3</v>
      </c>
      <c r="AD16">
        <v>10</v>
      </c>
      <c r="AE16">
        <v>0.57099999999999995</v>
      </c>
      <c r="AF16">
        <v>0.45500000000000002</v>
      </c>
      <c r="AG16">
        <v>1.026</v>
      </c>
      <c r="AI16">
        <f t="shared" si="2"/>
        <v>7</v>
      </c>
      <c r="AJ16">
        <f t="shared" si="3"/>
        <v>12</v>
      </c>
      <c r="AK16">
        <f t="shared" si="9"/>
        <v>5</v>
      </c>
      <c r="AL16" t="str">
        <f t="shared" si="4"/>
        <v>Smith</v>
      </c>
      <c r="AM16" t="str">
        <f t="shared" si="5"/>
        <v>Robert</v>
      </c>
      <c r="AN16" t="str">
        <f t="shared" si="10"/>
        <v>Smith, Robert</v>
      </c>
    </row>
    <row r="17" spans="1:40" ht="17.100000000000001" customHeight="1" x14ac:dyDescent="0.2">
      <c r="A17" s="19">
        <v>60</v>
      </c>
      <c r="B17" s="19">
        <f t="shared" si="6"/>
        <v>10</v>
      </c>
      <c r="C17" s="36" t="str">
        <f t="shared" si="7"/>
        <v>Thomas, Tom</v>
      </c>
      <c r="D17" s="36">
        <f t="shared" si="0"/>
        <v>22</v>
      </c>
      <c r="E17" s="20">
        <f t="shared" si="0"/>
        <v>2</v>
      </c>
      <c r="F17" s="20">
        <f t="shared" si="0"/>
        <v>6</v>
      </c>
      <c r="G17" s="20">
        <f t="shared" si="0"/>
        <v>1</v>
      </c>
      <c r="H17" s="20">
        <f t="shared" si="0"/>
        <v>0</v>
      </c>
      <c r="I17" s="20">
        <f t="shared" si="0"/>
        <v>0</v>
      </c>
      <c r="J17" s="20">
        <f t="shared" si="0"/>
        <v>9</v>
      </c>
      <c r="K17" s="20">
        <f t="shared" si="0"/>
        <v>6</v>
      </c>
      <c r="L17" s="20">
        <f t="shared" si="0"/>
        <v>3</v>
      </c>
      <c r="M17" s="21">
        <f t="shared" si="1"/>
        <v>0.27272727272727271</v>
      </c>
      <c r="N17" s="20">
        <f t="shared" si="11"/>
        <v>7</v>
      </c>
      <c r="O17" s="21">
        <f t="shared" si="8"/>
        <v>0.31818181818181818</v>
      </c>
      <c r="Q17">
        <v>6</v>
      </c>
      <c r="R17" t="s">
        <v>449</v>
      </c>
      <c r="S17">
        <v>0.27300000000000002</v>
      </c>
      <c r="T17">
        <v>10</v>
      </c>
      <c r="U17">
        <v>22</v>
      </c>
      <c r="V17">
        <v>2</v>
      </c>
      <c r="W17">
        <v>6</v>
      </c>
      <c r="X17">
        <v>1</v>
      </c>
      <c r="Y17">
        <v>0</v>
      </c>
      <c r="Z17">
        <v>0</v>
      </c>
      <c r="AA17">
        <v>9</v>
      </c>
      <c r="AB17">
        <v>6</v>
      </c>
      <c r="AC17">
        <v>3</v>
      </c>
      <c r="AD17">
        <v>7</v>
      </c>
      <c r="AE17">
        <v>0.42899999999999999</v>
      </c>
      <c r="AF17">
        <v>0.318</v>
      </c>
      <c r="AG17">
        <v>0.747</v>
      </c>
      <c r="AI17">
        <f t="shared" si="2"/>
        <v>4</v>
      </c>
      <c r="AJ17">
        <f t="shared" si="3"/>
        <v>10</v>
      </c>
      <c r="AK17">
        <f t="shared" si="9"/>
        <v>6</v>
      </c>
      <c r="AL17" t="str">
        <f t="shared" si="4"/>
        <v>Thomas</v>
      </c>
      <c r="AM17" t="str">
        <f t="shared" si="5"/>
        <v>Tom</v>
      </c>
      <c r="AN17" t="str">
        <f t="shared" si="10"/>
        <v>Thomas, Tom</v>
      </c>
    </row>
    <row r="18" spans="1:40" ht="17.100000000000001" customHeight="1" x14ac:dyDescent="0.2">
      <c r="A18" s="19">
        <v>49</v>
      </c>
      <c r="B18" s="19">
        <f t="shared" si="6"/>
        <v>9</v>
      </c>
      <c r="C18" s="36" t="str">
        <f t="shared" si="7"/>
        <v>Stroman, Alan</v>
      </c>
      <c r="D18" s="36">
        <f t="shared" si="0"/>
        <v>25</v>
      </c>
      <c r="E18" s="20">
        <f t="shared" si="0"/>
        <v>1</v>
      </c>
      <c r="F18" s="20">
        <f t="shared" si="0"/>
        <v>11</v>
      </c>
      <c r="G18" s="20">
        <f t="shared" si="0"/>
        <v>1</v>
      </c>
      <c r="H18" s="20">
        <f t="shared" si="0"/>
        <v>0</v>
      </c>
      <c r="I18" s="20">
        <f t="shared" si="0"/>
        <v>0</v>
      </c>
      <c r="J18" s="20">
        <f t="shared" si="0"/>
        <v>6</v>
      </c>
      <c r="K18" s="20">
        <f t="shared" si="0"/>
        <v>1</v>
      </c>
      <c r="L18" s="20">
        <f t="shared" si="0"/>
        <v>0</v>
      </c>
      <c r="M18" s="21">
        <f t="shared" si="1"/>
        <v>0.44</v>
      </c>
      <c r="N18" s="20">
        <f t="shared" si="11"/>
        <v>12</v>
      </c>
      <c r="O18" s="21">
        <f t="shared" si="8"/>
        <v>0.48</v>
      </c>
      <c r="Q18">
        <v>7</v>
      </c>
      <c r="R18" t="s">
        <v>450</v>
      </c>
      <c r="S18">
        <v>0.44</v>
      </c>
      <c r="T18">
        <v>9</v>
      </c>
      <c r="U18">
        <v>25</v>
      </c>
      <c r="V18">
        <v>1</v>
      </c>
      <c r="W18">
        <v>11</v>
      </c>
      <c r="X18">
        <v>1</v>
      </c>
      <c r="Y18">
        <v>0</v>
      </c>
      <c r="Z18">
        <v>0</v>
      </c>
      <c r="AA18">
        <v>6</v>
      </c>
      <c r="AB18">
        <v>1</v>
      </c>
      <c r="AC18">
        <v>0</v>
      </c>
      <c r="AD18">
        <v>12</v>
      </c>
      <c r="AE18">
        <v>0.46200000000000002</v>
      </c>
      <c r="AF18">
        <v>0.48</v>
      </c>
      <c r="AG18">
        <v>0.94199999999999995</v>
      </c>
      <c r="AI18">
        <f t="shared" si="2"/>
        <v>5</v>
      </c>
      <c r="AJ18">
        <f t="shared" si="3"/>
        <v>12</v>
      </c>
      <c r="AK18">
        <f t="shared" si="9"/>
        <v>7</v>
      </c>
      <c r="AL18" t="str">
        <f t="shared" si="4"/>
        <v>Stroman</v>
      </c>
      <c r="AM18" t="str">
        <f t="shared" si="5"/>
        <v>Alan</v>
      </c>
      <c r="AN18" t="str">
        <f t="shared" si="10"/>
        <v>Stroman, Alan</v>
      </c>
    </row>
    <row r="19" spans="1:40" ht="17.100000000000001" customHeight="1" x14ac:dyDescent="0.2">
      <c r="A19" s="19">
        <v>62</v>
      </c>
      <c r="B19" s="19">
        <f t="shared" si="6"/>
        <v>9</v>
      </c>
      <c r="C19" s="36" t="str">
        <f t="shared" si="7"/>
        <v>Hamill, Ed</v>
      </c>
      <c r="D19" s="36">
        <f t="shared" si="0"/>
        <v>23</v>
      </c>
      <c r="E19" s="20">
        <f t="shared" si="0"/>
        <v>0</v>
      </c>
      <c r="F19" s="20">
        <f t="shared" si="0"/>
        <v>5</v>
      </c>
      <c r="G19" s="20">
        <f t="shared" si="0"/>
        <v>1</v>
      </c>
      <c r="H19" s="20">
        <f t="shared" si="0"/>
        <v>0</v>
      </c>
      <c r="I19" s="20">
        <f t="shared" si="0"/>
        <v>0</v>
      </c>
      <c r="J19" s="20">
        <f t="shared" si="0"/>
        <v>4</v>
      </c>
      <c r="K19" s="20">
        <f t="shared" si="0"/>
        <v>1</v>
      </c>
      <c r="L19" s="20">
        <f t="shared" si="0"/>
        <v>7</v>
      </c>
      <c r="M19" s="21">
        <f t="shared" si="1"/>
        <v>0.21739130434782608</v>
      </c>
      <c r="N19" s="20">
        <f t="shared" si="11"/>
        <v>6</v>
      </c>
      <c r="O19" s="21">
        <f t="shared" si="8"/>
        <v>0.2608695652173913</v>
      </c>
      <c r="Q19">
        <v>8</v>
      </c>
      <c r="R19" t="s">
        <v>451</v>
      </c>
      <c r="S19">
        <v>0.217</v>
      </c>
      <c r="T19">
        <v>9</v>
      </c>
      <c r="U19">
        <v>23</v>
      </c>
      <c r="V19">
        <v>0</v>
      </c>
      <c r="W19">
        <v>5</v>
      </c>
      <c r="X19">
        <v>1</v>
      </c>
      <c r="Y19">
        <v>0</v>
      </c>
      <c r="Z19">
        <v>0</v>
      </c>
      <c r="AA19">
        <v>4</v>
      </c>
      <c r="AB19">
        <v>1</v>
      </c>
      <c r="AC19">
        <v>7</v>
      </c>
      <c r="AD19">
        <v>6</v>
      </c>
      <c r="AE19">
        <v>0.25</v>
      </c>
      <c r="AF19">
        <v>0.26100000000000001</v>
      </c>
      <c r="AG19">
        <v>0.51100000000000001</v>
      </c>
      <c r="AI19">
        <f t="shared" si="2"/>
        <v>3</v>
      </c>
      <c r="AJ19">
        <f t="shared" si="3"/>
        <v>9</v>
      </c>
      <c r="AK19">
        <f t="shared" si="9"/>
        <v>6</v>
      </c>
      <c r="AL19" t="str">
        <f t="shared" si="4"/>
        <v>Hamill</v>
      </c>
      <c r="AM19" t="str">
        <f t="shared" si="5"/>
        <v>Ed</v>
      </c>
      <c r="AN19" t="str">
        <f t="shared" si="10"/>
        <v>Hamill, Ed</v>
      </c>
    </row>
    <row r="20" spans="1:40" ht="17.100000000000001" customHeight="1" x14ac:dyDescent="0.2">
      <c r="A20" s="19">
        <v>63</v>
      </c>
      <c r="B20" s="19">
        <f t="shared" si="6"/>
        <v>10</v>
      </c>
      <c r="C20" s="36" t="str">
        <f t="shared" si="7"/>
        <v>Stanford, Rick</v>
      </c>
      <c r="D20" s="36">
        <f t="shared" si="0"/>
        <v>22</v>
      </c>
      <c r="E20" s="20">
        <f t="shared" si="0"/>
        <v>1</v>
      </c>
      <c r="F20" s="20">
        <f t="shared" si="0"/>
        <v>3</v>
      </c>
      <c r="G20" s="20">
        <f t="shared" si="0"/>
        <v>0</v>
      </c>
      <c r="H20" s="20">
        <f t="shared" si="0"/>
        <v>0</v>
      </c>
      <c r="I20" s="20">
        <f t="shared" si="0"/>
        <v>0</v>
      </c>
      <c r="J20" s="20">
        <f t="shared" si="0"/>
        <v>1</v>
      </c>
      <c r="K20" s="20">
        <f t="shared" si="0"/>
        <v>5</v>
      </c>
      <c r="L20" s="20">
        <f t="shared" si="0"/>
        <v>10</v>
      </c>
      <c r="M20" s="21">
        <f t="shared" si="1"/>
        <v>0.13636363636363635</v>
      </c>
      <c r="N20" s="20">
        <f t="shared" si="11"/>
        <v>3</v>
      </c>
      <c r="O20" s="21">
        <f t="shared" si="8"/>
        <v>0.13636363636363635</v>
      </c>
      <c r="Q20">
        <v>9</v>
      </c>
      <c r="R20" t="s">
        <v>452</v>
      </c>
      <c r="S20">
        <v>0.13600000000000001</v>
      </c>
      <c r="T20">
        <v>10</v>
      </c>
      <c r="U20">
        <v>22</v>
      </c>
      <c r="V20">
        <v>1</v>
      </c>
      <c r="W20">
        <v>3</v>
      </c>
      <c r="X20">
        <v>0</v>
      </c>
      <c r="Y20">
        <v>0</v>
      </c>
      <c r="Z20">
        <v>0</v>
      </c>
      <c r="AA20">
        <v>1</v>
      </c>
      <c r="AB20">
        <v>5</v>
      </c>
      <c r="AC20">
        <v>10</v>
      </c>
      <c r="AD20">
        <v>3</v>
      </c>
      <c r="AE20">
        <v>0.29599999999999999</v>
      </c>
      <c r="AF20">
        <v>0.13600000000000001</v>
      </c>
      <c r="AG20">
        <v>0.433</v>
      </c>
      <c r="AI20">
        <f t="shared" si="2"/>
        <v>5</v>
      </c>
      <c r="AJ20">
        <f t="shared" si="3"/>
        <v>13</v>
      </c>
      <c r="AK20">
        <f t="shared" si="9"/>
        <v>8</v>
      </c>
      <c r="AL20" t="str">
        <f t="shared" si="4"/>
        <v>Stanford</v>
      </c>
      <c r="AM20" t="str">
        <f t="shared" si="5"/>
        <v>Rick</v>
      </c>
      <c r="AN20" t="str">
        <f t="shared" si="10"/>
        <v>Stanford, Rick</v>
      </c>
    </row>
    <row r="21" spans="1:40" ht="17.100000000000001" customHeight="1" x14ac:dyDescent="0.2">
      <c r="A21" s="19">
        <v>51</v>
      </c>
      <c r="B21" s="19">
        <f t="shared" si="6"/>
        <v>10</v>
      </c>
      <c r="C21" s="36" t="str">
        <f t="shared" si="7"/>
        <v>Druck, Chad</v>
      </c>
      <c r="D21" s="36">
        <f t="shared" si="0"/>
        <v>24</v>
      </c>
      <c r="E21" s="20">
        <f t="shared" si="0"/>
        <v>1</v>
      </c>
      <c r="F21" s="20">
        <f t="shared" si="0"/>
        <v>2</v>
      </c>
      <c r="G21" s="20">
        <f t="shared" si="0"/>
        <v>0</v>
      </c>
      <c r="H21" s="20">
        <f t="shared" si="0"/>
        <v>0</v>
      </c>
      <c r="I21" s="20">
        <f t="shared" si="0"/>
        <v>0</v>
      </c>
      <c r="J21" s="20">
        <f t="shared" si="0"/>
        <v>0</v>
      </c>
      <c r="K21" s="20">
        <f t="shared" si="0"/>
        <v>3</v>
      </c>
      <c r="L21" s="20">
        <f t="shared" si="0"/>
        <v>14</v>
      </c>
      <c r="M21" s="21">
        <f t="shared" si="1"/>
        <v>8.3333333333333329E-2</v>
      </c>
      <c r="N21" s="20">
        <f t="shared" si="11"/>
        <v>2</v>
      </c>
      <c r="O21" s="21">
        <f t="shared" si="8"/>
        <v>8.3333333333333329E-2</v>
      </c>
      <c r="Q21">
        <v>10</v>
      </c>
      <c r="R21" t="s">
        <v>453</v>
      </c>
      <c r="S21">
        <v>8.3000000000000004E-2</v>
      </c>
      <c r="T21">
        <v>10</v>
      </c>
      <c r="U21">
        <v>24</v>
      </c>
      <c r="V21">
        <v>1</v>
      </c>
      <c r="W21">
        <v>2</v>
      </c>
      <c r="X21">
        <v>0</v>
      </c>
      <c r="Y21">
        <v>0</v>
      </c>
      <c r="Z21">
        <v>0</v>
      </c>
      <c r="AA21">
        <v>0</v>
      </c>
      <c r="AB21">
        <v>3</v>
      </c>
      <c r="AC21">
        <v>14</v>
      </c>
      <c r="AD21">
        <v>2</v>
      </c>
      <c r="AE21">
        <v>0.185</v>
      </c>
      <c r="AF21">
        <v>8.3000000000000004E-2</v>
      </c>
      <c r="AG21">
        <v>0.26900000000000002</v>
      </c>
      <c r="AI21">
        <f t="shared" si="2"/>
        <v>5</v>
      </c>
      <c r="AJ21">
        <f t="shared" si="3"/>
        <v>10</v>
      </c>
      <c r="AK21">
        <f t="shared" si="9"/>
        <v>5</v>
      </c>
      <c r="AL21" t="str">
        <f t="shared" si="4"/>
        <v>Druck</v>
      </c>
      <c r="AM21" t="str">
        <f t="shared" si="5"/>
        <v>Chad</v>
      </c>
      <c r="AN21" t="str">
        <f t="shared" si="10"/>
        <v>Druck, Chad</v>
      </c>
    </row>
    <row r="22" spans="1:40" ht="17.100000000000001" customHeight="1" x14ac:dyDescent="0.2">
      <c r="A22" s="19">
        <v>44</v>
      </c>
      <c r="B22" s="19">
        <f t="shared" si="6"/>
        <v>7</v>
      </c>
      <c r="C22" s="36" t="str">
        <f t="shared" si="7"/>
        <v>Lawton, John</v>
      </c>
      <c r="D22" s="36">
        <f t="shared" si="0"/>
        <v>14</v>
      </c>
      <c r="E22" s="20">
        <f t="shared" si="0"/>
        <v>2</v>
      </c>
      <c r="F22" s="20">
        <f t="shared" si="0"/>
        <v>2</v>
      </c>
      <c r="G22" s="20">
        <f t="shared" si="0"/>
        <v>0</v>
      </c>
      <c r="H22" s="20">
        <f t="shared" si="0"/>
        <v>0</v>
      </c>
      <c r="I22" s="20">
        <f t="shared" si="0"/>
        <v>0</v>
      </c>
      <c r="J22" s="20">
        <f t="shared" si="0"/>
        <v>2</v>
      </c>
      <c r="K22" s="20">
        <f t="shared" si="0"/>
        <v>2</v>
      </c>
      <c r="L22" s="20">
        <f t="shared" si="0"/>
        <v>5</v>
      </c>
      <c r="M22" s="21">
        <f t="shared" si="1"/>
        <v>0.14285714285714285</v>
      </c>
      <c r="N22" s="20">
        <f t="shared" si="11"/>
        <v>2</v>
      </c>
      <c r="O22" s="21">
        <f t="shared" si="8"/>
        <v>0.14285714285714285</v>
      </c>
      <c r="Q22">
        <v>11</v>
      </c>
      <c r="R22" t="s">
        <v>454</v>
      </c>
      <c r="S22">
        <v>0.14299999999999999</v>
      </c>
      <c r="T22">
        <v>7</v>
      </c>
      <c r="U22">
        <v>14</v>
      </c>
      <c r="V22">
        <v>2</v>
      </c>
      <c r="W22">
        <v>2</v>
      </c>
      <c r="X22">
        <v>0</v>
      </c>
      <c r="Y22">
        <v>0</v>
      </c>
      <c r="Z22">
        <v>0</v>
      </c>
      <c r="AA22">
        <v>2</v>
      </c>
      <c r="AB22">
        <v>2</v>
      </c>
      <c r="AC22">
        <v>5</v>
      </c>
      <c r="AD22">
        <v>2</v>
      </c>
      <c r="AE22">
        <v>0.25</v>
      </c>
      <c r="AF22">
        <v>0.14299999999999999</v>
      </c>
      <c r="AG22">
        <v>0.39300000000000002</v>
      </c>
      <c r="AI22">
        <f t="shared" si="2"/>
        <v>5</v>
      </c>
      <c r="AJ22">
        <f t="shared" si="3"/>
        <v>11</v>
      </c>
      <c r="AK22">
        <f t="shared" si="9"/>
        <v>6</v>
      </c>
      <c r="AL22" t="str">
        <f t="shared" si="4"/>
        <v>Lawton</v>
      </c>
      <c r="AM22" t="str">
        <f t="shared" si="5"/>
        <v>John</v>
      </c>
      <c r="AN22" t="str">
        <f t="shared" si="10"/>
        <v>Lawton, John</v>
      </c>
    </row>
    <row r="23" spans="1:40" ht="17.100000000000001" customHeight="1" x14ac:dyDescent="0.2">
      <c r="A23" s="19">
        <v>58</v>
      </c>
      <c r="B23" s="19">
        <f t="shared" si="6"/>
        <v>9</v>
      </c>
      <c r="C23" s="36" t="str">
        <f t="shared" si="7"/>
        <v>Young, Tom</v>
      </c>
      <c r="D23" s="36">
        <f t="shared" si="0"/>
        <v>19</v>
      </c>
      <c r="E23" s="20">
        <f t="shared" si="0"/>
        <v>3</v>
      </c>
      <c r="F23" s="20">
        <f t="shared" si="0"/>
        <v>3</v>
      </c>
      <c r="G23" s="20">
        <f t="shared" si="0"/>
        <v>0</v>
      </c>
      <c r="H23" s="20">
        <f t="shared" si="0"/>
        <v>0</v>
      </c>
      <c r="I23" s="20">
        <f t="shared" si="0"/>
        <v>0</v>
      </c>
      <c r="J23" s="20">
        <f t="shared" si="0"/>
        <v>0</v>
      </c>
      <c r="K23" s="20">
        <f t="shared" si="0"/>
        <v>4</v>
      </c>
      <c r="L23" s="20">
        <f t="shared" si="0"/>
        <v>7</v>
      </c>
      <c r="M23" s="21">
        <f t="shared" si="1"/>
        <v>0.15789473684210525</v>
      </c>
      <c r="N23" s="20">
        <f t="shared" si="11"/>
        <v>3</v>
      </c>
      <c r="O23" s="21">
        <f t="shared" si="8"/>
        <v>0.15789473684210525</v>
      </c>
      <c r="Q23">
        <v>12</v>
      </c>
      <c r="R23" t="s">
        <v>455</v>
      </c>
      <c r="S23">
        <v>0.158</v>
      </c>
      <c r="T23">
        <v>9</v>
      </c>
      <c r="U23">
        <v>19</v>
      </c>
      <c r="V23">
        <v>3</v>
      </c>
      <c r="W23">
        <v>3</v>
      </c>
      <c r="X23">
        <v>0</v>
      </c>
      <c r="Y23">
        <v>0</v>
      </c>
      <c r="Z23">
        <v>0</v>
      </c>
      <c r="AA23">
        <v>0</v>
      </c>
      <c r="AB23">
        <v>4</v>
      </c>
      <c r="AC23">
        <v>7</v>
      </c>
      <c r="AD23">
        <v>3</v>
      </c>
      <c r="AE23">
        <v>0.30399999999999999</v>
      </c>
      <c r="AF23">
        <v>0.158</v>
      </c>
      <c r="AG23">
        <v>0.46200000000000002</v>
      </c>
      <c r="AI23">
        <f t="shared" si="2"/>
        <v>4</v>
      </c>
      <c r="AJ23">
        <f t="shared" si="3"/>
        <v>9</v>
      </c>
      <c r="AK23">
        <f t="shared" si="9"/>
        <v>5</v>
      </c>
      <c r="AL23" t="str">
        <f t="shared" si="4"/>
        <v>Young</v>
      </c>
      <c r="AM23" t="str">
        <f t="shared" si="5"/>
        <v>Tom</v>
      </c>
      <c r="AN23" t="str">
        <f t="shared" si="10"/>
        <v>Young, Tom</v>
      </c>
    </row>
    <row r="24" spans="1:40" ht="17.100000000000001" customHeight="1" x14ac:dyDescent="0.2">
      <c r="A24" s="19">
        <v>73</v>
      </c>
      <c r="B24" s="19">
        <f t="shared" si="6"/>
        <v>10</v>
      </c>
      <c r="C24" s="36" t="str">
        <f t="shared" si="7"/>
        <v>Hoke, Steve</v>
      </c>
      <c r="D24" s="36">
        <f t="shared" si="0"/>
        <v>23</v>
      </c>
      <c r="E24" s="20">
        <f t="shared" si="0"/>
        <v>6</v>
      </c>
      <c r="F24" s="20">
        <f t="shared" si="0"/>
        <v>5</v>
      </c>
      <c r="G24" s="20">
        <f t="shared" si="0"/>
        <v>0</v>
      </c>
      <c r="H24" s="20">
        <f t="shared" si="0"/>
        <v>0</v>
      </c>
      <c r="I24" s="20">
        <f t="shared" si="0"/>
        <v>0</v>
      </c>
      <c r="J24" s="20">
        <f t="shared" si="0"/>
        <v>0</v>
      </c>
      <c r="K24" s="20">
        <f t="shared" si="0"/>
        <v>4</v>
      </c>
      <c r="L24" s="20">
        <f t="shared" si="0"/>
        <v>8</v>
      </c>
      <c r="M24" s="21">
        <f t="shared" si="1"/>
        <v>0.21739130434782608</v>
      </c>
      <c r="N24" s="20">
        <f t="shared" si="11"/>
        <v>5</v>
      </c>
      <c r="O24" s="21">
        <f t="shared" si="8"/>
        <v>0.21739130434782608</v>
      </c>
      <c r="Q24">
        <v>13</v>
      </c>
      <c r="R24" t="s">
        <v>55</v>
      </c>
      <c r="S24">
        <v>0.217</v>
      </c>
      <c r="T24">
        <v>10</v>
      </c>
      <c r="U24">
        <v>23</v>
      </c>
      <c r="V24">
        <v>6</v>
      </c>
      <c r="W24">
        <v>5</v>
      </c>
      <c r="X24">
        <v>0</v>
      </c>
      <c r="Y24">
        <v>0</v>
      </c>
      <c r="Z24">
        <v>0</v>
      </c>
      <c r="AA24">
        <v>0</v>
      </c>
      <c r="AB24">
        <v>4</v>
      </c>
      <c r="AC24">
        <v>8</v>
      </c>
      <c r="AD24">
        <v>5</v>
      </c>
      <c r="AE24">
        <v>0.33300000000000002</v>
      </c>
      <c r="AF24">
        <v>0.217</v>
      </c>
      <c r="AG24">
        <v>0.55100000000000005</v>
      </c>
      <c r="AI24">
        <f t="shared" si="2"/>
        <v>6</v>
      </c>
      <c r="AJ24">
        <f t="shared" si="3"/>
        <v>10</v>
      </c>
      <c r="AK24">
        <f t="shared" si="9"/>
        <v>4</v>
      </c>
      <c r="AL24" t="str">
        <f t="shared" si="4"/>
        <v>Hoke</v>
      </c>
      <c r="AM24" t="str">
        <f t="shared" si="5"/>
        <v>Steve</v>
      </c>
      <c r="AN24" t="str">
        <f t="shared" si="10"/>
        <v>Hoke, Steve</v>
      </c>
    </row>
    <row r="25" spans="1:40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  <c r="AI25" t="e">
        <f t="shared" si="2"/>
        <v>#VALUE!</v>
      </c>
      <c r="AJ25">
        <f t="shared" si="3"/>
        <v>0</v>
      </c>
      <c r="AK25" t="e">
        <f t="shared" si="9"/>
        <v>#VALUE!</v>
      </c>
      <c r="AL25" t="e">
        <f t="shared" si="4"/>
        <v>#VALUE!</v>
      </c>
      <c r="AM25" t="e">
        <f t="shared" si="5"/>
        <v>#VALUE!</v>
      </c>
      <c r="AN25" t="e">
        <f t="shared" si="10"/>
        <v>#VALUE!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/>
      <c r="C27" s="36" t="s">
        <v>59</v>
      </c>
      <c r="D27" s="36"/>
      <c r="E27" s="20"/>
      <c r="F27" s="20"/>
      <c r="G27" s="20"/>
      <c r="H27" s="20"/>
      <c r="I27" s="20"/>
      <c r="J27" s="20"/>
      <c r="K27" s="20"/>
      <c r="L27" s="20"/>
      <c r="M27" s="21" t="e">
        <f t="shared" ref="M27" si="12">F27/D27</f>
        <v>#DIV/0!</v>
      </c>
      <c r="N27" s="20">
        <f t="shared" ref="N27" si="13">F27+G27+(H27*2)+(I27*3)</f>
        <v>0</v>
      </c>
      <c r="O27" s="21" t="e">
        <f t="shared" ref="O27" si="14">N27/D27</f>
        <v>#DIV/0!</v>
      </c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718</v>
      </c>
      <c r="B29" s="22"/>
      <c r="C29" s="37" t="s">
        <v>37</v>
      </c>
      <c r="D29" s="38">
        <f>SUM(D12:D28)</f>
        <v>286</v>
      </c>
      <c r="E29" s="23">
        <f t="shared" ref="E29:L29" si="15">SUM(E12:E28)</f>
        <v>48</v>
      </c>
      <c r="F29" s="23">
        <f t="shared" si="15"/>
        <v>80</v>
      </c>
      <c r="G29" s="23">
        <f t="shared" si="15"/>
        <v>8</v>
      </c>
      <c r="H29" s="23">
        <f t="shared" si="15"/>
        <v>2</v>
      </c>
      <c r="I29" s="23">
        <f t="shared" si="15"/>
        <v>1</v>
      </c>
      <c r="J29" s="23">
        <f t="shared" si="15"/>
        <v>45</v>
      </c>
      <c r="K29" s="23">
        <f t="shared" si="15"/>
        <v>41</v>
      </c>
      <c r="L29" s="23">
        <f t="shared" si="15"/>
        <v>65</v>
      </c>
      <c r="M29" s="21">
        <f>F29/D29</f>
        <v>0.27972027972027974</v>
      </c>
      <c r="N29" s="24">
        <f>SUM(N12:N28)</f>
        <v>95</v>
      </c>
      <c r="O29" s="21">
        <f>N29/D29</f>
        <v>0.33216783216783219</v>
      </c>
    </row>
    <row r="30" spans="1:40" ht="17.100000000000001" customHeight="1" x14ac:dyDescent="0.2">
      <c r="A30" s="25">
        <f>A29/COUNT(A12:A28)</f>
        <v>55.230769230769234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87" t="s">
        <v>60</v>
      </c>
      <c r="R32" t="s">
        <v>24</v>
      </c>
      <c r="S32" s="33" t="s">
        <v>62</v>
      </c>
      <c r="T32" s="33" t="s">
        <v>67</v>
      </c>
      <c r="U32" s="33" t="s">
        <v>64</v>
      </c>
      <c r="V32" s="33" t="s">
        <v>65</v>
      </c>
      <c r="W32" s="33" t="s">
        <v>32</v>
      </c>
      <c r="X32" s="33" t="s">
        <v>33</v>
      </c>
      <c r="Y32" s="33" t="s">
        <v>68</v>
      </c>
      <c r="Z32" s="33" t="s">
        <v>69</v>
      </c>
      <c r="AA32" s="33" t="s">
        <v>70</v>
      </c>
      <c r="AD32" s="33"/>
      <c r="AE32" s="90" t="s">
        <v>330</v>
      </c>
    </row>
    <row r="33" spans="1:40" ht="17.100000000000001" customHeight="1" x14ac:dyDescent="0.2">
      <c r="A33" s="19"/>
      <c r="B33" s="19">
        <f>IF(C33="","",S33)</f>
        <v>1</v>
      </c>
      <c r="C33" s="36" t="str">
        <f>IF(AJ33=0,"",AN33)</f>
        <v>Mort, Jason</v>
      </c>
      <c r="D33" s="41">
        <f>IF(C33="","",AE33)</f>
        <v>1</v>
      </c>
      <c r="E33" s="20">
        <f>IF(C33="","",V33)</f>
        <v>0</v>
      </c>
      <c r="F33" s="20">
        <f>IF(C33="","",U33)</f>
        <v>0</v>
      </c>
      <c r="G33" s="20">
        <f>IF(C33="","",W33)</f>
        <v>0</v>
      </c>
      <c r="H33" s="20">
        <f>IF(C33="","",X33)</f>
        <v>1</v>
      </c>
      <c r="I33" s="31">
        <f>IF(C33="","",E33*7/D33)</f>
        <v>0</v>
      </c>
      <c r="J33" s="31">
        <f>IF(C33="","",F33*7/D33)</f>
        <v>0</v>
      </c>
      <c r="K33" s="31">
        <f>IF(C33="","",G33*7/D33)</f>
        <v>0</v>
      </c>
      <c r="L33" s="31">
        <f>IF(C33="","",H33*7/D33)</f>
        <v>7</v>
      </c>
      <c r="M33" s="20">
        <f>IF(C33="","",Y33)</f>
        <v>0</v>
      </c>
      <c r="N33" s="20">
        <f>IF(C33="","",Z33)</f>
        <v>0</v>
      </c>
      <c r="O33" s="20">
        <f>IF(C33="","",AA33)</f>
        <v>0</v>
      </c>
      <c r="Q33">
        <v>3</v>
      </c>
      <c r="R33" s="43" t="s">
        <v>456</v>
      </c>
      <c r="S33">
        <v>1</v>
      </c>
      <c r="T33">
        <v>1</v>
      </c>
      <c r="U33">
        <v>0</v>
      </c>
      <c r="V33">
        <v>0</v>
      </c>
      <c r="W33">
        <v>0</v>
      </c>
      <c r="X33">
        <v>1</v>
      </c>
      <c r="Y33">
        <v>0</v>
      </c>
      <c r="Z33">
        <v>0</v>
      </c>
      <c r="AA33">
        <v>0</v>
      </c>
      <c r="AE33">
        <f>DOLLARDE(T33,3)</f>
        <v>1</v>
      </c>
      <c r="AI33">
        <f t="shared" ref="AI33:AI41" si="16">FIND(" ", SUBSTITUTE(R33, CHAR(160), " "))</f>
        <v>6</v>
      </c>
      <c r="AJ33">
        <f t="shared" ref="AJ33:AJ41" si="17">LEN(R33)</f>
        <v>10</v>
      </c>
      <c r="AK33">
        <f>AJ33-AI33</f>
        <v>4</v>
      </c>
      <c r="AL33" t="str">
        <f t="shared" ref="AL33:AL41" si="18">RIGHT(R33,AK33)</f>
        <v>Mort</v>
      </c>
      <c r="AM33" t="str">
        <f t="shared" ref="AM33:AM41" si="19">LEFT(R33,(AI33-1))</f>
        <v>Jason</v>
      </c>
      <c r="AN33" t="str">
        <f>AL33&amp;", "&amp;AM33</f>
        <v>Mort, Jason</v>
      </c>
    </row>
    <row r="34" spans="1:40" ht="17.100000000000001" customHeight="1" x14ac:dyDescent="0.2">
      <c r="A34" s="19"/>
      <c r="B34" s="19">
        <f t="shared" ref="B34:B41" si="20">IF(C34="","",S34)</f>
        <v>8</v>
      </c>
      <c r="C34" s="36" t="str">
        <f t="shared" ref="C34:C41" si="21">IF(AJ34=0,"",AN34)</f>
        <v>Archambault, Chris</v>
      </c>
      <c r="D34" s="41">
        <f t="shared" ref="D34:D41" si="22">IF(C34="","",AE34)</f>
        <v>32</v>
      </c>
      <c r="E34" s="20">
        <f t="shared" ref="E34:E41" si="23">IF(C34="","",V34)</f>
        <v>27</v>
      </c>
      <c r="F34" s="20">
        <f t="shared" ref="F34:F41" si="24">IF(C34="","",U34)</f>
        <v>8</v>
      </c>
      <c r="G34" s="20">
        <f t="shared" ref="G34:G41" si="25">IF(C34="","",W34)</f>
        <v>16</v>
      </c>
      <c r="H34" s="20">
        <f t="shared" ref="H34:H41" si="26">IF(C34="","",X34)</f>
        <v>50</v>
      </c>
      <c r="I34" s="31">
        <f t="shared" ref="I34:I41" si="27">IF(C34="","",E34*7/D34)</f>
        <v>5.90625</v>
      </c>
      <c r="J34" s="31">
        <f t="shared" ref="J34:J41" si="28">IF(C34="","",F34*7/D34)</f>
        <v>1.75</v>
      </c>
      <c r="K34" s="31">
        <f t="shared" ref="K34:K41" si="29">IF(C34="","",G34*7/D34)</f>
        <v>3.5</v>
      </c>
      <c r="L34" s="31">
        <f t="shared" ref="L34:L41" si="30">IF(C34="","",H34*7/D34)</f>
        <v>10.9375</v>
      </c>
      <c r="M34" s="20">
        <f t="shared" ref="M34:M41" si="31">IF(C34="","",Y34)</f>
        <v>4</v>
      </c>
      <c r="N34" s="20">
        <f t="shared" ref="N34:N41" si="32">IF(C34="","",Z34)</f>
        <v>1</v>
      </c>
      <c r="O34" s="20">
        <f t="shared" ref="O34:O41" si="33">IF(C34="","",AA34)</f>
        <v>0</v>
      </c>
      <c r="Q34">
        <v>4</v>
      </c>
      <c r="R34" s="43" t="s">
        <v>457</v>
      </c>
      <c r="S34">
        <v>8</v>
      </c>
      <c r="T34">
        <v>32</v>
      </c>
      <c r="U34">
        <v>8</v>
      </c>
      <c r="V34">
        <v>27</v>
      </c>
      <c r="W34">
        <v>16</v>
      </c>
      <c r="X34">
        <v>50</v>
      </c>
      <c r="Y34">
        <v>4</v>
      </c>
      <c r="Z34">
        <v>1</v>
      </c>
      <c r="AA34">
        <v>0</v>
      </c>
      <c r="AE34">
        <f t="shared" ref="AE34:AE41" si="34">DOLLARDE(T34,3)</f>
        <v>32</v>
      </c>
      <c r="AI34">
        <f t="shared" si="16"/>
        <v>6</v>
      </c>
      <c r="AJ34">
        <f t="shared" si="17"/>
        <v>17</v>
      </c>
      <c r="AK34">
        <f t="shared" ref="AK34:AK41" si="35">AJ34-AI34</f>
        <v>11</v>
      </c>
      <c r="AL34" t="str">
        <f t="shared" si="18"/>
        <v>Archambault</v>
      </c>
      <c r="AM34" t="str">
        <f t="shared" si="19"/>
        <v>Chris</v>
      </c>
      <c r="AN34" t="str">
        <f t="shared" ref="AN34:AN41" si="36">AL34&amp;", "&amp;AM34</f>
        <v>Archambault, Chris</v>
      </c>
    </row>
    <row r="35" spans="1:40" ht="17.100000000000001" customHeight="1" x14ac:dyDescent="0.2">
      <c r="A35" s="19"/>
      <c r="B35" s="19">
        <f t="shared" si="20"/>
        <v>1</v>
      </c>
      <c r="C35" s="36" t="str">
        <f t="shared" si="21"/>
        <v>Lawton, John</v>
      </c>
      <c r="D35" s="41">
        <f t="shared" si="22"/>
        <v>0</v>
      </c>
      <c r="E35" s="20">
        <f t="shared" si="23"/>
        <v>0</v>
      </c>
      <c r="F35" s="20">
        <f t="shared" si="24"/>
        <v>3</v>
      </c>
      <c r="G35" s="20">
        <f t="shared" si="25"/>
        <v>4</v>
      </c>
      <c r="H35" s="20">
        <f t="shared" si="26"/>
        <v>0</v>
      </c>
      <c r="I35" s="31" t="e">
        <f t="shared" si="27"/>
        <v>#DIV/0!</v>
      </c>
      <c r="J35" s="31" t="e">
        <f t="shared" si="28"/>
        <v>#DIV/0!</v>
      </c>
      <c r="K35" s="31" t="e">
        <f t="shared" si="29"/>
        <v>#DIV/0!</v>
      </c>
      <c r="L35" s="31" t="e">
        <f t="shared" si="30"/>
        <v>#DIV/0!</v>
      </c>
      <c r="M35" s="20">
        <f t="shared" si="31"/>
        <v>0</v>
      </c>
      <c r="N35" s="20">
        <f t="shared" si="32"/>
        <v>1</v>
      </c>
      <c r="O35" s="20">
        <f t="shared" si="33"/>
        <v>0</v>
      </c>
      <c r="Q35">
        <v>11</v>
      </c>
      <c r="R35" t="s">
        <v>458</v>
      </c>
      <c r="S35">
        <v>1</v>
      </c>
      <c r="T35">
        <v>0</v>
      </c>
      <c r="U35">
        <v>3</v>
      </c>
      <c r="V35">
        <v>0</v>
      </c>
      <c r="W35">
        <v>4</v>
      </c>
      <c r="X35">
        <v>0</v>
      </c>
      <c r="Y35">
        <v>0</v>
      </c>
      <c r="Z35">
        <v>1</v>
      </c>
      <c r="AA35">
        <v>0</v>
      </c>
      <c r="AE35">
        <f t="shared" si="34"/>
        <v>0</v>
      </c>
      <c r="AI35">
        <f t="shared" si="16"/>
        <v>5</v>
      </c>
      <c r="AJ35">
        <f t="shared" si="17"/>
        <v>11</v>
      </c>
      <c r="AK35">
        <f t="shared" si="35"/>
        <v>6</v>
      </c>
      <c r="AL35" t="str">
        <f t="shared" si="18"/>
        <v>Lawton</v>
      </c>
      <c r="AM35" t="str">
        <f t="shared" si="19"/>
        <v>John</v>
      </c>
      <c r="AN35" t="str">
        <f t="shared" si="36"/>
        <v>Lawton, John</v>
      </c>
    </row>
    <row r="36" spans="1:40" ht="17.100000000000001" customHeight="1" x14ac:dyDescent="0.2">
      <c r="A36" s="19"/>
      <c r="B36" s="19">
        <f t="shared" si="20"/>
        <v>2</v>
      </c>
      <c r="C36" s="36" t="str">
        <f t="shared" si="21"/>
        <v>Young, Tom</v>
      </c>
      <c r="D36" s="41">
        <f t="shared" si="22"/>
        <v>7</v>
      </c>
      <c r="E36" s="20">
        <f t="shared" si="23"/>
        <v>19</v>
      </c>
      <c r="F36" s="20">
        <f t="shared" si="24"/>
        <v>15</v>
      </c>
      <c r="G36" s="20">
        <f t="shared" si="25"/>
        <v>6</v>
      </c>
      <c r="H36" s="20">
        <f t="shared" si="26"/>
        <v>0</v>
      </c>
      <c r="I36" s="31">
        <f t="shared" si="27"/>
        <v>19</v>
      </c>
      <c r="J36" s="31">
        <f t="shared" si="28"/>
        <v>15</v>
      </c>
      <c r="K36" s="31">
        <f t="shared" si="29"/>
        <v>6</v>
      </c>
      <c r="L36" s="31">
        <f t="shared" si="30"/>
        <v>0</v>
      </c>
      <c r="M36" s="20">
        <f t="shared" si="31"/>
        <v>0</v>
      </c>
      <c r="N36" s="20">
        <f t="shared" si="32"/>
        <v>1</v>
      </c>
      <c r="O36" s="20">
        <f t="shared" si="33"/>
        <v>0</v>
      </c>
      <c r="Q36">
        <v>12</v>
      </c>
      <c r="R36" t="s">
        <v>459</v>
      </c>
      <c r="S36">
        <v>2</v>
      </c>
      <c r="T36">
        <v>7</v>
      </c>
      <c r="U36">
        <v>15</v>
      </c>
      <c r="V36">
        <v>19</v>
      </c>
      <c r="W36">
        <v>6</v>
      </c>
      <c r="X36">
        <v>0</v>
      </c>
      <c r="Y36">
        <v>0</v>
      </c>
      <c r="Z36">
        <v>1</v>
      </c>
      <c r="AA36">
        <v>0</v>
      </c>
      <c r="AE36">
        <f t="shared" si="34"/>
        <v>7</v>
      </c>
      <c r="AI36">
        <f t="shared" si="16"/>
        <v>4</v>
      </c>
      <c r="AJ36">
        <f t="shared" si="17"/>
        <v>9</v>
      </c>
      <c r="AK36">
        <f t="shared" si="35"/>
        <v>5</v>
      </c>
      <c r="AL36" t="str">
        <f t="shared" si="18"/>
        <v>Young</v>
      </c>
      <c r="AM36" t="str">
        <f t="shared" si="19"/>
        <v>Tom</v>
      </c>
      <c r="AN36" t="str">
        <f t="shared" si="36"/>
        <v>Young, Tom</v>
      </c>
    </row>
    <row r="37" spans="1:40" ht="17.100000000000001" customHeight="1" x14ac:dyDescent="0.2">
      <c r="A37" s="19"/>
      <c r="B37" s="19">
        <f t="shared" si="20"/>
        <v>10</v>
      </c>
      <c r="C37" s="36" t="str">
        <f t="shared" si="21"/>
        <v>Hoke, Steve</v>
      </c>
      <c r="D37" s="41">
        <f t="shared" si="22"/>
        <v>27</v>
      </c>
      <c r="E37" s="20">
        <f t="shared" si="23"/>
        <v>38</v>
      </c>
      <c r="F37" s="20">
        <f t="shared" si="24"/>
        <v>19</v>
      </c>
      <c r="G37" s="20">
        <f t="shared" si="25"/>
        <v>16</v>
      </c>
      <c r="H37" s="20">
        <f t="shared" si="26"/>
        <v>2</v>
      </c>
      <c r="I37" s="31">
        <f t="shared" si="27"/>
        <v>9.8518518518518512</v>
      </c>
      <c r="J37" s="31">
        <f t="shared" si="28"/>
        <v>4.9259259259259256</v>
      </c>
      <c r="K37" s="31">
        <f t="shared" si="29"/>
        <v>4.1481481481481479</v>
      </c>
      <c r="L37" s="31">
        <f t="shared" si="30"/>
        <v>0.51851851851851849</v>
      </c>
      <c r="M37" s="20">
        <f t="shared" si="31"/>
        <v>1</v>
      </c>
      <c r="N37" s="20">
        <f t="shared" si="32"/>
        <v>1</v>
      </c>
      <c r="O37" s="20">
        <f t="shared" si="33"/>
        <v>4</v>
      </c>
      <c r="Q37">
        <v>13</v>
      </c>
      <c r="R37" t="s">
        <v>460</v>
      </c>
      <c r="S37">
        <v>10</v>
      </c>
      <c r="T37">
        <v>27</v>
      </c>
      <c r="U37">
        <v>19</v>
      </c>
      <c r="V37">
        <v>38</v>
      </c>
      <c r="W37">
        <v>16</v>
      </c>
      <c r="X37">
        <v>2</v>
      </c>
      <c r="Y37">
        <v>1</v>
      </c>
      <c r="Z37">
        <v>1</v>
      </c>
      <c r="AA37">
        <v>4</v>
      </c>
      <c r="AB37" s="42"/>
      <c r="AC37" s="42"/>
      <c r="AD37" s="42"/>
      <c r="AE37">
        <f t="shared" si="34"/>
        <v>27</v>
      </c>
      <c r="AI37">
        <f t="shared" si="16"/>
        <v>6</v>
      </c>
      <c r="AJ37">
        <f t="shared" si="17"/>
        <v>10</v>
      </c>
      <c r="AK37">
        <f t="shared" si="35"/>
        <v>4</v>
      </c>
      <c r="AL37" t="str">
        <f t="shared" si="18"/>
        <v>Hoke</v>
      </c>
      <c r="AM37" t="str">
        <f t="shared" si="19"/>
        <v>Steve</v>
      </c>
      <c r="AN37" t="str">
        <f t="shared" si="36"/>
        <v>Hoke, Steve</v>
      </c>
    </row>
    <row r="38" spans="1:40" ht="17.100000000000001" customHeight="1" x14ac:dyDescent="0.2">
      <c r="A38" s="19"/>
      <c r="B38" s="19" t="str">
        <f t="shared" si="20"/>
        <v/>
      </c>
      <c r="C38" s="36" t="str">
        <f t="shared" si="21"/>
        <v/>
      </c>
      <c r="D38" s="41" t="str">
        <f t="shared" si="22"/>
        <v/>
      </c>
      <c r="E38" s="20" t="str">
        <f t="shared" si="23"/>
        <v/>
      </c>
      <c r="F38" s="20" t="str">
        <f t="shared" si="24"/>
        <v/>
      </c>
      <c r="G38" s="20" t="str">
        <f t="shared" si="25"/>
        <v/>
      </c>
      <c r="H38" s="20" t="str">
        <f t="shared" si="26"/>
        <v/>
      </c>
      <c r="I38" s="31" t="str">
        <f t="shared" si="27"/>
        <v/>
      </c>
      <c r="J38" s="31" t="str">
        <f t="shared" si="28"/>
        <v/>
      </c>
      <c r="K38" s="31" t="str">
        <f t="shared" si="29"/>
        <v/>
      </c>
      <c r="L38" s="31" t="str">
        <f t="shared" si="30"/>
        <v/>
      </c>
      <c r="M38" s="20" t="str">
        <f t="shared" si="31"/>
        <v/>
      </c>
      <c r="N38" s="20" t="str">
        <f t="shared" si="32"/>
        <v/>
      </c>
      <c r="O38" s="20" t="str">
        <f t="shared" si="33"/>
        <v/>
      </c>
      <c r="Q38" s="33"/>
      <c r="S38" s="33"/>
      <c r="T38" s="33"/>
      <c r="U38" s="33"/>
      <c r="V38" s="33"/>
      <c r="W38" s="33"/>
      <c r="X38" s="33"/>
      <c r="Y38" s="33"/>
      <c r="Z38" s="33"/>
      <c r="AA38" s="33"/>
      <c r="AB38" s="42"/>
      <c r="AC38" s="42"/>
      <c r="AD38" s="42"/>
      <c r="AE38">
        <f t="shared" si="34"/>
        <v>0</v>
      </c>
      <c r="AI38" t="e">
        <f t="shared" si="16"/>
        <v>#VALUE!</v>
      </c>
      <c r="AJ38">
        <f t="shared" si="17"/>
        <v>0</v>
      </c>
      <c r="AK38" t="e">
        <f t="shared" si="35"/>
        <v>#VALUE!</v>
      </c>
      <c r="AL38" t="e">
        <f t="shared" si="18"/>
        <v>#VALUE!</v>
      </c>
      <c r="AM38" t="e">
        <f t="shared" si="19"/>
        <v>#VALUE!</v>
      </c>
      <c r="AN38" t="e">
        <f t="shared" si="36"/>
        <v>#VALUE!</v>
      </c>
    </row>
    <row r="39" spans="1:40" ht="17.100000000000001" customHeight="1" x14ac:dyDescent="0.2">
      <c r="A39" s="19"/>
      <c r="B39" s="19" t="str">
        <f t="shared" si="20"/>
        <v/>
      </c>
      <c r="C39" s="36" t="str">
        <f t="shared" si="21"/>
        <v/>
      </c>
      <c r="D39" s="41" t="str">
        <f t="shared" si="22"/>
        <v/>
      </c>
      <c r="E39" s="20" t="str">
        <f t="shared" si="23"/>
        <v/>
      </c>
      <c r="F39" s="20" t="str">
        <f t="shared" si="24"/>
        <v/>
      </c>
      <c r="G39" s="20" t="str">
        <f t="shared" si="25"/>
        <v/>
      </c>
      <c r="H39" s="20" t="str">
        <f t="shared" si="26"/>
        <v/>
      </c>
      <c r="I39" s="31" t="str">
        <f t="shared" si="27"/>
        <v/>
      </c>
      <c r="J39" s="31" t="str">
        <f t="shared" si="28"/>
        <v/>
      </c>
      <c r="K39" s="31" t="str">
        <f t="shared" si="29"/>
        <v/>
      </c>
      <c r="L39" s="31" t="str">
        <f t="shared" si="30"/>
        <v/>
      </c>
      <c r="M39" s="20" t="str">
        <f t="shared" si="31"/>
        <v/>
      </c>
      <c r="N39" s="20" t="str">
        <f t="shared" si="32"/>
        <v/>
      </c>
      <c r="O39" s="20" t="str">
        <f t="shared" si="33"/>
        <v/>
      </c>
      <c r="Q39" s="33"/>
      <c r="S39" s="33"/>
      <c r="T39" s="33"/>
      <c r="U39" s="33"/>
      <c r="V39" s="33"/>
      <c r="W39" s="33"/>
      <c r="X39" s="33"/>
      <c r="Y39" s="33"/>
      <c r="Z39" s="33"/>
      <c r="AA39" s="33"/>
      <c r="AB39" s="42"/>
      <c r="AC39" s="42"/>
      <c r="AD39" s="42"/>
      <c r="AE39">
        <f t="shared" si="34"/>
        <v>0</v>
      </c>
      <c r="AI39" t="e">
        <f t="shared" si="16"/>
        <v>#VALUE!</v>
      </c>
      <c r="AJ39">
        <f t="shared" si="17"/>
        <v>0</v>
      </c>
      <c r="AK39" t="e">
        <f t="shared" si="35"/>
        <v>#VALUE!</v>
      </c>
      <c r="AL39" t="e">
        <f t="shared" si="18"/>
        <v>#VALUE!</v>
      </c>
      <c r="AM39" t="e">
        <f t="shared" si="19"/>
        <v>#VALUE!</v>
      </c>
      <c r="AN39" t="e">
        <f t="shared" si="36"/>
        <v>#VALUE!</v>
      </c>
    </row>
    <row r="40" spans="1:40" ht="17.100000000000001" customHeight="1" x14ac:dyDescent="0.2">
      <c r="A40" s="19"/>
      <c r="B40" s="19" t="str">
        <f t="shared" si="20"/>
        <v/>
      </c>
      <c r="C40" s="36" t="str">
        <f t="shared" si="21"/>
        <v/>
      </c>
      <c r="D40" s="41" t="str">
        <f t="shared" si="22"/>
        <v/>
      </c>
      <c r="E40" s="20" t="str">
        <f t="shared" si="23"/>
        <v/>
      </c>
      <c r="F40" s="20" t="str">
        <f t="shared" si="24"/>
        <v/>
      </c>
      <c r="G40" s="20" t="str">
        <f t="shared" si="25"/>
        <v/>
      </c>
      <c r="H40" s="20" t="str">
        <f t="shared" si="26"/>
        <v/>
      </c>
      <c r="I40" s="20" t="str">
        <f t="shared" si="27"/>
        <v/>
      </c>
      <c r="J40" s="20" t="str">
        <f t="shared" si="28"/>
        <v/>
      </c>
      <c r="K40" s="20" t="str">
        <f t="shared" si="29"/>
        <v/>
      </c>
      <c r="L40" s="20" t="str">
        <f t="shared" si="30"/>
        <v/>
      </c>
      <c r="M40" s="20" t="str">
        <f t="shared" si="31"/>
        <v/>
      </c>
      <c r="N40" s="20" t="str">
        <f t="shared" si="32"/>
        <v/>
      </c>
      <c r="O40" s="20" t="str">
        <f t="shared" si="33"/>
        <v/>
      </c>
      <c r="Q40" s="33"/>
      <c r="S40" s="33"/>
      <c r="T40" s="33"/>
      <c r="U40" s="33"/>
      <c r="V40" s="33"/>
      <c r="W40" s="33"/>
      <c r="X40" s="33"/>
      <c r="Y40" s="33"/>
      <c r="Z40" s="33"/>
      <c r="AA40" s="33"/>
      <c r="AB40" s="42"/>
      <c r="AC40" s="42"/>
      <c r="AD40" s="42"/>
      <c r="AE40">
        <f t="shared" si="34"/>
        <v>0</v>
      </c>
      <c r="AI40" t="e">
        <f t="shared" si="16"/>
        <v>#VALUE!</v>
      </c>
      <c r="AJ40">
        <f t="shared" si="17"/>
        <v>0</v>
      </c>
      <c r="AK40" t="e">
        <f t="shared" si="35"/>
        <v>#VALUE!</v>
      </c>
      <c r="AL40" t="e">
        <f t="shared" si="18"/>
        <v>#VALUE!</v>
      </c>
      <c r="AM40" t="e">
        <f t="shared" si="19"/>
        <v>#VALUE!</v>
      </c>
      <c r="AN40" t="e">
        <f t="shared" si="36"/>
        <v>#VALUE!</v>
      </c>
    </row>
    <row r="41" spans="1:40" ht="17.100000000000001" customHeight="1" x14ac:dyDescent="0.2">
      <c r="A41" s="19"/>
      <c r="B41" s="19" t="str">
        <f t="shared" si="20"/>
        <v/>
      </c>
      <c r="C41" s="36" t="str">
        <f t="shared" si="21"/>
        <v/>
      </c>
      <c r="D41" s="41" t="str">
        <f t="shared" si="22"/>
        <v/>
      </c>
      <c r="E41" s="20" t="str">
        <f t="shared" si="23"/>
        <v/>
      </c>
      <c r="F41" s="20" t="str">
        <f t="shared" si="24"/>
        <v/>
      </c>
      <c r="G41" s="20" t="str">
        <f t="shared" si="25"/>
        <v/>
      </c>
      <c r="H41" s="20" t="str">
        <f t="shared" si="26"/>
        <v/>
      </c>
      <c r="I41" s="20" t="str">
        <f t="shared" si="27"/>
        <v/>
      </c>
      <c r="J41" s="20" t="str">
        <f t="shared" si="28"/>
        <v/>
      </c>
      <c r="K41" s="20" t="str">
        <f t="shared" si="29"/>
        <v/>
      </c>
      <c r="L41" s="20" t="str">
        <f t="shared" si="30"/>
        <v/>
      </c>
      <c r="M41" s="20" t="str">
        <f t="shared" si="31"/>
        <v/>
      </c>
      <c r="N41" s="20" t="str">
        <f t="shared" si="32"/>
        <v/>
      </c>
      <c r="O41" s="20" t="str">
        <f t="shared" si="33"/>
        <v/>
      </c>
      <c r="Q41" s="33"/>
      <c r="S41" s="33"/>
      <c r="T41" s="33"/>
      <c r="U41" s="33"/>
      <c r="V41" s="33"/>
      <c r="W41" s="33"/>
      <c r="X41" s="33"/>
      <c r="Y41" s="33"/>
      <c r="Z41" s="33"/>
      <c r="AA41" s="33"/>
      <c r="AB41" s="42"/>
      <c r="AC41" s="42"/>
      <c r="AD41" s="42"/>
      <c r="AE41">
        <f t="shared" si="34"/>
        <v>0</v>
      </c>
      <c r="AI41" t="e">
        <f t="shared" si="16"/>
        <v>#VALUE!</v>
      </c>
      <c r="AJ41">
        <f t="shared" si="17"/>
        <v>0</v>
      </c>
      <c r="AK41" t="e">
        <f t="shared" si="35"/>
        <v>#VALUE!</v>
      </c>
      <c r="AL41" t="e">
        <f t="shared" si="18"/>
        <v>#VALUE!</v>
      </c>
      <c r="AM41" t="e">
        <f t="shared" si="19"/>
        <v>#VALUE!</v>
      </c>
      <c r="AN41" t="e">
        <f t="shared" si="36"/>
        <v>#VALUE!</v>
      </c>
    </row>
    <row r="42" spans="1:40" ht="17.100000000000001" customHeight="1" x14ac:dyDescent="0.2">
      <c r="A42" s="22"/>
      <c r="B42" s="22"/>
      <c r="C42" s="37" t="s">
        <v>37</v>
      </c>
      <c r="D42" s="31">
        <f t="shared" ref="D42:H42" si="37">SUM(D33:D41)</f>
        <v>67</v>
      </c>
      <c r="E42" s="35">
        <f t="shared" si="37"/>
        <v>84</v>
      </c>
      <c r="F42" s="35">
        <f t="shared" si="37"/>
        <v>45</v>
      </c>
      <c r="G42" s="35">
        <f t="shared" si="37"/>
        <v>42</v>
      </c>
      <c r="H42" s="35">
        <f t="shared" si="37"/>
        <v>53</v>
      </c>
      <c r="I42" s="31">
        <f>E42*7/D42</f>
        <v>8.7761194029850742</v>
      </c>
      <c r="J42" s="31">
        <f>F42*7/D42</f>
        <v>4.7014925373134329</v>
      </c>
      <c r="K42" s="32">
        <f>G42*7/D42</f>
        <v>4.3880597014925371</v>
      </c>
      <c r="L42" s="32">
        <f>H42*7/D42</f>
        <v>5.5373134328358207</v>
      </c>
      <c r="M42" s="20">
        <f>SUM(M33:M41)</f>
        <v>5</v>
      </c>
      <c r="N42" s="20">
        <f t="shared" ref="N42:O42" si="38">SUM(N33:N41)</f>
        <v>4</v>
      </c>
      <c r="O42" s="20">
        <f t="shared" si="38"/>
        <v>4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zoomScaleNormal="100" workbookViewId="0">
      <selection activeCell="D6" sqref="D6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332</v>
      </c>
      <c r="B1" s="2"/>
      <c r="C1" s="2"/>
      <c r="D1" s="2"/>
      <c r="E1" s="3"/>
      <c r="F1" s="4"/>
      <c r="G1" s="5" t="s">
        <v>0</v>
      </c>
      <c r="H1" s="6" t="s">
        <v>3</v>
      </c>
      <c r="I1" s="7" t="s">
        <v>812</v>
      </c>
      <c r="J1" s="5" t="s">
        <v>2</v>
      </c>
      <c r="K1" s="6" t="s">
        <v>1</v>
      </c>
      <c r="L1" s="7" t="s">
        <v>802</v>
      </c>
      <c r="M1" s="5" t="s">
        <v>4</v>
      </c>
      <c r="N1" s="6" t="s">
        <v>3</v>
      </c>
      <c r="O1" s="7" t="s">
        <v>813</v>
      </c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>
        <v>44087</v>
      </c>
      <c r="H2" s="10" t="s">
        <v>5</v>
      </c>
      <c r="I2" s="11"/>
      <c r="J2" s="9">
        <v>44094</v>
      </c>
      <c r="K2" s="10" t="s">
        <v>5</v>
      </c>
      <c r="L2" s="11"/>
      <c r="M2" s="9">
        <v>44107</v>
      </c>
      <c r="N2" s="10" t="s">
        <v>5</v>
      </c>
      <c r="O2" s="120"/>
    </row>
    <row r="3" spans="1:40" s="8" customFormat="1" ht="17.100000000000001" customHeight="1" x14ac:dyDescent="0.25">
      <c r="A3" s="1" t="s">
        <v>6</v>
      </c>
      <c r="B3" s="2"/>
      <c r="C3" s="1" t="s">
        <v>21</v>
      </c>
      <c r="D3" s="2"/>
      <c r="E3" s="12"/>
      <c r="F3" s="3"/>
      <c r="G3" s="13" t="s">
        <v>760</v>
      </c>
      <c r="H3" s="124" t="s">
        <v>53</v>
      </c>
      <c r="I3" s="15"/>
      <c r="J3" s="13" t="s">
        <v>761</v>
      </c>
      <c r="K3" s="122" t="s">
        <v>312</v>
      </c>
      <c r="L3" s="15"/>
      <c r="M3" s="13" t="s">
        <v>313</v>
      </c>
      <c r="N3" s="122" t="s">
        <v>7</v>
      </c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9" t="s">
        <v>9</v>
      </c>
      <c r="H4" s="6" t="s">
        <v>3</v>
      </c>
      <c r="I4" s="7" t="s">
        <v>814</v>
      </c>
      <c r="J4" s="119" t="s">
        <v>10</v>
      </c>
      <c r="K4" s="86" t="s">
        <v>1</v>
      </c>
      <c r="L4" s="11" t="s">
        <v>815</v>
      </c>
      <c r="M4" s="5" t="s">
        <v>11</v>
      </c>
      <c r="N4" s="86" t="s">
        <v>1</v>
      </c>
      <c r="O4" s="7" t="s">
        <v>809</v>
      </c>
    </row>
    <row r="5" spans="1:40" s="8" customFormat="1" ht="17.100000000000001" customHeight="1" x14ac:dyDescent="0.25">
      <c r="A5" s="1" t="s">
        <v>12</v>
      </c>
      <c r="B5" s="2"/>
      <c r="C5" s="1" t="s">
        <v>316</v>
      </c>
      <c r="D5" s="2"/>
      <c r="G5" s="9">
        <v>44108</v>
      </c>
      <c r="H5" s="10" t="s">
        <v>5</v>
      </c>
      <c r="I5" s="11"/>
      <c r="J5" s="9">
        <v>44115</v>
      </c>
      <c r="K5" s="10" t="s">
        <v>5</v>
      </c>
      <c r="L5" s="11"/>
      <c r="M5" s="9">
        <v>44121</v>
      </c>
      <c r="N5" s="10" t="s">
        <v>5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 t="s">
        <v>760</v>
      </c>
      <c r="H6" s="14" t="s">
        <v>56</v>
      </c>
      <c r="I6" s="15"/>
      <c r="J6" s="13" t="s">
        <v>770</v>
      </c>
      <c r="K6" s="14" t="s">
        <v>44</v>
      </c>
      <c r="L6" s="15"/>
      <c r="M6" s="13" t="s">
        <v>770</v>
      </c>
      <c r="N6" s="14" t="s">
        <v>314</v>
      </c>
      <c r="O6" s="15"/>
    </row>
    <row r="7" spans="1:40" s="8" customFormat="1" ht="17.100000000000001" customHeight="1" x14ac:dyDescent="0.25">
      <c r="A7" s="1" t="s">
        <v>15</v>
      </c>
      <c r="B7" s="2"/>
      <c r="C7" s="12">
        <f>COUNTIF(D1:O9,"won")</f>
        <v>4</v>
      </c>
      <c r="D7" s="5" t="s">
        <v>16</v>
      </c>
      <c r="E7" s="6" t="s">
        <v>3</v>
      </c>
      <c r="F7" s="7" t="s">
        <v>752</v>
      </c>
      <c r="G7" s="5" t="s">
        <v>17</v>
      </c>
      <c r="H7" s="6" t="s">
        <v>3</v>
      </c>
      <c r="I7" s="7" t="s">
        <v>776</v>
      </c>
      <c r="J7" s="5" t="s">
        <v>18</v>
      </c>
      <c r="K7" s="6" t="s">
        <v>3</v>
      </c>
      <c r="L7" s="7" t="s">
        <v>793</v>
      </c>
      <c r="M7" s="5" t="s">
        <v>322</v>
      </c>
      <c r="N7" s="6" t="s">
        <v>1</v>
      </c>
      <c r="O7" s="7" t="s">
        <v>789</v>
      </c>
    </row>
    <row r="8" spans="1:40" s="8" customFormat="1" ht="17.100000000000001" customHeight="1" x14ac:dyDescent="0.25">
      <c r="A8" s="1" t="s">
        <v>19</v>
      </c>
      <c r="B8" s="2"/>
      <c r="C8" s="12">
        <f>COUNTIF(D1:O9,"lost")</f>
        <v>6</v>
      </c>
      <c r="D8" s="9">
        <v>44122</v>
      </c>
      <c r="E8" s="10" t="s">
        <v>5</v>
      </c>
      <c r="F8" s="11"/>
      <c r="G8" s="9">
        <v>44129</v>
      </c>
      <c r="H8" s="10" t="s">
        <v>5</v>
      </c>
      <c r="I8" s="11"/>
      <c r="J8" s="9">
        <v>44142</v>
      </c>
      <c r="K8" s="10" t="s">
        <v>5</v>
      </c>
      <c r="L8" s="11"/>
      <c r="M8" s="9">
        <v>44143</v>
      </c>
      <c r="N8" s="10" t="s">
        <v>5</v>
      </c>
      <c r="O8" s="11"/>
    </row>
    <row r="9" spans="1:40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761</v>
      </c>
      <c r="E9" s="14" t="s">
        <v>333</v>
      </c>
      <c r="F9" s="15"/>
      <c r="G9" s="13" t="s">
        <v>313</v>
      </c>
      <c r="H9" s="14" t="s">
        <v>52</v>
      </c>
      <c r="I9" s="15"/>
      <c r="J9" s="13" t="s">
        <v>760</v>
      </c>
      <c r="K9" s="14" t="s">
        <v>324</v>
      </c>
      <c r="L9" s="15"/>
      <c r="M9" s="13" t="s">
        <v>313</v>
      </c>
      <c r="N9" s="14" t="s">
        <v>326</v>
      </c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60</v>
      </c>
      <c r="R11" t="s">
        <v>24</v>
      </c>
      <c r="S11" s="33" t="s">
        <v>61</v>
      </c>
      <c r="T11" s="33" t="s">
        <v>62</v>
      </c>
      <c r="U11" s="33" t="s">
        <v>63</v>
      </c>
      <c r="V11" s="33" t="s">
        <v>64</v>
      </c>
      <c r="W11" s="33" t="s">
        <v>65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123" t="s">
        <v>328</v>
      </c>
      <c r="AF11" s="33" t="s">
        <v>66</v>
      </c>
      <c r="AG11" s="4" t="s">
        <v>329</v>
      </c>
    </row>
    <row r="12" spans="1:40" ht="17.100000000000001" customHeight="1" x14ac:dyDescent="0.2">
      <c r="A12" s="19">
        <v>43</v>
      </c>
      <c r="B12" s="19">
        <f>T12</f>
        <v>9</v>
      </c>
      <c r="C12" s="36" t="str">
        <f>AN12</f>
        <v>Waltemyer, Bob</v>
      </c>
      <c r="D12" s="36">
        <f t="shared" ref="D12:L24" si="0">U12</f>
        <v>23</v>
      </c>
      <c r="E12" s="20">
        <f t="shared" si="0"/>
        <v>1</v>
      </c>
      <c r="F12" s="20">
        <f t="shared" si="0"/>
        <v>3</v>
      </c>
      <c r="G12" s="20">
        <f t="shared" si="0"/>
        <v>0</v>
      </c>
      <c r="H12" s="20">
        <f t="shared" si="0"/>
        <v>0</v>
      </c>
      <c r="I12" s="20">
        <f t="shared" si="0"/>
        <v>0</v>
      </c>
      <c r="J12" s="20">
        <f t="shared" si="0"/>
        <v>3</v>
      </c>
      <c r="K12" s="20">
        <f t="shared" si="0"/>
        <v>5</v>
      </c>
      <c r="L12" s="20">
        <f t="shared" si="0"/>
        <v>4</v>
      </c>
      <c r="M12" s="21">
        <f t="shared" ref="M12:M24" si="1">F12/D12</f>
        <v>0.13043478260869565</v>
      </c>
      <c r="N12" s="20">
        <f>F12+G12+(H12*2)+(I12*3)</f>
        <v>3</v>
      </c>
      <c r="O12" s="21">
        <f>N12/D12</f>
        <v>0.13043478260869565</v>
      </c>
      <c r="Q12">
        <v>1</v>
      </c>
      <c r="R12" t="s">
        <v>466</v>
      </c>
      <c r="S12">
        <v>0.13</v>
      </c>
      <c r="T12">
        <v>9</v>
      </c>
      <c r="U12">
        <v>23</v>
      </c>
      <c r="V12">
        <v>1</v>
      </c>
      <c r="W12">
        <v>3</v>
      </c>
      <c r="X12">
        <v>0</v>
      </c>
      <c r="Y12">
        <v>0</v>
      </c>
      <c r="Z12">
        <v>0</v>
      </c>
      <c r="AA12">
        <v>3</v>
      </c>
      <c r="AB12">
        <v>5</v>
      </c>
      <c r="AC12">
        <v>4</v>
      </c>
      <c r="AD12">
        <v>3</v>
      </c>
      <c r="AE12">
        <v>0.28599999999999998</v>
      </c>
      <c r="AF12">
        <v>0.13</v>
      </c>
      <c r="AG12">
        <v>0.41599999999999998</v>
      </c>
      <c r="AI12">
        <f t="shared" ref="AI12:AI25" si="2">FIND(" ",R12)</f>
        <v>4</v>
      </c>
      <c r="AJ12">
        <f t="shared" ref="AJ12:AJ25" si="3">LEN(R12)</f>
        <v>13</v>
      </c>
      <c r="AK12">
        <f>AJ12-AI12</f>
        <v>9</v>
      </c>
      <c r="AL12" t="str">
        <f t="shared" ref="AL12:AL25" si="4">RIGHT(R12,AK12)</f>
        <v>Waltemyer</v>
      </c>
      <c r="AM12" t="str">
        <f t="shared" ref="AM12:AM25" si="5">LEFT(R12,(AI12-1))</f>
        <v>Bob</v>
      </c>
      <c r="AN12" t="str">
        <f>AL12&amp;", "&amp;AM12</f>
        <v>Waltemyer, Bob</v>
      </c>
    </row>
    <row r="13" spans="1:40" ht="17.100000000000001" customHeight="1" x14ac:dyDescent="0.2">
      <c r="A13" s="19">
        <v>55</v>
      </c>
      <c r="B13" s="19">
        <f t="shared" ref="B13:B24" si="6">T13</f>
        <v>10</v>
      </c>
      <c r="C13" s="36" t="str">
        <f t="shared" ref="C13:C24" si="7">AN13</f>
        <v>Lyter, Jim</v>
      </c>
      <c r="D13" s="36">
        <f t="shared" si="0"/>
        <v>24</v>
      </c>
      <c r="E13" s="20">
        <f t="shared" si="0"/>
        <v>4</v>
      </c>
      <c r="F13" s="20">
        <f t="shared" si="0"/>
        <v>8</v>
      </c>
      <c r="G13" s="20">
        <f t="shared" si="0"/>
        <v>0</v>
      </c>
      <c r="H13" s="20">
        <f t="shared" si="0"/>
        <v>0</v>
      </c>
      <c r="I13" s="20">
        <f t="shared" si="0"/>
        <v>0</v>
      </c>
      <c r="J13" s="20">
        <f t="shared" si="0"/>
        <v>3</v>
      </c>
      <c r="K13" s="20">
        <f t="shared" si="0"/>
        <v>6</v>
      </c>
      <c r="L13" s="20">
        <f t="shared" si="0"/>
        <v>3</v>
      </c>
      <c r="M13" s="21">
        <f t="shared" si="1"/>
        <v>0.33333333333333331</v>
      </c>
      <c r="N13" s="20">
        <f>F13+G13+(H13*2)+(I13*3)</f>
        <v>8</v>
      </c>
      <c r="O13" s="21">
        <f t="shared" ref="O13:O24" si="8">N13/D13</f>
        <v>0.33333333333333331</v>
      </c>
      <c r="Q13">
        <v>2</v>
      </c>
      <c r="R13" t="s">
        <v>316</v>
      </c>
      <c r="S13">
        <v>0.33300000000000002</v>
      </c>
      <c r="T13">
        <v>10</v>
      </c>
      <c r="U13">
        <v>24</v>
      </c>
      <c r="V13">
        <v>4</v>
      </c>
      <c r="W13">
        <v>8</v>
      </c>
      <c r="X13">
        <v>0</v>
      </c>
      <c r="Y13">
        <v>0</v>
      </c>
      <c r="Z13">
        <v>0</v>
      </c>
      <c r="AA13">
        <v>3</v>
      </c>
      <c r="AB13">
        <v>6</v>
      </c>
      <c r="AC13">
        <v>3</v>
      </c>
      <c r="AD13">
        <v>8</v>
      </c>
      <c r="AE13">
        <v>0.46700000000000003</v>
      </c>
      <c r="AF13">
        <v>0.33300000000000002</v>
      </c>
      <c r="AG13">
        <v>0.8</v>
      </c>
      <c r="AI13">
        <f t="shared" si="2"/>
        <v>4</v>
      </c>
      <c r="AJ13">
        <f t="shared" si="3"/>
        <v>9</v>
      </c>
      <c r="AK13">
        <f t="shared" ref="AK13:AK25" si="9">AJ13-AI13</f>
        <v>5</v>
      </c>
      <c r="AL13" t="str">
        <f t="shared" si="4"/>
        <v>Lyter</v>
      </c>
      <c r="AM13" t="str">
        <f t="shared" si="5"/>
        <v>Jim</v>
      </c>
      <c r="AN13" t="str">
        <f t="shared" ref="AN13:AN25" si="10">AL13&amp;", "&amp;AM13</f>
        <v>Lyter, Jim</v>
      </c>
    </row>
    <row r="14" spans="1:40" ht="17.100000000000001" customHeight="1" x14ac:dyDescent="0.2">
      <c r="A14" s="19">
        <v>50</v>
      </c>
      <c r="B14" s="19">
        <f t="shared" si="6"/>
        <v>9</v>
      </c>
      <c r="C14" s="36" t="str">
        <f t="shared" si="7"/>
        <v>Lehman, Ron</v>
      </c>
      <c r="D14" s="36">
        <f t="shared" si="0"/>
        <v>22</v>
      </c>
      <c r="E14" s="20">
        <f t="shared" si="0"/>
        <v>4</v>
      </c>
      <c r="F14" s="20">
        <f t="shared" si="0"/>
        <v>5</v>
      </c>
      <c r="G14" s="20">
        <f t="shared" si="0"/>
        <v>0</v>
      </c>
      <c r="H14" s="20">
        <f t="shared" si="0"/>
        <v>0</v>
      </c>
      <c r="I14" s="20">
        <f t="shared" si="0"/>
        <v>0</v>
      </c>
      <c r="J14" s="20">
        <f t="shared" si="0"/>
        <v>1</v>
      </c>
      <c r="K14" s="20">
        <f t="shared" si="0"/>
        <v>4</v>
      </c>
      <c r="L14" s="20">
        <f t="shared" si="0"/>
        <v>3</v>
      </c>
      <c r="M14" s="21">
        <f t="shared" si="1"/>
        <v>0.22727272727272727</v>
      </c>
      <c r="N14" s="20">
        <f t="shared" ref="N14:N24" si="11">F14+G14+(H14*2)+(I14*3)</f>
        <v>5</v>
      </c>
      <c r="O14" s="21">
        <f t="shared" si="8"/>
        <v>0.22727272727272727</v>
      </c>
      <c r="Q14">
        <v>3</v>
      </c>
      <c r="R14" t="s">
        <v>467</v>
      </c>
      <c r="S14">
        <v>0.22700000000000001</v>
      </c>
      <c r="T14">
        <v>9</v>
      </c>
      <c r="U14">
        <v>22</v>
      </c>
      <c r="V14">
        <v>4</v>
      </c>
      <c r="W14">
        <v>5</v>
      </c>
      <c r="X14">
        <v>0</v>
      </c>
      <c r="Y14">
        <v>0</v>
      </c>
      <c r="Z14">
        <v>0</v>
      </c>
      <c r="AA14">
        <v>1</v>
      </c>
      <c r="AB14">
        <v>4</v>
      </c>
      <c r="AC14">
        <v>3</v>
      </c>
      <c r="AD14">
        <v>5</v>
      </c>
      <c r="AE14">
        <v>0.34599999999999997</v>
      </c>
      <c r="AF14">
        <v>0.22700000000000001</v>
      </c>
      <c r="AG14">
        <v>0.57299999999999995</v>
      </c>
      <c r="AI14">
        <f t="shared" si="2"/>
        <v>4</v>
      </c>
      <c r="AJ14">
        <f t="shared" si="3"/>
        <v>10</v>
      </c>
      <c r="AK14">
        <f t="shared" si="9"/>
        <v>6</v>
      </c>
      <c r="AL14" t="str">
        <f t="shared" si="4"/>
        <v>Lehman</v>
      </c>
      <c r="AM14" t="str">
        <f t="shared" si="5"/>
        <v>Ron</v>
      </c>
      <c r="AN14" t="str">
        <f t="shared" si="10"/>
        <v>Lehman, Ron</v>
      </c>
    </row>
    <row r="15" spans="1:40" ht="17.100000000000001" customHeight="1" x14ac:dyDescent="0.2">
      <c r="A15" s="19">
        <v>54</v>
      </c>
      <c r="B15" s="19">
        <f t="shared" si="6"/>
        <v>7</v>
      </c>
      <c r="C15" s="36" t="str">
        <f t="shared" si="7"/>
        <v>Knaub, Corey</v>
      </c>
      <c r="D15" s="36">
        <f t="shared" si="0"/>
        <v>16</v>
      </c>
      <c r="E15" s="20">
        <f t="shared" si="0"/>
        <v>5</v>
      </c>
      <c r="F15" s="20">
        <f t="shared" si="0"/>
        <v>9</v>
      </c>
      <c r="G15" s="20">
        <f t="shared" si="0"/>
        <v>0</v>
      </c>
      <c r="H15" s="20">
        <f t="shared" si="0"/>
        <v>0</v>
      </c>
      <c r="I15" s="20">
        <f t="shared" si="0"/>
        <v>0</v>
      </c>
      <c r="J15" s="20">
        <f t="shared" si="0"/>
        <v>0</v>
      </c>
      <c r="K15" s="20">
        <f t="shared" si="0"/>
        <v>3</v>
      </c>
      <c r="L15" s="20">
        <f t="shared" si="0"/>
        <v>1</v>
      </c>
      <c r="M15" s="21">
        <f t="shared" si="1"/>
        <v>0.5625</v>
      </c>
      <c r="N15" s="20">
        <f t="shared" si="11"/>
        <v>9</v>
      </c>
      <c r="O15" s="21">
        <f t="shared" si="8"/>
        <v>0.5625</v>
      </c>
      <c r="Q15">
        <v>4</v>
      </c>
      <c r="R15" t="s">
        <v>468</v>
      </c>
      <c r="S15">
        <v>0.56200000000000006</v>
      </c>
      <c r="T15">
        <v>7</v>
      </c>
      <c r="U15">
        <v>16</v>
      </c>
      <c r="V15">
        <v>5</v>
      </c>
      <c r="W15">
        <v>9</v>
      </c>
      <c r="X15">
        <v>0</v>
      </c>
      <c r="Y15">
        <v>0</v>
      </c>
      <c r="Z15">
        <v>0</v>
      </c>
      <c r="AA15">
        <v>0</v>
      </c>
      <c r="AB15">
        <v>3</v>
      </c>
      <c r="AC15">
        <v>1</v>
      </c>
      <c r="AD15">
        <v>9</v>
      </c>
      <c r="AE15">
        <v>0.63200000000000001</v>
      </c>
      <c r="AF15">
        <v>0.56200000000000006</v>
      </c>
      <c r="AG15">
        <v>1.194</v>
      </c>
      <c r="AI15">
        <f t="shared" si="2"/>
        <v>6</v>
      </c>
      <c r="AJ15">
        <f t="shared" si="3"/>
        <v>11</v>
      </c>
      <c r="AK15">
        <f t="shared" si="9"/>
        <v>5</v>
      </c>
      <c r="AL15" t="str">
        <f t="shared" si="4"/>
        <v>Knaub</v>
      </c>
      <c r="AM15" t="str">
        <f t="shared" si="5"/>
        <v>Corey</v>
      </c>
      <c r="AN15" t="str">
        <f t="shared" si="10"/>
        <v>Knaub, Corey</v>
      </c>
    </row>
    <row r="16" spans="1:40" ht="17.100000000000001" customHeight="1" x14ac:dyDescent="0.2">
      <c r="A16" s="19">
        <v>42</v>
      </c>
      <c r="B16" s="19">
        <f t="shared" si="6"/>
        <v>9</v>
      </c>
      <c r="C16" s="36" t="str">
        <f t="shared" si="7"/>
        <v>Nahass, Zach</v>
      </c>
      <c r="D16" s="36">
        <f t="shared" si="0"/>
        <v>24</v>
      </c>
      <c r="E16" s="20">
        <f t="shared" si="0"/>
        <v>5</v>
      </c>
      <c r="F16" s="20">
        <f t="shared" si="0"/>
        <v>9</v>
      </c>
      <c r="G16" s="20">
        <f t="shared" si="0"/>
        <v>2</v>
      </c>
      <c r="H16" s="20">
        <f t="shared" si="0"/>
        <v>0</v>
      </c>
      <c r="I16" s="20">
        <f t="shared" si="0"/>
        <v>0</v>
      </c>
      <c r="J16" s="20">
        <f t="shared" si="0"/>
        <v>3</v>
      </c>
      <c r="K16" s="20">
        <f t="shared" si="0"/>
        <v>2</v>
      </c>
      <c r="L16" s="20">
        <f t="shared" si="0"/>
        <v>5</v>
      </c>
      <c r="M16" s="21">
        <f t="shared" si="1"/>
        <v>0.375</v>
      </c>
      <c r="N16" s="20">
        <f t="shared" si="11"/>
        <v>11</v>
      </c>
      <c r="O16" s="21">
        <f t="shared" si="8"/>
        <v>0.45833333333333331</v>
      </c>
      <c r="Q16">
        <v>5</v>
      </c>
      <c r="R16" t="s">
        <v>469</v>
      </c>
      <c r="S16">
        <v>0.375</v>
      </c>
      <c r="T16">
        <v>9</v>
      </c>
      <c r="U16">
        <v>24</v>
      </c>
      <c r="V16">
        <v>5</v>
      </c>
      <c r="W16">
        <v>9</v>
      </c>
      <c r="X16">
        <v>2</v>
      </c>
      <c r="Y16">
        <v>0</v>
      </c>
      <c r="Z16">
        <v>0</v>
      </c>
      <c r="AA16">
        <v>3</v>
      </c>
      <c r="AB16">
        <v>2</v>
      </c>
      <c r="AC16">
        <v>5</v>
      </c>
      <c r="AD16">
        <v>11</v>
      </c>
      <c r="AE16">
        <v>0.42299999999999999</v>
      </c>
      <c r="AF16">
        <v>0.45800000000000002</v>
      </c>
      <c r="AG16">
        <v>0.88100000000000001</v>
      </c>
      <c r="AI16">
        <f t="shared" si="2"/>
        <v>5</v>
      </c>
      <c r="AJ16">
        <f t="shared" si="3"/>
        <v>11</v>
      </c>
      <c r="AK16">
        <f t="shared" si="9"/>
        <v>6</v>
      </c>
      <c r="AL16" t="str">
        <f t="shared" si="4"/>
        <v>Nahass</v>
      </c>
      <c r="AM16" t="str">
        <f t="shared" si="5"/>
        <v>Zach</v>
      </c>
      <c r="AN16" t="str">
        <f t="shared" si="10"/>
        <v>Nahass, Zach</v>
      </c>
    </row>
    <row r="17" spans="1:40" ht="17.100000000000001" customHeight="1" x14ac:dyDescent="0.2">
      <c r="A17" s="19">
        <v>58</v>
      </c>
      <c r="B17" s="19">
        <f t="shared" si="6"/>
        <v>8</v>
      </c>
      <c r="C17" s="36" t="str">
        <f t="shared" si="7"/>
        <v>Hanson, Steve</v>
      </c>
      <c r="D17" s="36">
        <f t="shared" si="0"/>
        <v>21</v>
      </c>
      <c r="E17" s="20">
        <f t="shared" si="0"/>
        <v>2</v>
      </c>
      <c r="F17" s="20">
        <f t="shared" si="0"/>
        <v>9</v>
      </c>
      <c r="G17" s="20">
        <f t="shared" si="0"/>
        <v>1</v>
      </c>
      <c r="H17" s="20">
        <f t="shared" si="0"/>
        <v>0</v>
      </c>
      <c r="I17" s="20">
        <f t="shared" si="0"/>
        <v>0</v>
      </c>
      <c r="J17" s="20">
        <f t="shared" si="0"/>
        <v>5</v>
      </c>
      <c r="K17" s="20">
        <f t="shared" si="0"/>
        <v>2</v>
      </c>
      <c r="L17" s="20">
        <f t="shared" si="0"/>
        <v>1</v>
      </c>
      <c r="M17" s="21">
        <f t="shared" si="1"/>
        <v>0.42857142857142855</v>
      </c>
      <c r="N17" s="20">
        <f t="shared" si="11"/>
        <v>10</v>
      </c>
      <c r="O17" s="21">
        <f t="shared" si="8"/>
        <v>0.47619047619047616</v>
      </c>
      <c r="Q17">
        <v>6</v>
      </c>
      <c r="R17" t="s">
        <v>470</v>
      </c>
      <c r="S17">
        <v>0.42899999999999999</v>
      </c>
      <c r="T17">
        <v>8</v>
      </c>
      <c r="U17">
        <v>21</v>
      </c>
      <c r="V17">
        <v>2</v>
      </c>
      <c r="W17">
        <v>9</v>
      </c>
      <c r="X17">
        <v>1</v>
      </c>
      <c r="Y17">
        <v>0</v>
      </c>
      <c r="Z17">
        <v>0</v>
      </c>
      <c r="AA17">
        <v>5</v>
      </c>
      <c r="AB17">
        <v>2</v>
      </c>
      <c r="AC17">
        <v>1</v>
      </c>
      <c r="AD17">
        <v>10</v>
      </c>
      <c r="AE17">
        <v>0.47799999999999998</v>
      </c>
      <c r="AF17">
        <v>0.47599999999999998</v>
      </c>
      <c r="AG17">
        <v>0.95399999999999996</v>
      </c>
      <c r="AI17">
        <f t="shared" si="2"/>
        <v>6</v>
      </c>
      <c r="AJ17">
        <f t="shared" si="3"/>
        <v>12</v>
      </c>
      <c r="AK17">
        <f t="shared" si="9"/>
        <v>6</v>
      </c>
      <c r="AL17" t="str">
        <f t="shared" si="4"/>
        <v>Hanson</v>
      </c>
      <c r="AM17" t="str">
        <f t="shared" si="5"/>
        <v>Steve</v>
      </c>
      <c r="AN17" t="str">
        <f t="shared" si="10"/>
        <v>Hanson, Steve</v>
      </c>
    </row>
    <row r="18" spans="1:40" ht="17.100000000000001" customHeight="1" x14ac:dyDescent="0.2">
      <c r="A18" s="19">
        <v>60</v>
      </c>
      <c r="B18" s="19">
        <f t="shared" si="6"/>
        <v>10</v>
      </c>
      <c r="C18" s="36" t="str">
        <f t="shared" si="7"/>
        <v>Gayman, Randy</v>
      </c>
      <c r="D18" s="36">
        <f t="shared" si="0"/>
        <v>25</v>
      </c>
      <c r="E18" s="20">
        <f t="shared" si="0"/>
        <v>3</v>
      </c>
      <c r="F18" s="20">
        <f t="shared" si="0"/>
        <v>6</v>
      </c>
      <c r="G18" s="20">
        <f t="shared" si="0"/>
        <v>0</v>
      </c>
      <c r="H18" s="20">
        <f t="shared" si="0"/>
        <v>0</v>
      </c>
      <c r="I18" s="20">
        <f t="shared" si="0"/>
        <v>0</v>
      </c>
      <c r="J18" s="20">
        <f t="shared" si="0"/>
        <v>4</v>
      </c>
      <c r="K18" s="20">
        <f t="shared" si="0"/>
        <v>5</v>
      </c>
      <c r="L18" s="20">
        <f t="shared" si="0"/>
        <v>1</v>
      </c>
      <c r="M18" s="21">
        <f t="shared" si="1"/>
        <v>0.24</v>
      </c>
      <c r="N18" s="20">
        <f t="shared" si="11"/>
        <v>6</v>
      </c>
      <c r="O18" s="21">
        <f t="shared" si="8"/>
        <v>0.24</v>
      </c>
      <c r="Q18">
        <v>7</v>
      </c>
      <c r="R18" t="s">
        <v>471</v>
      </c>
      <c r="S18">
        <v>0.24</v>
      </c>
      <c r="T18">
        <v>10</v>
      </c>
      <c r="U18">
        <v>25</v>
      </c>
      <c r="V18">
        <v>3</v>
      </c>
      <c r="W18">
        <v>6</v>
      </c>
      <c r="X18">
        <v>0</v>
      </c>
      <c r="Y18">
        <v>0</v>
      </c>
      <c r="Z18">
        <v>0</v>
      </c>
      <c r="AA18">
        <v>4</v>
      </c>
      <c r="AB18">
        <v>5</v>
      </c>
      <c r="AC18">
        <v>1</v>
      </c>
      <c r="AD18">
        <v>6</v>
      </c>
      <c r="AE18">
        <v>0.36699999999999999</v>
      </c>
      <c r="AF18">
        <v>0.24</v>
      </c>
      <c r="AG18">
        <v>0.60699999999999998</v>
      </c>
      <c r="AI18">
        <f t="shared" si="2"/>
        <v>6</v>
      </c>
      <c r="AJ18">
        <f t="shared" si="3"/>
        <v>12</v>
      </c>
      <c r="AK18">
        <f t="shared" si="9"/>
        <v>6</v>
      </c>
      <c r="AL18" t="str">
        <f t="shared" si="4"/>
        <v>Gayman</v>
      </c>
      <c r="AM18" t="str">
        <f t="shared" si="5"/>
        <v>Randy</v>
      </c>
      <c r="AN18" t="str">
        <f t="shared" si="10"/>
        <v>Gayman, Randy</v>
      </c>
    </row>
    <row r="19" spans="1:40" ht="17.100000000000001" customHeight="1" x14ac:dyDescent="0.2">
      <c r="A19" s="19">
        <v>57</v>
      </c>
      <c r="B19" s="19">
        <f t="shared" si="6"/>
        <v>9</v>
      </c>
      <c r="C19" s="36" t="str">
        <f t="shared" si="7"/>
        <v>Aversa, Rich</v>
      </c>
      <c r="D19" s="36">
        <f t="shared" si="0"/>
        <v>26</v>
      </c>
      <c r="E19" s="20">
        <f t="shared" si="0"/>
        <v>3</v>
      </c>
      <c r="F19" s="20">
        <f t="shared" si="0"/>
        <v>10</v>
      </c>
      <c r="G19" s="20">
        <f t="shared" si="0"/>
        <v>3</v>
      </c>
      <c r="H19" s="20">
        <f t="shared" si="0"/>
        <v>0</v>
      </c>
      <c r="I19" s="20">
        <f t="shared" si="0"/>
        <v>0</v>
      </c>
      <c r="J19" s="20">
        <f t="shared" si="0"/>
        <v>4</v>
      </c>
      <c r="K19" s="20">
        <f t="shared" si="0"/>
        <v>1</v>
      </c>
      <c r="L19" s="20">
        <f t="shared" si="0"/>
        <v>3</v>
      </c>
      <c r="M19" s="21">
        <f t="shared" si="1"/>
        <v>0.38461538461538464</v>
      </c>
      <c r="N19" s="20">
        <f t="shared" si="11"/>
        <v>13</v>
      </c>
      <c r="O19" s="21">
        <f t="shared" si="8"/>
        <v>0.5</v>
      </c>
      <c r="Q19">
        <v>8</v>
      </c>
      <c r="R19" t="s">
        <v>472</v>
      </c>
      <c r="S19">
        <v>0.38500000000000001</v>
      </c>
      <c r="T19">
        <v>9</v>
      </c>
      <c r="U19">
        <v>26</v>
      </c>
      <c r="V19">
        <v>3</v>
      </c>
      <c r="W19">
        <v>10</v>
      </c>
      <c r="X19">
        <v>3</v>
      </c>
      <c r="Y19">
        <v>0</v>
      </c>
      <c r="Z19">
        <v>0</v>
      </c>
      <c r="AA19">
        <v>4</v>
      </c>
      <c r="AB19">
        <v>1</v>
      </c>
      <c r="AC19">
        <v>3</v>
      </c>
      <c r="AD19">
        <v>13</v>
      </c>
      <c r="AE19">
        <v>0.40699999999999997</v>
      </c>
      <c r="AF19">
        <v>0.5</v>
      </c>
      <c r="AG19">
        <v>0.90700000000000003</v>
      </c>
      <c r="AI19">
        <f t="shared" si="2"/>
        <v>5</v>
      </c>
      <c r="AJ19">
        <f t="shared" si="3"/>
        <v>11</v>
      </c>
      <c r="AK19">
        <f t="shared" si="9"/>
        <v>6</v>
      </c>
      <c r="AL19" t="str">
        <f t="shared" si="4"/>
        <v>Aversa</v>
      </c>
      <c r="AM19" t="str">
        <f t="shared" si="5"/>
        <v>Rich</v>
      </c>
      <c r="AN19" t="str">
        <f t="shared" si="10"/>
        <v>Aversa, Rich</v>
      </c>
    </row>
    <row r="20" spans="1:40" ht="17.100000000000001" customHeight="1" x14ac:dyDescent="0.2">
      <c r="A20" s="19">
        <v>60</v>
      </c>
      <c r="B20" s="19">
        <f t="shared" si="6"/>
        <v>10</v>
      </c>
      <c r="C20" s="36" t="str">
        <f t="shared" si="7"/>
        <v>Haywood, Steve</v>
      </c>
      <c r="D20" s="36">
        <f t="shared" si="0"/>
        <v>26</v>
      </c>
      <c r="E20" s="20">
        <f t="shared" si="0"/>
        <v>7</v>
      </c>
      <c r="F20" s="20">
        <f t="shared" si="0"/>
        <v>10</v>
      </c>
      <c r="G20" s="20">
        <f t="shared" si="0"/>
        <v>0</v>
      </c>
      <c r="H20" s="20">
        <f t="shared" si="0"/>
        <v>0</v>
      </c>
      <c r="I20" s="20">
        <f t="shared" si="0"/>
        <v>0</v>
      </c>
      <c r="J20" s="20">
        <f t="shared" si="0"/>
        <v>2</v>
      </c>
      <c r="K20" s="20">
        <f t="shared" si="0"/>
        <v>4</v>
      </c>
      <c r="L20" s="20">
        <f t="shared" si="0"/>
        <v>5</v>
      </c>
      <c r="M20" s="21">
        <f t="shared" si="1"/>
        <v>0.38461538461538464</v>
      </c>
      <c r="N20" s="20">
        <f t="shared" si="11"/>
        <v>10</v>
      </c>
      <c r="O20" s="21">
        <f t="shared" si="8"/>
        <v>0.38461538461538464</v>
      </c>
      <c r="Q20">
        <v>9</v>
      </c>
      <c r="R20" t="s">
        <v>473</v>
      </c>
      <c r="S20">
        <v>0.38500000000000001</v>
      </c>
      <c r="T20">
        <v>10</v>
      </c>
      <c r="U20">
        <v>26</v>
      </c>
      <c r="V20">
        <v>7</v>
      </c>
      <c r="W20">
        <v>10</v>
      </c>
      <c r="X20">
        <v>0</v>
      </c>
      <c r="Y20">
        <v>0</v>
      </c>
      <c r="Z20">
        <v>0</v>
      </c>
      <c r="AA20">
        <v>2</v>
      </c>
      <c r="AB20">
        <v>4</v>
      </c>
      <c r="AC20">
        <v>5</v>
      </c>
      <c r="AD20">
        <v>10</v>
      </c>
      <c r="AE20">
        <v>0.46700000000000003</v>
      </c>
      <c r="AF20">
        <v>0.38500000000000001</v>
      </c>
      <c r="AG20">
        <v>0.85099999999999998</v>
      </c>
      <c r="AI20">
        <f t="shared" si="2"/>
        <v>6</v>
      </c>
      <c r="AJ20">
        <f t="shared" si="3"/>
        <v>13</v>
      </c>
      <c r="AK20">
        <f t="shared" si="9"/>
        <v>7</v>
      </c>
      <c r="AL20" t="str">
        <f t="shared" si="4"/>
        <v>Haywood</v>
      </c>
      <c r="AM20" t="str">
        <f t="shared" si="5"/>
        <v>Steve</v>
      </c>
      <c r="AN20" t="str">
        <f t="shared" si="10"/>
        <v>Haywood, Steve</v>
      </c>
    </row>
    <row r="21" spans="1:40" ht="17.100000000000001" customHeight="1" x14ac:dyDescent="0.2">
      <c r="A21" s="19">
        <v>42</v>
      </c>
      <c r="B21" s="19">
        <f t="shared" si="6"/>
        <v>9</v>
      </c>
      <c r="C21" s="36" t="str">
        <f t="shared" si="7"/>
        <v>Brady, Shawn</v>
      </c>
      <c r="D21" s="36">
        <f t="shared" si="0"/>
        <v>25</v>
      </c>
      <c r="E21" s="20">
        <f t="shared" si="0"/>
        <v>4</v>
      </c>
      <c r="F21" s="20">
        <f t="shared" si="0"/>
        <v>9</v>
      </c>
      <c r="G21" s="20">
        <f t="shared" si="0"/>
        <v>0</v>
      </c>
      <c r="H21" s="20">
        <f t="shared" si="0"/>
        <v>0</v>
      </c>
      <c r="I21" s="20">
        <f t="shared" si="0"/>
        <v>0</v>
      </c>
      <c r="J21" s="20">
        <f t="shared" si="0"/>
        <v>3</v>
      </c>
      <c r="K21" s="20">
        <f t="shared" si="0"/>
        <v>3</v>
      </c>
      <c r="L21" s="20">
        <f t="shared" si="0"/>
        <v>4</v>
      </c>
      <c r="M21" s="21">
        <f t="shared" si="1"/>
        <v>0.36</v>
      </c>
      <c r="N21" s="20">
        <f t="shared" si="11"/>
        <v>9</v>
      </c>
      <c r="O21" s="21">
        <f t="shared" si="8"/>
        <v>0.36</v>
      </c>
      <c r="Q21">
        <v>10</v>
      </c>
      <c r="R21" t="s">
        <v>474</v>
      </c>
      <c r="S21">
        <v>0.36</v>
      </c>
      <c r="T21">
        <v>9</v>
      </c>
      <c r="U21">
        <v>25</v>
      </c>
      <c r="V21">
        <v>4</v>
      </c>
      <c r="W21">
        <v>9</v>
      </c>
      <c r="X21">
        <v>0</v>
      </c>
      <c r="Y21">
        <v>0</v>
      </c>
      <c r="Z21">
        <v>0</v>
      </c>
      <c r="AA21">
        <v>3</v>
      </c>
      <c r="AB21">
        <v>3</v>
      </c>
      <c r="AC21">
        <v>4</v>
      </c>
      <c r="AD21">
        <v>9</v>
      </c>
      <c r="AE21">
        <v>0.42899999999999999</v>
      </c>
      <c r="AF21">
        <v>0.36</v>
      </c>
      <c r="AG21">
        <v>0.78900000000000003</v>
      </c>
      <c r="AI21">
        <f t="shared" si="2"/>
        <v>6</v>
      </c>
      <c r="AJ21">
        <f t="shared" si="3"/>
        <v>11</v>
      </c>
      <c r="AK21">
        <f t="shared" si="9"/>
        <v>5</v>
      </c>
      <c r="AL21" t="str">
        <f t="shared" si="4"/>
        <v>Brady</v>
      </c>
      <c r="AM21" t="str">
        <f t="shared" si="5"/>
        <v>Shawn</v>
      </c>
      <c r="AN21" t="str">
        <f t="shared" si="10"/>
        <v>Brady, Shawn</v>
      </c>
    </row>
    <row r="22" spans="1:40" ht="17.100000000000001" customHeight="1" x14ac:dyDescent="0.2">
      <c r="A22" s="19">
        <v>49</v>
      </c>
      <c r="B22" s="19">
        <f t="shared" si="6"/>
        <v>6</v>
      </c>
      <c r="C22" s="36" t="str">
        <f t="shared" si="7"/>
        <v>Vargas, Pedro</v>
      </c>
      <c r="D22" s="36">
        <f t="shared" si="0"/>
        <v>15</v>
      </c>
      <c r="E22" s="20">
        <f t="shared" si="0"/>
        <v>0</v>
      </c>
      <c r="F22" s="20">
        <f t="shared" si="0"/>
        <v>5</v>
      </c>
      <c r="G22" s="20">
        <f t="shared" si="0"/>
        <v>0</v>
      </c>
      <c r="H22" s="20">
        <f t="shared" si="0"/>
        <v>0</v>
      </c>
      <c r="I22" s="20">
        <f t="shared" si="0"/>
        <v>0</v>
      </c>
      <c r="J22" s="20">
        <f t="shared" si="0"/>
        <v>0</v>
      </c>
      <c r="K22" s="20">
        <f t="shared" si="0"/>
        <v>0</v>
      </c>
      <c r="L22" s="20">
        <f t="shared" si="0"/>
        <v>3</v>
      </c>
      <c r="M22" s="21">
        <f t="shared" si="1"/>
        <v>0.33333333333333331</v>
      </c>
      <c r="N22" s="20">
        <f t="shared" si="11"/>
        <v>5</v>
      </c>
      <c r="O22" s="21">
        <f t="shared" si="8"/>
        <v>0.33333333333333331</v>
      </c>
      <c r="Q22">
        <v>11</v>
      </c>
      <c r="R22" t="s">
        <v>475</v>
      </c>
      <c r="S22">
        <v>0.33300000000000002</v>
      </c>
      <c r="T22">
        <v>6</v>
      </c>
      <c r="U22">
        <v>15</v>
      </c>
      <c r="V22">
        <v>0</v>
      </c>
      <c r="W22">
        <v>5</v>
      </c>
      <c r="X22">
        <v>0</v>
      </c>
      <c r="Y22">
        <v>0</v>
      </c>
      <c r="Z22">
        <v>0</v>
      </c>
      <c r="AA22">
        <v>0</v>
      </c>
      <c r="AB22">
        <v>0</v>
      </c>
      <c r="AC22">
        <v>3</v>
      </c>
      <c r="AD22">
        <v>5</v>
      </c>
      <c r="AE22">
        <v>0.33300000000000002</v>
      </c>
      <c r="AF22">
        <v>0.33300000000000002</v>
      </c>
      <c r="AG22">
        <v>0.66700000000000004</v>
      </c>
      <c r="AI22">
        <f t="shared" si="2"/>
        <v>6</v>
      </c>
      <c r="AJ22">
        <f t="shared" si="3"/>
        <v>12</v>
      </c>
      <c r="AK22">
        <f t="shared" si="9"/>
        <v>6</v>
      </c>
      <c r="AL22" t="str">
        <f t="shared" si="4"/>
        <v>Vargas</v>
      </c>
      <c r="AM22" t="str">
        <f t="shared" si="5"/>
        <v>Pedro</v>
      </c>
      <c r="AN22" t="str">
        <f t="shared" si="10"/>
        <v>Vargas, Pedro</v>
      </c>
    </row>
    <row r="23" spans="1:40" ht="17.100000000000001" customHeight="1" x14ac:dyDescent="0.2">
      <c r="A23" s="19">
        <v>52</v>
      </c>
      <c r="B23" s="19">
        <f t="shared" si="6"/>
        <v>10</v>
      </c>
      <c r="C23" s="36" t="str">
        <f t="shared" si="7"/>
        <v>Hoover, Scott</v>
      </c>
      <c r="D23" s="36">
        <f t="shared" si="0"/>
        <v>28</v>
      </c>
      <c r="E23" s="20">
        <f t="shared" si="0"/>
        <v>1</v>
      </c>
      <c r="F23" s="20">
        <f t="shared" si="0"/>
        <v>6</v>
      </c>
      <c r="G23" s="20">
        <f t="shared" si="0"/>
        <v>0</v>
      </c>
      <c r="H23" s="20">
        <f t="shared" si="0"/>
        <v>0</v>
      </c>
      <c r="I23" s="20">
        <f t="shared" si="0"/>
        <v>0</v>
      </c>
      <c r="J23" s="20">
        <f t="shared" si="0"/>
        <v>6</v>
      </c>
      <c r="K23" s="20">
        <f t="shared" si="0"/>
        <v>1</v>
      </c>
      <c r="L23" s="20">
        <f t="shared" si="0"/>
        <v>5</v>
      </c>
      <c r="M23" s="21">
        <f t="shared" si="1"/>
        <v>0.21428571428571427</v>
      </c>
      <c r="N23" s="20">
        <f t="shared" si="11"/>
        <v>6</v>
      </c>
      <c r="O23" s="21">
        <f t="shared" si="8"/>
        <v>0.21428571428571427</v>
      </c>
      <c r="Q23">
        <v>12</v>
      </c>
      <c r="R23" t="s">
        <v>476</v>
      </c>
      <c r="S23">
        <v>0.214</v>
      </c>
      <c r="T23">
        <v>10</v>
      </c>
      <c r="U23">
        <v>28</v>
      </c>
      <c r="V23">
        <v>1</v>
      </c>
      <c r="W23">
        <v>6</v>
      </c>
      <c r="X23">
        <v>0</v>
      </c>
      <c r="Y23">
        <v>0</v>
      </c>
      <c r="Z23">
        <v>0</v>
      </c>
      <c r="AA23">
        <v>6</v>
      </c>
      <c r="AB23">
        <v>1</v>
      </c>
      <c r="AC23">
        <v>5</v>
      </c>
      <c r="AD23">
        <v>6</v>
      </c>
      <c r="AE23">
        <v>0.24099999999999999</v>
      </c>
      <c r="AF23">
        <v>0.214</v>
      </c>
      <c r="AG23">
        <v>0.45600000000000002</v>
      </c>
      <c r="AI23">
        <f t="shared" si="2"/>
        <v>6</v>
      </c>
      <c r="AJ23">
        <f t="shared" si="3"/>
        <v>12</v>
      </c>
      <c r="AK23">
        <f t="shared" si="9"/>
        <v>6</v>
      </c>
      <c r="AL23" t="str">
        <f t="shared" si="4"/>
        <v>Hoover</v>
      </c>
      <c r="AM23" t="str">
        <f t="shared" si="5"/>
        <v>Scott</v>
      </c>
      <c r="AN23" t="str">
        <f t="shared" si="10"/>
        <v>Hoover, Scott</v>
      </c>
    </row>
    <row r="24" spans="1:40" ht="17.100000000000001" customHeight="1" x14ac:dyDescent="0.2">
      <c r="A24" s="19">
        <v>46</v>
      </c>
      <c r="B24" s="19">
        <f t="shared" si="6"/>
        <v>3</v>
      </c>
      <c r="C24" s="36" t="str">
        <f t="shared" si="7"/>
        <v>Frey, Charles</v>
      </c>
      <c r="D24" s="36">
        <f t="shared" si="0"/>
        <v>7</v>
      </c>
      <c r="E24" s="20">
        <f t="shared" si="0"/>
        <v>1</v>
      </c>
      <c r="F24" s="20">
        <f t="shared" si="0"/>
        <v>1</v>
      </c>
      <c r="G24" s="20">
        <f t="shared" si="0"/>
        <v>0</v>
      </c>
      <c r="H24" s="20">
        <f t="shared" si="0"/>
        <v>0</v>
      </c>
      <c r="I24" s="20">
        <f t="shared" si="0"/>
        <v>0</v>
      </c>
      <c r="J24" s="20">
        <f t="shared" si="0"/>
        <v>0</v>
      </c>
      <c r="K24" s="20">
        <f t="shared" si="0"/>
        <v>1</v>
      </c>
      <c r="L24" s="20">
        <f t="shared" si="0"/>
        <v>2</v>
      </c>
      <c r="M24" s="21">
        <f t="shared" si="1"/>
        <v>0.14285714285714285</v>
      </c>
      <c r="N24" s="20">
        <f t="shared" si="11"/>
        <v>1</v>
      </c>
      <c r="O24" s="21">
        <f t="shared" si="8"/>
        <v>0.14285714285714285</v>
      </c>
      <c r="Q24">
        <v>13</v>
      </c>
      <c r="R24" t="s">
        <v>477</v>
      </c>
      <c r="S24">
        <v>0.14299999999999999</v>
      </c>
      <c r="T24">
        <v>3</v>
      </c>
      <c r="U24">
        <v>7</v>
      </c>
      <c r="V24">
        <v>1</v>
      </c>
      <c r="W24">
        <v>1</v>
      </c>
      <c r="X24">
        <v>0</v>
      </c>
      <c r="Y24">
        <v>0</v>
      </c>
      <c r="Z24">
        <v>0</v>
      </c>
      <c r="AA24">
        <v>0</v>
      </c>
      <c r="AB24">
        <v>1</v>
      </c>
      <c r="AC24">
        <v>2</v>
      </c>
      <c r="AD24">
        <v>1</v>
      </c>
      <c r="AE24">
        <v>0.25</v>
      </c>
      <c r="AF24">
        <v>0.14299999999999999</v>
      </c>
      <c r="AG24">
        <v>0.39300000000000002</v>
      </c>
      <c r="AI24">
        <f t="shared" si="2"/>
        <v>8</v>
      </c>
      <c r="AJ24">
        <f t="shared" si="3"/>
        <v>12</v>
      </c>
      <c r="AK24">
        <f t="shared" si="9"/>
        <v>4</v>
      </c>
      <c r="AL24" t="str">
        <f t="shared" si="4"/>
        <v>Frey</v>
      </c>
      <c r="AM24" t="str">
        <f t="shared" si="5"/>
        <v>Charles</v>
      </c>
      <c r="AN24" t="str">
        <f t="shared" si="10"/>
        <v>Frey, Charles</v>
      </c>
    </row>
    <row r="25" spans="1:40" ht="17.100000000000001" customHeight="1" x14ac:dyDescent="0.2">
      <c r="A25" s="19">
        <v>41</v>
      </c>
      <c r="B25" s="19">
        <f t="shared" ref="B25" si="12">T25</f>
        <v>6</v>
      </c>
      <c r="C25" s="36" t="str">
        <f t="shared" ref="C25" si="13">AN25</f>
        <v>Ruhling, Mike</v>
      </c>
      <c r="D25" s="36">
        <f t="shared" ref="D25" si="14">U25</f>
        <v>14</v>
      </c>
      <c r="E25" s="20">
        <f t="shared" ref="E25" si="15">V25</f>
        <v>1</v>
      </c>
      <c r="F25" s="20">
        <f t="shared" ref="F25" si="16">W25</f>
        <v>2</v>
      </c>
      <c r="G25" s="20">
        <f t="shared" ref="G25" si="17">X25</f>
        <v>0</v>
      </c>
      <c r="H25" s="20">
        <f t="shared" ref="H25" si="18">Y25</f>
        <v>0</v>
      </c>
      <c r="I25" s="20">
        <f t="shared" ref="I25" si="19">Z25</f>
        <v>0</v>
      </c>
      <c r="J25" s="20">
        <f t="shared" ref="J25" si="20">AA25</f>
        <v>0</v>
      </c>
      <c r="K25" s="20">
        <f t="shared" ref="K25" si="21">AB25</f>
        <v>2</v>
      </c>
      <c r="L25" s="20">
        <f t="shared" ref="L25" si="22">AC25</f>
        <v>2</v>
      </c>
      <c r="M25" s="21">
        <f t="shared" ref="M25" si="23">F25/D25</f>
        <v>0.14285714285714285</v>
      </c>
      <c r="N25" s="20">
        <f t="shared" ref="N25" si="24">F25+G25+(H25*2)+(I25*3)</f>
        <v>2</v>
      </c>
      <c r="O25" s="21">
        <f t="shared" ref="O25" si="25">N25/D25</f>
        <v>0.14285714285714285</v>
      </c>
      <c r="Q25">
        <v>14</v>
      </c>
      <c r="R25" t="s">
        <v>478</v>
      </c>
      <c r="S25">
        <v>0.14299999999999999</v>
      </c>
      <c r="T25">
        <v>6</v>
      </c>
      <c r="U25">
        <v>14</v>
      </c>
      <c r="V25">
        <v>1</v>
      </c>
      <c r="W25">
        <v>2</v>
      </c>
      <c r="X25">
        <v>0</v>
      </c>
      <c r="Y25">
        <v>0</v>
      </c>
      <c r="Z25">
        <v>0</v>
      </c>
      <c r="AA25">
        <v>0</v>
      </c>
      <c r="AB25">
        <v>2</v>
      </c>
      <c r="AC25">
        <v>2</v>
      </c>
      <c r="AD25">
        <v>2</v>
      </c>
      <c r="AE25">
        <v>0.25</v>
      </c>
      <c r="AF25">
        <v>0.14299999999999999</v>
      </c>
      <c r="AG25">
        <v>0.39300000000000002</v>
      </c>
      <c r="AI25">
        <f t="shared" si="2"/>
        <v>5</v>
      </c>
      <c r="AJ25">
        <f t="shared" si="3"/>
        <v>12</v>
      </c>
      <c r="AK25">
        <f t="shared" si="9"/>
        <v>7</v>
      </c>
      <c r="AL25" t="str">
        <f t="shared" si="4"/>
        <v>Ruhling</v>
      </c>
      <c r="AM25" t="str">
        <f t="shared" si="5"/>
        <v>Mike</v>
      </c>
      <c r="AN25" t="str">
        <f t="shared" si="10"/>
        <v>Ruhling, Mike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/>
      <c r="C27" s="36" t="s">
        <v>59</v>
      </c>
      <c r="D27" s="36"/>
      <c r="E27" s="20"/>
      <c r="F27" s="20"/>
      <c r="G27" s="20"/>
      <c r="H27" s="20"/>
      <c r="I27" s="20"/>
      <c r="J27" s="20"/>
      <c r="K27" s="20"/>
      <c r="L27" s="20"/>
      <c r="M27" s="21" t="e">
        <f t="shared" ref="M27" si="26">F27/D27</f>
        <v>#DIV/0!</v>
      </c>
      <c r="N27" s="20">
        <f t="shared" ref="N27" si="27">F27+G27+(H27*2)+(I27*3)</f>
        <v>0</v>
      </c>
      <c r="O27" s="21" t="e">
        <f t="shared" ref="O27" si="28">N27/D27</f>
        <v>#DIV/0!</v>
      </c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709</v>
      </c>
      <c r="B29" s="22"/>
      <c r="C29" s="37" t="s">
        <v>37</v>
      </c>
      <c r="D29" s="38">
        <f>SUM(D12:D28)</f>
        <v>296</v>
      </c>
      <c r="E29" s="23">
        <f t="shared" ref="E29:L29" si="29">SUM(E12:E28)</f>
        <v>41</v>
      </c>
      <c r="F29" s="23">
        <f t="shared" si="29"/>
        <v>92</v>
      </c>
      <c r="G29" s="23">
        <f t="shared" si="29"/>
        <v>6</v>
      </c>
      <c r="H29" s="23">
        <f t="shared" si="29"/>
        <v>0</v>
      </c>
      <c r="I29" s="23">
        <f t="shared" si="29"/>
        <v>0</v>
      </c>
      <c r="J29" s="23">
        <f t="shared" si="29"/>
        <v>34</v>
      </c>
      <c r="K29" s="23">
        <f t="shared" si="29"/>
        <v>39</v>
      </c>
      <c r="L29" s="23">
        <f t="shared" si="29"/>
        <v>42</v>
      </c>
      <c r="M29" s="21">
        <f>F29/D29</f>
        <v>0.3108108108108108</v>
      </c>
      <c r="N29" s="24">
        <f>SUM(N12:N28)</f>
        <v>98</v>
      </c>
      <c r="O29" s="21">
        <f>N29/D29</f>
        <v>0.33108108108108109</v>
      </c>
    </row>
    <row r="30" spans="1:40" ht="17.100000000000001" customHeight="1" x14ac:dyDescent="0.2">
      <c r="A30" s="25">
        <f>A29/COUNT(A12:A28)</f>
        <v>50.642857142857146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87" t="s">
        <v>60</v>
      </c>
      <c r="R32" t="s">
        <v>24</v>
      </c>
      <c r="S32" s="33" t="s">
        <v>62</v>
      </c>
      <c r="T32" s="33" t="s">
        <v>67</v>
      </c>
      <c r="U32" s="33" t="s">
        <v>64</v>
      </c>
      <c r="V32" s="33" t="s">
        <v>65</v>
      </c>
      <c r="W32" s="33" t="s">
        <v>32</v>
      </c>
      <c r="X32" s="33" t="s">
        <v>33</v>
      </c>
      <c r="Y32" s="33" t="s">
        <v>68</v>
      </c>
      <c r="Z32" s="33" t="s">
        <v>69</v>
      </c>
      <c r="AA32" s="33" t="s">
        <v>70</v>
      </c>
      <c r="AD32" s="33"/>
      <c r="AE32" s="90" t="s">
        <v>330</v>
      </c>
    </row>
    <row r="33" spans="1:40" ht="17.100000000000001" customHeight="1" x14ac:dyDescent="0.2">
      <c r="A33" s="19"/>
      <c r="B33" s="19">
        <f>IF(C33="","",S33)</f>
        <v>5</v>
      </c>
      <c r="C33" s="36" t="str">
        <f>IF(AJ33=0,"",AN33)</f>
        <v>Knaub, Corey</v>
      </c>
      <c r="D33" s="41">
        <f>IF(C33="","",AE33)</f>
        <v>16.666666666666664</v>
      </c>
      <c r="E33" s="20">
        <f>IF(C33="","",V33)</f>
        <v>28</v>
      </c>
      <c r="F33" s="20">
        <f>IF(C33="","",U33)</f>
        <v>16</v>
      </c>
      <c r="G33" s="20">
        <f>IF(C33="","",W33)</f>
        <v>3</v>
      </c>
      <c r="H33" s="20">
        <f>IF(C33="","",X33)</f>
        <v>11</v>
      </c>
      <c r="I33" s="31">
        <f>IF(C33="","",E33*7/D33)</f>
        <v>11.760000000000002</v>
      </c>
      <c r="J33" s="31">
        <f>IF(C33="","",F33*7/D33)</f>
        <v>6.7200000000000006</v>
      </c>
      <c r="K33" s="31">
        <f>IF(C33="","",G33*7/D33)</f>
        <v>1.2600000000000002</v>
      </c>
      <c r="L33" s="31">
        <f>IF(C33="","",H33*7/D33)</f>
        <v>4.620000000000001</v>
      </c>
      <c r="M33" s="20">
        <f>IF(C33="","",Y33)</f>
        <v>1</v>
      </c>
      <c r="N33" s="20">
        <f>IF(C33="","",Z33)</f>
        <v>3</v>
      </c>
      <c r="O33" s="20">
        <f>IF(C33="","",AA33)</f>
        <v>1</v>
      </c>
      <c r="Q33">
        <v>4</v>
      </c>
      <c r="R33" s="43" t="s">
        <v>461</v>
      </c>
      <c r="S33">
        <v>5</v>
      </c>
      <c r="T33">
        <v>16.2</v>
      </c>
      <c r="U33">
        <v>16</v>
      </c>
      <c r="V33">
        <v>28</v>
      </c>
      <c r="W33">
        <v>3</v>
      </c>
      <c r="X33">
        <v>11</v>
      </c>
      <c r="Y33">
        <v>1</v>
      </c>
      <c r="Z33">
        <v>3</v>
      </c>
      <c r="AA33">
        <v>1</v>
      </c>
      <c r="AE33">
        <f>DOLLARDE(T33,3)</f>
        <v>16.666666666666664</v>
      </c>
      <c r="AI33">
        <f t="shared" ref="AI33:AI41" si="30">FIND(" ", SUBSTITUTE(R33, CHAR(160), " "))</f>
        <v>6</v>
      </c>
      <c r="AJ33">
        <f t="shared" ref="AJ33:AJ41" si="31">LEN(R33)</f>
        <v>11</v>
      </c>
      <c r="AK33">
        <f>AJ33-AI33</f>
        <v>5</v>
      </c>
      <c r="AL33" t="str">
        <f t="shared" ref="AL33:AL41" si="32">RIGHT(R33,AK33)</f>
        <v>Knaub</v>
      </c>
      <c r="AM33" t="str">
        <f t="shared" ref="AM33:AM41" si="33">LEFT(R33,(AI33-1))</f>
        <v>Corey</v>
      </c>
      <c r="AN33" t="str">
        <f>AL33&amp;", "&amp;AM33</f>
        <v>Knaub, Corey</v>
      </c>
    </row>
    <row r="34" spans="1:40" ht="17.100000000000001" customHeight="1" x14ac:dyDescent="0.2">
      <c r="A34" s="19"/>
      <c r="B34" s="19">
        <f t="shared" ref="B34:B41" si="34">IF(C34="","",S34)</f>
        <v>8</v>
      </c>
      <c r="C34" s="36" t="str">
        <f t="shared" ref="C34:C41" si="35">IF(AJ34=0,"",AN34)</f>
        <v>Nahass, Zach</v>
      </c>
      <c r="D34" s="41">
        <f t="shared" ref="D34:D41" si="36">IF(C34="","",AE34)</f>
        <v>34</v>
      </c>
      <c r="E34" s="20">
        <f t="shared" ref="E34:E41" si="37">IF(C34="","",V34)</f>
        <v>35</v>
      </c>
      <c r="F34" s="20">
        <f t="shared" ref="F34:F41" si="38">IF(C34="","",U34)</f>
        <v>7</v>
      </c>
      <c r="G34" s="20">
        <f t="shared" ref="G34:G41" si="39">IF(C34="","",W34)</f>
        <v>6</v>
      </c>
      <c r="H34" s="20">
        <f t="shared" ref="H34:H41" si="40">IF(C34="","",X34)</f>
        <v>46</v>
      </c>
      <c r="I34" s="31">
        <f t="shared" ref="I34:I41" si="41">IF(C34="","",E34*7/D34)</f>
        <v>7.2058823529411766</v>
      </c>
      <c r="J34" s="31">
        <f t="shared" ref="J34:J41" si="42">IF(C34="","",F34*7/D34)</f>
        <v>1.4411764705882353</v>
      </c>
      <c r="K34" s="31">
        <f t="shared" ref="K34:K41" si="43">IF(C34="","",G34*7/D34)</f>
        <v>1.2352941176470589</v>
      </c>
      <c r="L34" s="31">
        <f t="shared" ref="L34:L41" si="44">IF(C34="","",H34*7/D34)</f>
        <v>9.4705882352941178</v>
      </c>
      <c r="M34" s="20">
        <f t="shared" ref="M34:M41" si="45">IF(C34="","",Y34)</f>
        <v>3</v>
      </c>
      <c r="N34" s="20">
        <f t="shared" ref="N34:N41" si="46">IF(C34="","",Z34)</f>
        <v>0</v>
      </c>
      <c r="O34" s="20">
        <f t="shared" ref="O34:O41" si="47">IF(C34="","",AA34)</f>
        <v>0</v>
      </c>
      <c r="Q34">
        <v>5</v>
      </c>
      <c r="R34" s="43" t="s">
        <v>462</v>
      </c>
      <c r="S34">
        <v>8</v>
      </c>
      <c r="T34">
        <v>34</v>
      </c>
      <c r="U34">
        <v>7</v>
      </c>
      <c r="V34">
        <v>35</v>
      </c>
      <c r="W34">
        <v>6</v>
      </c>
      <c r="X34">
        <v>46</v>
      </c>
      <c r="Y34">
        <v>3</v>
      </c>
      <c r="Z34">
        <v>0</v>
      </c>
      <c r="AA34">
        <v>0</v>
      </c>
      <c r="AE34">
        <f t="shared" ref="AE34:AE41" si="48">DOLLARDE(T34,3)</f>
        <v>34</v>
      </c>
      <c r="AI34">
        <f t="shared" si="30"/>
        <v>5</v>
      </c>
      <c r="AJ34">
        <f t="shared" si="31"/>
        <v>11</v>
      </c>
      <c r="AK34">
        <f t="shared" ref="AK34:AK41" si="49">AJ34-AI34</f>
        <v>6</v>
      </c>
      <c r="AL34" t="str">
        <f t="shared" si="32"/>
        <v>Nahass</v>
      </c>
      <c r="AM34" t="str">
        <f t="shared" si="33"/>
        <v>Zach</v>
      </c>
      <c r="AN34" t="str">
        <f t="shared" ref="AN34:AN41" si="50">AL34&amp;", "&amp;AM34</f>
        <v>Nahass, Zach</v>
      </c>
    </row>
    <row r="35" spans="1:40" ht="17.100000000000001" customHeight="1" x14ac:dyDescent="0.2">
      <c r="A35" s="19"/>
      <c r="B35" s="19">
        <f t="shared" si="34"/>
        <v>3</v>
      </c>
      <c r="C35" s="36" t="str">
        <f t="shared" si="35"/>
        <v>Hanson, Steve</v>
      </c>
      <c r="D35" s="41">
        <f t="shared" si="36"/>
        <v>7</v>
      </c>
      <c r="E35" s="20">
        <f t="shared" si="37"/>
        <v>12</v>
      </c>
      <c r="F35" s="20">
        <f t="shared" si="38"/>
        <v>10</v>
      </c>
      <c r="G35" s="20">
        <f t="shared" si="39"/>
        <v>4</v>
      </c>
      <c r="H35" s="20">
        <f t="shared" si="40"/>
        <v>3</v>
      </c>
      <c r="I35" s="31">
        <f t="shared" si="41"/>
        <v>12</v>
      </c>
      <c r="J35" s="31">
        <f t="shared" si="42"/>
        <v>10</v>
      </c>
      <c r="K35" s="31">
        <f t="shared" si="43"/>
        <v>4</v>
      </c>
      <c r="L35" s="31">
        <f t="shared" si="44"/>
        <v>3</v>
      </c>
      <c r="M35" s="20">
        <f t="shared" si="45"/>
        <v>0</v>
      </c>
      <c r="N35" s="20">
        <f t="shared" si="46"/>
        <v>1</v>
      </c>
      <c r="O35" s="20">
        <f t="shared" si="47"/>
        <v>1</v>
      </c>
      <c r="Q35">
        <v>6</v>
      </c>
      <c r="R35" t="s">
        <v>463</v>
      </c>
      <c r="S35">
        <v>3</v>
      </c>
      <c r="T35">
        <v>7</v>
      </c>
      <c r="U35">
        <v>10</v>
      </c>
      <c r="V35">
        <v>12</v>
      </c>
      <c r="W35">
        <v>4</v>
      </c>
      <c r="X35">
        <v>3</v>
      </c>
      <c r="Y35">
        <v>0</v>
      </c>
      <c r="Z35">
        <v>1</v>
      </c>
      <c r="AA35">
        <v>1</v>
      </c>
      <c r="AE35">
        <f t="shared" si="48"/>
        <v>7</v>
      </c>
      <c r="AI35">
        <f t="shared" si="30"/>
        <v>6</v>
      </c>
      <c r="AJ35">
        <f t="shared" si="31"/>
        <v>12</v>
      </c>
      <c r="AK35">
        <f t="shared" si="49"/>
        <v>6</v>
      </c>
      <c r="AL35" t="str">
        <f t="shared" si="32"/>
        <v>Hanson</v>
      </c>
      <c r="AM35" t="str">
        <f t="shared" si="33"/>
        <v>Steve</v>
      </c>
      <c r="AN35" t="str">
        <f t="shared" si="50"/>
        <v>Hanson, Steve</v>
      </c>
    </row>
    <row r="36" spans="1:40" ht="17.100000000000001" customHeight="1" x14ac:dyDescent="0.2">
      <c r="A36" s="19"/>
      <c r="B36" s="19">
        <f t="shared" si="34"/>
        <v>3</v>
      </c>
      <c r="C36" s="36" t="str">
        <f t="shared" si="35"/>
        <v>Gayman, Randy</v>
      </c>
      <c r="D36" s="41">
        <f t="shared" si="36"/>
        <v>8</v>
      </c>
      <c r="E36" s="20">
        <f t="shared" si="37"/>
        <v>24</v>
      </c>
      <c r="F36" s="20">
        <f t="shared" si="38"/>
        <v>12</v>
      </c>
      <c r="G36" s="20">
        <f t="shared" si="39"/>
        <v>2</v>
      </c>
      <c r="H36" s="20">
        <f t="shared" si="40"/>
        <v>3</v>
      </c>
      <c r="I36" s="31">
        <f t="shared" si="41"/>
        <v>21</v>
      </c>
      <c r="J36" s="31">
        <f t="shared" si="42"/>
        <v>10.5</v>
      </c>
      <c r="K36" s="31">
        <f t="shared" si="43"/>
        <v>1.75</v>
      </c>
      <c r="L36" s="31">
        <f t="shared" si="44"/>
        <v>2.625</v>
      </c>
      <c r="M36" s="20">
        <f t="shared" si="45"/>
        <v>0</v>
      </c>
      <c r="N36" s="20">
        <f t="shared" si="46"/>
        <v>2</v>
      </c>
      <c r="O36" s="20">
        <f t="shared" si="47"/>
        <v>0</v>
      </c>
      <c r="Q36">
        <v>7</v>
      </c>
      <c r="R36" t="s">
        <v>464</v>
      </c>
      <c r="S36">
        <v>3</v>
      </c>
      <c r="T36">
        <v>8</v>
      </c>
      <c r="U36">
        <v>12</v>
      </c>
      <c r="V36">
        <v>24</v>
      </c>
      <c r="W36">
        <v>2</v>
      </c>
      <c r="X36">
        <v>3</v>
      </c>
      <c r="Y36">
        <v>0</v>
      </c>
      <c r="Z36">
        <v>2</v>
      </c>
      <c r="AA36">
        <v>0</v>
      </c>
      <c r="AE36">
        <f t="shared" si="48"/>
        <v>8</v>
      </c>
      <c r="AI36">
        <f t="shared" si="30"/>
        <v>6</v>
      </c>
      <c r="AJ36">
        <f t="shared" si="31"/>
        <v>12</v>
      </c>
      <c r="AK36">
        <f t="shared" si="49"/>
        <v>6</v>
      </c>
      <c r="AL36" t="str">
        <f t="shared" si="32"/>
        <v>Gayman</v>
      </c>
      <c r="AM36" t="str">
        <f t="shared" si="33"/>
        <v>Randy</v>
      </c>
      <c r="AN36" t="str">
        <f t="shared" si="50"/>
        <v>Gayman, Randy</v>
      </c>
    </row>
    <row r="37" spans="1:40" ht="17.100000000000001" customHeight="1" x14ac:dyDescent="0.2">
      <c r="A37" s="19"/>
      <c r="B37" s="19">
        <f t="shared" si="34"/>
        <v>1</v>
      </c>
      <c r="C37" s="36" t="str">
        <f t="shared" si="35"/>
        <v>Haywood, Steve</v>
      </c>
      <c r="D37" s="41">
        <f t="shared" si="36"/>
        <v>2</v>
      </c>
      <c r="E37" s="20">
        <f t="shared" si="37"/>
        <v>1</v>
      </c>
      <c r="F37" s="20">
        <f t="shared" si="38"/>
        <v>0</v>
      </c>
      <c r="G37" s="20">
        <f t="shared" si="39"/>
        <v>1</v>
      </c>
      <c r="H37" s="20">
        <f t="shared" si="40"/>
        <v>4</v>
      </c>
      <c r="I37" s="31">
        <f t="shared" si="41"/>
        <v>3.5</v>
      </c>
      <c r="J37" s="31">
        <f t="shared" si="42"/>
        <v>0</v>
      </c>
      <c r="K37" s="31">
        <f t="shared" si="43"/>
        <v>3.5</v>
      </c>
      <c r="L37" s="31">
        <f t="shared" si="44"/>
        <v>14</v>
      </c>
      <c r="M37" s="20">
        <f t="shared" si="45"/>
        <v>0</v>
      </c>
      <c r="N37" s="20">
        <f t="shared" si="46"/>
        <v>0</v>
      </c>
      <c r="O37" s="20">
        <f t="shared" si="47"/>
        <v>1</v>
      </c>
      <c r="Q37">
        <v>9</v>
      </c>
      <c r="R37" t="s">
        <v>465</v>
      </c>
      <c r="S37">
        <v>1</v>
      </c>
      <c r="T37">
        <v>2</v>
      </c>
      <c r="U37">
        <v>0</v>
      </c>
      <c r="V37">
        <v>1</v>
      </c>
      <c r="W37">
        <v>1</v>
      </c>
      <c r="X37">
        <v>4</v>
      </c>
      <c r="Y37">
        <v>0</v>
      </c>
      <c r="Z37">
        <v>0</v>
      </c>
      <c r="AA37">
        <v>1</v>
      </c>
      <c r="AB37" s="42"/>
      <c r="AC37" s="42"/>
      <c r="AD37" s="42"/>
      <c r="AE37">
        <f t="shared" si="48"/>
        <v>2</v>
      </c>
      <c r="AI37">
        <f t="shared" si="30"/>
        <v>6</v>
      </c>
      <c r="AJ37">
        <f t="shared" si="31"/>
        <v>13</v>
      </c>
      <c r="AK37">
        <f t="shared" si="49"/>
        <v>7</v>
      </c>
      <c r="AL37" t="str">
        <f t="shared" si="32"/>
        <v>Haywood</v>
      </c>
      <c r="AM37" t="str">
        <f t="shared" si="33"/>
        <v>Steve</v>
      </c>
      <c r="AN37" t="str">
        <f t="shared" si="50"/>
        <v>Haywood, Steve</v>
      </c>
    </row>
    <row r="38" spans="1:40" ht="17.100000000000001" customHeight="1" x14ac:dyDescent="0.2">
      <c r="A38" s="19"/>
      <c r="B38" s="19" t="str">
        <f t="shared" si="34"/>
        <v/>
      </c>
      <c r="C38" s="36" t="str">
        <f t="shared" si="35"/>
        <v/>
      </c>
      <c r="D38" s="41" t="str">
        <f t="shared" si="36"/>
        <v/>
      </c>
      <c r="E38" s="20" t="str">
        <f t="shared" si="37"/>
        <v/>
      </c>
      <c r="F38" s="20" t="str">
        <f t="shared" si="38"/>
        <v/>
      </c>
      <c r="G38" s="20" t="str">
        <f t="shared" si="39"/>
        <v/>
      </c>
      <c r="H38" s="20" t="str">
        <f t="shared" si="40"/>
        <v/>
      </c>
      <c r="I38" s="31" t="str">
        <f t="shared" si="41"/>
        <v/>
      </c>
      <c r="J38" s="31" t="str">
        <f t="shared" si="42"/>
        <v/>
      </c>
      <c r="K38" s="31" t="str">
        <f t="shared" si="43"/>
        <v/>
      </c>
      <c r="L38" s="31" t="str">
        <f t="shared" si="44"/>
        <v/>
      </c>
      <c r="M38" s="20" t="str">
        <f t="shared" si="45"/>
        <v/>
      </c>
      <c r="N38" s="20" t="str">
        <f t="shared" si="46"/>
        <v/>
      </c>
      <c r="O38" s="20" t="str">
        <f t="shared" si="47"/>
        <v/>
      </c>
      <c r="Q38" s="33"/>
      <c r="S38" s="33"/>
      <c r="T38" s="33"/>
      <c r="U38" s="33"/>
      <c r="V38" s="33"/>
      <c r="W38" s="33"/>
      <c r="X38" s="33"/>
      <c r="Y38" s="33"/>
      <c r="Z38" s="33"/>
      <c r="AA38" s="33"/>
      <c r="AB38" s="42"/>
      <c r="AC38" s="42"/>
      <c r="AD38" s="42"/>
      <c r="AE38">
        <f t="shared" si="48"/>
        <v>0</v>
      </c>
      <c r="AI38" t="e">
        <f t="shared" si="30"/>
        <v>#VALUE!</v>
      </c>
      <c r="AJ38">
        <f t="shared" si="31"/>
        <v>0</v>
      </c>
      <c r="AK38" t="e">
        <f t="shared" si="49"/>
        <v>#VALUE!</v>
      </c>
      <c r="AL38" t="e">
        <f t="shared" si="32"/>
        <v>#VALUE!</v>
      </c>
      <c r="AM38" t="e">
        <f t="shared" si="33"/>
        <v>#VALUE!</v>
      </c>
      <c r="AN38" t="e">
        <f t="shared" si="50"/>
        <v>#VALUE!</v>
      </c>
    </row>
    <row r="39" spans="1:40" ht="17.100000000000001" customHeight="1" x14ac:dyDescent="0.2">
      <c r="A39" s="19"/>
      <c r="B39" s="19" t="str">
        <f t="shared" si="34"/>
        <v/>
      </c>
      <c r="C39" s="36" t="str">
        <f t="shared" si="35"/>
        <v/>
      </c>
      <c r="D39" s="41" t="str">
        <f t="shared" si="36"/>
        <v/>
      </c>
      <c r="E39" s="20" t="str">
        <f t="shared" si="37"/>
        <v/>
      </c>
      <c r="F39" s="20" t="str">
        <f t="shared" si="38"/>
        <v/>
      </c>
      <c r="G39" s="20" t="str">
        <f t="shared" si="39"/>
        <v/>
      </c>
      <c r="H39" s="20" t="str">
        <f t="shared" si="40"/>
        <v/>
      </c>
      <c r="I39" s="31" t="str">
        <f t="shared" si="41"/>
        <v/>
      </c>
      <c r="J39" s="31" t="str">
        <f t="shared" si="42"/>
        <v/>
      </c>
      <c r="K39" s="31" t="str">
        <f t="shared" si="43"/>
        <v/>
      </c>
      <c r="L39" s="31" t="str">
        <f t="shared" si="44"/>
        <v/>
      </c>
      <c r="M39" s="20" t="str">
        <f t="shared" si="45"/>
        <v/>
      </c>
      <c r="N39" s="20" t="str">
        <f t="shared" si="46"/>
        <v/>
      </c>
      <c r="O39" s="20" t="str">
        <f t="shared" si="47"/>
        <v/>
      </c>
      <c r="Q39" s="33"/>
      <c r="S39" s="33"/>
      <c r="T39" s="33"/>
      <c r="U39" s="33"/>
      <c r="V39" s="33"/>
      <c r="W39" s="33"/>
      <c r="X39" s="33"/>
      <c r="Y39" s="33"/>
      <c r="Z39" s="33"/>
      <c r="AA39" s="33"/>
      <c r="AB39" s="42"/>
      <c r="AC39" s="42"/>
      <c r="AD39" s="42"/>
      <c r="AE39">
        <f t="shared" si="48"/>
        <v>0</v>
      </c>
      <c r="AI39" t="e">
        <f t="shared" si="30"/>
        <v>#VALUE!</v>
      </c>
      <c r="AJ39">
        <f t="shared" si="31"/>
        <v>0</v>
      </c>
      <c r="AK39" t="e">
        <f t="shared" si="49"/>
        <v>#VALUE!</v>
      </c>
      <c r="AL39" t="e">
        <f t="shared" si="32"/>
        <v>#VALUE!</v>
      </c>
      <c r="AM39" t="e">
        <f t="shared" si="33"/>
        <v>#VALUE!</v>
      </c>
      <c r="AN39" t="e">
        <f t="shared" si="50"/>
        <v>#VALUE!</v>
      </c>
    </row>
    <row r="40" spans="1:40" ht="17.100000000000001" customHeight="1" x14ac:dyDescent="0.2">
      <c r="A40" s="19"/>
      <c r="B40" s="19" t="str">
        <f t="shared" si="34"/>
        <v/>
      </c>
      <c r="C40" s="36" t="str">
        <f t="shared" si="35"/>
        <v/>
      </c>
      <c r="D40" s="41" t="str">
        <f t="shared" si="36"/>
        <v/>
      </c>
      <c r="E40" s="20" t="str">
        <f t="shared" si="37"/>
        <v/>
      </c>
      <c r="F40" s="20" t="str">
        <f t="shared" si="38"/>
        <v/>
      </c>
      <c r="G40" s="20" t="str">
        <f t="shared" si="39"/>
        <v/>
      </c>
      <c r="H40" s="20" t="str">
        <f t="shared" si="40"/>
        <v/>
      </c>
      <c r="I40" s="20" t="str">
        <f t="shared" si="41"/>
        <v/>
      </c>
      <c r="J40" s="20" t="str">
        <f t="shared" si="42"/>
        <v/>
      </c>
      <c r="K40" s="20" t="str">
        <f t="shared" si="43"/>
        <v/>
      </c>
      <c r="L40" s="20" t="str">
        <f t="shared" si="44"/>
        <v/>
      </c>
      <c r="M40" s="20" t="str">
        <f t="shared" si="45"/>
        <v/>
      </c>
      <c r="N40" s="20" t="str">
        <f t="shared" si="46"/>
        <v/>
      </c>
      <c r="O40" s="20" t="str">
        <f t="shared" si="47"/>
        <v/>
      </c>
      <c r="Q40" s="33"/>
      <c r="S40" s="33"/>
      <c r="T40" s="33"/>
      <c r="U40" s="33"/>
      <c r="V40" s="33"/>
      <c r="W40" s="33"/>
      <c r="X40" s="33"/>
      <c r="Y40" s="33"/>
      <c r="Z40" s="33"/>
      <c r="AA40" s="33"/>
      <c r="AB40" s="42"/>
      <c r="AC40" s="42"/>
      <c r="AD40" s="42"/>
      <c r="AE40">
        <f t="shared" si="48"/>
        <v>0</v>
      </c>
      <c r="AI40" t="e">
        <f t="shared" si="30"/>
        <v>#VALUE!</v>
      </c>
      <c r="AJ40">
        <f t="shared" si="31"/>
        <v>0</v>
      </c>
      <c r="AK40" t="e">
        <f t="shared" si="49"/>
        <v>#VALUE!</v>
      </c>
      <c r="AL40" t="e">
        <f t="shared" si="32"/>
        <v>#VALUE!</v>
      </c>
      <c r="AM40" t="e">
        <f t="shared" si="33"/>
        <v>#VALUE!</v>
      </c>
      <c r="AN40" t="e">
        <f t="shared" si="50"/>
        <v>#VALUE!</v>
      </c>
    </row>
    <row r="41" spans="1:40" ht="17.100000000000001" customHeight="1" x14ac:dyDescent="0.2">
      <c r="A41" s="19"/>
      <c r="B41" s="19" t="str">
        <f t="shared" si="34"/>
        <v/>
      </c>
      <c r="C41" s="36" t="str">
        <f t="shared" si="35"/>
        <v/>
      </c>
      <c r="D41" s="41" t="str">
        <f t="shared" si="36"/>
        <v/>
      </c>
      <c r="E41" s="20" t="str">
        <f t="shared" si="37"/>
        <v/>
      </c>
      <c r="F41" s="20" t="str">
        <f t="shared" si="38"/>
        <v/>
      </c>
      <c r="G41" s="20" t="str">
        <f t="shared" si="39"/>
        <v/>
      </c>
      <c r="H41" s="20" t="str">
        <f t="shared" si="40"/>
        <v/>
      </c>
      <c r="I41" s="20" t="str">
        <f t="shared" si="41"/>
        <v/>
      </c>
      <c r="J41" s="20" t="str">
        <f t="shared" si="42"/>
        <v/>
      </c>
      <c r="K41" s="20" t="str">
        <f t="shared" si="43"/>
        <v/>
      </c>
      <c r="L41" s="20" t="str">
        <f t="shared" si="44"/>
        <v/>
      </c>
      <c r="M41" s="20" t="str">
        <f t="shared" si="45"/>
        <v/>
      </c>
      <c r="N41" s="20" t="str">
        <f t="shared" si="46"/>
        <v/>
      </c>
      <c r="O41" s="20" t="str">
        <f t="shared" si="47"/>
        <v/>
      </c>
      <c r="Q41" s="33"/>
      <c r="S41" s="33"/>
      <c r="T41" s="33"/>
      <c r="U41" s="33"/>
      <c r="V41" s="33"/>
      <c r="W41" s="33"/>
      <c r="X41" s="33"/>
      <c r="Y41" s="33"/>
      <c r="Z41" s="33"/>
      <c r="AA41" s="33"/>
      <c r="AB41" s="42"/>
      <c r="AC41" s="42"/>
      <c r="AD41" s="42"/>
      <c r="AE41">
        <f t="shared" si="48"/>
        <v>0</v>
      </c>
      <c r="AI41" t="e">
        <f t="shared" si="30"/>
        <v>#VALUE!</v>
      </c>
      <c r="AJ41">
        <f t="shared" si="31"/>
        <v>0</v>
      </c>
      <c r="AK41" t="e">
        <f t="shared" si="49"/>
        <v>#VALUE!</v>
      </c>
      <c r="AL41" t="e">
        <f t="shared" si="32"/>
        <v>#VALUE!</v>
      </c>
      <c r="AM41" t="e">
        <f t="shared" si="33"/>
        <v>#VALUE!</v>
      </c>
      <c r="AN41" t="e">
        <f t="shared" si="50"/>
        <v>#VALUE!</v>
      </c>
    </row>
    <row r="42" spans="1:40" ht="17.100000000000001" customHeight="1" x14ac:dyDescent="0.2">
      <c r="A42" s="22"/>
      <c r="B42" s="22"/>
      <c r="C42" s="37" t="s">
        <v>37</v>
      </c>
      <c r="D42" s="31">
        <f t="shared" ref="D42:H42" si="51">SUM(D33:D41)</f>
        <v>67.666666666666657</v>
      </c>
      <c r="E42" s="35">
        <f t="shared" si="51"/>
        <v>100</v>
      </c>
      <c r="F42" s="35">
        <f t="shared" si="51"/>
        <v>45</v>
      </c>
      <c r="G42" s="35">
        <f t="shared" si="51"/>
        <v>16</v>
      </c>
      <c r="H42" s="35">
        <f t="shared" si="51"/>
        <v>67</v>
      </c>
      <c r="I42" s="31">
        <f>E42*7/D42</f>
        <v>10.344827586206899</v>
      </c>
      <c r="J42" s="31">
        <f>F42*7/D42</f>
        <v>4.6551724137931041</v>
      </c>
      <c r="K42" s="32">
        <f>G42*7/D42</f>
        <v>1.6551724137931036</v>
      </c>
      <c r="L42" s="32">
        <f>H42*7/D42</f>
        <v>6.9310344827586219</v>
      </c>
      <c r="M42" s="20">
        <f>SUM(M33:M41)</f>
        <v>4</v>
      </c>
      <c r="N42" s="20">
        <f t="shared" ref="N42:O42" si="52">SUM(N33:N41)</f>
        <v>6</v>
      </c>
      <c r="O42" s="20">
        <f t="shared" si="52"/>
        <v>3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zoomScaleNormal="100" workbookViewId="0">
      <selection activeCell="N9" sqref="N9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331</v>
      </c>
      <c r="B1" s="2"/>
      <c r="C1" s="2"/>
      <c r="D1" s="2"/>
      <c r="E1" s="3"/>
      <c r="F1" s="4"/>
      <c r="G1" s="5" t="s">
        <v>0</v>
      </c>
      <c r="H1" s="6" t="s">
        <v>1</v>
      </c>
      <c r="I1" s="7" t="s">
        <v>816</v>
      </c>
      <c r="J1" s="5" t="s">
        <v>2</v>
      </c>
      <c r="K1" s="6" t="s">
        <v>1</v>
      </c>
      <c r="L1" s="7" t="s">
        <v>817</v>
      </c>
      <c r="M1" s="5" t="s">
        <v>4</v>
      </c>
      <c r="N1" s="6" t="s">
        <v>3</v>
      </c>
      <c r="O1" s="7" t="s">
        <v>790</v>
      </c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>
        <v>44087</v>
      </c>
      <c r="H2" s="10" t="s">
        <v>5</v>
      </c>
      <c r="I2" s="11"/>
      <c r="J2" s="9">
        <v>44094</v>
      </c>
      <c r="K2" s="10" t="s">
        <v>5</v>
      </c>
      <c r="L2" s="11"/>
      <c r="M2" s="9">
        <v>44107</v>
      </c>
      <c r="N2" s="10" t="s">
        <v>5</v>
      </c>
      <c r="O2" s="120"/>
    </row>
    <row r="3" spans="1:40" s="8" customFormat="1" ht="17.100000000000001" customHeight="1" x14ac:dyDescent="0.25">
      <c r="A3" s="1" t="s">
        <v>6</v>
      </c>
      <c r="B3" s="2"/>
      <c r="C3" s="1" t="s">
        <v>325</v>
      </c>
      <c r="D3" s="2"/>
      <c r="E3" s="12"/>
      <c r="F3" s="3"/>
      <c r="G3" s="13" t="s">
        <v>761</v>
      </c>
      <c r="H3" s="124" t="s">
        <v>7</v>
      </c>
      <c r="I3" s="15"/>
      <c r="J3" s="13" t="s">
        <v>761</v>
      </c>
      <c r="K3" s="122" t="s">
        <v>336</v>
      </c>
      <c r="L3" s="15"/>
      <c r="M3" s="13" t="s">
        <v>760</v>
      </c>
      <c r="N3" s="122" t="s">
        <v>324</v>
      </c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9" t="s">
        <v>9</v>
      </c>
      <c r="H4" s="6" t="s">
        <v>1</v>
      </c>
      <c r="I4" s="7" t="s">
        <v>795</v>
      </c>
      <c r="J4" s="119" t="s">
        <v>10</v>
      </c>
      <c r="K4" s="86" t="s">
        <v>1</v>
      </c>
      <c r="L4" s="11" t="s">
        <v>818</v>
      </c>
      <c r="M4" s="5" t="s">
        <v>11</v>
      </c>
      <c r="N4" s="86" t="s">
        <v>3</v>
      </c>
      <c r="O4" s="7" t="s">
        <v>819</v>
      </c>
    </row>
    <row r="5" spans="1:40" s="8" customFormat="1" ht="17.100000000000001" customHeight="1" x14ac:dyDescent="0.25">
      <c r="A5" s="1" t="s">
        <v>12</v>
      </c>
      <c r="B5" s="2"/>
      <c r="C5" s="1" t="s">
        <v>317</v>
      </c>
      <c r="D5" s="2"/>
      <c r="G5" s="9">
        <v>44108</v>
      </c>
      <c r="H5" s="10" t="s">
        <v>5</v>
      </c>
      <c r="I5" s="11"/>
      <c r="J5" s="9">
        <v>44115</v>
      </c>
      <c r="K5" s="10" t="s">
        <v>5</v>
      </c>
      <c r="L5" s="11"/>
      <c r="M5" s="9">
        <v>44121</v>
      </c>
      <c r="N5" s="10" t="s">
        <v>5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 t="s">
        <v>760</v>
      </c>
      <c r="H6" s="14" t="s">
        <v>314</v>
      </c>
      <c r="I6" s="15"/>
      <c r="J6" s="13" t="s">
        <v>760</v>
      </c>
      <c r="K6" s="14" t="s">
        <v>45</v>
      </c>
      <c r="L6" s="15"/>
      <c r="M6" s="13" t="s">
        <v>788</v>
      </c>
      <c r="N6" s="14" t="s">
        <v>56</v>
      </c>
      <c r="O6" s="15"/>
    </row>
    <row r="7" spans="1:40" s="8" customFormat="1" ht="17.100000000000001" customHeight="1" x14ac:dyDescent="0.25">
      <c r="A7" s="1" t="s">
        <v>15</v>
      </c>
      <c r="B7" s="2"/>
      <c r="C7" s="12">
        <f>COUNTIF(D1:O9,"won")</f>
        <v>7</v>
      </c>
      <c r="D7" s="5" t="s">
        <v>16</v>
      </c>
      <c r="E7" s="6" t="s">
        <v>1</v>
      </c>
      <c r="F7" s="7" t="s">
        <v>820</v>
      </c>
      <c r="G7" s="5" t="s">
        <v>17</v>
      </c>
      <c r="H7" s="6" t="s">
        <v>3</v>
      </c>
      <c r="I7" s="7" t="s">
        <v>821</v>
      </c>
      <c r="J7" s="5" t="s">
        <v>18</v>
      </c>
      <c r="K7" s="6" t="s">
        <v>1</v>
      </c>
      <c r="L7" s="7" t="s">
        <v>796</v>
      </c>
      <c r="M7" s="5" t="s">
        <v>322</v>
      </c>
      <c r="N7" s="6" t="s">
        <v>1</v>
      </c>
      <c r="O7" s="7" t="s">
        <v>822</v>
      </c>
    </row>
    <row r="8" spans="1:40" s="8" customFormat="1" ht="17.100000000000001" customHeight="1" x14ac:dyDescent="0.25">
      <c r="A8" s="1" t="s">
        <v>19</v>
      </c>
      <c r="B8" s="2"/>
      <c r="C8" s="12">
        <f>COUNTIF(D1:O9,"lost")</f>
        <v>3</v>
      </c>
      <c r="D8" s="9">
        <v>44122</v>
      </c>
      <c r="E8" s="10" t="s">
        <v>5</v>
      </c>
      <c r="F8" s="11"/>
      <c r="G8" s="9">
        <v>44129</v>
      </c>
      <c r="H8" s="10" t="s">
        <v>5</v>
      </c>
      <c r="I8" s="11"/>
      <c r="J8" s="9">
        <v>44142</v>
      </c>
      <c r="K8" s="10" t="s">
        <v>5</v>
      </c>
      <c r="L8" s="11"/>
      <c r="M8" s="9">
        <v>44143</v>
      </c>
      <c r="N8" s="10" t="s">
        <v>5</v>
      </c>
      <c r="O8" s="11"/>
    </row>
    <row r="9" spans="1:40" s="8" customFormat="1" ht="17.100000000000001" customHeight="1" x14ac:dyDescent="0.25">
      <c r="A9" s="1" t="s">
        <v>20</v>
      </c>
      <c r="B9" s="2"/>
      <c r="C9" s="12">
        <f>COUNTIF(D1:O9,"tie")</f>
        <v>0</v>
      </c>
      <c r="D9" s="13" t="s">
        <v>760</v>
      </c>
      <c r="E9" s="14" t="s">
        <v>334</v>
      </c>
      <c r="F9" s="15"/>
      <c r="G9" s="13" t="s">
        <v>313</v>
      </c>
      <c r="H9" s="14" t="s">
        <v>335</v>
      </c>
      <c r="I9" s="15"/>
      <c r="J9" s="13" t="s">
        <v>313</v>
      </c>
      <c r="K9" s="14" t="s">
        <v>326</v>
      </c>
      <c r="L9" s="15"/>
      <c r="M9" s="13" t="s">
        <v>760</v>
      </c>
      <c r="N9" s="14" t="s">
        <v>333</v>
      </c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22</v>
      </c>
      <c r="B11" s="16" t="s">
        <v>23</v>
      </c>
      <c r="C11" s="17" t="s">
        <v>24</v>
      </c>
      <c r="D11" s="16" t="s">
        <v>25</v>
      </c>
      <c r="E11" s="16" t="s">
        <v>26</v>
      </c>
      <c r="F11" s="16" t="s">
        <v>27</v>
      </c>
      <c r="G11" s="16" t="s">
        <v>28</v>
      </c>
      <c r="H11" s="16" t="s">
        <v>29</v>
      </c>
      <c r="I11" s="16" t="s">
        <v>30</v>
      </c>
      <c r="J11" s="16" t="s">
        <v>31</v>
      </c>
      <c r="K11" s="16" t="s">
        <v>32</v>
      </c>
      <c r="L11" s="16" t="s">
        <v>33</v>
      </c>
      <c r="M11" s="16" t="s">
        <v>34</v>
      </c>
      <c r="N11" s="16" t="s">
        <v>35</v>
      </c>
      <c r="O11" s="18" t="s">
        <v>36</v>
      </c>
      <c r="Q11" s="34" t="s">
        <v>60</v>
      </c>
      <c r="R11" t="s">
        <v>24</v>
      </c>
      <c r="S11" s="33" t="s">
        <v>61</v>
      </c>
      <c r="T11" s="33" t="s">
        <v>62</v>
      </c>
      <c r="U11" s="33" t="s">
        <v>63</v>
      </c>
      <c r="V11" s="33" t="s">
        <v>64</v>
      </c>
      <c r="W11" s="33" t="s">
        <v>65</v>
      </c>
      <c r="X11" s="33" t="s">
        <v>28</v>
      </c>
      <c r="Y11" s="33" t="s">
        <v>29</v>
      </c>
      <c r="Z11" s="33" t="s">
        <v>30</v>
      </c>
      <c r="AA11" s="33" t="s">
        <v>31</v>
      </c>
      <c r="AB11" s="33" t="s">
        <v>32</v>
      </c>
      <c r="AC11" s="33" t="s">
        <v>33</v>
      </c>
      <c r="AD11" s="33" t="s">
        <v>35</v>
      </c>
      <c r="AE11" s="123" t="s">
        <v>328</v>
      </c>
      <c r="AF11" s="33" t="s">
        <v>66</v>
      </c>
      <c r="AG11" s="4" t="s">
        <v>329</v>
      </c>
    </row>
    <row r="12" spans="1:40" ht="17.100000000000001" customHeight="1" x14ac:dyDescent="0.2">
      <c r="A12" s="19">
        <v>39</v>
      </c>
      <c r="B12" s="19">
        <f>T12</f>
        <v>10</v>
      </c>
      <c r="C12" s="36" t="str">
        <f>AN12</f>
        <v>Wickenheiser, Chad</v>
      </c>
      <c r="D12" s="36">
        <f t="shared" ref="D12:L24" si="0">U12</f>
        <v>26</v>
      </c>
      <c r="E12" s="20">
        <f t="shared" si="0"/>
        <v>13</v>
      </c>
      <c r="F12" s="20">
        <f t="shared" si="0"/>
        <v>9</v>
      </c>
      <c r="G12" s="20">
        <f t="shared" si="0"/>
        <v>1</v>
      </c>
      <c r="H12" s="20">
        <f t="shared" si="0"/>
        <v>0</v>
      </c>
      <c r="I12" s="20">
        <f t="shared" si="0"/>
        <v>0</v>
      </c>
      <c r="J12" s="20">
        <f t="shared" si="0"/>
        <v>1</v>
      </c>
      <c r="K12" s="20">
        <f t="shared" si="0"/>
        <v>5</v>
      </c>
      <c r="L12" s="20">
        <f t="shared" si="0"/>
        <v>3</v>
      </c>
      <c r="M12" s="21">
        <f t="shared" ref="M12:M24" si="1">F12/D12</f>
        <v>0.34615384615384615</v>
      </c>
      <c r="N12" s="20">
        <f>F12+G12+(H12*2)+(I12*3)</f>
        <v>10</v>
      </c>
      <c r="O12" s="21">
        <f>N12/D12</f>
        <v>0.38461538461538464</v>
      </c>
      <c r="Q12">
        <v>1</v>
      </c>
      <c r="R12" t="s">
        <v>479</v>
      </c>
      <c r="S12">
        <v>0.34599999999999997</v>
      </c>
      <c r="T12">
        <v>10</v>
      </c>
      <c r="U12">
        <v>26</v>
      </c>
      <c r="V12">
        <v>13</v>
      </c>
      <c r="W12">
        <v>9</v>
      </c>
      <c r="X12">
        <v>1</v>
      </c>
      <c r="Y12">
        <v>0</v>
      </c>
      <c r="Z12">
        <v>0</v>
      </c>
      <c r="AA12">
        <v>1</v>
      </c>
      <c r="AB12">
        <v>5</v>
      </c>
      <c r="AC12">
        <v>3</v>
      </c>
      <c r="AD12">
        <v>10</v>
      </c>
      <c r="AE12">
        <v>0.45200000000000001</v>
      </c>
      <c r="AF12">
        <v>0.38500000000000001</v>
      </c>
      <c r="AG12">
        <v>0.83599999999999997</v>
      </c>
      <c r="AI12">
        <f t="shared" ref="AI12:AI24" si="2">FIND(" ",R12)</f>
        <v>5</v>
      </c>
      <c r="AJ12">
        <f t="shared" ref="AJ12:AJ24" si="3">LEN(R12)</f>
        <v>17</v>
      </c>
      <c r="AK12">
        <f>AJ12-AI12</f>
        <v>12</v>
      </c>
      <c r="AL12" t="str">
        <f t="shared" ref="AL12:AL24" si="4">RIGHT(R12,AK12)</f>
        <v>Wickenheiser</v>
      </c>
      <c r="AM12" t="str">
        <f t="shared" ref="AM12:AM24" si="5">LEFT(R12,(AI12-1))</f>
        <v>Chad</v>
      </c>
      <c r="AN12" t="str">
        <f>AL12&amp;", "&amp;AM12</f>
        <v>Wickenheiser, Chad</v>
      </c>
    </row>
    <row r="13" spans="1:40" ht="17.100000000000001" customHeight="1" x14ac:dyDescent="0.2">
      <c r="A13" s="19">
        <v>43</v>
      </c>
      <c r="B13" s="19">
        <f t="shared" ref="B13:B24" si="6">T13</f>
        <v>8</v>
      </c>
      <c r="C13" s="36" t="str">
        <f t="shared" ref="C13:C24" si="7">AN13</f>
        <v>Spangler, Adam</v>
      </c>
      <c r="D13" s="36">
        <f t="shared" si="0"/>
        <v>23</v>
      </c>
      <c r="E13" s="20">
        <f t="shared" si="0"/>
        <v>12</v>
      </c>
      <c r="F13" s="20">
        <f t="shared" si="0"/>
        <v>12</v>
      </c>
      <c r="G13" s="20">
        <f t="shared" si="0"/>
        <v>3</v>
      </c>
      <c r="H13" s="20">
        <f t="shared" si="0"/>
        <v>0</v>
      </c>
      <c r="I13" s="20">
        <f t="shared" si="0"/>
        <v>0</v>
      </c>
      <c r="J13" s="20">
        <f t="shared" si="0"/>
        <v>7</v>
      </c>
      <c r="K13" s="20">
        <f t="shared" si="0"/>
        <v>3</v>
      </c>
      <c r="L13" s="20">
        <f t="shared" si="0"/>
        <v>0</v>
      </c>
      <c r="M13" s="21">
        <f t="shared" si="1"/>
        <v>0.52173913043478259</v>
      </c>
      <c r="N13" s="20">
        <f>F13+G13+(H13*2)+(I13*3)</f>
        <v>15</v>
      </c>
      <c r="O13" s="21">
        <f t="shared" ref="O13:O24" si="8">N13/D13</f>
        <v>0.65217391304347827</v>
      </c>
      <c r="Q13">
        <v>2</v>
      </c>
      <c r="R13" t="s">
        <v>480</v>
      </c>
      <c r="S13">
        <v>0.52200000000000002</v>
      </c>
      <c r="T13">
        <v>8</v>
      </c>
      <c r="U13">
        <v>23</v>
      </c>
      <c r="V13">
        <v>12</v>
      </c>
      <c r="W13">
        <v>12</v>
      </c>
      <c r="X13">
        <v>3</v>
      </c>
      <c r="Y13">
        <v>0</v>
      </c>
      <c r="Z13">
        <v>0</v>
      </c>
      <c r="AA13">
        <v>7</v>
      </c>
      <c r="AB13">
        <v>3</v>
      </c>
      <c r="AC13">
        <v>0</v>
      </c>
      <c r="AD13">
        <v>15</v>
      </c>
      <c r="AE13">
        <v>0.57699999999999996</v>
      </c>
      <c r="AF13">
        <v>0.65200000000000002</v>
      </c>
      <c r="AG13">
        <v>1.2290000000000001</v>
      </c>
      <c r="AI13">
        <f t="shared" si="2"/>
        <v>5</v>
      </c>
      <c r="AJ13">
        <f t="shared" si="3"/>
        <v>13</v>
      </c>
      <c r="AK13">
        <f t="shared" ref="AK13:AK24" si="9">AJ13-AI13</f>
        <v>8</v>
      </c>
      <c r="AL13" t="str">
        <f t="shared" si="4"/>
        <v>Spangler</v>
      </c>
      <c r="AM13" t="str">
        <f t="shared" si="5"/>
        <v>Adam</v>
      </c>
      <c r="AN13" t="str">
        <f t="shared" ref="AN13:AN24" si="10">AL13&amp;", "&amp;AM13</f>
        <v>Spangler, Adam</v>
      </c>
    </row>
    <row r="14" spans="1:40" ht="17.100000000000001" customHeight="1" x14ac:dyDescent="0.2">
      <c r="A14" s="19">
        <v>40</v>
      </c>
      <c r="B14" s="19">
        <f t="shared" si="6"/>
        <v>10</v>
      </c>
      <c r="C14" s="36" t="str">
        <f t="shared" si="7"/>
        <v>Herman, Brett</v>
      </c>
      <c r="D14" s="36">
        <f t="shared" si="0"/>
        <v>27</v>
      </c>
      <c r="E14" s="20">
        <f t="shared" si="0"/>
        <v>9</v>
      </c>
      <c r="F14" s="20">
        <f t="shared" si="0"/>
        <v>17</v>
      </c>
      <c r="G14" s="20">
        <f t="shared" si="0"/>
        <v>3</v>
      </c>
      <c r="H14" s="20">
        <f t="shared" si="0"/>
        <v>1</v>
      </c>
      <c r="I14" s="20">
        <f t="shared" si="0"/>
        <v>1</v>
      </c>
      <c r="J14" s="20">
        <f t="shared" si="0"/>
        <v>18</v>
      </c>
      <c r="K14" s="20">
        <f t="shared" si="0"/>
        <v>2</v>
      </c>
      <c r="L14" s="20">
        <f t="shared" si="0"/>
        <v>0</v>
      </c>
      <c r="M14" s="21">
        <f t="shared" si="1"/>
        <v>0.62962962962962965</v>
      </c>
      <c r="N14" s="20">
        <f t="shared" ref="N14:N24" si="11">F14+G14+(H14*2)+(I14*3)</f>
        <v>25</v>
      </c>
      <c r="O14" s="21">
        <f t="shared" si="8"/>
        <v>0.92592592592592593</v>
      </c>
      <c r="Q14">
        <v>3</v>
      </c>
      <c r="R14" t="s">
        <v>481</v>
      </c>
      <c r="S14">
        <v>0.63</v>
      </c>
      <c r="T14">
        <v>10</v>
      </c>
      <c r="U14">
        <v>27</v>
      </c>
      <c r="V14">
        <v>9</v>
      </c>
      <c r="W14">
        <v>17</v>
      </c>
      <c r="X14">
        <v>3</v>
      </c>
      <c r="Y14">
        <v>1</v>
      </c>
      <c r="Z14">
        <v>1</v>
      </c>
      <c r="AA14">
        <v>18</v>
      </c>
      <c r="AB14">
        <v>2</v>
      </c>
      <c r="AC14">
        <v>0</v>
      </c>
      <c r="AD14">
        <v>25</v>
      </c>
      <c r="AE14">
        <v>0.65500000000000003</v>
      </c>
      <c r="AF14">
        <v>0.92600000000000005</v>
      </c>
      <c r="AG14">
        <v>1.581</v>
      </c>
      <c r="AI14">
        <f t="shared" si="2"/>
        <v>6</v>
      </c>
      <c r="AJ14">
        <f t="shared" si="3"/>
        <v>12</v>
      </c>
      <c r="AK14">
        <f t="shared" si="9"/>
        <v>6</v>
      </c>
      <c r="AL14" t="str">
        <f t="shared" si="4"/>
        <v>Herman</v>
      </c>
      <c r="AM14" t="str">
        <f t="shared" si="5"/>
        <v>Brett</v>
      </c>
      <c r="AN14" t="str">
        <f t="shared" si="10"/>
        <v>Herman, Brett</v>
      </c>
    </row>
    <row r="15" spans="1:40" ht="17.100000000000001" customHeight="1" x14ac:dyDescent="0.2">
      <c r="A15" s="19">
        <v>45</v>
      </c>
      <c r="B15" s="19">
        <f t="shared" si="6"/>
        <v>9</v>
      </c>
      <c r="C15" s="36" t="str">
        <f t="shared" si="7"/>
        <v>Fox, Brian</v>
      </c>
      <c r="D15" s="36">
        <f t="shared" si="0"/>
        <v>22</v>
      </c>
      <c r="E15" s="20">
        <f t="shared" si="0"/>
        <v>7</v>
      </c>
      <c r="F15" s="20">
        <f t="shared" si="0"/>
        <v>11</v>
      </c>
      <c r="G15" s="20">
        <f t="shared" si="0"/>
        <v>6</v>
      </c>
      <c r="H15" s="20">
        <f t="shared" si="0"/>
        <v>0</v>
      </c>
      <c r="I15" s="20">
        <f t="shared" si="0"/>
        <v>0</v>
      </c>
      <c r="J15" s="20">
        <f t="shared" si="0"/>
        <v>12</v>
      </c>
      <c r="K15" s="20">
        <f t="shared" si="0"/>
        <v>5</v>
      </c>
      <c r="L15" s="20">
        <f t="shared" si="0"/>
        <v>1</v>
      </c>
      <c r="M15" s="21">
        <f t="shared" si="1"/>
        <v>0.5</v>
      </c>
      <c r="N15" s="20">
        <f t="shared" si="11"/>
        <v>17</v>
      </c>
      <c r="O15" s="21">
        <f t="shared" si="8"/>
        <v>0.77272727272727271</v>
      </c>
      <c r="Q15">
        <v>4</v>
      </c>
      <c r="R15" t="s">
        <v>482</v>
      </c>
      <c r="S15">
        <v>0.5</v>
      </c>
      <c r="T15">
        <v>9</v>
      </c>
      <c r="U15">
        <v>22</v>
      </c>
      <c r="V15">
        <v>7</v>
      </c>
      <c r="W15">
        <v>11</v>
      </c>
      <c r="X15">
        <v>6</v>
      </c>
      <c r="Y15">
        <v>0</v>
      </c>
      <c r="Z15">
        <v>0</v>
      </c>
      <c r="AA15">
        <v>12</v>
      </c>
      <c r="AB15">
        <v>5</v>
      </c>
      <c r="AC15">
        <v>1</v>
      </c>
      <c r="AD15">
        <v>17</v>
      </c>
      <c r="AE15">
        <v>0.59299999999999997</v>
      </c>
      <c r="AF15">
        <v>0.77300000000000002</v>
      </c>
      <c r="AG15">
        <v>1.365</v>
      </c>
      <c r="AI15">
        <f t="shared" si="2"/>
        <v>6</v>
      </c>
      <c r="AJ15">
        <f t="shared" si="3"/>
        <v>9</v>
      </c>
      <c r="AK15">
        <f t="shared" si="9"/>
        <v>3</v>
      </c>
      <c r="AL15" t="str">
        <f t="shared" si="4"/>
        <v>Fox</v>
      </c>
      <c r="AM15" t="str">
        <f t="shared" si="5"/>
        <v>Brian</v>
      </c>
      <c r="AN15" t="str">
        <f t="shared" si="10"/>
        <v>Fox, Brian</v>
      </c>
    </row>
    <row r="16" spans="1:40" ht="17.100000000000001" customHeight="1" x14ac:dyDescent="0.2">
      <c r="A16" s="19">
        <v>38</v>
      </c>
      <c r="B16" s="19">
        <f t="shared" si="6"/>
        <v>10</v>
      </c>
      <c r="C16" s="36" t="str">
        <f t="shared" si="7"/>
        <v>Gartland, Steve</v>
      </c>
      <c r="D16" s="36">
        <f t="shared" si="0"/>
        <v>28</v>
      </c>
      <c r="E16" s="20">
        <f t="shared" si="0"/>
        <v>5</v>
      </c>
      <c r="F16" s="20">
        <f t="shared" si="0"/>
        <v>10</v>
      </c>
      <c r="G16" s="20">
        <f t="shared" si="0"/>
        <v>2</v>
      </c>
      <c r="H16" s="20">
        <f t="shared" si="0"/>
        <v>1</v>
      </c>
      <c r="I16" s="20">
        <f t="shared" si="0"/>
        <v>0</v>
      </c>
      <c r="J16" s="20">
        <f t="shared" si="0"/>
        <v>9</v>
      </c>
      <c r="K16" s="20">
        <f t="shared" si="0"/>
        <v>3</v>
      </c>
      <c r="L16" s="20">
        <f t="shared" si="0"/>
        <v>1</v>
      </c>
      <c r="M16" s="21">
        <f t="shared" si="1"/>
        <v>0.35714285714285715</v>
      </c>
      <c r="N16" s="20">
        <f t="shared" si="11"/>
        <v>14</v>
      </c>
      <c r="O16" s="21">
        <f t="shared" si="8"/>
        <v>0.5</v>
      </c>
      <c r="Q16">
        <v>5</v>
      </c>
      <c r="R16" t="s">
        <v>483</v>
      </c>
      <c r="S16">
        <v>0.35699999999999998</v>
      </c>
      <c r="T16">
        <v>10</v>
      </c>
      <c r="U16">
        <v>28</v>
      </c>
      <c r="V16">
        <v>5</v>
      </c>
      <c r="W16">
        <v>10</v>
      </c>
      <c r="X16">
        <v>2</v>
      </c>
      <c r="Y16">
        <v>1</v>
      </c>
      <c r="Z16">
        <v>0</v>
      </c>
      <c r="AA16">
        <v>9</v>
      </c>
      <c r="AB16">
        <v>3</v>
      </c>
      <c r="AC16">
        <v>1</v>
      </c>
      <c r="AD16">
        <v>14</v>
      </c>
      <c r="AE16">
        <v>0.41899999999999998</v>
      </c>
      <c r="AF16">
        <v>0.5</v>
      </c>
      <c r="AG16">
        <v>0.91900000000000004</v>
      </c>
      <c r="AI16">
        <f t="shared" si="2"/>
        <v>6</v>
      </c>
      <c r="AJ16">
        <f t="shared" si="3"/>
        <v>14</v>
      </c>
      <c r="AK16">
        <f t="shared" si="9"/>
        <v>8</v>
      </c>
      <c r="AL16" t="str">
        <f t="shared" si="4"/>
        <v>Gartland</v>
      </c>
      <c r="AM16" t="str">
        <f t="shared" si="5"/>
        <v>Steve</v>
      </c>
      <c r="AN16" t="str">
        <f t="shared" si="10"/>
        <v>Gartland, Steve</v>
      </c>
    </row>
    <row r="17" spans="1:40" ht="17.100000000000001" customHeight="1" x14ac:dyDescent="0.2">
      <c r="A17" s="19">
        <v>44</v>
      </c>
      <c r="B17" s="19">
        <f t="shared" si="6"/>
        <v>10</v>
      </c>
      <c r="C17" s="36" t="str">
        <f t="shared" si="7"/>
        <v>Gartland, Terry</v>
      </c>
      <c r="D17" s="36">
        <f t="shared" si="0"/>
        <v>24</v>
      </c>
      <c r="E17" s="20">
        <f t="shared" si="0"/>
        <v>7</v>
      </c>
      <c r="F17" s="20">
        <f t="shared" si="0"/>
        <v>5</v>
      </c>
      <c r="G17" s="20">
        <f t="shared" si="0"/>
        <v>0</v>
      </c>
      <c r="H17" s="20">
        <f t="shared" si="0"/>
        <v>0</v>
      </c>
      <c r="I17" s="20">
        <f t="shared" si="0"/>
        <v>0</v>
      </c>
      <c r="J17" s="20">
        <f t="shared" si="0"/>
        <v>6</v>
      </c>
      <c r="K17" s="20">
        <f t="shared" si="0"/>
        <v>6</v>
      </c>
      <c r="L17" s="20">
        <f t="shared" si="0"/>
        <v>10</v>
      </c>
      <c r="M17" s="21">
        <f t="shared" si="1"/>
        <v>0.20833333333333334</v>
      </c>
      <c r="N17" s="20">
        <f t="shared" si="11"/>
        <v>5</v>
      </c>
      <c r="O17" s="21">
        <f t="shared" si="8"/>
        <v>0.20833333333333334</v>
      </c>
      <c r="Q17">
        <v>6</v>
      </c>
      <c r="R17" t="s">
        <v>317</v>
      </c>
      <c r="S17">
        <v>0.20799999999999999</v>
      </c>
      <c r="T17">
        <v>10</v>
      </c>
      <c r="U17">
        <v>24</v>
      </c>
      <c r="V17">
        <v>7</v>
      </c>
      <c r="W17">
        <v>5</v>
      </c>
      <c r="X17">
        <v>0</v>
      </c>
      <c r="Y17">
        <v>0</v>
      </c>
      <c r="Z17">
        <v>0</v>
      </c>
      <c r="AA17">
        <v>6</v>
      </c>
      <c r="AB17">
        <v>6</v>
      </c>
      <c r="AC17">
        <v>10</v>
      </c>
      <c r="AD17">
        <v>5</v>
      </c>
      <c r="AE17">
        <v>0.36699999999999999</v>
      </c>
      <c r="AF17">
        <v>0.20799999999999999</v>
      </c>
      <c r="AG17">
        <v>0.57499999999999996</v>
      </c>
      <c r="AI17">
        <f t="shared" si="2"/>
        <v>6</v>
      </c>
      <c r="AJ17">
        <f t="shared" si="3"/>
        <v>14</v>
      </c>
      <c r="AK17">
        <f t="shared" si="9"/>
        <v>8</v>
      </c>
      <c r="AL17" t="str">
        <f t="shared" si="4"/>
        <v>Gartland</v>
      </c>
      <c r="AM17" t="str">
        <f t="shared" si="5"/>
        <v>Terry</v>
      </c>
      <c r="AN17" t="str">
        <f t="shared" si="10"/>
        <v>Gartland, Terry</v>
      </c>
    </row>
    <row r="18" spans="1:40" ht="17.100000000000001" customHeight="1" x14ac:dyDescent="0.2">
      <c r="A18" s="19">
        <v>39</v>
      </c>
      <c r="B18" s="19">
        <f t="shared" si="6"/>
        <v>10</v>
      </c>
      <c r="C18" s="36" t="str">
        <f t="shared" si="7"/>
        <v>Markle, Brad</v>
      </c>
      <c r="D18" s="36">
        <f t="shared" si="0"/>
        <v>28</v>
      </c>
      <c r="E18" s="20">
        <f t="shared" si="0"/>
        <v>5</v>
      </c>
      <c r="F18" s="20">
        <f t="shared" si="0"/>
        <v>11</v>
      </c>
      <c r="G18" s="20">
        <f t="shared" si="0"/>
        <v>1</v>
      </c>
      <c r="H18" s="20">
        <f t="shared" si="0"/>
        <v>0</v>
      </c>
      <c r="I18" s="20">
        <f t="shared" si="0"/>
        <v>0</v>
      </c>
      <c r="J18" s="20">
        <f t="shared" si="0"/>
        <v>7</v>
      </c>
      <c r="K18" s="20">
        <f t="shared" si="0"/>
        <v>3</v>
      </c>
      <c r="L18" s="20">
        <f t="shared" si="0"/>
        <v>4</v>
      </c>
      <c r="M18" s="21">
        <f t="shared" si="1"/>
        <v>0.39285714285714285</v>
      </c>
      <c r="N18" s="20">
        <f t="shared" si="11"/>
        <v>12</v>
      </c>
      <c r="O18" s="21">
        <f t="shared" si="8"/>
        <v>0.42857142857142855</v>
      </c>
      <c r="Q18">
        <v>7</v>
      </c>
      <c r="R18" t="s">
        <v>484</v>
      </c>
      <c r="S18">
        <v>0.39300000000000002</v>
      </c>
      <c r="T18">
        <v>10</v>
      </c>
      <c r="U18">
        <v>28</v>
      </c>
      <c r="V18">
        <v>5</v>
      </c>
      <c r="W18">
        <v>11</v>
      </c>
      <c r="X18">
        <v>1</v>
      </c>
      <c r="Y18">
        <v>0</v>
      </c>
      <c r="Z18">
        <v>0</v>
      </c>
      <c r="AA18">
        <v>7</v>
      </c>
      <c r="AB18">
        <v>3</v>
      </c>
      <c r="AC18">
        <v>4</v>
      </c>
      <c r="AD18">
        <v>12</v>
      </c>
      <c r="AE18">
        <v>0.45200000000000001</v>
      </c>
      <c r="AF18">
        <v>0.42899999999999999</v>
      </c>
      <c r="AG18">
        <v>0.88</v>
      </c>
      <c r="AI18">
        <f t="shared" si="2"/>
        <v>5</v>
      </c>
      <c r="AJ18">
        <f t="shared" si="3"/>
        <v>11</v>
      </c>
      <c r="AK18">
        <f t="shared" si="9"/>
        <v>6</v>
      </c>
      <c r="AL18" t="str">
        <f t="shared" si="4"/>
        <v>Markle</v>
      </c>
      <c r="AM18" t="str">
        <f t="shared" si="5"/>
        <v>Brad</v>
      </c>
      <c r="AN18" t="str">
        <f t="shared" si="10"/>
        <v>Markle, Brad</v>
      </c>
    </row>
    <row r="19" spans="1:40" ht="17.100000000000001" customHeight="1" x14ac:dyDescent="0.2">
      <c r="A19" s="19">
        <v>38</v>
      </c>
      <c r="B19" s="19">
        <f t="shared" si="6"/>
        <v>7</v>
      </c>
      <c r="C19" s="36" t="str">
        <f t="shared" si="7"/>
        <v>Burkins, Steve</v>
      </c>
      <c r="D19" s="36">
        <f t="shared" si="0"/>
        <v>18</v>
      </c>
      <c r="E19" s="20">
        <f t="shared" si="0"/>
        <v>1</v>
      </c>
      <c r="F19" s="20">
        <f t="shared" si="0"/>
        <v>4</v>
      </c>
      <c r="G19" s="20">
        <f t="shared" si="0"/>
        <v>0</v>
      </c>
      <c r="H19" s="20">
        <f t="shared" si="0"/>
        <v>0</v>
      </c>
      <c r="I19" s="20">
        <f t="shared" si="0"/>
        <v>0</v>
      </c>
      <c r="J19" s="20">
        <f t="shared" si="0"/>
        <v>3</v>
      </c>
      <c r="K19" s="20">
        <f t="shared" si="0"/>
        <v>2</v>
      </c>
      <c r="L19" s="20">
        <f t="shared" si="0"/>
        <v>8</v>
      </c>
      <c r="M19" s="21">
        <f t="shared" si="1"/>
        <v>0.22222222222222221</v>
      </c>
      <c r="N19" s="20">
        <f t="shared" si="11"/>
        <v>4</v>
      </c>
      <c r="O19" s="21">
        <f t="shared" si="8"/>
        <v>0.22222222222222221</v>
      </c>
      <c r="Q19">
        <v>8</v>
      </c>
      <c r="R19" t="s">
        <v>485</v>
      </c>
      <c r="S19">
        <v>0.222</v>
      </c>
      <c r="T19">
        <v>7</v>
      </c>
      <c r="U19">
        <v>18</v>
      </c>
      <c r="V19">
        <v>1</v>
      </c>
      <c r="W19">
        <v>4</v>
      </c>
      <c r="X19">
        <v>0</v>
      </c>
      <c r="Y19">
        <v>0</v>
      </c>
      <c r="Z19">
        <v>0</v>
      </c>
      <c r="AA19">
        <v>3</v>
      </c>
      <c r="AB19">
        <v>2</v>
      </c>
      <c r="AC19">
        <v>8</v>
      </c>
      <c r="AD19">
        <v>4</v>
      </c>
      <c r="AE19">
        <v>0.3</v>
      </c>
      <c r="AF19">
        <v>0.222</v>
      </c>
      <c r="AG19">
        <v>0.52200000000000002</v>
      </c>
      <c r="AI19">
        <f t="shared" si="2"/>
        <v>6</v>
      </c>
      <c r="AJ19">
        <f t="shared" si="3"/>
        <v>13</v>
      </c>
      <c r="AK19">
        <f t="shared" si="9"/>
        <v>7</v>
      </c>
      <c r="AL19" t="str">
        <f t="shared" si="4"/>
        <v>Burkins</v>
      </c>
      <c r="AM19" t="str">
        <f t="shared" si="5"/>
        <v>Steve</v>
      </c>
      <c r="AN19" t="str">
        <f t="shared" si="10"/>
        <v>Burkins, Steve</v>
      </c>
    </row>
    <row r="20" spans="1:40" ht="17.100000000000001" customHeight="1" x14ac:dyDescent="0.2">
      <c r="A20" s="19">
        <v>74</v>
      </c>
      <c r="B20" s="19">
        <f t="shared" si="6"/>
        <v>9</v>
      </c>
      <c r="C20" s="36" t="str">
        <f t="shared" si="7"/>
        <v>Noel, Topper</v>
      </c>
      <c r="D20" s="36">
        <f t="shared" si="0"/>
        <v>24</v>
      </c>
      <c r="E20" s="20">
        <f t="shared" si="0"/>
        <v>2</v>
      </c>
      <c r="F20" s="20">
        <f t="shared" si="0"/>
        <v>2</v>
      </c>
      <c r="G20" s="20">
        <f t="shared" si="0"/>
        <v>0</v>
      </c>
      <c r="H20" s="20">
        <f t="shared" si="0"/>
        <v>0</v>
      </c>
      <c r="I20" s="20">
        <f t="shared" si="0"/>
        <v>0</v>
      </c>
      <c r="J20" s="20">
        <f t="shared" si="0"/>
        <v>2</v>
      </c>
      <c r="K20" s="20">
        <f t="shared" si="0"/>
        <v>3</v>
      </c>
      <c r="L20" s="20">
        <f t="shared" si="0"/>
        <v>6</v>
      </c>
      <c r="M20" s="21">
        <f t="shared" si="1"/>
        <v>8.3333333333333329E-2</v>
      </c>
      <c r="N20" s="20">
        <f t="shared" si="11"/>
        <v>2</v>
      </c>
      <c r="O20" s="21">
        <f t="shared" si="8"/>
        <v>8.3333333333333329E-2</v>
      </c>
      <c r="Q20">
        <v>9</v>
      </c>
      <c r="R20" t="s">
        <v>486</v>
      </c>
      <c r="S20">
        <v>8.3000000000000004E-2</v>
      </c>
      <c r="T20">
        <v>9</v>
      </c>
      <c r="U20">
        <v>24</v>
      </c>
      <c r="V20">
        <v>2</v>
      </c>
      <c r="W20">
        <v>2</v>
      </c>
      <c r="X20">
        <v>0</v>
      </c>
      <c r="Y20">
        <v>0</v>
      </c>
      <c r="Z20">
        <v>0</v>
      </c>
      <c r="AA20">
        <v>2</v>
      </c>
      <c r="AB20">
        <v>3</v>
      </c>
      <c r="AC20">
        <v>6</v>
      </c>
      <c r="AD20">
        <v>2</v>
      </c>
      <c r="AE20">
        <v>0.185</v>
      </c>
      <c r="AF20">
        <v>8.3000000000000004E-2</v>
      </c>
      <c r="AG20">
        <v>0.26900000000000002</v>
      </c>
      <c r="AI20">
        <f t="shared" si="2"/>
        <v>7</v>
      </c>
      <c r="AJ20">
        <f t="shared" si="3"/>
        <v>11</v>
      </c>
      <c r="AK20">
        <f t="shared" si="9"/>
        <v>4</v>
      </c>
      <c r="AL20" t="str">
        <f t="shared" si="4"/>
        <v>Noel</v>
      </c>
      <c r="AM20" t="str">
        <f t="shared" si="5"/>
        <v>Topper</v>
      </c>
      <c r="AN20" t="str">
        <f t="shared" si="10"/>
        <v>Noel, Topper</v>
      </c>
    </row>
    <row r="21" spans="1:40" ht="17.100000000000001" customHeight="1" x14ac:dyDescent="0.2">
      <c r="A21" s="19">
        <v>50</v>
      </c>
      <c r="B21" s="19">
        <f t="shared" si="6"/>
        <v>9</v>
      </c>
      <c r="C21" s="36" t="str">
        <f t="shared" si="7"/>
        <v>Mock, Brian</v>
      </c>
      <c r="D21" s="36">
        <f t="shared" si="0"/>
        <v>25</v>
      </c>
      <c r="E21" s="20">
        <f t="shared" si="0"/>
        <v>1</v>
      </c>
      <c r="F21" s="20">
        <f t="shared" si="0"/>
        <v>4</v>
      </c>
      <c r="G21" s="20">
        <f t="shared" si="0"/>
        <v>0</v>
      </c>
      <c r="H21" s="20">
        <f t="shared" si="0"/>
        <v>0</v>
      </c>
      <c r="I21" s="20">
        <f t="shared" si="0"/>
        <v>0</v>
      </c>
      <c r="J21" s="20">
        <f t="shared" si="0"/>
        <v>6</v>
      </c>
      <c r="K21" s="20">
        <f t="shared" si="0"/>
        <v>3</v>
      </c>
      <c r="L21" s="20">
        <f t="shared" si="0"/>
        <v>3</v>
      </c>
      <c r="M21" s="21">
        <f t="shared" si="1"/>
        <v>0.16</v>
      </c>
      <c r="N21" s="20">
        <f t="shared" si="11"/>
        <v>4</v>
      </c>
      <c r="O21" s="21">
        <f t="shared" si="8"/>
        <v>0.16</v>
      </c>
      <c r="Q21">
        <v>10</v>
      </c>
      <c r="R21" t="s">
        <v>487</v>
      </c>
      <c r="S21">
        <v>0.16</v>
      </c>
      <c r="T21">
        <v>9</v>
      </c>
      <c r="U21">
        <v>25</v>
      </c>
      <c r="V21">
        <v>1</v>
      </c>
      <c r="W21">
        <v>4</v>
      </c>
      <c r="X21">
        <v>0</v>
      </c>
      <c r="Y21">
        <v>0</v>
      </c>
      <c r="Z21">
        <v>0</v>
      </c>
      <c r="AA21">
        <v>6</v>
      </c>
      <c r="AB21">
        <v>3</v>
      </c>
      <c r="AC21">
        <v>3</v>
      </c>
      <c r="AD21">
        <v>4</v>
      </c>
      <c r="AE21">
        <v>0.25</v>
      </c>
      <c r="AF21">
        <v>0.16</v>
      </c>
      <c r="AG21">
        <v>0.41</v>
      </c>
      <c r="AI21">
        <f t="shared" si="2"/>
        <v>6</v>
      </c>
      <c r="AJ21">
        <f t="shared" si="3"/>
        <v>10</v>
      </c>
      <c r="AK21">
        <f t="shared" si="9"/>
        <v>4</v>
      </c>
      <c r="AL21" t="str">
        <f t="shared" si="4"/>
        <v>Mock</v>
      </c>
      <c r="AM21" t="str">
        <f t="shared" si="5"/>
        <v>Brian</v>
      </c>
      <c r="AN21" t="str">
        <f t="shared" si="10"/>
        <v>Mock, Brian</v>
      </c>
    </row>
    <row r="22" spans="1:40" ht="17.100000000000001" customHeight="1" x14ac:dyDescent="0.2">
      <c r="A22" s="19">
        <v>61</v>
      </c>
      <c r="B22" s="19">
        <f t="shared" si="6"/>
        <v>9</v>
      </c>
      <c r="C22" s="36" t="str">
        <f t="shared" si="7"/>
        <v>Martin, Ron</v>
      </c>
      <c r="D22" s="36">
        <f t="shared" si="0"/>
        <v>23</v>
      </c>
      <c r="E22" s="20">
        <f t="shared" si="0"/>
        <v>4</v>
      </c>
      <c r="F22" s="20">
        <f t="shared" si="0"/>
        <v>7</v>
      </c>
      <c r="G22" s="20">
        <f t="shared" si="0"/>
        <v>2</v>
      </c>
      <c r="H22" s="20">
        <f t="shared" si="0"/>
        <v>0</v>
      </c>
      <c r="I22" s="20">
        <f t="shared" si="0"/>
        <v>0</v>
      </c>
      <c r="J22" s="20">
        <f t="shared" si="0"/>
        <v>3</v>
      </c>
      <c r="K22" s="20">
        <f t="shared" si="0"/>
        <v>6</v>
      </c>
      <c r="L22" s="20">
        <f t="shared" si="0"/>
        <v>1</v>
      </c>
      <c r="M22" s="21">
        <f t="shared" si="1"/>
        <v>0.30434782608695654</v>
      </c>
      <c r="N22" s="20">
        <f t="shared" si="11"/>
        <v>9</v>
      </c>
      <c r="O22" s="21">
        <f t="shared" si="8"/>
        <v>0.39130434782608697</v>
      </c>
      <c r="Q22">
        <v>11</v>
      </c>
      <c r="R22" t="s">
        <v>488</v>
      </c>
      <c r="S22">
        <v>0.30399999999999999</v>
      </c>
      <c r="T22">
        <v>9</v>
      </c>
      <c r="U22">
        <v>23</v>
      </c>
      <c r="V22">
        <v>4</v>
      </c>
      <c r="W22">
        <v>7</v>
      </c>
      <c r="X22">
        <v>2</v>
      </c>
      <c r="Y22">
        <v>0</v>
      </c>
      <c r="Z22">
        <v>0</v>
      </c>
      <c r="AA22">
        <v>3</v>
      </c>
      <c r="AB22">
        <v>6</v>
      </c>
      <c r="AC22">
        <v>1</v>
      </c>
      <c r="AD22">
        <v>9</v>
      </c>
      <c r="AE22">
        <v>0.44800000000000001</v>
      </c>
      <c r="AF22">
        <v>0.39100000000000001</v>
      </c>
      <c r="AG22">
        <v>0.84</v>
      </c>
      <c r="AI22">
        <f t="shared" si="2"/>
        <v>4</v>
      </c>
      <c r="AJ22">
        <f t="shared" si="3"/>
        <v>10</v>
      </c>
      <c r="AK22">
        <f t="shared" si="9"/>
        <v>6</v>
      </c>
      <c r="AL22" t="str">
        <f t="shared" si="4"/>
        <v>Martin</v>
      </c>
      <c r="AM22" t="str">
        <f t="shared" si="5"/>
        <v>Ron</v>
      </c>
      <c r="AN22" t="str">
        <f t="shared" si="10"/>
        <v>Martin, Ron</v>
      </c>
    </row>
    <row r="23" spans="1:40" ht="17.100000000000001" customHeight="1" x14ac:dyDescent="0.2">
      <c r="A23" s="19">
        <v>42</v>
      </c>
      <c r="B23" s="19">
        <f t="shared" si="6"/>
        <v>9</v>
      </c>
      <c r="C23" s="36" t="str">
        <f t="shared" si="7"/>
        <v>Trayer, Jason</v>
      </c>
      <c r="D23" s="36">
        <f t="shared" si="0"/>
        <v>19</v>
      </c>
      <c r="E23" s="20">
        <f t="shared" si="0"/>
        <v>6</v>
      </c>
      <c r="F23" s="20">
        <f t="shared" si="0"/>
        <v>5</v>
      </c>
      <c r="G23" s="20">
        <f t="shared" si="0"/>
        <v>0</v>
      </c>
      <c r="H23" s="20">
        <f t="shared" si="0"/>
        <v>0</v>
      </c>
      <c r="I23" s="20">
        <f t="shared" si="0"/>
        <v>0</v>
      </c>
      <c r="J23" s="20">
        <f t="shared" si="0"/>
        <v>1</v>
      </c>
      <c r="K23" s="20">
        <f t="shared" si="0"/>
        <v>7</v>
      </c>
      <c r="L23" s="20">
        <f t="shared" si="0"/>
        <v>10</v>
      </c>
      <c r="M23" s="21">
        <f t="shared" si="1"/>
        <v>0.26315789473684209</v>
      </c>
      <c r="N23" s="20">
        <f t="shared" si="11"/>
        <v>5</v>
      </c>
      <c r="O23" s="21">
        <f t="shared" si="8"/>
        <v>0.26315789473684209</v>
      </c>
      <c r="Q23">
        <v>12</v>
      </c>
      <c r="R23" t="s">
        <v>489</v>
      </c>
      <c r="S23">
        <v>0.26300000000000001</v>
      </c>
      <c r="T23">
        <v>9</v>
      </c>
      <c r="U23">
        <v>19</v>
      </c>
      <c r="V23">
        <v>6</v>
      </c>
      <c r="W23">
        <v>5</v>
      </c>
      <c r="X23">
        <v>0</v>
      </c>
      <c r="Y23">
        <v>0</v>
      </c>
      <c r="Z23">
        <v>0</v>
      </c>
      <c r="AA23">
        <v>1</v>
      </c>
      <c r="AB23">
        <v>7</v>
      </c>
      <c r="AC23">
        <v>10</v>
      </c>
      <c r="AD23">
        <v>5</v>
      </c>
      <c r="AE23">
        <v>0.46200000000000002</v>
      </c>
      <c r="AF23">
        <v>0.26300000000000001</v>
      </c>
      <c r="AG23">
        <v>0.72499999999999998</v>
      </c>
      <c r="AI23">
        <f t="shared" si="2"/>
        <v>6</v>
      </c>
      <c r="AJ23">
        <f t="shared" si="3"/>
        <v>12</v>
      </c>
      <c r="AK23">
        <f t="shared" si="9"/>
        <v>6</v>
      </c>
      <c r="AL23" t="str">
        <f t="shared" si="4"/>
        <v>Trayer</v>
      </c>
      <c r="AM23" t="str">
        <f t="shared" si="5"/>
        <v>Jason</v>
      </c>
      <c r="AN23" t="str">
        <f t="shared" si="10"/>
        <v>Trayer, Jason</v>
      </c>
    </row>
    <row r="24" spans="1:40" ht="17.100000000000001" customHeight="1" x14ac:dyDescent="0.2">
      <c r="A24" s="19">
        <v>41</v>
      </c>
      <c r="B24" s="19">
        <f t="shared" si="6"/>
        <v>10</v>
      </c>
      <c r="C24" s="36" t="str">
        <f t="shared" si="7"/>
        <v>Boyer, Jon</v>
      </c>
      <c r="D24" s="36">
        <f t="shared" si="0"/>
        <v>21</v>
      </c>
      <c r="E24" s="20">
        <f t="shared" si="0"/>
        <v>8</v>
      </c>
      <c r="F24" s="20">
        <f t="shared" si="0"/>
        <v>3</v>
      </c>
      <c r="G24" s="20">
        <f t="shared" si="0"/>
        <v>0</v>
      </c>
      <c r="H24" s="20">
        <f t="shared" si="0"/>
        <v>0</v>
      </c>
      <c r="I24" s="20">
        <f t="shared" si="0"/>
        <v>0</v>
      </c>
      <c r="J24" s="20">
        <f t="shared" si="0"/>
        <v>2</v>
      </c>
      <c r="K24" s="20">
        <f t="shared" si="0"/>
        <v>9</v>
      </c>
      <c r="L24" s="20">
        <f t="shared" si="0"/>
        <v>1</v>
      </c>
      <c r="M24" s="21">
        <f t="shared" si="1"/>
        <v>0.14285714285714285</v>
      </c>
      <c r="N24" s="20">
        <f t="shared" si="11"/>
        <v>3</v>
      </c>
      <c r="O24" s="21">
        <f t="shared" si="8"/>
        <v>0.14285714285714285</v>
      </c>
      <c r="Q24">
        <v>13</v>
      </c>
      <c r="R24" t="s">
        <v>490</v>
      </c>
      <c r="S24">
        <v>0.14299999999999999</v>
      </c>
      <c r="T24">
        <v>10</v>
      </c>
      <c r="U24">
        <v>21</v>
      </c>
      <c r="V24">
        <v>8</v>
      </c>
      <c r="W24">
        <v>3</v>
      </c>
      <c r="X24">
        <v>0</v>
      </c>
      <c r="Y24">
        <v>0</v>
      </c>
      <c r="Z24">
        <v>0</v>
      </c>
      <c r="AA24">
        <v>2</v>
      </c>
      <c r="AB24">
        <v>9</v>
      </c>
      <c r="AC24">
        <v>1</v>
      </c>
      <c r="AD24">
        <v>3</v>
      </c>
      <c r="AE24">
        <v>0.4</v>
      </c>
      <c r="AF24">
        <v>0.14299999999999999</v>
      </c>
      <c r="AG24">
        <v>0.54300000000000004</v>
      </c>
      <c r="AI24">
        <f t="shared" si="2"/>
        <v>4</v>
      </c>
      <c r="AJ24">
        <f t="shared" si="3"/>
        <v>9</v>
      </c>
      <c r="AK24">
        <f t="shared" si="9"/>
        <v>5</v>
      </c>
      <c r="AL24" t="str">
        <f t="shared" si="4"/>
        <v>Boyer</v>
      </c>
      <c r="AM24" t="str">
        <f t="shared" si="5"/>
        <v>Jon</v>
      </c>
      <c r="AN24" t="str">
        <f t="shared" si="10"/>
        <v>Boyer, Jon</v>
      </c>
    </row>
    <row r="25" spans="1:40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>
        <f t="shared" ref="B27" si="12">T27</f>
        <v>1</v>
      </c>
      <c r="C27" s="36" t="str">
        <f t="shared" ref="C27" si="13">AN27</f>
        <v>Others, _</v>
      </c>
      <c r="D27" s="36">
        <f t="shared" ref="D27" si="14">U27</f>
        <v>2</v>
      </c>
      <c r="E27" s="20">
        <f t="shared" ref="E27" si="15">V27</f>
        <v>2</v>
      </c>
      <c r="F27" s="20">
        <f t="shared" ref="F27" si="16">W27</f>
        <v>0</v>
      </c>
      <c r="G27" s="20">
        <f t="shared" ref="G27" si="17">X27</f>
        <v>0</v>
      </c>
      <c r="H27" s="20">
        <f t="shared" ref="H27" si="18">Y27</f>
        <v>0</v>
      </c>
      <c r="I27" s="20">
        <f t="shared" ref="I27" si="19">Z27</f>
        <v>0</v>
      </c>
      <c r="J27" s="20">
        <f t="shared" ref="J27" si="20">AA27</f>
        <v>1</v>
      </c>
      <c r="K27" s="20">
        <f t="shared" ref="K27" si="21">AB27</f>
        <v>1</v>
      </c>
      <c r="L27" s="20">
        <f t="shared" ref="L27" si="22">AC27</f>
        <v>0</v>
      </c>
      <c r="M27" s="21">
        <f t="shared" ref="M27" si="23">F27/D27</f>
        <v>0</v>
      </c>
      <c r="N27" s="20">
        <f t="shared" ref="N27" si="24">F27+G27+(H27*2)+(I27*3)</f>
        <v>0</v>
      </c>
      <c r="O27" s="21">
        <f t="shared" ref="O27" si="25">N27/D27</f>
        <v>0</v>
      </c>
      <c r="Q27">
        <v>14</v>
      </c>
      <c r="R27" t="s">
        <v>383</v>
      </c>
      <c r="S27">
        <v>0</v>
      </c>
      <c r="T27">
        <v>1</v>
      </c>
      <c r="U27">
        <v>2</v>
      </c>
      <c r="V27">
        <v>2</v>
      </c>
      <c r="W27">
        <v>0</v>
      </c>
      <c r="X27">
        <v>0</v>
      </c>
      <c r="Y27">
        <v>0</v>
      </c>
      <c r="Z27">
        <v>0</v>
      </c>
      <c r="AA27">
        <v>1</v>
      </c>
      <c r="AB27">
        <v>1</v>
      </c>
      <c r="AC27">
        <v>0</v>
      </c>
      <c r="AD27">
        <v>0</v>
      </c>
      <c r="AE27">
        <v>0.33300000000000002</v>
      </c>
      <c r="AF27">
        <v>0</v>
      </c>
      <c r="AG27">
        <v>0.33300000000000002</v>
      </c>
      <c r="AI27">
        <f>FIND(" ",R27)</f>
        <v>2</v>
      </c>
      <c r="AJ27">
        <f>LEN(R27)</f>
        <v>8</v>
      </c>
      <c r="AK27">
        <f>AJ27-AI27</f>
        <v>6</v>
      </c>
      <c r="AL27" t="str">
        <f>RIGHT(R27,AK27)</f>
        <v>Others</v>
      </c>
      <c r="AM27" t="str">
        <f>LEFT(R27,(AI27-1))</f>
        <v>_</v>
      </c>
      <c r="AN27" t="str">
        <f>AL27&amp;", "&amp;AM27</f>
        <v>Others, _</v>
      </c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594</v>
      </c>
      <c r="B29" s="22"/>
      <c r="C29" s="37" t="s">
        <v>37</v>
      </c>
      <c r="D29" s="38">
        <f>SUM(D12:D28)</f>
        <v>310</v>
      </c>
      <c r="E29" s="23">
        <f t="shared" ref="E29:L29" si="26">SUM(E12:E28)</f>
        <v>82</v>
      </c>
      <c r="F29" s="23">
        <f t="shared" si="26"/>
        <v>100</v>
      </c>
      <c r="G29" s="23">
        <f t="shared" si="26"/>
        <v>18</v>
      </c>
      <c r="H29" s="23">
        <f t="shared" si="26"/>
        <v>2</v>
      </c>
      <c r="I29" s="23">
        <f t="shared" si="26"/>
        <v>1</v>
      </c>
      <c r="J29" s="23">
        <f t="shared" si="26"/>
        <v>78</v>
      </c>
      <c r="K29" s="23">
        <f t="shared" si="26"/>
        <v>58</v>
      </c>
      <c r="L29" s="23">
        <f t="shared" si="26"/>
        <v>48</v>
      </c>
      <c r="M29" s="21">
        <f>F29/D29</f>
        <v>0.32258064516129031</v>
      </c>
      <c r="N29" s="24">
        <f>SUM(N12:N28)</f>
        <v>125</v>
      </c>
      <c r="O29" s="21">
        <f>N29/D29</f>
        <v>0.40322580645161288</v>
      </c>
    </row>
    <row r="30" spans="1:40" ht="17.100000000000001" customHeight="1" x14ac:dyDescent="0.2">
      <c r="A30" s="25">
        <f>A29/COUNT(A12:A28)</f>
        <v>45.692307692307693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23</v>
      </c>
      <c r="C32" s="18" t="s">
        <v>24</v>
      </c>
      <c r="D32" s="18" t="s">
        <v>38</v>
      </c>
      <c r="E32" s="16" t="s">
        <v>27</v>
      </c>
      <c r="F32" s="16" t="s">
        <v>26</v>
      </c>
      <c r="G32" s="16" t="s">
        <v>32</v>
      </c>
      <c r="H32" s="16" t="s">
        <v>33</v>
      </c>
      <c r="I32" s="16" t="s">
        <v>39</v>
      </c>
      <c r="J32" s="16" t="s">
        <v>40</v>
      </c>
      <c r="K32" s="16" t="s">
        <v>41</v>
      </c>
      <c r="L32" s="16" t="s">
        <v>42</v>
      </c>
      <c r="M32" s="16" t="s">
        <v>1</v>
      </c>
      <c r="N32" s="16" t="s">
        <v>3</v>
      </c>
      <c r="O32" s="30" t="s">
        <v>43</v>
      </c>
      <c r="Q32" s="87" t="s">
        <v>60</v>
      </c>
      <c r="R32" t="s">
        <v>24</v>
      </c>
      <c r="S32" s="33" t="s">
        <v>62</v>
      </c>
      <c r="T32" s="33" t="s">
        <v>67</v>
      </c>
      <c r="U32" s="33" t="s">
        <v>64</v>
      </c>
      <c r="V32" s="33" t="s">
        <v>65</v>
      </c>
      <c r="W32" s="33" t="s">
        <v>32</v>
      </c>
      <c r="X32" s="33" t="s">
        <v>33</v>
      </c>
      <c r="Y32" s="33" t="s">
        <v>68</v>
      </c>
      <c r="Z32" s="33" t="s">
        <v>69</v>
      </c>
      <c r="AA32" s="33" t="s">
        <v>70</v>
      </c>
      <c r="AD32" s="33"/>
      <c r="AE32" s="90" t="s">
        <v>330</v>
      </c>
    </row>
    <row r="33" spans="1:40" ht="17.100000000000001" customHeight="1" x14ac:dyDescent="0.2">
      <c r="A33" s="19"/>
      <c r="B33" s="19">
        <f>IF(C33="","",S33)</f>
        <v>3</v>
      </c>
      <c r="C33" s="36" t="str">
        <f>IF(AJ33=0,"",AN33)</f>
        <v>Wickenheiser, Chad</v>
      </c>
      <c r="D33" s="41">
        <f>IF(C33="","",AE33)</f>
        <v>5.666666666666667</v>
      </c>
      <c r="E33" s="20">
        <f>IF(C33="","",V33)</f>
        <v>8</v>
      </c>
      <c r="F33" s="20">
        <f>IF(C33="","",U33)</f>
        <v>2</v>
      </c>
      <c r="G33" s="20">
        <f>IF(C33="","",W33)</f>
        <v>4</v>
      </c>
      <c r="H33" s="20">
        <f>IF(C33="","",X33)</f>
        <v>4</v>
      </c>
      <c r="I33" s="31">
        <f>IF(C33="","",E33*7/D33)</f>
        <v>9.8823529411764692</v>
      </c>
      <c r="J33" s="31">
        <f>IF(C33="","",F33*7/D33)</f>
        <v>2.4705882352941173</v>
      </c>
      <c r="K33" s="31">
        <f>IF(C33="","",G33*7/D33)</f>
        <v>4.9411764705882346</v>
      </c>
      <c r="L33" s="31">
        <f>IF(C33="","",H33*7/D33)</f>
        <v>4.9411764705882346</v>
      </c>
      <c r="M33" s="20">
        <f>IF(C33="","",Y33)</f>
        <v>0</v>
      </c>
      <c r="N33" s="20">
        <f>IF(C33="","",Z33)</f>
        <v>0</v>
      </c>
      <c r="O33" s="20">
        <f>IF(C33="","",AA33)</f>
        <v>0</v>
      </c>
      <c r="Q33">
        <v>1</v>
      </c>
      <c r="R33" s="43" t="s">
        <v>491</v>
      </c>
      <c r="S33">
        <v>3</v>
      </c>
      <c r="T33">
        <v>5.2</v>
      </c>
      <c r="U33">
        <v>2</v>
      </c>
      <c r="V33">
        <v>8</v>
      </c>
      <c r="W33">
        <v>4</v>
      </c>
      <c r="X33">
        <v>4</v>
      </c>
      <c r="Y33">
        <v>0</v>
      </c>
      <c r="Z33">
        <v>0</v>
      </c>
      <c r="AA33">
        <v>0</v>
      </c>
      <c r="AE33">
        <f>DOLLARDE(T33,3)</f>
        <v>5.666666666666667</v>
      </c>
      <c r="AI33">
        <f t="shared" ref="AI33:AI41" si="27">FIND(" ", SUBSTITUTE(R33, CHAR(160), " "))</f>
        <v>5</v>
      </c>
      <c r="AJ33">
        <f t="shared" ref="AJ33:AJ41" si="28">LEN(R33)</f>
        <v>17</v>
      </c>
      <c r="AK33">
        <f>AJ33-AI33</f>
        <v>12</v>
      </c>
      <c r="AL33" t="str">
        <f t="shared" ref="AL33:AL41" si="29">RIGHT(R33,AK33)</f>
        <v>Wickenheiser</v>
      </c>
      <c r="AM33" t="str">
        <f t="shared" ref="AM33:AM41" si="30">LEFT(R33,(AI33-1))</f>
        <v>Chad</v>
      </c>
      <c r="AN33" t="str">
        <f>AL33&amp;", "&amp;AM33</f>
        <v>Wickenheiser, Chad</v>
      </c>
    </row>
    <row r="34" spans="1:40" ht="17.100000000000001" customHeight="1" x14ac:dyDescent="0.2">
      <c r="A34" s="19"/>
      <c r="B34" s="19">
        <f t="shared" ref="B34:B41" si="31">IF(C34="","",S34)</f>
        <v>1</v>
      </c>
      <c r="C34" s="36" t="str">
        <f t="shared" ref="C34:C41" si="32">IF(AJ34=0,"",AN34)</f>
        <v>Spangler, Adam</v>
      </c>
      <c r="D34" s="41">
        <f t="shared" ref="D34:D41" si="33">IF(C34="","",AE34)</f>
        <v>1</v>
      </c>
      <c r="E34" s="20">
        <f t="shared" ref="E34:E41" si="34">IF(C34="","",V34)</f>
        <v>3</v>
      </c>
      <c r="F34" s="20">
        <f t="shared" ref="F34:F41" si="35">IF(C34="","",U34)</f>
        <v>2</v>
      </c>
      <c r="G34" s="20">
        <f t="shared" ref="G34:G41" si="36">IF(C34="","",W34)</f>
        <v>1</v>
      </c>
      <c r="H34" s="20">
        <f t="shared" ref="H34:H41" si="37">IF(C34="","",X34)</f>
        <v>1</v>
      </c>
      <c r="I34" s="31">
        <f t="shared" ref="I34:I41" si="38">IF(C34="","",E34*7/D34)</f>
        <v>21</v>
      </c>
      <c r="J34" s="31">
        <f t="shared" ref="J34:J41" si="39">IF(C34="","",F34*7/D34)</f>
        <v>14</v>
      </c>
      <c r="K34" s="31">
        <f t="shared" ref="K34:K41" si="40">IF(C34="","",G34*7/D34)</f>
        <v>7</v>
      </c>
      <c r="L34" s="31">
        <f t="shared" ref="L34:L41" si="41">IF(C34="","",H34*7/D34)</f>
        <v>7</v>
      </c>
      <c r="M34" s="20">
        <f t="shared" ref="M34:M41" si="42">IF(C34="","",Y34)</f>
        <v>0</v>
      </c>
      <c r="N34" s="20">
        <f t="shared" ref="N34:N41" si="43">IF(C34="","",Z34)</f>
        <v>0</v>
      </c>
      <c r="O34" s="20">
        <f t="shared" ref="O34:O41" si="44">IF(C34="","",AA34)</f>
        <v>0</v>
      </c>
      <c r="Q34">
        <v>2</v>
      </c>
      <c r="R34" s="43" t="s">
        <v>492</v>
      </c>
      <c r="S34">
        <v>1</v>
      </c>
      <c r="T34">
        <v>1</v>
      </c>
      <c r="U34">
        <v>2</v>
      </c>
      <c r="V34">
        <v>3</v>
      </c>
      <c r="W34">
        <v>1</v>
      </c>
      <c r="X34">
        <v>1</v>
      </c>
      <c r="Y34">
        <v>0</v>
      </c>
      <c r="Z34">
        <v>0</v>
      </c>
      <c r="AA34">
        <v>0</v>
      </c>
      <c r="AE34">
        <f t="shared" ref="AE34:AE41" si="45">DOLLARDE(T34,3)</f>
        <v>1</v>
      </c>
      <c r="AI34">
        <f t="shared" si="27"/>
        <v>5</v>
      </c>
      <c r="AJ34">
        <f t="shared" si="28"/>
        <v>13</v>
      </c>
      <c r="AK34">
        <f t="shared" ref="AK34:AK41" si="46">AJ34-AI34</f>
        <v>8</v>
      </c>
      <c r="AL34" t="str">
        <f t="shared" si="29"/>
        <v>Spangler</v>
      </c>
      <c r="AM34" t="str">
        <f t="shared" si="30"/>
        <v>Adam</v>
      </c>
      <c r="AN34" t="str">
        <f t="shared" ref="AN34:AN41" si="47">AL34&amp;", "&amp;AM34</f>
        <v>Spangler, Adam</v>
      </c>
    </row>
    <row r="35" spans="1:40" ht="17.100000000000001" customHeight="1" x14ac:dyDescent="0.2">
      <c r="A35" s="19"/>
      <c r="B35" s="19">
        <f t="shared" si="31"/>
        <v>4</v>
      </c>
      <c r="C35" s="36" t="str">
        <f t="shared" si="32"/>
        <v>Herman, Brett</v>
      </c>
      <c r="D35" s="41">
        <f t="shared" si="33"/>
        <v>7</v>
      </c>
      <c r="E35" s="20">
        <f t="shared" si="34"/>
        <v>13</v>
      </c>
      <c r="F35" s="20">
        <f t="shared" si="35"/>
        <v>6</v>
      </c>
      <c r="G35" s="20">
        <f t="shared" si="36"/>
        <v>5</v>
      </c>
      <c r="H35" s="20">
        <f t="shared" si="37"/>
        <v>7</v>
      </c>
      <c r="I35" s="31">
        <f t="shared" si="38"/>
        <v>13</v>
      </c>
      <c r="J35" s="31">
        <f t="shared" si="39"/>
        <v>6</v>
      </c>
      <c r="K35" s="31">
        <f t="shared" si="40"/>
        <v>5</v>
      </c>
      <c r="L35" s="31">
        <f t="shared" si="41"/>
        <v>7</v>
      </c>
      <c r="M35" s="20">
        <f t="shared" si="42"/>
        <v>0</v>
      </c>
      <c r="N35" s="20">
        <f t="shared" si="43"/>
        <v>0</v>
      </c>
      <c r="O35" s="20">
        <f t="shared" si="44"/>
        <v>1</v>
      </c>
      <c r="Q35">
        <v>3</v>
      </c>
      <c r="R35" t="s">
        <v>493</v>
      </c>
      <c r="S35">
        <v>4</v>
      </c>
      <c r="T35">
        <v>7</v>
      </c>
      <c r="U35">
        <v>6</v>
      </c>
      <c r="V35">
        <v>13</v>
      </c>
      <c r="W35">
        <v>5</v>
      </c>
      <c r="X35">
        <v>7</v>
      </c>
      <c r="Y35">
        <v>0</v>
      </c>
      <c r="Z35">
        <v>0</v>
      </c>
      <c r="AA35">
        <v>1</v>
      </c>
      <c r="AE35">
        <f t="shared" si="45"/>
        <v>7</v>
      </c>
      <c r="AI35">
        <f t="shared" si="27"/>
        <v>6</v>
      </c>
      <c r="AJ35">
        <f t="shared" si="28"/>
        <v>12</v>
      </c>
      <c r="AK35">
        <f t="shared" si="46"/>
        <v>6</v>
      </c>
      <c r="AL35" t="str">
        <f t="shared" si="29"/>
        <v>Herman</v>
      </c>
      <c r="AM35" t="str">
        <f t="shared" si="30"/>
        <v>Brett</v>
      </c>
      <c r="AN35" t="str">
        <f t="shared" si="47"/>
        <v>Herman, Brett</v>
      </c>
    </row>
    <row r="36" spans="1:40" ht="17.100000000000001" customHeight="1" x14ac:dyDescent="0.2">
      <c r="A36" s="19"/>
      <c r="B36" s="19">
        <f t="shared" si="31"/>
        <v>1</v>
      </c>
      <c r="C36" s="36" t="str">
        <f t="shared" si="32"/>
        <v>Fox, Brian</v>
      </c>
      <c r="D36" s="41">
        <f t="shared" si="33"/>
        <v>0</v>
      </c>
      <c r="E36" s="20">
        <f t="shared" si="34"/>
        <v>0</v>
      </c>
      <c r="F36" s="20">
        <f t="shared" si="35"/>
        <v>1</v>
      </c>
      <c r="G36" s="20">
        <f t="shared" si="36"/>
        <v>2</v>
      </c>
      <c r="H36" s="20">
        <f t="shared" si="37"/>
        <v>0</v>
      </c>
      <c r="I36" s="31" t="e">
        <f t="shared" si="38"/>
        <v>#DIV/0!</v>
      </c>
      <c r="J36" s="31" t="e">
        <f t="shared" si="39"/>
        <v>#DIV/0!</v>
      </c>
      <c r="K36" s="31" t="e">
        <f t="shared" si="40"/>
        <v>#DIV/0!</v>
      </c>
      <c r="L36" s="31" t="e">
        <f t="shared" si="41"/>
        <v>#DIV/0!</v>
      </c>
      <c r="M36" s="20">
        <f t="shared" si="42"/>
        <v>0</v>
      </c>
      <c r="N36" s="20">
        <f t="shared" si="43"/>
        <v>0</v>
      </c>
      <c r="O36" s="20">
        <f t="shared" si="44"/>
        <v>0</v>
      </c>
      <c r="Q36">
        <v>4</v>
      </c>
      <c r="R36" t="s">
        <v>494</v>
      </c>
      <c r="S36">
        <v>1</v>
      </c>
      <c r="T36">
        <v>0</v>
      </c>
      <c r="U36">
        <v>1</v>
      </c>
      <c r="V36">
        <v>0</v>
      </c>
      <c r="W36">
        <v>2</v>
      </c>
      <c r="X36">
        <v>0</v>
      </c>
      <c r="Y36">
        <v>0</v>
      </c>
      <c r="Z36">
        <v>0</v>
      </c>
      <c r="AA36">
        <v>0</v>
      </c>
      <c r="AE36">
        <f t="shared" si="45"/>
        <v>0</v>
      </c>
      <c r="AI36">
        <f t="shared" si="27"/>
        <v>6</v>
      </c>
      <c r="AJ36">
        <f t="shared" si="28"/>
        <v>9</v>
      </c>
      <c r="AK36">
        <f t="shared" si="46"/>
        <v>3</v>
      </c>
      <c r="AL36" t="str">
        <f t="shared" si="29"/>
        <v>Fox</v>
      </c>
      <c r="AM36" t="str">
        <f t="shared" si="30"/>
        <v>Brian</v>
      </c>
      <c r="AN36" t="str">
        <f t="shared" si="47"/>
        <v>Fox, Brian</v>
      </c>
    </row>
    <row r="37" spans="1:40" ht="17.100000000000001" customHeight="1" x14ac:dyDescent="0.2">
      <c r="A37" s="19"/>
      <c r="B37" s="19">
        <f t="shared" si="31"/>
        <v>8</v>
      </c>
      <c r="C37" s="36" t="str">
        <f t="shared" si="32"/>
        <v>Gartland, Terry</v>
      </c>
      <c r="D37" s="41">
        <f t="shared" si="33"/>
        <v>19</v>
      </c>
      <c r="E37" s="20">
        <f t="shared" si="34"/>
        <v>20</v>
      </c>
      <c r="F37" s="20">
        <f t="shared" si="35"/>
        <v>14</v>
      </c>
      <c r="G37" s="20">
        <f t="shared" si="36"/>
        <v>26</v>
      </c>
      <c r="H37" s="20">
        <f t="shared" si="37"/>
        <v>14</v>
      </c>
      <c r="I37" s="31">
        <f t="shared" si="38"/>
        <v>7.3684210526315788</v>
      </c>
      <c r="J37" s="31">
        <f t="shared" si="39"/>
        <v>5.1578947368421053</v>
      </c>
      <c r="K37" s="31">
        <f t="shared" si="40"/>
        <v>9.5789473684210531</v>
      </c>
      <c r="L37" s="31">
        <f t="shared" si="41"/>
        <v>5.1578947368421053</v>
      </c>
      <c r="M37" s="20">
        <f t="shared" si="42"/>
        <v>3</v>
      </c>
      <c r="N37" s="20">
        <f t="shared" si="43"/>
        <v>2</v>
      </c>
      <c r="O37" s="20">
        <f t="shared" si="44"/>
        <v>0</v>
      </c>
      <c r="Q37">
        <v>6</v>
      </c>
      <c r="R37" t="s">
        <v>495</v>
      </c>
      <c r="S37">
        <v>8</v>
      </c>
      <c r="T37">
        <v>19</v>
      </c>
      <c r="U37">
        <v>14</v>
      </c>
      <c r="V37">
        <v>20</v>
      </c>
      <c r="W37">
        <v>26</v>
      </c>
      <c r="X37">
        <v>14</v>
      </c>
      <c r="Y37">
        <v>3</v>
      </c>
      <c r="Z37">
        <v>2</v>
      </c>
      <c r="AA37">
        <v>0</v>
      </c>
      <c r="AB37" s="42"/>
      <c r="AC37" s="42"/>
      <c r="AD37" s="42"/>
      <c r="AE37">
        <f t="shared" si="45"/>
        <v>19</v>
      </c>
      <c r="AI37">
        <f t="shared" si="27"/>
        <v>6</v>
      </c>
      <c r="AJ37">
        <f t="shared" si="28"/>
        <v>14</v>
      </c>
      <c r="AK37">
        <f t="shared" si="46"/>
        <v>8</v>
      </c>
      <c r="AL37" t="str">
        <f t="shared" si="29"/>
        <v>Gartland</v>
      </c>
      <c r="AM37" t="str">
        <f t="shared" si="30"/>
        <v>Terry</v>
      </c>
      <c r="AN37" t="str">
        <f t="shared" si="47"/>
        <v>Gartland, Terry</v>
      </c>
    </row>
    <row r="38" spans="1:40" ht="17.100000000000001" customHeight="1" x14ac:dyDescent="0.2">
      <c r="A38" s="19"/>
      <c r="B38" s="19">
        <f t="shared" si="31"/>
        <v>3</v>
      </c>
      <c r="C38" s="36" t="str">
        <f t="shared" si="32"/>
        <v>Markle, Brad</v>
      </c>
      <c r="D38" s="41">
        <f t="shared" si="33"/>
        <v>5</v>
      </c>
      <c r="E38" s="20">
        <f t="shared" si="34"/>
        <v>7</v>
      </c>
      <c r="F38" s="20">
        <f t="shared" si="35"/>
        <v>9</v>
      </c>
      <c r="G38" s="20">
        <f t="shared" si="36"/>
        <v>10</v>
      </c>
      <c r="H38" s="20">
        <f t="shared" si="37"/>
        <v>0</v>
      </c>
      <c r="I38" s="31">
        <f t="shared" si="38"/>
        <v>9.8000000000000007</v>
      </c>
      <c r="J38" s="31">
        <f t="shared" si="39"/>
        <v>12.6</v>
      </c>
      <c r="K38" s="31">
        <f t="shared" si="40"/>
        <v>14</v>
      </c>
      <c r="L38" s="31">
        <f t="shared" si="41"/>
        <v>0</v>
      </c>
      <c r="M38" s="20">
        <f t="shared" si="42"/>
        <v>0</v>
      </c>
      <c r="N38" s="20">
        <f t="shared" si="43"/>
        <v>0</v>
      </c>
      <c r="O38" s="20">
        <f t="shared" si="44"/>
        <v>0</v>
      </c>
      <c r="Q38" s="33">
        <v>7</v>
      </c>
      <c r="R38" t="s">
        <v>496</v>
      </c>
      <c r="S38" s="33">
        <v>3</v>
      </c>
      <c r="T38" s="33">
        <v>5</v>
      </c>
      <c r="U38" s="33">
        <v>9</v>
      </c>
      <c r="V38" s="33">
        <v>7</v>
      </c>
      <c r="W38" s="33">
        <v>10</v>
      </c>
      <c r="X38" s="33">
        <v>0</v>
      </c>
      <c r="Y38" s="33">
        <v>0</v>
      </c>
      <c r="Z38" s="33">
        <v>0</v>
      </c>
      <c r="AA38" s="33">
        <v>0</v>
      </c>
      <c r="AB38" s="42"/>
      <c r="AC38" s="42"/>
      <c r="AD38" s="42"/>
      <c r="AE38">
        <f t="shared" si="45"/>
        <v>5</v>
      </c>
      <c r="AI38">
        <f t="shared" si="27"/>
        <v>5</v>
      </c>
      <c r="AJ38">
        <f t="shared" si="28"/>
        <v>11</v>
      </c>
      <c r="AK38">
        <f t="shared" si="46"/>
        <v>6</v>
      </c>
      <c r="AL38" t="str">
        <f t="shared" si="29"/>
        <v>Markle</v>
      </c>
      <c r="AM38" t="str">
        <f t="shared" si="30"/>
        <v>Brad</v>
      </c>
      <c r="AN38" t="str">
        <f t="shared" si="47"/>
        <v>Markle, Brad</v>
      </c>
    </row>
    <row r="39" spans="1:40" ht="17.100000000000001" customHeight="1" x14ac:dyDescent="0.2">
      <c r="A39" s="19"/>
      <c r="B39" s="19">
        <f t="shared" si="31"/>
        <v>5</v>
      </c>
      <c r="C39" s="36" t="str">
        <f t="shared" si="32"/>
        <v>Mock, Brian</v>
      </c>
      <c r="D39" s="41">
        <f t="shared" si="33"/>
        <v>14</v>
      </c>
      <c r="E39" s="20">
        <f t="shared" si="34"/>
        <v>13</v>
      </c>
      <c r="F39" s="20">
        <f t="shared" si="35"/>
        <v>9</v>
      </c>
      <c r="G39" s="20">
        <f t="shared" si="36"/>
        <v>15</v>
      </c>
      <c r="H39" s="20">
        <f t="shared" si="37"/>
        <v>10</v>
      </c>
      <c r="I39" s="31">
        <f t="shared" si="38"/>
        <v>6.5</v>
      </c>
      <c r="J39" s="31">
        <f t="shared" si="39"/>
        <v>4.5</v>
      </c>
      <c r="K39" s="31">
        <f t="shared" si="40"/>
        <v>7.5</v>
      </c>
      <c r="L39" s="31">
        <f t="shared" si="41"/>
        <v>5</v>
      </c>
      <c r="M39" s="20">
        <f t="shared" si="42"/>
        <v>2</v>
      </c>
      <c r="N39" s="20">
        <f t="shared" si="43"/>
        <v>0</v>
      </c>
      <c r="O39" s="20">
        <f t="shared" si="44"/>
        <v>0</v>
      </c>
      <c r="Q39" s="33">
        <v>10</v>
      </c>
      <c r="R39" t="s">
        <v>497</v>
      </c>
      <c r="S39" s="33">
        <v>5</v>
      </c>
      <c r="T39" s="33">
        <v>14</v>
      </c>
      <c r="U39" s="33">
        <v>9</v>
      </c>
      <c r="V39" s="33">
        <v>13</v>
      </c>
      <c r="W39" s="33">
        <v>15</v>
      </c>
      <c r="X39" s="33">
        <v>10</v>
      </c>
      <c r="Y39" s="33">
        <v>2</v>
      </c>
      <c r="Z39" s="33">
        <v>0</v>
      </c>
      <c r="AA39" s="33">
        <v>0</v>
      </c>
      <c r="AB39" s="42"/>
      <c r="AC39" s="42"/>
      <c r="AD39" s="42"/>
      <c r="AE39">
        <f t="shared" si="45"/>
        <v>14</v>
      </c>
      <c r="AI39">
        <f t="shared" si="27"/>
        <v>6</v>
      </c>
      <c r="AJ39">
        <f t="shared" si="28"/>
        <v>10</v>
      </c>
      <c r="AK39">
        <f t="shared" si="46"/>
        <v>4</v>
      </c>
      <c r="AL39" t="str">
        <f t="shared" si="29"/>
        <v>Mock</v>
      </c>
      <c r="AM39" t="str">
        <f t="shared" si="30"/>
        <v>Brian</v>
      </c>
      <c r="AN39" t="str">
        <f t="shared" si="47"/>
        <v>Mock, Brian</v>
      </c>
    </row>
    <row r="40" spans="1:40" ht="17.100000000000001" customHeight="1" x14ac:dyDescent="0.2">
      <c r="A40" s="19"/>
      <c r="B40" s="19">
        <f t="shared" si="31"/>
        <v>5</v>
      </c>
      <c r="C40" s="36" t="str">
        <f t="shared" si="32"/>
        <v>Boyer, Jon</v>
      </c>
      <c r="D40" s="41">
        <f t="shared" si="33"/>
        <v>16.333333333333339</v>
      </c>
      <c r="E40" s="20">
        <f t="shared" si="34"/>
        <v>27</v>
      </c>
      <c r="F40" s="20">
        <f t="shared" si="35"/>
        <v>15</v>
      </c>
      <c r="G40" s="20">
        <f t="shared" si="36"/>
        <v>8</v>
      </c>
      <c r="H40" s="20">
        <f t="shared" si="37"/>
        <v>9</v>
      </c>
      <c r="I40" s="20">
        <f t="shared" si="38"/>
        <v>11.571428571428568</v>
      </c>
      <c r="J40" s="20">
        <f t="shared" si="39"/>
        <v>6.4285714285714262</v>
      </c>
      <c r="K40" s="20">
        <f t="shared" si="40"/>
        <v>3.4285714285714275</v>
      </c>
      <c r="L40" s="20">
        <f t="shared" si="41"/>
        <v>3.8571428571428559</v>
      </c>
      <c r="M40" s="20">
        <f t="shared" si="42"/>
        <v>2</v>
      </c>
      <c r="N40" s="20">
        <f t="shared" si="43"/>
        <v>1</v>
      </c>
      <c r="O40" s="20">
        <f t="shared" si="44"/>
        <v>0</v>
      </c>
      <c r="Q40" s="33">
        <v>13</v>
      </c>
      <c r="R40" t="s">
        <v>498</v>
      </c>
      <c r="S40" s="33">
        <v>5</v>
      </c>
      <c r="T40" s="33">
        <v>16.100000000000001</v>
      </c>
      <c r="U40" s="33">
        <v>15</v>
      </c>
      <c r="V40" s="33">
        <v>27</v>
      </c>
      <c r="W40" s="33">
        <v>8</v>
      </c>
      <c r="X40" s="33">
        <v>9</v>
      </c>
      <c r="Y40" s="33">
        <v>2</v>
      </c>
      <c r="Z40" s="33">
        <v>1</v>
      </c>
      <c r="AA40" s="33">
        <v>0</v>
      </c>
      <c r="AB40" s="42"/>
      <c r="AC40" s="42"/>
      <c r="AD40" s="42"/>
      <c r="AE40">
        <f t="shared" si="45"/>
        <v>16.333333333333339</v>
      </c>
      <c r="AI40">
        <f t="shared" si="27"/>
        <v>4</v>
      </c>
      <c r="AJ40">
        <f t="shared" si="28"/>
        <v>9</v>
      </c>
      <c r="AK40">
        <f t="shared" si="46"/>
        <v>5</v>
      </c>
      <c r="AL40" t="str">
        <f t="shared" si="29"/>
        <v>Boyer</v>
      </c>
      <c r="AM40" t="str">
        <f t="shared" si="30"/>
        <v>Jon</v>
      </c>
      <c r="AN40" t="str">
        <f t="shared" si="47"/>
        <v>Boyer, Jon</v>
      </c>
    </row>
    <row r="41" spans="1:40" ht="17.100000000000001" customHeight="1" x14ac:dyDescent="0.2">
      <c r="A41" s="19"/>
      <c r="B41" s="19" t="str">
        <f t="shared" si="31"/>
        <v/>
      </c>
      <c r="C41" s="36" t="str">
        <f t="shared" si="32"/>
        <v/>
      </c>
      <c r="D41" s="41" t="str">
        <f t="shared" si="33"/>
        <v/>
      </c>
      <c r="E41" s="20" t="str">
        <f t="shared" si="34"/>
        <v/>
      </c>
      <c r="F41" s="20" t="str">
        <f t="shared" si="35"/>
        <v/>
      </c>
      <c r="G41" s="20" t="str">
        <f t="shared" si="36"/>
        <v/>
      </c>
      <c r="H41" s="20" t="str">
        <f t="shared" si="37"/>
        <v/>
      </c>
      <c r="I41" s="20" t="str">
        <f t="shared" si="38"/>
        <v/>
      </c>
      <c r="J41" s="20" t="str">
        <f t="shared" si="39"/>
        <v/>
      </c>
      <c r="K41" s="20" t="str">
        <f t="shared" si="40"/>
        <v/>
      </c>
      <c r="L41" s="20" t="str">
        <f t="shared" si="41"/>
        <v/>
      </c>
      <c r="M41" s="20" t="str">
        <f t="shared" si="42"/>
        <v/>
      </c>
      <c r="N41" s="20" t="str">
        <f t="shared" si="43"/>
        <v/>
      </c>
      <c r="O41" s="20" t="str">
        <f t="shared" si="44"/>
        <v/>
      </c>
      <c r="Q41" s="33"/>
      <c r="S41" s="33"/>
      <c r="T41" s="33"/>
      <c r="U41" s="33"/>
      <c r="V41" s="33"/>
      <c r="W41" s="33"/>
      <c r="X41" s="33"/>
      <c r="Y41" s="33"/>
      <c r="Z41" s="33"/>
      <c r="AA41" s="33"/>
      <c r="AB41" s="42"/>
      <c r="AC41" s="42"/>
      <c r="AD41" s="42"/>
      <c r="AE41">
        <f t="shared" si="45"/>
        <v>0</v>
      </c>
      <c r="AI41" t="e">
        <f t="shared" si="27"/>
        <v>#VALUE!</v>
      </c>
      <c r="AJ41">
        <f t="shared" si="28"/>
        <v>0</v>
      </c>
      <c r="AK41" t="e">
        <f t="shared" si="46"/>
        <v>#VALUE!</v>
      </c>
      <c r="AL41" t="e">
        <f t="shared" si="29"/>
        <v>#VALUE!</v>
      </c>
      <c r="AM41" t="e">
        <f t="shared" si="30"/>
        <v>#VALUE!</v>
      </c>
      <c r="AN41" t="e">
        <f t="shared" si="47"/>
        <v>#VALUE!</v>
      </c>
    </row>
    <row r="42" spans="1:40" ht="17.100000000000001" customHeight="1" x14ac:dyDescent="0.2">
      <c r="A42" s="22"/>
      <c r="B42" s="22"/>
      <c r="C42" s="37" t="s">
        <v>37</v>
      </c>
      <c r="D42" s="31">
        <f t="shared" ref="D42:H42" si="48">SUM(D33:D41)</f>
        <v>68.000000000000014</v>
      </c>
      <c r="E42" s="35">
        <f t="shared" si="48"/>
        <v>91</v>
      </c>
      <c r="F42" s="35">
        <f t="shared" si="48"/>
        <v>58</v>
      </c>
      <c r="G42" s="35">
        <f t="shared" si="48"/>
        <v>71</v>
      </c>
      <c r="H42" s="35">
        <f t="shared" si="48"/>
        <v>45</v>
      </c>
      <c r="I42" s="31">
        <f>E42*7/D42</f>
        <v>9.3676470588235272</v>
      </c>
      <c r="J42" s="31">
        <f>F42*7/D42</f>
        <v>5.970588235294116</v>
      </c>
      <c r="K42" s="32">
        <f>G42*7/D42</f>
        <v>7.3088235294117636</v>
      </c>
      <c r="L42" s="32">
        <f>H42*7/D42</f>
        <v>4.6323529411764692</v>
      </c>
      <c r="M42" s="20">
        <f>SUM(M33:M41)</f>
        <v>7</v>
      </c>
      <c r="N42" s="20">
        <f t="shared" ref="N42:O42" si="49">SUM(N33:N41)</f>
        <v>3</v>
      </c>
      <c r="O42" s="20">
        <f t="shared" si="49"/>
        <v>1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17</vt:i4>
      </vt:variant>
    </vt:vector>
  </HeadingPairs>
  <TitlesOfParts>
    <vt:vector size="42" baseType="lpstr">
      <vt:lpstr>Angels</vt:lpstr>
      <vt:lpstr>Astros</vt:lpstr>
      <vt:lpstr>Athletics</vt:lpstr>
      <vt:lpstr>Blue Jays</vt:lpstr>
      <vt:lpstr>Orioles</vt:lpstr>
      <vt:lpstr>Red Sox</vt:lpstr>
      <vt:lpstr>Tigers</vt:lpstr>
      <vt:lpstr>Yankees</vt:lpstr>
      <vt:lpstr>Braves</vt:lpstr>
      <vt:lpstr>Brewers</vt:lpstr>
      <vt:lpstr>Cubs</vt:lpstr>
      <vt:lpstr>Dodgers</vt:lpstr>
      <vt:lpstr>Padres</vt:lpstr>
      <vt:lpstr>Phillies</vt:lpstr>
      <vt:lpstr>Pirates</vt:lpstr>
      <vt:lpstr>Rockies</vt:lpstr>
      <vt:lpstr>Draft 2015</vt:lpstr>
      <vt:lpstr>AL Offense</vt:lpstr>
      <vt:lpstr>NL Offense</vt:lpstr>
      <vt:lpstr>AL Pitching</vt:lpstr>
      <vt:lpstr>NL Pitching</vt:lpstr>
      <vt:lpstr>Combined Offense</vt:lpstr>
      <vt:lpstr>Combined Pitching</vt:lpstr>
      <vt:lpstr>Rookies</vt:lpstr>
      <vt:lpstr>Team Stats</vt:lpstr>
      <vt:lpstr>Angels!Print_Area</vt:lpstr>
      <vt:lpstr>Astros!Print_Area</vt:lpstr>
      <vt:lpstr>Athletics!Print_Area</vt:lpstr>
      <vt:lpstr>'Blue Jays'!Print_Area</vt:lpstr>
      <vt:lpstr>Braves!Print_Area</vt:lpstr>
      <vt:lpstr>Brewers!Print_Area</vt:lpstr>
      <vt:lpstr>Cubs!Print_Area</vt:lpstr>
      <vt:lpstr>Dodgers!Print_Area</vt:lpstr>
      <vt:lpstr>Orioles!Print_Area</vt:lpstr>
      <vt:lpstr>Padres!Print_Area</vt:lpstr>
      <vt:lpstr>Phillies!Print_Area</vt:lpstr>
      <vt:lpstr>Pirates!Print_Area</vt:lpstr>
      <vt:lpstr>'Red Sox'!Print_Area</vt:lpstr>
      <vt:lpstr>Rockies!Print_Area</vt:lpstr>
      <vt:lpstr>Tigers!Print_Area</vt:lpstr>
      <vt:lpstr>Yankees!Print_Area</vt:lpstr>
      <vt:lpstr>'Draft 2015'!Print_Titles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Scott</cp:lastModifiedBy>
  <cp:lastPrinted>2018-11-01T17:29:47Z</cp:lastPrinted>
  <dcterms:created xsi:type="dcterms:W3CDTF">2015-09-23T00:37:41Z</dcterms:created>
  <dcterms:modified xsi:type="dcterms:W3CDTF">2020-12-01T04:27:03Z</dcterms:modified>
</cp:coreProperties>
</file>