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ott\Documents\YCOBL FIles\Statistic Leaders\Hitting Pitching\Hitting Pitching 2015\"/>
    </mc:Choice>
  </mc:AlternateContent>
  <bookViews>
    <workbookView xWindow="0" yWindow="0" windowWidth="24000" windowHeight="9435"/>
  </bookViews>
  <sheets>
    <sheet name="Athletics" sheetId="1" r:id="rId1"/>
    <sheet name="Blue Jays" sheetId="3" r:id="rId2"/>
    <sheet name="Mariners" sheetId="4" r:id="rId3"/>
    <sheet name="Orioles" sheetId="5" r:id="rId4"/>
    <sheet name="Red Sox" sheetId="6" r:id="rId5"/>
    <sheet name="Twins" sheetId="7" r:id="rId6"/>
    <sheet name="Yankees" sheetId="8" r:id="rId7"/>
    <sheet name="Cardinals" sheetId="9" r:id="rId8"/>
    <sheet name="Diamondbacks" sheetId="10" r:id="rId9"/>
    <sheet name="Marlins" sheetId="11" r:id="rId10"/>
    <sheet name="Mets" sheetId="12" r:id="rId11"/>
    <sheet name="Nationals" sheetId="13" r:id="rId12"/>
    <sheet name="Phillies" sheetId="14" r:id="rId13"/>
    <sheet name="Pirates" sheetId="15" r:id="rId14"/>
    <sheet name="AL Overall Offense" sheetId="17" r:id="rId15"/>
    <sheet name="Draft 2015" sheetId="16" state="hidden" r:id="rId16"/>
    <sheet name="NL Overall Offense" sheetId="19" r:id="rId17"/>
    <sheet name="AL Overall Pitching" sheetId="18" r:id="rId18"/>
    <sheet name="NL Overall Pitching" sheetId="20" r:id="rId19"/>
    <sheet name="Combined Offense" sheetId="21" r:id="rId20"/>
    <sheet name="Combined Pitching" sheetId="22" r:id="rId21"/>
  </sheets>
  <definedNames>
    <definedName name="_xlnm._FilterDatabase" localSheetId="15" hidden="1">'Draft 2015'!$A$2:$AN$275</definedName>
    <definedName name="_xlnm.Print_Area" localSheetId="0">Athletics!$A$1:$O$43</definedName>
    <definedName name="_xlnm.Print_Area" localSheetId="1">'Blue Jays'!$A$1:$O$43</definedName>
    <definedName name="_xlnm.Print_Area" localSheetId="7">Cardinals!$A$1:$O$43</definedName>
    <definedName name="_xlnm.Print_Area" localSheetId="8">Diamondbacks!$A$1:$O$43</definedName>
    <definedName name="_xlnm.Print_Area" localSheetId="2">Mariners!$A$1:$O$43</definedName>
    <definedName name="_xlnm.Print_Area" localSheetId="9">Marlins!$A$1:$O$43</definedName>
    <definedName name="_xlnm.Print_Area" localSheetId="10">Mets!$A$1:$O$43</definedName>
    <definedName name="_xlnm.Print_Area" localSheetId="11">Nationals!$A$1:$O$43</definedName>
    <definedName name="_xlnm.Print_Area" localSheetId="3">Orioles!$A$1:$O$43</definedName>
    <definedName name="_xlnm.Print_Area" localSheetId="12">Phillies!$A$1:$O$43</definedName>
    <definedName name="_xlnm.Print_Area" localSheetId="13">Pirates!$A$1:$O$43</definedName>
    <definedName name="_xlnm.Print_Area" localSheetId="4">'Red Sox'!$A$1:$O$43</definedName>
    <definedName name="_xlnm.Print_Area" localSheetId="5">Twins!$A$1:$O$43</definedName>
    <definedName name="_xlnm.Print_Area" localSheetId="6">Yankees!$A$1:$O$43</definedName>
    <definedName name="_xlnm.Print_Titles" localSheetId="15">'Draft 2015'!$1:$2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9" l="1"/>
  <c r="D55" i="19"/>
  <c r="D72" i="19"/>
  <c r="D60" i="19"/>
  <c r="D56" i="19"/>
  <c r="D25" i="19"/>
  <c r="D61" i="19"/>
  <c r="D79" i="19"/>
  <c r="D47" i="19"/>
  <c r="D77" i="19"/>
  <c r="D73" i="19"/>
  <c r="D84" i="19"/>
  <c r="D10" i="19"/>
  <c r="D41" i="19"/>
  <c r="D46" i="19"/>
  <c r="D27" i="19"/>
  <c r="D22" i="19"/>
  <c r="D44" i="19"/>
  <c r="D29" i="19"/>
  <c r="D89" i="19"/>
  <c r="D14" i="19"/>
  <c r="D2" i="19"/>
  <c r="D7" i="19"/>
  <c r="D83" i="19"/>
  <c r="D45" i="19"/>
  <c r="D35" i="19"/>
  <c r="D70" i="19"/>
  <c r="D71" i="19"/>
  <c r="D92" i="19"/>
  <c r="D68" i="19"/>
  <c r="D26" i="19"/>
  <c r="D69" i="19"/>
  <c r="D6" i="19"/>
  <c r="D52" i="19"/>
  <c r="D32" i="19"/>
  <c r="D18" i="19"/>
  <c r="D91" i="19"/>
  <c r="D88" i="19"/>
  <c r="D66" i="19"/>
  <c r="D13" i="19"/>
  <c r="D49" i="19"/>
  <c r="D67" i="19"/>
  <c r="D21" i="19"/>
  <c r="D59" i="19"/>
  <c r="D17" i="19"/>
  <c r="D3" i="19"/>
  <c r="D86" i="19"/>
  <c r="D16" i="19"/>
  <c r="D36" i="19"/>
  <c r="D50" i="19"/>
  <c r="D15" i="19"/>
  <c r="D82" i="19"/>
  <c r="D57" i="19"/>
  <c r="D80" i="19"/>
  <c r="D8" i="19"/>
  <c r="D40" i="19"/>
  <c r="D65" i="19"/>
  <c r="D48" i="19"/>
  <c r="D87" i="19"/>
  <c r="D58" i="19"/>
  <c r="D11" i="19"/>
  <c r="D64" i="19"/>
  <c r="D33" i="19"/>
  <c r="D9" i="19"/>
  <c r="D43" i="19"/>
  <c r="D75" i="19"/>
  <c r="D42" i="19"/>
  <c r="D5" i="19"/>
  <c r="D20" i="19"/>
  <c r="D19" i="19"/>
  <c r="D62" i="19"/>
  <c r="D34" i="19"/>
  <c r="D30" i="19"/>
  <c r="D78" i="19"/>
  <c r="D81" i="19"/>
  <c r="D85" i="19"/>
  <c r="D74" i="19"/>
  <c r="D63" i="19"/>
  <c r="D39" i="19"/>
  <c r="D76" i="19"/>
  <c r="D90" i="19"/>
  <c r="D54" i="19"/>
  <c r="D28" i="19"/>
  <c r="D38" i="19"/>
  <c r="D37" i="19"/>
  <c r="D4" i="19"/>
  <c r="D31" i="19"/>
  <c r="D24" i="19"/>
  <c r="D12" i="19"/>
  <c r="D53" i="19"/>
  <c r="D23" i="19"/>
  <c r="A51" i="19"/>
  <c r="A55" i="19"/>
  <c r="A72" i="19"/>
  <c r="A60" i="19"/>
  <c r="A56" i="19"/>
  <c r="A25" i="19"/>
  <c r="A61" i="19"/>
  <c r="A79" i="19"/>
  <c r="A47" i="19"/>
  <c r="A77" i="19"/>
  <c r="A73" i="19"/>
  <c r="A84" i="19"/>
  <c r="A10" i="19"/>
  <c r="A41" i="19"/>
  <c r="A46" i="19"/>
  <c r="A27" i="19"/>
  <c r="A22" i="19"/>
  <c r="A44" i="19"/>
  <c r="A29" i="19"/>
  <c r="A89" i="19"/>
  <c r="A14" i="19"/>
  <c r="A2" i="19"/>
  <c r="A7" i="19"/>
  <c r="A83" i="19"/>
  <c r="A45" i="19"/>
  <c r="A35" i="19"/>
  <c r="A70" i="19"/>
  <c r="A71" i="19"/>
  <c r="A92" i="19"/>
  <c r="A68" i="19"/>
  <c r="A26" i="19"/>
  <c r="A69" i="19"/>
  <c r="A6" i="19"/>
  <c r="A52" i="19"/>
  <c r="A32" i="19"/>
  <c r="A18" i="19"/>
  <c r="A91" i="19"/>
  <c r="A88" i="19"/>
  <c r="A66" i="19"/>
  <c r="A13" i="19"/>
  <c r="A49" i="19"/>
  <c r="A67" i="19"/>
  <c r="A21" i="19"/>
  <c r="A59" i="19"/>
  <c r="A17" i="19"/>
  <c r="A3" i="19"/>
  <c r="A86" i="19"/>
  <c r="A16" i="19"/>
  <c r="A36" i="19"/>
  <c r="A50" i="19"/>
  <c r="A15" i="19"/>
  <c r="A82" i="19"/>
  <c r="A57" i="19"/>
  <c r="A80" i="19"/>
  <c r="A8" i="19"/>
  <c r="A40" i="19"/>
  <c r="A65" i="19"/>
  <c r="A48" i="19"/>
  <c r="A87" i="19"/>
  <c r="A58" i="19"/>
  <c r="A11" i="19"/>
  <c r="A64" i="19"/>
  <c r="A33" i="19"/>
  <c r="A9" i="19"/>
  <c r="A43" i="19"/>
  <c r="A75" i="19"/>
  <c r="A42" i="19"/>
  <c r="A5" i="19"/>
  <c r="A20" i="19"/>
  <c r="A19" i="19"/>
  <c r="A62" i="19"/>
  <c r="A34" i="19"/>
  <c r="A30" i="19"/>
  <c r="A78" i="19"/>
  <c r="A81" i="19"/>
  <c r="A85" i="19"/>
  <c r="A74" i="19"/>
  <c r="A63" i="19"/>
  <c r="A39" i="19"/>
  <c r="A76" i="19"/>
  <c r="A90" i="19"/>
  <c r="A54" i="19"/>
  <c r="A28" i="19"/>
  <c r="A38" i="19"/>
  <c r="A37" i="19"/>
  <c r="A4" i="19"/>
  <c r="A31" i="19"/>
  <c r="A24" i="19"/>
  <c r="A12" i="19"/>
  <c r="A53" i="19"/>
  <c r="A23" i="19"/>
  <c r="D24" i="17" l="1"/>
  <c r="D33" i="17"/>
  <c r="D19" i="17"/>
  <c r="D18" i="17"/>
  <c r="D75" i="17"/>
  <c r="D56" i="17"/>
  <c r="D22" i="17"/>
  <c r="D69" i="17"/>
  <c r="D74" i="17"/>
  <c r="D76" i="17"/>
  <c r="D55" i="17"/>
  <c r="D41" i="17"/>
  <c r="D54" i="17"/>
  <c r="D57" i="17"/>
  <c r="D90" i="17"/>
  <c r="D48" i="17"/>
  <c r="D11" i="17"/>
  <c r="D23" i="17"/>
  <c r="D73" i="17"/>
  <c r="D34" i="17"/>
  <c r="D47" i="17"/>
  <c r="D88" i="17"/>
  <c r="D13" i="17"/>
  <c r="D14" i="17"/>
  <c r="D15" i="17"/>
  <c r="D78" i="17"/>
  <c r="D49" i="17"/>
  <c r="D20" i="17"/>
  <c r="D51" i="17"/>
  <c r="D26" i="17"/>
  <c r="D89" i="17"/>
  <c r="D30" i="17"/>
  <c r="D35" i="17"/>
  <c r="D25" i="17"/>
  <c r="D86" i="17"/>
  <c r="D32" i="17"/>
  <c r="D87" i="17"/>
  <c r="D53" i="17"/>
  <c r="D79" i="17"/>
  <c r="D5" i="17"/>
  <c r="D2" i="17"/>
  <c r="D21" i="17"/>
  <c r="D40" i="17"/>
  <c r="D39" i="17"/>
  <c r="D61" i="17"/>
  <c r="D10" i="17"/>
  <c r="D65" i="17"/>
  <c r="D44" i="17"/>
  <c r="D7" i="17"/>
  <c r="D38" i="17"/>
  <c r="D68" i="17"/>
  <c r="D72" i="17"/>
  <c r="D43" i="17"/>
  <c r="D31" i="17"/>
  <c r="D28" i="17"/>
  <c r="D4" i="17"/>
  <c r="D16" i="17"/>
  <c r="D83" i="17"/>
  <c r="D29" i="17"/>
  <c r="D82" i="17"/>
  <c r="D46" i="17"/>
  <c r="D70" i="17"/>
  <c r="D81" i="17"/>
  <c r="D36" i="17"/>
  <c r="D77" i="17"/>
  <c r="D58" i="17"/>
  <c r="D42" i="17"/>
  <c r="D9" i="17"/>
  <c r="D84" i="17"/>
  <c r="D64" i="17"/>
  <c r="D6" i="17"/>
  <c r="D85" i="17"/>
  <c r="D66" i="17"/>
  <c r="D91" i="17"/>
  <c r="D67" i="17"/>
  <c r="D3" i="17"/>
  <c r="D60" i="17"/>
  <c r="D59" i="17"/>
  <c r="D8" i="17"/>
  <c r="D27" i="17"/>
  <c r="D17" i="17"/>
  <c r="D80" i="17"/>
  <c r="D71" i="17"/>
  <c r="D62" i="17"/>
  <c r="D45" i="17"/>
  <c r="D52" i="17"/>
  <c r="D92" i="17"/>
  <c r="D12" i="17"/>
  <c r="D37" i="17"/>
  <c r="D63" i="17"/>
  <c r="D50" i="17"/>
  <c r="A24" i="17"/>
  <c r="A33" i="17"/>
  <c r="A19" i="17"/>
  <c r="A18" i="17"/>
  <c r="A75" i="17"/>
  <c r="A56" i="17"/>
  <c r="A22" i="17"/>
  <c r="A69" i="17"/>
  <c r="A74" i="17"/>
  <c r="A76" i="17"/>
  <c r="A55" i="17"/>
  <c r="A41" i="17"/>
  <c r="A54" i="17"/>
  <c r="A57" i="17"/>
  <c r="A90" i="17"/>
  <c r="A48" i="17"/>
  <c r="A11" i="17"/>
  <c r="A23" i="17"/>
  <c r="A73" i="17"/>
  <c r="A34" i="17"/>
  <c r="A47" i="17"/>
  <c r="A88" i="17"/>
  <c r="A13" i="17"/>
  <c r="A14" i="17"/>
  <c r="A15" i="17"/>
  <c r="A78" i="17"/>
  <c r="A49" i="17"/>
  <c r="A20" i="17"/>
  <c r="A51" i="17"/>
  <c r="A26" i="17"/>
  <c r="A89" i="17"/>
  <c r="A30" i="17"/>
  <c r="A35" i="17"/>
  <c r="A25" i="17"/>
  <c r="A86" i="17"/>
  <c r="A32" i="17"/>
  <c r="A87" i="17"/>
  <c r="A53" i="17"/>
  <c r="A79" i="17"/>
  <c r="A5" i="17"/>
  <c r="A2" i="17"/>
  <c r="A21" i="17"/>
  <c r="A40" i="17"/>
  <c r="A39" i="17"/>
  <c r="A61" i="17"/>
  <c r="A10" i="17"/>
  <c r="A65" i="17"/>
  <c r="A44" i="17"/>
  <c r="A7" i="17"/>
  <c r="A38" i="17"/>
  <c r="A68" i="17"/>
  <c r="A72" i="17"/>
  <c r="A43" i="17"/>
  <c r="A31" i="17"/>
  <c r="A28" i="17"/>
  <c r="A4" i="17"/>
  <c r="A16" i="17"/>
  <c r="A83" i="17"/>
  <c r="A29" i="17"/>
  <c r="A82" i="17"/>
  <c r="A46" i="17"/>
  <c r="A70" i="17"/>
  <c r="A81" i="17"/>
  <c r="A36" i="17"/>
  <c r="A77" i="17"/>
  <c r="A58" i="17"/>
  <c r="A42" i="17"/>
  <c r="A9" i="17"/>
  <c r="A84" i="17"/>
  <c r="A64" i="17"/>
  <c r="A6" i="17"/>
  <c r="A85" i="17"/>
  <c r="A66" i="17"/>
  <c r="A91" i="17"/>
  <c r="A67" i="17"/>
  <c r="A3" i="17"/>
  <c r="A60" i="17"/>
  <c r="A59" i="17"/>
  <c r="A17" i="17"/>
  <c r="A80" i="17"/>
  <c r="A71" i="17"/>
  <c r="A62" i="17"/>
  <c r="A45" i="17"/>
  <c r="A52" i="17"/>
  <c r="A92" i="17"/>
  <c r="A12" i="17"/>
  <c r="A37" i="17"/>
  <c r="A63" i="17"/>
  <c r="A8" i="17"/>
  <c r="A27" i="17"/>
  <c r="A50" i="17"/>
  <c r="AE42" i="15" l="1"/>
  <c r="AH41" i="15"/>
  <c r="C41" i="15" s="1"/>
  <c r="AG41" i="15"/>
  <c r="AE41" i="15"/>
  <c r="AH40" i="15"/>
  <c r="AG40" i="15"/>
  <c r="AK40" i="15" s="1"/>
  <c r="AE40" i="15"/>
  <c r="AH39" i="15"/>
  <c r="C39" i="15" s="1"/>
  <c r="AG39" i="15"/>
  <c r="AK39" i="15" s="1"/>
  <c r="AE39" i="15"/>
  <c r="AH38" i="15"/>
  <c r="AG38" i="15"/>
  <c r="AK38" i="15" s="1"/>
  <c r="AE38" i="15"/>
  <c r="AH37" i="15"/>
  <c r="AG37" i="15"/>
  <c r="AE37" i="15"/>
  <c r="AH36" i="15"/>
  <c r="AG36" i="15"/>
  <c r="AK36" i="15" s="1"/>
  <c r="AE36" i="15"/>
  <c r="AH35" i="15"/>
  <c r="AG35" i="15"/>
  <c r="AK35" i="15" s="1"/>
  <c r="AE35" i="15"/>
  <c r="AH34" i="15"/>
  <c r="AG34" i="15"/>
  <c r="AK34" i="15" s="1"/>
  <c r="AE34" i="15"/>
  <c r="AH33" i="15"/>
  <c r="AG33" i="15"/>
  <c r="AE33" i="15"/>
  <c r="AH24" i="15"/>
  <c r="AG24" i="15"/>
  <c r="AK24" i="15" s="1"/>
  <c r="AH23" i="15"/>
  <c r="AG23" i="15"/>
  <c r="AK23" i="15" s="1"/>
  <c r="AH22" i="15"/>
  <c r="AG22" i="15"/>
  <c r="AK22" i="15" s="1"/>
  <c r="AH21" i="15"/>
  <c r="AG21" i="15"/>
  <c r="AK21" i="15" s="1"/>
  <c r="AH20" i="15"/>
  <c r="AG20" i="15"/>
  <c r="AK20" i="15" s="1"/>
  <c r="AH19" i="15"/>
  <c r="AG19" i="15"/>
  <c r="AK19" i="15" s="1"/>
  <c r="AH18" i="15"/>
  <c r="AG18" i="15"/>
  <c r="AK18" i="15" s="1"/>
  <c r="AH17" i="15"/>
  <c r="AG17" i="15"/>
  <c r="AK17" i="15" s="1"/>
  <c r="AH16" i="15"/>
  <c r="AG16" i="15"/>
  <c r="AK16" i="15" s="1"/>
  <c r="AH15" i="15"/>
  <c r="AG15" i="15"/>
  <c r="AK15" i="15" s="1"/>
  <c r="AH14" i="15"/>
  <c r="AG14" i="15"/>
  <c r="AK14" i="15" s="1"/>
  <c r="AH13" i="15"/>
  <c r="AG13" i="15"/>
  <c r="AK13" i="15" s="1"/>
  <c r="AH12" i="15"/>
  <c r="AG12" i="15"/>
  <c r="AK12" i="15" s="1"/>
  <c r="AE42" i="14"/>
  <c r="AH41" i="14"/>
  <c r="C41" i="14" s="1"/>
  <c r="AG41" i="14"/>
  <c r="AE41" i="14"/>
  <c r="AH40" i="14"/>
  <c r="C40" i="14" s="1"/>
  <c r="M40" i="14" s="1"/>
  <c r="AG40" i="14"/>
  <c r="AK40" i="14" s="1"/>
  <c r="AE40" i="14"/>
  <c r="AH39" i="14"/>
  <c r="AG39" i="14"/>
  <c r="AK39" i="14" s="1"/>
  <c r="AE39" i="14"/>
  <c r="AH38" i="14"/>
  <c r="AG38" i="14"/>
  <c r="AK38" i="14" s="1"/>
  <c r="AE38" i="14"/>
  <c r="AH37" i="14"/>
  <c r="AG37" i="14"/>
  <c r="AE37" i="14"/>
  <c r="AH36" i="14"/>
  <c r="AG36" i="14"/>
  <c r="AK36" i="14" s="1"/>
  <c r="AE36" i="14"/>
  <c r="AH35" i="14"/>
  <c r="AG35" i="14"/>
  <c r="AK35" i="14" s="1"/>
  <c r="AE35" i="14"/>
  <c r="AH34" i="14"/>
  <c r="AG34" i="14"/>
  <c r="AK34" i="14" s="1"/>
  <c r="AE34" i="14"/>
  <c r="AH33" i="14"/>
  <c r="AG33" i="14"/>
  <c r="AE33" i="14"/>
  <c r="AH24" i="14"/>
  <c r="AG24" i="14"/>
  <c r="AK24" i="14" s="1"/>
  <c r="AH23" i="14"/>
  <c r="AG23" i="14"/>
  <c r="AK23" i="14" s="1"/>
  <c r="AH22" i="14"/>
  <c r="AG22" i="14"/>
  <c r="AK22" i="14" s="1"/>
  <c r="AH21" i="14"/>
  <c r="AG21" i="14"/>
  <c r="AK21" i="14" s="1"/>
  <c r="AH20" i="14"/>
  <c r="AG20" i="14"/>
  <c r="AK20" i="14" s="1"/>
  <c r="AH19" i="14"/>
  <c r="AG19" i="14"/>
  <c r="AK19" i="14" s="1"/>
  <c r="AH18" i="14"/>
  <c r="AG18" i="14"/>
  <c r="AK18" i="14" s="1"/>
  <c r="AH17" i="14"/>
  <c r="AG17" i="14"/>
  <c r="AK17" i="14" s="1"/>
  <c r="AH16" i="14"/>
  <c r="AG16" i="14"/>
  <c r="AK16" i="14" s="1"/>
  <c r="AH15" i="14"/>
  <c r="AG15" i="14"/>
  <c r="AK15" i="14" s="1"/>
  <c r="AH14" i="14"/>
  <c r="AG14" i="14"/>
  <c r="AK14" i="14" s="1"/>
  <c r="AH13" i="14"/>
  <c r="AG13" i="14"/>
  <c r="AK13" i="14" s="1"/>
  <c r="AH12" i="14"/>
  <c r="AG12" i="14"/>
  <c r="AK12" i="14" s="1"/>
  <c r="AE42" i="13"/>
  <c r="AH41" i="13"/>
  <c r="AG41" i="13"/>
  <c r="AK41" i="13" s="1"/>
  <c r="AE41" i="13"/>
  <c r="AH40" i="13"/>
  <c r="C40" i="13" s="1"/>
  <c r="AG40" i="13"/>
  <c r="AK40" i="13" s="1"/>
  <c r="AE40" i="13"/>
  <c r="AH39" i="13"/>
  <c r="AG39" i="13"/>
  <c r="AK39" i="13" s="1"/>
  <c r="AE39" i="13"/>
  <c r="AH38" i="13"/>
  <c r="AG38" i="13"/>
  <c r="AK38" i="13" s="1"/>
  <c r="AE38" i="13"/>
  <c r="AH37" i="13"/>
  <c r="AG37" i="13"/>
  <c r="AK37" i="13" s="1"/>
  <c r="AE37" i="13"/>
  <c r="AH36" i="13"/>
  <c r="AG36" i="13"/>
  <c r="AK36" i="13" s="1"/>
  <c r="AE36" i="13"/>
  <c r="AH35" i="13"/>
  <c r="AG35" i="13"/>
  <c r="AK35" i="13" s="1"/>
  <c r="AE35" i="13"/>
  <c r="AH34" i="13"/>
  <c r="AG34" i="13"/>
  <c r="AK34" i="13" s="1"/>
  <c r="AE34" i="13"/>
  <c r="AH33" i="13"/>
  <c r="AG33" i="13"/>
  <c r="AK33" i="13" s="1"/>
  <c r="AE33" i="13"/>
  <c r="AH24" i="13"/>
  <c r="AG24" i="13"/>
  <c r="AK24" i="13" s="1"/>
  <c r="AH23" i="13"/>
  <c r="AG23" i="13"/>
  <c r="AK23" i="13" s="1"/>
  <c r="AH22" i="13"/>
  <c r="AG22" i="13"/>
  <c r="AK22" i="13" s="1"/>
  <c r="AH21" i="13"/>
  <c r="AG21" i="13"/>
  <c r="AK21" i="13" s="1"/>
  <c r="AH20" i="13"/>
  <c r="AG20" i="13"/>
  <c r="AK20" i="13" s="1"/>
  <c r="AH19" i="13"/>
  <c r="AG19" i="13"/>
  <c r="AK19" i="13" s="1"/>
  <c r="AH18" i="13"/>
  <c r="AG18" i="13"/>
  <c r="AK18" i="13" s="1"/>
  <c r="AH17" i="13"/>
  <c r="AG17" i="13"/>
  <c r="AK17" i="13" s="1"/>
  <c r="AH16" i="13"/>
  <c r="AG16" i="13"/>
  <c r="AK16" i="13" s="1"/>
  <c r="AH15" i="13"/>
  <c r="AG15" i="13"/>
  <c r="AK15" i="13" s="1"/>
  <c r="AH14" i="13"/>
  <c r="AG14" i="13"/>
  <c r="AK14" i="13" s="1"/>
  <c r="AH13" i="13"/>
  <c r="AG13" i="13"/>
  <c r="AK13" i="13" s="1"/>
  <c r="AH12" i="13"/>
  <c r="AG12" i="13"/>
  <c r="AK12" i="13" s="1"/>
  <c r="AE42" i="12"/>
  <c r="AH41" i="12"/>
  <c r="AG41" i="12"/>
  <c r="AK41" i="12" s="1"/>
  <c r="AE41" i="12"/>
  <c r="AH40" i="12"/>
  <c r="AG40" i="12"/>
  <c r="AK40" i="12" s="1"/>
  <c r="AE40" i="12"/>
  <c r="AH39" i="12"/>
  <c r="AG39" i="12"/>
  <c r="AK39" i="12" s="1"/>
  <c r="AE39" i="12"/>
  <c r="AH38" i="12"/>
  <c r="AG38" i="12"/>
  <c r="AK38" i="12" s="1"/>
  <c r="AE38" i="12"/>
  <c r="AH37" i="12"/>
  <c r="AG37" i="12"/>
  <c r="AK37" i="12" s="1"/>
  <c r="AE37" i="12"/>
  <c r="AH36" i="12"/>
  <c r="AG36" i="12"/>
  <c r="AK36" i="12" s="1"/>
  <c r="AE36" i="12"/>
  <c r="AH35" i="12"/>
  <c r="AG35" i="12"/>
  <c r="AK35" i="12" s="1"/>
  <c r="AE35" i="12"/>
  <c r="AH34" i="12"/>
  <c r="AG34" i="12"/>
  <c r="AK34" i="12" s="1"/>
  <c r="AE34" i="12"/>
  <c r="AH33" i="12"/>
  <c r="AG33" i="12"/>
  <c r="AK33" i="12" s="1"/>
  <c r="AE33" i="12"/>
  <c r="AH24" i="12"/>
  <c r="AG24" i="12"/>
  <c r="AK24" i="12" s="1"/>
  <c r="AH23" i="12"/>
  <c r="AG23" i="12"/>
  <c r="AK23" i="12" s="1"/>
  <c r="AH22" i="12"/>
  <c r="AG22" i="12"/>
  <c r="AK22" i="12" s="1"/>
  <c r="AH21" i="12"/>
  <c r="AG21" i="12"/>
  <c r="AK21" i="12" s="1"/>
  <c r="AH20" i="12"/>
  <c r="AG20" i="12"/>
  <c r="AK20" i="12" s="1"/>
  <c r="AH19" i="12"/>
  <c r="AG19" i="12"/>
  <c r="AK19" i="12" s="1"/>
  <c r="AH18" i="12"/>
  <c r="AG18" i="12"/>
  <c r="AK18" i="12" s="1"/>
  <c r="AH17" i="12"/>
  <c r="AG17" i="12"/>
  <c r="AK17" i="12" s="1"/>
  <c r="AH16" i="12"/>
  <c r="AG16" i="12"/>
  <c r="AK16" i="12" s="1"/>
  <c r="AH15" i="12"/>
  <c r="AG15" i="12"/>
  <c r="AK15" i="12" s="1"/>
  <c r="AH14" i="12"/>
  <c r="AG14" i="12"/>
  <c r="AK14" i="12" s="1"/>
  <c r="AH13" i="12"/>
  <c r="AG13" i="12"/>
  <c r="AK13" i="12" s="1"/>
  <c r="AH12" i="12"/>
  <c r="AG12" i="12"/>
  <c r="AK12" i="12" s="1"/>
  <c r="AE42" i="11"/>
  <c r="AH41" i="11"/>
  <c r="C41" i="11" s="1"/>
  <c r="AG41" i="11"/>
  <c r="AK41" i="11" s="1"/>
  <c r="AE41" i="11"/>
  <c r="AH40" i="11"/>
  <c r="C40" i="11" s="1"/>
  <c r="AG40" i="11"/>
  <c r="AK40" i="11" s="1"/>
  <c r="AE40" i="11"/>
  <c r="AH39" i="11"/>
  <c r="C39" i="11" s="1"/>
  <c r="AG39" i="11"/>
  <c r="AK39" i="11" s="1"/>
  <c r="AE39" i="11"/>
  <c r="AH38" i="11"/>
  <c r="AG38" i="11"/>
  <c r="AK38" i="11" s="1"/>
  <c r="AE38" i="11"/>
  <c r="AH37" i="11"/>
  <c r="AG37" i="11"/>
  <c r="AK37" i="11" s="1"/>
  <c r="AE37" i="11"/>
  <c r="AH36" i="11"/>
  <c r="AG36" i="11"/>
  <c r="AK36" i="11" s="1"/>
  <c r="AE36" i="11"/>
  <c r="AH35" i="11"/>
  <c r="AG35" i="11"/>
  <c r="AK35" i="11" s="1"/>
  <c r="AE35" i="11"/>
  <c r="AH34" i="11"/>
  <c r="AG34" i="11"/>
  <c r="AK34" i="11" s="1"/>
  <c r="AE34" i="11"/>
  <c r="AH33" i="11"/>
  <c r="AG33" i="11"/>
  <c r="AK33" i="11" s="1"/>
  <c r="AE33" i="11"/>
  <c r="AH24" i="11"/>
  <c r="AG24" i="11"/>
  <c r="AK24" i="11" s="1"/>
  <c r="AH23" i="11"/>
  <c r="AG23" i="11"/>
  <c r="AK23" i="11" s="1"/>
  <c r="AH22" i="11"/>
  <c r="AG22" i="11"/>
  <c r="AK22" i="11" s="1"/>
  <c r="AH21" i="11"/>
  <c r="AG21" i="11"/>
  <c r="AK21" i="11" s="1"/>
  <c r="AH20" i="11"/>
  <c r="AG20" i="11"/>
  <c r="AK20" i="11" s="1"/>
  <c r="AH19" i="11"/>
  <c r="AG19" i="11"/>
  <c r="AH18" i="11"/>
  <c r="AG18" i="11"/>
  <c r="AK18" i="11" s="1"/>
  <c r="AH17" i="11"/>
  <c r="AG17" i="11"/>
  <c r="AH16" i="11"/>
  <c r="AG16" i="11"/>
  <c r="AK16" i="11" s="1"/>
  <c r="AH15" i="11"/>
  <c r="AG15" i="11"/>
  <c r="AH14" i="11"/>
  <c r="AG14" i="11"/>
  <c r="AK14" i="11" s="1"/>
  <c r="AH13" i="11"/>
  <c r="AG13" i="11"/>
  <c r="AH12" i="11"/>
  <c r="AG12" i="11"/>
  <c r="AK12" i="11" s="1"/>
  <c r="AE42" i="10"/>
  <c r="AH41" i="10"/>
  <c r="C41" i="10" s="1"/>
  <c r="AG41" i="10"/>
  <c r="AK41" i="10" s="1"/>
  <c r="AE41" i="10"/>
  <c r="AH40" i="10"/>
  <c r="AG40" i="10"/>
  <c r="AK40" i="10" s="1"/>
  <c r="AE40" i="10"/>
  <c r="AH39" i="10"/>
  <c r="AG39" i="10"/>
  <c r="AE39" i="10"/>
  <c r="AH38" i="10"/>
  <c r="AG38" i="10"/>
  <c r="AK38" i="10" s="1"/>
  <c r="AE38" i="10"/>
  <c r="AH37" i="10"/>
  <c r="AG37" i="10"/>
  <c r="AK37" i="10" s="1"/>
  <c r="AE37" i="10"/>
  <c r="AH36" i="10"/>
  <c r="AG36" i="10"/>
  <c r="AK36" i="10" s="1"/>
  <c r="AE36" i="10"/>
  <c r="AH35" i="10"/>
  <c r="AG35" i="10"/>
  <c r="AE35" i="10"/>
  <c r="AH34" i="10"/>
  <c r="AG34" i="10"/>
  <c r="AK34" i="10" s="1"/>
  <c r="AE34" i="10"/>
  <c r="AH33" i="10"/>
  <c r="AG33" i="10"/>
  <c r="AK33" i="10" s="1"/>
  <c r="AE33" i="10"/>
  <c r="AH24" i="10"/>
  <c r="AG24" i="10"/>
  <c r="AK24" i="10" s="1"/>
  <c r="AH23" i="10"/>
  <c r="AG23" i="10"/>
  <c r="AK23" i="10" s="1"/>
  <c r="AH22" i="10"/>
  <c r="AG22" i="10"/>
  <c r="AK22" i="10" s="1"/>
  <c r="AH21" i="10"/>
  <c r="AG21" i="10"/>
  <c r="AK21" i="10" s="1"/>
  <c r="AH20" i="10"/>
  <c r="AG20" i="10"/>
  <c r="AK20" i="10" s="1"/>
  <c r="AH19" i="10"/>
  <c r="AG19" i="10"/>
  <c r="AK19" i="10" s="1"/>
  <c r="AH18" i="10"/>
  <c r="AG18" i="10"/>
  <c r="AK18" i="10" s="1"/>
  <c r="AH17" i="10"/>
  <c r="AG17" i="10"/>
  <c r="AK17" i="10" s="1"/>
  <c r="AH16" i="10"/>
  <c r="AG16" i="10"/>
  <c r="AK16" i="10" s="1"/>
  <c r="AH15" i="10"/>
  <c r="AG15" i="10"/>
  <c r="AK15" i="10" s="1"/>
  <c r="AH14" i="10"/>
  <c r="AG14" i="10"/>
  <c r="AK14" i="10" s="1"/>
  <c r="AH13" i="10"/>
  <c r="AG13" i="10"/>
  <c r="AK13" i="10" s="1"/>
  <c r="AH12" i="10"/>
  <c r="AG12" i="10"/>
  <c r="AK12" i="10" s="1"/>
  <c r="AE42" i="9"/>
  <c r="AH41" i="9"/>
  <c r="C41" i="9" s="1"/>
  <c r="AG41" i="9"/>
  <c r="AE41" i="9"/>
  <c r="AH40" i="9"/>
  <c r="AG40" i="9"/>
  <c r="AK40" i="9" s="1"/>
  <c r="AE40" i="9"/>
  <c r="AH39" i="9"/>
  <c r="C39" i="9" s="1"/>
  <c r="AG39" i="9"/>
  <c r="AK39" i="9" s="1"/>
  <c r="AE39" i="9"/>
  <c r="AH38" i="9"/>
  <c r="AG38" i="9"/>
  <c r="AK38" i="9" s="1"/>
  <c r="AE38" i="9"/>
  <c r="AH37" i="9"/>
  <c r="AG37" i="9"/>
  <c r="AE37" i="9"/>
  <c r="AH36" i="9"/>
  <c r="AG36" i="9"/>
  <c r="AK36" i="9" s="1"/>
  <c r="AE36" i="9"/>
  <c r="AH35" i="9"/>
  <c r="AG35" i="9"/>
  <c r="AK35" i="9" s="1"/>
  <c r="AE35" i="9"/>
  <c r="AH34" i="9"/>
  <c r="AG34" i="9"/>
  <c r="AK34" i="9" s="1"/>
  <c r="AE34" i="9"/>
  <c r="AH33" i="9"/>
  <c r="AG33" i="9"/>
  <c r="AE33" i="9"/>
  <c r="AH24" i="9"/>
  <c r="AG24" i="9"/>
  <c r="AK24" i="9" s="1"/>
  <c r="AH23" i="9"/>
  <c r="AG23" i="9"/>
  <c r="AK23" i="9" s="1"/>
  <c r="AH22" i="9"/>
  <c r="AG22" i="9"/>
  <c r="AK22" i="9" s="1"/>
  <c r="AH21" i="9"/>
  <c r="AG21" i="9"/>
  <c r="AK21" i="9" s="1"/>
  <c r="AH20" i="9"/>
  <c r="AG20" i="9"/>
  <c r="AK20" i="9" s="1"/>
  <c r="AH19" i="9"/>
  <c r="AG19" i="9"/>
  <c r="AK19" i="9" s="1"/>
  <c r="AH18" i="9"/>
  <c r="AG18" i="9"/>
  <c r="AK18" i="9" s="1"/>
  <c r="AH17" i="9"/>
  <c r="AG17" i="9"/>
  <c r="AK17" i="9" s="1"/>
  <c r="AH16" i="9"/>
  <c r="AG16" i="9"/>
  <c r="AK16" i="9" s="1"/>
  <c r="AH15" i="9"/>
  <c r="AG15" i="9"/>
  <c r="AK15" i="9" s="1"/>
  <c r="AH14" i="9"/>
  <c r="AG14" i="9"/>
  <c r="AK14" i="9" s="1"/>
  <c r="AH13" i="9"/>
  <c r="AG13" i="9"/>
  <c r="AK13" i="9" s="1"/>
  <c r="AH12" i="9"/>
  <c r="AG12" i="9"/>
  <c r="AK12" i="9" s="1"/>
  <c r="AE42" i="8"/>
  <c r="AH41" i="8"/>
  <c r="C41" i="8" s="1"/>
  <c r="AG41" i="8"/>
  <c r="AK41" i="8" s="1"/>
  <c r="AE41" i="8"/>
  <c r="AH40" i="8"/>
  <c r="C40" i="8" s="1"/>
  <c r="AG40" i="8"/>
  <c r="AK40" i="8" s="1"/>
  <c r="AE40" i="8"/>
  <c r="AH39" i="8"/>
  <c r="C39" i="8" s="1"/>
  <c r="AG39" i="8"/>
  <c r="AK39" i="8" s="1"/>
  <c r="AE39" i="8"/>
  <c r="AH38" i="8"/>
  <c r="AG38" i="8"/>
  <c r="AK38" i="8" s="1"/>
  <c r="AE38" i="8"/>
  <c r="AH37" i="8"/>
  <c r="AG37" i="8"/>
  <c r="AK37" i="8" s="1"/>
  <c r="AE37" i="8"/>
  <c r="AH36" i="8"/>
  <c r="AG36" i="8"/>
  <c r="AK36" i="8" s="1"/>
  <c r="AE36" i="8"/>
  <c r="AH35" i="8"/>
  <c r="AG35" i="8"/>
  <c r="AK35" i="8" s="1"/>
  <c r="AE35" i="8"/>
  <c r="AH34" i="8"/>
  <c r="AG34" i="8"/>
  <c r="AK34" i="8" s="1"/>
  <c r="AE34" i="8"/>
  <c r="AH33" i="8"/>
  <c r="AG33" i="8"/>
  <c r="AK33" i="8" s="1"/>
  <c r="AE33" i="8"/>
  <c r="AH24" i="8"/>
  <c r="AG24" i="8"/>
  <c r="AK24" i="8" s="1"/>
  <c r="AH23" i="8"/>
  <c r="AG23" i="8"/>
  <c r="AK23" i="8" s="1"/>
  <c r="AH22" i="8"/>
  <c r="AG22" i="8"/>
  <c r="AK22" i="8" s="1"/>
  <c r="AH21" i="8"/>
  <c r="AG21" i="8"/>
  <c r="AK21" i="8" s="1"/>
  <c r="AH20" i="8"/>
  <c r="AG20" i="8"/>
  <c r="AK20" i="8" s="1"/>
  <c r="AH19" i="8"/>
  <c r="AG19" i="8"/>
  <c r="AK19" i="8" s="1"/>
  <c r="AH18" i="8"/>
  <c r="AG18" i="8"/>
  <c r="AK18" i="8" s="1"/>
  <c r="AH17" i="8"/>
  <c r="AG17" i="8"/>
  <c r="AK17" i="8" s="1"/>
  <c r="AH16" i="8"/>
  <c r="AG16" i="8"/>
  <c r="AK16" i="8" s="1"/>
  <c r="AH15" i="8"/>
  <c r="AG15" i="8"/>
  <c r="AK15" i="8" s="1"/>
  <c r="AH14" i="8"/>
  <c r="AG14" i="8"/>
  <c r="AK14" i="8" s="1"/>
  <c r="AH13" i="8"/>
  <c r="AG13" i="8"/>
  <c r="AK13" i="8" s="1"/>
  <c r="AH12" i="8"/>
  <c r="AG12" i="8"/>
  <c r="AK12" i="8" s="1"/>
  <c r="AE42" i="7"/>
  <c r="AH41" i="7"/>
  <c r="C41" i="7" s="1"/>
  <c r="AG41" i="7"/>
  <c r="AK41" i="7" s="1"/>
  <c r="AE41" i="7"/>
  <c r="AH40" i="7"/>
  <c r="C40" i="7" s="1"/>
  <c r="AG40" i="7"/>
  <c r="AK40" i="7" s="1"/>
  <c r="AE40" i="7"/>
  <c r="AH39" i="7"/>
  <c r="C39" i="7" s="1"/>
  <c r="AG39" i="7"/>
  <c r="AK39" i="7" s="1"/>
  <c r="AE39" i="7"/>
  <c r="AH38" i="7"/>
  <c r="AG38" i="7"/>
  <c r="AK38" i="7" s="1"/>
  <c r="AE38" i="7"/>
  <c r="AH37" i="7"/>
  <c r="AG37" i="7"/>
  <c r="AK37" i="7" s="1"/>
  <c r="AE37" i="7"/>
  <c r="AH36" i="7"/>
  <c r="AG36" i="7"/>
  <c r="AK36" i="7" s="1"/>
  <c r="AE36" i="7"/>
  <c r="AH35" i="7"/>
  <c r="AG35" i="7"/>
  <c r="AK35" i="7" s="1"/>
  <c r="AE35" i="7"/>
  <c r="AH34" i="7"/>
  <c r="AG34" i="7"/>
  <c r="AK34" i="7" s="1"/>
  <c r="AE34" i="7"/>
  <c r="AH33" i="7"/>
  <c r="AG33" i="7"/>
  <c r="AK33" i="7" s="1"/>
  <c r="AE33" i="7"/>
  <c r="AH24" i="7"/>
  <c r="AG24" i="7"/>
  <c r="AK24" i="7" s="1"/>
  <c r="AH23" i="7"/>
  <c r="AG23" i="7"/>
  <c r="AK23" i="7" s="1"/>
  <c r="AH22" i="7"/>
  <c r="AG22" i="7"/>
  <c r="AK22" i="7" s="1"/>
  <c r="AH21" i="7"/>
  <c r="AG21" i="7"/>
  <c r="AK21" i="7" s="1"/>
  <c r="AH20" i="7"/>
  <c r="AG20" i="7"/>
  <c r="AK20" i="7" s="1"/>
  <c r="AH19" i="7"/>
  <c r="AG19" i="7"/>
  <c r="AK19" i="7" s="1"/>
  <c r="AH18" i="7"/>
  <c r="AG18" i="7"/>
  <c r="AK18" i="7" s="1"/>
  <c r="AH17" i="7"/>
  <c r="AG17" i="7"/>
  <c r="AK17" i="7" s="1"/>
  <c r="AH16" i="7"/>
  <c r="AG16" i="7"/>
  <c r="AK16" i="7" s="1"/>
  <c r="AH15" i="7"/>
  <c r="AG15" i="7"/>
  <c r="AK15" i="7" s="1"/>
  <c r="AH14" i="7"/>
  <c r="AG14" i="7"/>
  <c r="AK14" i="7" s="1"/>
  <c r="AH13" i="7"/>
  <c r="AG13" i="7"/>
  <c r="AK13" i="7" s="1"/>
  <c r="AH12" i="7"/>
  <c r="AG12" i="7"/>
  <c r="AK12" i="7" s="1"/>
  <c r="AE42" i="6"/>
  <c r="AH41" i="6"/>
  <c r="C41" i="6" s="1"/>
  <c r="AG41" i="6"/>
  <c r="AK41" i="6" s="1"/>
  <c r="AE41" i="6"/>
  <c r="AH40" i="6"/>
  <c r="AG40" i="6"/>
  <c r="AK40" i="6" s="1"/>
  <c r="AE40" i="6"/>
  <c r="AH39" i="6"/>
  <c r="AI39" i="6" s="1"/>
  <c r="AJ39" i="6" s="1"/>
  <c r="AL39" i="6" s="1"/>
  <c r="AG39" i="6"/>
  <c r="AK39" i="6" s="1"/>
  <c r="AE39" i="6"/>
  <c r="AH38" i="6"/>
  <c r="AG38" i="6"/>
  <c r="AK38" i="6" s="1"/>
  <c r="AE38" i="6"/>
  <c r="AH37" i="6"/>
  <c r="C37" i="6" s="1"/>
  <c r="AG37" i="6"/>
  <c r="AK37" i="6" s="1"/>
  <c r="AE37" i="6"/>
  <c r="AH36" i="6"/>
  <c r="AG36" i="6"/>
  <c r="AK36" i="6" s="1"/>
  <c r="AE36" i="6"/>
  <c r="AH35" i="6"/>
  <c r="AG35" i="6"/>
  <c r="AK35" i="6" s="1"/>
  <c r="AE35" i="6"/>
  <c r="AH34" i="6"/>
  <c r="AG34" i="6"/>
  <c r="AK34" i="6" s="1"/>
  <c r="AE34" i="6"/>
  <c r="AH33" i="6"/>
  <c r="AG33" i="6"/>
  <c r="AK33" i="6" s="1"/>
  <c r="AE33" i="6"/>
  <c r="AH24" i="6"/>
  <c r="AG24" i="6"/>
  <c r="AK24" i="6" s="1"/>
  <c r="AH23" i="6"/>
  <c r="AG23" i="6"/>
  <c r="AK23" i="6" s="1"/>
  <c r="AH22" i="6"/>
  <c r="AG22" i="6"/>
  <c r="AK22" i="6" s="1"/>
  <c r="AH21" i="6"/>
  <c r="AG21" i="6"/>
  <c r="AK21" i="6" s="1"/>
  <c r="AH20" i="6"/>
  <c r="AG20" i="6"/>
  <c r="AK20" i="6" s="1"/>
  <c r="AH19" i="6"/>
  <c r="AG19" i="6"/>
  <c r="AK19" i="6" s="1"/>
  <c r="AH18" i="6"/>
  <c r="AG18" i="6"/>
  <c r="AK18" i="6" s="1"/>
  <c r="AH17" i="6"/>
  <c r="AG17" i="6"/>
  <c r="AK17" i="6" s="1"/>
  <c r="AH16" i="6"/>
  <c r="AG16" i="6"/>
  <c r="AK16" i="6" s="1"/>
  <c r="AH15" i="6"/>
  <c r="AG15" i="6"/>
  <c r="AK15" i="6" s="1"/>
  <c r="AH14" i="6"/>
  <c r="AG14" i="6"/>
  <c r="AK14" i="6" s="1"/>
  <c r="AH13" i="6"/>
  <c r="AG13" i="6"/>
  <c r="AK13" i="6" s="1"/>
  <c r="AH12" i="6"/>
  <c r="AG12" i="6"/>
  <c r="AK12" i="6" s="1"/>
  <c r="AE42" i="5"/>
  <c r="AH41" i="5"/>
  <c r="C41" i="5" s="1"/>
  <c r="AG41" i="5"/>
  <c r="AK41" i="5" s="1"/>
  <c r="AE41" i="5"/>
  <c r="AH40" i="5"/>
  <c r="AG40" i="5"/>
  <c r="AK40" i="5" s="1"/>
  <c r="AE40" i="5"/>
  <c r="AH39" i="5"/>
  <c r="C39" i="5" s="1"/>
  <c r="AG39" i="5"/>
  <c r="AK39" i="5" s="1"/>
  <c r="AE39" i="5"/>
  <c r="AH38" i="5"/>
  <c r="AG38" i="5"/>
  <c r="AK38" i="5" s="1"/>
  <c r="AE38" i="5"/>
  <c r="AH37" i="5"/>
  <c r="C37" i="5" s="1"/>
  <c r="AG37" i="5"/>
  <c r="AK37" i="5" s="1"/>
  <c r="AE37" i="5"/>
  <c r="AH36" i="5"/>
  <c r="AG36" i="5"/>
  <c r="AK36" i="5" s="1"/>
  <c r="AE36" i="5"/>
  <c r="AH35" i="5"/>
  <c r="AG35" i="5"/>
  <c r="AK35" i="5" s="1"/>
  <c r="AE35" i="5"/>
  <c r="AH34" i="5"/>
  <c r="AG34" i="5"/>
  <c r="AK34" i="5" s="1"/>
  <c r="AE34" i="5"/>
  <c r="AH33" i="5"/>
  <c r="AG33" i="5"/>
  <c r="AK33" i="5" s="1"/>
  <c r="AE33" i="5"/>
  <c r="AH24" i="5"/>
  <c r="AG24" i="5"/>
  <c r="AK24" i="5" s="1"/>
  <c r="AH23" i="5"/>
  <c r="AG23" i="5"/>
  <c r="AK23" i="5" s="1"/>
  <c r="AH22" i="5"/>
  <c r="AG22" i="5"/>
  <c r="AK22" i="5" s="1"/>
  <c r="AH21" i="5"/>
  <c r="AG21" i="5"/>
  <c r="AK21" i="5" s="1"/>
  <c r="AH20" i="5"/>
  <c r="AG20" i="5"/>
  <c r="AK20" i="5" s="1"/>
  <c r="AH19" i="5"/>
  <c r="AG19" i="5"/>
  <c r="AK19" i="5" s="1"/>
  <c r="AH18" i="5"/>
  <c r="AG18" i="5"/>
  <c r="AK18" i="5" s="1"/>
  <c r="AH17" i="5"/>
  <c r="AG17" i="5"/>
  <c r="AK17" i="5" s="1"/>
  <c r="AH16" i="5"/>
  <c r="AG16" i="5"/>
  <c r="AK16" i="5" s="1"/>
  <c r="AH15" i="5"/>
  <c r="AG15" i="5"/>
  <c r="AK15" i="5" s="1"/>
  <c r="AH14" i="5"/>
  <c r="AG14" i="5"/>
  <c r="AK14" i="5" s="1"/>
  <c r="AH13" i="5"/>
  <c r="AG13" i="5"/>
  <c r="AK13" i="5" s="1"/>
  <c r="AH12" i="5"/>
  <c r="AG12" i="5"/>
  <c r="AK12" i="5" s="1"/>
  <c r="AE42" i="4"/>
  <c r="AH41" i="4"/>
  <c r="AI41" i="4" s="1"/>
  <c r="AJ41" i="4" s="1"/>
  <c r="AG41" i="4"/>
  <c r="AK41" i="4" s="1"/>
  <c r="AE41" i="4"/>
  <c r="AH40" i="4"/>
  <c r="AG40" i="4"/>
  <c r="AK40" i="4" s="1"/>
  <c r="AE40" i="4"/>
  <c r="AH39" i="4"/>
  <c r="C39" i="4" s="1"/>
  <c r="AG39" i="4"/>
  <c r="AE39" i="4"/>
  <c r="AH38" i="4"/>
  <c r="AG38" i="4"/>
  <c r="AK38" i="4" s="1"/>
  <c r="AE38" i="4"/>
  <c r="AH37" i="4"/>
  <c r="C37" i="4" s="1"/>
  <c r="AG37" i="4"/>
  <c r="AK37" i="4" s="1"/>
  <c r="AE37" i="4"/>
  <c r="AH36" i="4"/>
  <c r="AG36" i="4"/>
  <c r="AK36" i="4" s="1"/>
  <c r="AE36" i="4"/>
  <c r="AH35" i="4"/>
  <c r="AG35" i="4"/>
  <c r="AE35" i="4"/>
  <c r="AH34" i="4"/>
  <c r="AG34" i="4"/>
  <c r="AK34" i="4" s="1"/>
  <c r="AE34" i="4"/>
  <c r="AH33" i="4"/>
  <c r="AG33" i="4"/>
  <c r="AK33" i="4" s="1"/>
  <c r="AE33" i="4"/>
  <c r="AH24" i="4"/>
  <c r="AG24" i="4"/>
  <c r="AK24" i="4" s="1"/>
  <c r="AH23" i="4"/>
  <c r="AG23" i="4"/>
  <c r="AK23" i="4" s="1"/>
  <c r="AH22" i="4"/>
  <c r="AG22" i="4"/>
  <c r="AK22" i="4" s="1"/>
  <c r="AH21" i="4"/>
  <c r="AG21" i="4"/>
  <c r="AK21" i="4" s="1"/>
  <c r="AH20" i="4"/>
  <c r="AG20" i="4"/>
  <c r="AK20" i="4" s="1"/>
  <c r="AH19" i="4"/>
  <c r="AG19" i="4"/>
  <c r="AK19" i="4" s="1"/>
  <c r="AH18" i="4"/>
  <c r="AG18" i="4"/>
  <c r="AK18" i="4" s="1"/>
  <c r="AH17" i="4"/>
  <c r="AG17" i="4"/>
  <c r="AK17" i="4" s="1"/>
  <c r="AH16" i="4"/>
  <c r="AG16" i="4"/>
  <c r="AK16" i="4" s="1"/>
  <c r="AH15" i="4"/>
  <c r="AG15" i="4"/>
  <c r="AK15" i="4" s="1"/>
  <c r="AH14" i="4"/>
  <c r="AG14" i="4"/>
  <c r="AK14" i="4" s="1"/>
  <c r="AH13" i="4"/>
  <c r="AG13" i="4"/>
  <c r="AK13" i="4" s="1"/>
  <c r="AH12" i="4"/>
  <c r="AG12" i="4"/>
  <c r="AK12" i="4" s="1"/>
  <c r="AE42" i="3"/>
  <c r="AH41" i="3"/>
  <c r="C41" i="3" s="1"/>
  <c r="AG41" i="3"/>
  <c r="AK41" i="3" s="1"/>
  <c r="AE41" i="3"/>
  <c r="AH40" i="3"/>
  <c r="AG40" i="3"/>
  <c r="AK40" i="3" s="1"/>
  <c r="AE40" i="3"/>
  <c r="AH39" i="3"/>
  <c r="AG39" i="3"/>
  <c r="AK39" i="3" s="1"/>
  <c r="AE39" i="3"/>
  <c r="AH38" i="3"/>
  <c r="AG38" i="3"/>
  <c r="AK38" i="3" s="1"/>
  <c r="AE38" i="3"/>
  <c r="AH37" i="3"/>
  <c r="AG37" i="3"/>
  <c r="AK37" i="3" s="1"/>
  <c r="AE37" i="3"/>
  <c r="AH36" i="3"/>
  <c r="AG36" i="3"/>
  <c r="AK36" i="3" s="1"/>
  <c r="AE36" i="3"/>
  <c r="AH35" i="3"/>
  <c r="AG35" i="3"/>
  <c r="AK35" i="3" s="1"/>
  <c r="AE35" i="3"/>
  <c r="AH34" i="3"/>
  <c r="AG34" i="3"/>
  <c r="AK34" i="3" s="1"/>
  <c r="AE34" i="3"/>
  <c r="AH33" i="3"/>
  <c r="AG33" i="3"/>
  <c r="AK33" i="3" s="1"/>
  <c r="AE33" i="3"/>
  <c r="AH24" i="3"/>
  <c r="AG24" i="3"/>
  <c r="AK24" i="3" s="1"/>
  <c r="AH23" i="3"/>
  <c r="AG23" i="3"/>
  <c r="AK23" i="3" s="1"/>
  <c r="AH22" i="3"/>
  <c r="AG22" i="3"/>
  <c r="AK22" i="3" s="1"/>
  <c r="AH21" i="3"/>
  <c r="AG21" i="3"/>
  <c r="AK21" i="3" s="1"/>
  <c r="AH20" i="3"/>
  <c r="AG20" i="3"/>
  <c r="AK20" i="3" s="1"/>
  <c r="AH19" i="3"/>
  <c r="AG19" i="3"/>
  <c r="AH18" i="3"/>
  <c r="AG18" i="3"/>
  <c r="AK18" i="3" s="1"/>
  <c r="AH17" i="3"/>
  <c r="AG17" i="3"/>
  <c r="AH16" i="3"/>
  <c r="AG16" i="3"/>
  <c r="AK16" i="3" s="1"/>
  <c r="AH15" i="3"/>
  <c r="AG15" i="3"/>
  <c r="AH14" i="3"/>
  <c r="AG14" i="3"/>
  <c r="AK14" i="3" s="1"/>
  <c r="AH13" i="3"/>
  <c r="AG13" i="3"/>
  <c r="AH12" i="3"/>
  <c r="AG12" i="3"/>
  <c r="AK12" i="3" s="1"/>
  <c r="C40" i="15"/>
  <c r="C39" i="14"/>
  <c r="C38" i="14"/>
  <c r="C41" i="13"/>
  <c r="C39" i="13"/>
  <c r="C37" i="13"/>
  <c r="C41" i="12"/>
  <c r="D41" i="12" s="1"/>
  <c r="C40" i="12"/>
  <c r="C39" i="12"/>
  <c r="C38" i="12"/>
  <c r="C37" i="12"/>
  <c r="D37" i="12" s="1"/>
  <c r="C39" i="6"/>
  <c r="C38" i="6"/>
  <c r="I38" i="6" s="1"/>
  <c r="C40" i="5"/>
  <c r="C38" i="4"/>
  <c r="B12" i="3"/>
  <c r="B59" i="17" s="1"/>
  <c r="D12" i="3"/>
  <c r="E59" i="17" s="1"/>
  <c r="E12" i="3"/>
  <c r="F59" i="17" s="1"/>
  <c r="F12" i="3"/>
  <c r="G59" i="17" s="1"/>
  <c r="G12" i="3"/>
  <c r="H59" i="17" s="1"/>
  <c r="H12" i="3"/>
  <c r="I59" i="17" s="1"/>
  <c r="I12" i="3"/>
  <c r="J59" i="17" s="1"/>
  <c r="J12" i="3"/>
  <c r="K59" i="17" s="1"/>
  <c r="K12" i="3"/>
  <c r="L59" i="17" s="1"/>
  <c r="L12" i="3"/>
  <c r="M59" i="17" s="1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AI41" i="15" l="1"/>
  <c r="AJ41" i="15" s="1"/>
  <c r="N37" i="4"/>
  <c r="N39" i="4"/>
  <c r="E39" i="4"/>
  <c r="N41" i="6"/>
  <c r="O39" i="7"/>
  <c r="O39" i="13"/>
  <c r="L40" i="15"/>
  <c r="N39" i="15"/>
  <c r="L38" i="4"/>
  <c r="N41" i="5"/>
  <c r="N37" i="6"/>
  <c r="O39" i="12"/>
  <c r="N39" i="14"/>
  <c r="C41" i="4"/>
  <c r="L40" i="5"/>
  <c r="E41" i="5"/>
  <c r="L38" i="6"/>
  <c r="N39" i="6"/>
  <c r="O41" i="7"/>
  <c r="O37" i="12"/>
  <c r="D39" i="12"/>
  <c r="O41" i="12"/>
  <c r="O37" i="13"/>
  <c r="O41" i="13"/>
  <c r="L38" i="14"/>
  <c r="L40" i="14"/>
  <c r="N41" i="14"/>
  <c r="N41" i="15"/>
  <c r="AI38" i="5"/>
  <c r="AJ38" i="5" s="1"/>
  <c r="AI17" i="6"/>
  <c r="AJ17" i="6" s="1"/>
  <c r="AL17" i="6" s="1"/>
  <c r="C17" i="6" s="1"/>
  <c r="C89" i="17" s="1"/>
  <c r="AI19" i="6"/>
  <c r="AJ19" i="6" s="1"/>
  <c r="AL19" i="6" s="1"/>
  <c r="C19" i="6" s="1"/>
  <c r="C35" i="17" s="1"/>
  <c r="AI21" i="6"/>
  <c r="AJ21" i="6" s="1"/>
  <c r="AL21" i="6" s="1"/>
  <c r="C21" i="6" s="1"/>
  <c r="C86" i="17" s="1"/>
  <c r="AI23" i="6"/>
  <c r="AJ23" i="6" s="1"/>
  <c r="AL23" i="6" s="1"/>
  <c r="C23" i="6" s="1"/>
  <c r="C87" i="17" s="1"/>
  <c r="AI34" i="6"/>
  <c r="AJ34" i="6" s="1"/>
  <c r="AL34" i="6" s="1"/>
  <c r="C34" i="6" s="1"/>
  <c r="C35" i="18" s="1"/>
  <c r="AI38" i="6"/>
  <c r="AJ38" i="6" s="1"/>
  <c r="AL38" i="6" s="1"/>
  <c r="AI38" i="7"/>
  <c r="AJ38" i="7" s="1"/>
  <c r="AL38" i="7" s="1"/>
  <c r="AI24" i="9"/>
  <c r="AJ24" i="9" s="1"/>
  <c r="AL24" i="9" s="1"/>
  <c r="C24" i="9" s="1"/>
  <c r="C53" i="19" s="1"/>
  <c r="AI36" i="9"/>
  <c r="AJ36" i="9" s="1"/>
  <c r="AL36" i="9" s="1"/>
  <c r="C36" i="9" s="1"/>
  <c r="AI37" i="9"/>
  <c r="AJ37" i="9" s="1"/>
  <c r="AI40" i="9"/>
  <c r="AJ40" i="9" s="1"/>
  <c r="AL40" i="9" s="1"/>
  <c r="AI38" i="10"/>
  <c r="AJ38" i="10" s="1"/>
  <c r="AL38" i="10" s="1"/>
  <c r="AI39" i="10"/>
  <c r="AJ39" i="10" s="1"/>
  <c r="AI38" i="12"/>
  <c r="AJ38" i="12" s="1"/>
  <c r="AL38" i="12" s="1"/>
  <c r="AI38" i="13"/>
  <c r="AJ38" i="13" s="1"/>
  <c r="AI37" i="14"/>
  <c r="AJ37" i="14" s="1"/>
  <c r="AI38" i="14"/>
  <c r="AJ38" i="14" s="1"/>
  <c r="AL38" i="14" s="1"/>
  <c r="AI40" i="14"/>
  <c r="AJ40" i="14" s="1"/>
  <c r="AI34" i="7"/>
  <c r="AJ34" i="7" s="1"/>
  <c r="AL34" i="7" s="1"/>
  <c r="C34" i="7" s="1"/>
  <c r="AI35" i="4"/>
  <c r="AJ35" i="4" s="1"/>
  <c r="AI37" i="10"/>
  <c r="AJ37" i="10" s="1"/>
  <c r="AL37" i="10" s="1"/>
  <c r="C37" i="10" s="1"/>
  <c r="M37" i="10" s="1"/>
  <c r="AI40" i="10"/>
  <c r="AJ40" i="10" s="1"/>
  <c r="AL40" i="10" s="1"/>
  <c r="AI33" i="10"/>
  <c r="AJ33" i="10" s="1"/>
  <c r="AL33" i="10" s="1"/>
  <c r="C33" i="10" s="1"/>
  <c r="D33" i="10" s="1"/>
  <c r="D6" i="20" s="1"/>
  <c r="C38" i="10"/>
  <c r="C34" i="20" s="1"/>
  <c r="N39" i="9"/>
  <c r="C40" i="9"/>
  <c r="B40" i="9" s="1"/>
  <c r="AI38" i="9"/>
  <c r="AJ38" i="9" s="1"/>
  <c r="AL38" i="9" s="1"/>
  <c r="N41" i="9"/>
  <c r="AI19" i="9"/>
  <c r="AJ19" i="9" s="1"/>
  <c r="AL19" i="9" s="1"/>
  <c r="C19" i="9" s="1"/>
  <c r="C37" i="19" s="1"/>
  <c r="AI21" i="9"/>
  <c r="AJ21" i="9" s="1"/>
  <c r="AL21" i="9" s="1"/>
  <c r="C21" i="9" s="1"/>
  <c r="C31" i="19" s="1"/>
  <c r="AI36" i="14"/>
  <c r="AJ36" i="14" s="1"/>
  <c r="AL36" i="14" s="1"/>
  <c r="C36" i="14" s="1"/>
  <c r="AI24" i="14"/>
  <c r="AJ24" i="14" s="1"/>
  <c r="AL24" i="14" s="1"/>
  <c r="C24" i="14" s="1"/>
  <c r="C45" i="19" s="1"/>
  <c r="N39" i="11"/>
  <c r="E39" i="11"/>
  <c r="AI38" i="11"/>
  <c r="AJ38" i="11" s="1"/>
  <c r="AL38" i="11" s="1"/>
  <c r="N41" i="11"/>
  <c r="AI37" i="11"/>
  <c r="AJ37" i="11" s="1"/>
  <c r="AL37" i="11" s="1"/>
  <c r="C37" i="11" s="1"/>
  <c r="C38" i="11"/>
  <c r="F38" i="11" s="1"/>
  <c r="L40" i="11"/>
  <c r="C6" i="20"/>
  <c r="AI16" i="9"/>
  <c r="AJ16" i="9" s="1"/>
  <c r="AL16" i="9" s="1"/>
  <c r="C16" i="9" s="1"/>
  <c r="C54" i="19" s="1"/>
  <c r="N41" i="8"/>
  <c r="N39" i="8"/>
  <c r="AI39" i="8"/>
  <c r="AJ39" i="8" s="1"/>
  <c r="AL39" i="8" s="1"/>
  <c r="AI34" i="5"/>
  <c r="AJ34" i="5" s="1"/>
  <c r="AI34" i="4"/>
  <c r="AJ34" i="4" s="1"/>
  <c r="AL34" i="4" s="1"/>
  <c r="C34" i="4" s="1"/>
  <c r="C17" i="18" s="1"/>
  <c r="AI14" i="4"/>
  <c r="AJ14" i="4" s="1"/>
  <c r="AL14" i="4" s="1"/>
  <c r="C14" i="4" s="1"/>
  <c r="C31" i="17" s="1"/>
  <c r="AI18" i="4"/>
  <c r="AJ18" i="4" s="1"/>
  <c r="AL18" i="4" s="1"/>
  <c r="C18" i="4" s="1"/>
  <c r="C83" i="17" s="1"/>
  <c r="AI20" i="4"/>
  <c r="AJ20" i="4" s="1"/>
  <c r="AL20" i="4" s="1"/>
  <c r="C20" i="4" s="1"/>
  <c r="C82" i="17" s="1"/>
  <c r="AI24" i="4"/>
  <c r="AJ24" i="4" s="1"/>
  <c r="AL24" i="4" s="1"/>
  <c r="C24" i="4" s="1"/>
  <c r="C36" i="17" s="1"/>
  <c r="AI12" i="4"/>
  <c r="AJ12" i="4" s="1"/>
  <c r="AI16" i="4"/>
  <c r="AJ16" i="4" s="1"/>
  <c r="AL16" i="4" s="1"/>
  <c r="C16" i="4" s="1"/>
  <c r="C4" i="17" s="1"/>
  <c r="AI22" i="4"/>
  <c r="AJ22" i="4" s="1"/>
  <c r="AL22" i="4" s="1"/>
  <c r="C22" i="4" s="1"/>
  <c r="C70" i="17" s="1"/>
  <c r="O41" i="3"/>
  <c r="AI41" i="3"/>
  <c r="AJ41" i="3" s="1"/>
  <c r="AL41" i="3" s="1"/>
  <c r="N39" i="5"/>
  <c r="I39" i="5"/>
  <c r="O41" i="10"/>
  <c r="D41" i="10"/>
  <c r="L38" i="12"/>
  <c r="F38" i="12"/>
  <c r="L40" i="12"/>
  <c r="N40" i="12"/>
  <c r="F40" i="12"/>
  <c r="N41" i="4"/>
  <c r="I41" i="4"/>
  <c r="L41" i="10"/>
  <c r="N38" i="12"/>
  <c r="M39" i="4"/>
  <c r="M41" i="5"/>
  <c r="I39" i="11"/>
  <c r="L37" i="12"/>
  <c r="L39" i="12"/>
  <c r="L41" i="12"/>
  <c r="D37" i="13"/>
  <c r="L37" i="13"/>
  <c r="D39" i="13"/>
  <c r="L39" i="13"/>
  <c r="D41" i="13"/>
  <c r="L41" i="13"/>
  <c r="AI36" i="3"/>
  <c r="AJ36" i="3" s="1"/>
  <c r="AL36" i="3" s="1"/>
  <c r="C36" i="3" s="1"/>
  <c r="G36" i="3" s="1"/>
  <c r="AI40" i="3"/>
  <c r="AJ40" i="3" s="1"/>
  <c r="AL40" i="3" s="1"/>
  <c r="AI38" i="4"/>
  <c r="AJ38" i="4" s="1"/>
  <c r="AI39" i="4"/>
  <c r="AJ39" i="4" s="1"/>
  <c r="AI40" i="4"/>
  <c r="AJ40" i="4" s="1"/>
  <c r="AI40" i="5"/>
  <c r="AJ40" i="5" s="1"/>
  <c r="AL40" i="5" s="1"/>
  <c r="AI13" i="6"/>
  <c r="AJ13" i="6" s="1"/>
  <c r="AL13" i="6" s="1"/>
  <c r="C13" i="6" s="1"/>
  <c r="C49" i="17" s="1"/>
  <c r="AI15" i="6"/>
  <c r="AJ15" i="6" s="1"/>
  <c r="AL15" i="6" s="1"/>
  <c r="C15" i="6" s="1"/>
  <c r="C51" i="17" s="1"/>
  <c r="AI36" i="8"/>
  <c r="AJ36" i="8" s="1"/>
  <c r="AL36" i="8" s="1"/>
  <c r="C36" i="8" s="1"/>
  <c r="C25" i="18" s="1"/>
  <c r="AI38" i="8"/>
  <c r="AJ38" i="8" s="1"/>
  <c r="AL38" i="8" s="1"/>
  <c r="C38" i="8" s="1"/>
  <c r="AI41" i="9"/>
  <c r="AJ41" i="9" s="1"/>
  <c r="AI39" i="11"/>
  <c r="AJ39" i="11" s="1"/>
  <c r="AL39" i="11" s="1"/>
  <c r="AI39" i="12"/>
  <c r="AJ39" i="12" s="1"/>
  <c r="AI14" i="14"/>
  <c r="AJ14" i="14" s="1"/>
  <c r="AL14" i="14" s="1"/>
  <c r="C14" i="14" s="1"/>
  <c r="C46" i="19" s="1"/>
  <c r="AI39" i="14"/>
  <c r="AJ39" i="14" s="1"/>
  <c r="AL39" i="14" s="1"/>
  <c r="AI41" i="14"/>
  <c r="AJ41" i="14" s="1"/>
  <c r="AI12" i="15"/>
  <c r="AJ12" i="15" s="1"/>
  <c r="AL12" i="15" s="1"/>
  <c r="C12" i="15" s="1"/>
  <c r="C10" i="19" s="1"/>
  <c r="AI33" i="15"/>
  <c r="AJ33" i="15" s="1"/>
  <c r="AI37" i="15"/>
  <c r="AJ37" i="15" s="1"/>
  <c r="H37" i="13"/>
  <c r="H39" i="13"/>
  <c r="H41" i="13"/>
  <c r="AI37" i="4"/>
  <c r="AJ37" i="4" s="1"/>
  <c r="AI39" i="5"/>
  <c r="AJ39" i="5" s="1"/>
  <c r="AL39" i="5" s="1"/>
  <c r="AI40" i="6"/>
  <c r="AJ40" i="6" s="1"/>
  <c r="AL40" i="6" s="1"/>
  <c r="AI39" i="7"/>
  <c r="AJ39" i="7" s="1"/>
  <c r="AL39" i="7" s="1"/>
  <c r="AI41" i="10"/>
  <c r="AJ41" i="10" s="1"/>
  <c r="AL41" i="10" s="1"/>
  <c r="AI41" i="11"/>
  <c r="AJ41" i="11" s="1"/>
  <c r="AL41" i="11" s="1"/>
  <c r="AI35" i="12"/>
  <c r="AJ35" i="12" s="1"/>
  <c r="AL35" i="12" s="1"/>
  <c r="C35" i="12" s="1"/>
  <c r="F35" i="12" s="1"/>
  <c r="AI40" i="12"/>
  <c r="AJ40" i="12" s="1"/>
  <c r="AL40" i="12" s="1"/>
  <c r="AI39" i="13"/>
  <c r="AJ39" i="13" s="1"/>
  <c r="AI22" i="14"/>
  <c r="AJ22" i="14" s="1"/>
  <c r="AL22" i="14" s="1"/>
  <c r="C22" i="14" s="1"/>
  <c r="C7" i="19" s="1"/>
  <c r="AI40" i="15"/>
  <c r="AJ40" i="15" s="1"/>
  <c r="AL40" i="15" s="1"/>
  <c r="AI34" i="15"/>
  <c r="AJ34" i="15" s="1"/>
  <c r="AL34" i="15" s="1"/>
  <c r="C34" i="15" s="1"/>
  <c r="H34" i="15" s="1"/>
  <c r="AI36" i="15"/>
  <c r="AJ36" i="15" s="1"/>
  <c r="AL36" i="15" s="1"/>
  <c r="C36" i="15" s="1"/>
  <c r="AI17" i="15"/>
  <c r="AJ17" i="15" s="1"/>
  <c r="AL17" i="15" s="1"/>
  <c r="C17" i="15" s="1"/>
  <c r="C56" i="19" s="1"/>
  <c r="AI14" i="15"/>
  <c r="AJ14" i="15" s="1"/>
  <c r="AL14" i="15" s="1"/>
  <c r="C14" i="15" s="1"/>
  <c r="C55" i="19" s="1"/>
  <c r="AI16" i="15"/>
  <c r="AJ16" i="15" s="1"/>
  <c r="AL16" i="15" s="1"/>
  <c r="C16" i="15" s="1"/>
  <c r="C60" i="19" s="1"/>
  <c r="AI18" i="15"/>
  <c r="AJ18" i="15" s="1"/>
  <c r="AL18" i="15" s="1"/>
  <c r="C18" i="15" s="1"/>
  <c r="C25" i="19" s="1"/>
  <c r="AI20" i="15"/>
  <c r="AJ20" i="15" s="1"/>
  <c r="AL20" i="15" s="1"/>
  <c r="C20" i="15" s="1"/>
  <c r="C79" i="19" s="1"/>
  <c r="AI16" i="14"/>
  <c r="AJ16" i="14" s="1"/>
  <c r="AL16" i="14" s="1"/>
  <c r="C16" i="14" s="1"/>
  <c r="C22" i="19" s="1"/>
  <c r="AI18" i="14"/>
  <c r="AJ18" i="14" s="1"/>
  <c r="AL18" i="14" s="1"/>
  <c r="C18" i="14" s="1"/>
  <c r="C29" i="19" s="1"/>
  <c r="AI17" i="14"/>
  <c r="AJ17" i="14" s="1"/>
  <c r="AL17" i="14" s="1"/>
  <c r="C17" i="14" s="1"/>
  <c r="C44" i="19" s="1"/>
  <c r="AI19" i="14"/>
  <c r="AJ19" i="14" s="1"/>
  <c r="AL19" i="14" s="1"/>
  <c r="C19" i="14" s="1"/>
  <c r="C89" i="19" s="1"/>
  <c r="AI33" i="14"/>
  <c r="AJ33" i="14" s="1"/>
  <c r="AI35" i="13"/>
  <c r="AJ35" i="13" s="1"/>
  <c r="AL35" i="13" s="1"/>
  <c r="C35" i="13" s="1"/>
  <c r="C11" i="20" s="1"/>
  <c r="AI13" i="12"/>
  <c r="AJ13" i="12" s="1"/>
  <c r="AL13" i="12" s="1"/>
  <c r="C13" i="12" s="1"/>
  <c r="C13" i="19" s="1"/>
  <c r="AI15" i="12"/>
  <c r="AJ15" i="12" s="1"/>
  <c r="AL15" i="12" s="1"/>
  <c r="C15" i="12" s="1"/>
  <c r="C67" i="19" s="1"/>
  <c r="AI17" i="12"/>
  <c r="AJ17" i="12" s="1"/>
  <c r="AL17" i="12" s="1"/>
  <c r="C17" i="12" s="1"/>
  <c r="C59" i="19" s="1"/>
  <c r="AI19" i="12"/>
  <c r="AJ19" i="12" s="1"/>
  <c r="AL19" i="12" s="1"/>
  <c r="C19" i="12" s="1"/>
  <c r="C3" i="19" s="1"/>
  <c r="AI21" i="12"/>
  <c r="AJ21" i="12" s="1"/>
  <c r="AL21" i="12" s="1"/>
  <c r="C21" i="12" s="1"/>
  <c r="C16" i="19" s="1"/>
  <c r="AI23" i="12"/>
  <c r="AJ23" i="12" s="1"/>
  <c r="AL23" i="12" s="1"/>
  <c r="C23" i="12" s="1"/>
  <c r="C50" i="19" s="1"/>
  <c r="AI33" i="11"/>
  <c r="AJ33" i="11" s="1"/>
  <c r="AL33" i="11" s="1"/>
  <c r="C33" i="11" s="1"/>
  <c r="AI13" i="11"/>
  <c r="AJ13" i="11" s="1"/>
  <c r="AI15" i="11"/>
  <c r="AJ15" i="11" s="1"/>
  <c r="AI17" i="11"/>
  <c r="AJ17" i="11" s="1"/>
  <c r="AI19" i="11"/>
  <c r="AJ19" i="11" s="1"/>
  <c r="AI13" i="10"/>
  <c r="AJ13" i="10" s="1"/>
  <c r="AL13" i="10" s="1"/>
  <c r="C13" i="10" s="1"/>
  <c r="C75" i="19" s="1"/>
  <c r="AI17" i="10"/>
  <c r="AJ17" i="10" s="1"/>
  <c r="AL17" i="10" s="1"/>
  <c r="C17" i="10" s="1"/>
  <c r="C19" i="19" s="1"/>
  <c r="AI19" i="10"/>
  <c r="AJ19" i="10" s="1"/>
  <c r="AL19" i="10" s="1"/>
  <c r="C19" i="10" s="1"/>
  <c r="C34" i="19" s="1"/>
  <c r="AI23" i="10"/>
  <c r="AJ23" i="10" s="1"/>
  <c r="AL23" i="10" s="1"/>
  <c r="C23" i="10" s="1"/>
  <c r="C85" i="19" s="1"/>
  <c r="AI15" i="10"/>
  <c r="AJ15" i="10" s="1"/>
  <c r="AL15" i="10" s="1"/>
  <c r="C15" i="10" s="1"/>
  <c r="C5" i="19" s="1"/>
  <c r="AI21" i="10"/>
  <c r="AJ21" i="10" s="1"/>
  <c r="AL21" i="10" s="1"/>
  <c r="C21" i="10" s="1"/>
  <c r="C78" i="19" s="1"/>
  <c r="AI34" i="10"/>
  <c r="AJ34" i="10" s="1"/>
  <c r="AL34" i="10" s="1"/>
  <c r="C34" i="10" s="1"/>
  <c r="N34" i="10" s="1"/>
  <c r="AI35" i="10"/>
  <c r="AJ35" i="10" s="1"/>
  <c r="AI12" i="9"/>
  <c r="AJ12" i="9" s="1"/>
  <c r="AL12" i="9" s="1"/>
  <c r="C12" i="9" s="1"/>
  <c r="C23" i="19" s="1"/>
  <c r="AI18" i="9"/>
  <c r="AJ18" i="9" s="1"/>
  <c r="AL18" i="9" s="1"/>
  <c r="C18" i="9" s="1"/>
  <c r="C38" i="19" s="1"/>
  <c r="AI20" i="9"/>
  <c r="AJ20" i="9" s="1"/>
  <c r="AL20" i="9" s="1"/>
  <c r="C20" i="9" s="1"/>
  <c r="C4" i="19" s="1"/>
  <c r="AI13" i="9"/>
  <c r="AJ13" i="9" s="1"/>
  <c r="AL13" i="9" s="1"/>
  <c r="C13" i="9" s="1"/>
  <c r="C39" i="19" s="1"/>
  <c r="AI14" i="8"/>
  <c r="AJ14" i="8" s="1"/>
  <c r="AL14" i="8" s="1"/>
  <c r="C14" i="8" s="1"/>
  <c r="C33" i="17" s="1"/>
  <c r="AI18" i="8"/>
  <c r="AJ18" i="8" s="1"/>
  <c r="AL18" i="8" s="1"/>
  <c r="C18" i="8" s="1"/>
  <c r="C56" i="17" s="1"/>
  <c r="AI24" i="8"/>
  <c r="AJ24" i="8" s="1"/>
  <c r="AL24" i="8" s="1"/>
  <c r="C24" i="8" s="1"/>
  <c r="C41" i="17" s="1"/>
  <c r="AI12" i="8"/>
  <c r="AJ12" i="8" s="1"/>
  <c r="AL12" i="8" s="1"/>
  <c r="C12" i="8" s="1"/>
  <c r="C54" i="17" s="1"/>
  <c r="AI16" i="8"/>
  <c r="AJ16" i="8" s="1"/>
  <c r="AL16" i="8" s="1"/>
  <c r="C16" i="8" s="1"/>
  <c r="C18" i="17" s="1"/>
  <c r="AI20" i="8"/>
  <c r="AJ20" i="8" s="1"/>
  <c r="AL20" i="8" s="1"/>
  <c r="C20" i="8" s="1"/>
  <c r="C69" i="17" s="1"/>
  <c r="AI22" i="8"/>
  <c r="AJ22" i="8" s="1"/>
  <c r="AL22" i="8" s="1"/>
  <c r="C22" i="8" s="1"/>
  <c r="C76" i="17" s="1"/>
  <c r="AI35" i="8"/>
  <c r="AJ35" i="8" s="1"/>
  <c r="AL35" i="8" s="1"/>
  <c r="C35" i="8" s="1"/>
  <c r="N35" i="8" s="1"/>
  <c r="AI35" i="7"/>
  <c r="AJ35" i="7" s="1"/>
  <c r="AL35" i="7" s="1"/>
  <c r="C35" i="7" s="1"/>
  <c r="AI12" i="6"/>
  <c r="AJ12" i="6" s="1"/>
  <c r="AL12" i="6" s="1"/>
  <c r="C12" i="6" s="1"/>
  <c r="C79" i="17" s="1"/>
  <c r="AI14" i="6"/>
  <c r="AJ14" i="6" s="1"/>
  <c r="AL14" i="6" s="1"/>
  <c r="C14" i="6" s="1"/>
  <c r="C20" i="17" s="1"/>
  <c r="AI16" i="6"/>
  <c r="AJ16" i="6" s="1"/>
  <c r="AL16" i="6" s="1"/>
  <c r="C16" i="6" s="1"/>
  <c r="C26" i="17" s="1"/>
  <c r="AI18" i="6"/>
  <c r="AJ18" i="6" s="1"/>
  <c r="AL18" i="6" s="1"/>
  <c r="C18" i="6" s="1"/>
  <c r="C30" i="17" s="1"/>
  <c r="AI20" i="6"/>
  <c r="AJ20" i="6" s="1"/>
  <c r="AI22" i="6"/>
  <c r="AJ22" i="6" s="1"/>
  <c r="AL22" i="6" s="1"/>
  <c r="C22" i="6" s="1"/>
  <c r="C32" i="17" s="1"/>
  <c r="AI24" i="6"/>
  <c r="AJ24" i="6" s="1"/>
  <c r="AI35" i="6"/>
  <c r="AJ35" i="6" s="1"/>
  <c r="AL35" i="6" s="1"/>
  <c r="C35" i="6" s="1"/>
  <c r="D35" i="6" s="1"/>
  <c r="AI35" i="5"/>
  <c r="AJ35" i="5" s="1"/>
  <c r="AL35" i="5" s="1"/>
  <c r="C35" i="5" s="1"/>
  <c r="AI33" i="4"/>
  <c r="AJ33" i="4" s="1"/>
  <c r="AL33" i="4" s="1"/>
  <c r="C33" i="4" s="1"/>
  <c r="AI39" i="3"/>
  <c r="AJ39" i="3" s="1"/>
  <c r="AL39" i="3" s="1"/>
  <c r="C39" i="3" s="1"/>
  <c r="AI34" i="3"/>
  <c r="AJ34" i="3" s="1"/>
  <c r="AL34" i="3" s="1"/>
  <c r="C34" i="3" s="1"/>
  <c r="D34" i="3" s="1"/>
  <c r="AI38" i="3"/>
  <c r="AJ38" i="3" s="1"/>
  <c r="AL38" i="3" s="1"/>
  <c r="C38" i="3" s="1"/>
  <c r="L41" i="3"/>
  <c r="AI33" i="3"/>
  <c r="AJ33" i="3" s="1"/>
  <c r="AL33" i="3" s="1"/>
  <c r="C33" i="3" s="1"/>
  <c r="AI21" i="3"/>
  <c r="AJ21" i="3" s="1"/>
  <c r="AL21" i="3" s="1"/>
  <c r="C21" i="3" s="1"/>
  <c r="C91" i="17" s="1"/>
  <c r="AI23" i="3"/>
  <c r="AJ23" i="3" s="1"/>
  <c r="AL23" i="3" s="1"/>
  <c r="C23" i="3" s="1"/>
  <c r="C3" i="17" s="1"/>
  <c r="AI13" i="3"/>
  <c r="AJ13" i="3" s="1"/>
  <c r="AI13" i="4"/>
  <c r="AJ13" i="4" s="1"/>
  <c r="AI15" i="4"/>
  <c r="AJ15" i="4" s="1"/>
  <c r="AL15" i="4" s="1"/>
  <c r="C15" i="4" s="1"/>
  <c r="C28" i="17" s="1"/>
  <c r="AI17" i="4"/>
  <c r="AJ17" i="4" s="1"/>
  <c r="AL17" i="4" s="1"/>
  <c r="C17" i="4" s="1"/>
  <c r="C16" i="17" s="1"/>
  <c r="AI19" i="4"/>
  <c r="AJ19" i="4" s="1"/>
  <c r="AL19" i="4" s="1"/>
  <c r="C19" i="4" s="1"/>
  <c r="C29" i="17" s="1"/>
  <c r="AI21" i="4"/>
  <c r="AJ21" i="4" s="1"/>
  <c r="AL21" i="4" s="1"/>
  <c r="C21" i="4" s="1"/>
  <c r="C46" i="17" s="1"/>
  <c r="AI23" i="4"/>
  <c r="AJ23" i="4" s="1"/>
  <c r="AI13" i="5"/>
  <c r="AJ13" i="5" s="1"/>
  <c r="AI15" i="5"/>
  <c r="AJ15" i="5" s="1"/>
  <c r="AL15" i="5" s="1"/>
  <c r="C15" i="5" s="1"/>
  <c r="C21" i="17" s="1"/>
  <c r="AI17" i="5"/>
  <c r="AJ17" i="5" s="1"/>
  <c r="AL17" i="5" s="1"/>
  <c r="C17" i="5" s="1"/>
  <c r="C39" i="17" s="1"/>
  <c r="AI19" i="5"/>
  <c r="AJ19" i="5" s="1"/>
  <c r="AL19" i="5" s="1"/>
  <c r="C19" i="5" s="1"/>
  <c r="C10" i="17" s="1"/>
  <c r="AI21" i="5"/>
  <c r="AJ21" i="5" s="1"/>
  <c r="AL21" i="5" s="1"/>
  <c r="C21" i="5" s="1"/>
  <c r="C44" i="17" s="1"/>
  <c r="AI23" i="5"/>
  <c r="AJ23" i="5" s="1"/>
  <c r="AL23" i="5" s="1"/>
  <c r="C23" i="5" s="1"/>
  <c r="C38" i="17" s="1"/>
  <c r="AI12" i="5"/>
  <c r="AJ12" i="5" s="1"/>
  <c r="AL12" i="5" s="1"/>
  <c r="C12" i="5" s="1"/>
  <c r="C72" i="17" s="1"/>
  <c r="AI14" i="5"/>
  <c r="AJ14" i="5" s="1"/>
  <c r="AL14" i="5" s="1"/>
  <c r="C14" i="5" s="1"/>
  <c r="C2" i="17" s="1"/>
  <c r="AI16" i="5"/>
  <c r="AJ16" i="5" s="1"/>
  <c r="AL16" i="5" s="1"/>
  <c r="C16" i="5" s="1"/>
  <c r="C40" i="17" s="1"/>
  <c r="AI18" i="5"/>
  <c r="AJ18" i="5" s="1"/>
  <c r="AL18" i="5" s="1"/>
  <c r="C18" i="5" s="1"/>
  <c r="C61" i="17" s="1"/>
  <c r="AI20" i="5"/>
  <c r="AJ20" i="5" s="1"/>
  <c r="AL20" i="5" s="1"/>
  <c r="C20" i="5" s="1"/>
  <c r="C65" i="17" s="1"/>
  <c r="AI22" i="5"/>
  <c r="AJ22" i="5" s="1"/>
  <c r="AL22" i="5" s="1"/>
  <c r="C22" i="5" s="1"/>
  <c r="C7" i="17" s="1"/>
  <c r="AI24" i="5"/>
  <c r="AJ24" i="5" s="1"/>
  <c r="AL24" i="5" s="1"/>
  <c r="C24" i="5" s="1"/>
  <c r="C68" i="17" s="1"/>
  <c r="AI12" i="7"/>
  <c r="AJ12" i="7" s="1"/>
  <c r="AL12" i="7" s="1"/>
  <c r="C12" i="7" s="1"/>
  <c r="C78" i="17" s="1"/>
  <c r="AI14" i="7"/>
  <c r="AJ14" i="7" s="1"/>
  <c r="AL14" i="7" s="1"/>
  <c r="C14" i="7" s="1"/>
  <c r="C90" i="17" s="1"/>
  <c r="AI16" i="7"/>
  <c r="AJ16" i="7" s="1"/>
  <c r="AL16" i="7" s="1"/>
  <c r="C16" i="7" s="1"/>
  <c r="C11" i="17" s="1"/>
  <c r="AI18" i="7"/>
  <c r="AJ18" i="7" s="1"/>
  <c r="AI20" i="7"/>
  <c r="AJ20" i="7" s="1"/>
  <c r="AL20" i="7" s="1"/>
  <c r="C20" i="7" s="1"/>
  <c r="C47" i="17" s="1"/>
  <c r="AI22" i="7"/>
  <c r="AJ22" i="7" s="1"/>
  <c r="AL22" i="7" s="1"/>
  <c r="C22" i="7" s="1"/>
  <c r="C13" i="17" s="1"/>
  <c r="AI24" i="7"/>
  <c r="AJ24" i="7" s="1"/>
  <c r="AL24" i="7" s="1"/>
  <c r="C24" i="7" s="1"/>
  <c r="C15" i="17" s="1"/>
  <c r="AI13" i="7"/>
  <c r="AJ13" i="7" s="1"/>
  <c r="AL13" i="7" s="1"/>
  <c r="C13" i="7" s="1"/>
  <c r="C57" i="17" s="1"/>
  <c r="AI15" i="7"/>
  <c r="AJ15" i="7" s="1"/>
  <c r="AL15" i="7" s="1"/>
  <c r="C15" i="7" s="1"/>
  <c r="C48" i="17" s="1"/>
  <c r="AI17" i="7"/>
  <c r="AJ17" i="7" s="1"/>
  <c r="AL17" i="7" s="1"/>
  <c r="C17" i="7" s="1"/>
  <c r="C23" i="17" s="1"/>
  <c r="AI19" i="7"/>
  <c r="AJ19" i="7" s="1"/>
  <c r="AL19" i="7" s="1"/>
  <c r="C19" i="7" s="1"/>
  <c r="C34" i="17" s="1"/>
  <c r="AI21" i="7"/>
  <c r="AJ21" i="7" s="1"/>
  <c r="AL21" i="7" s="1"/>
  <c r="C21" i="7" s="1"/>
  <c r="C88" i="17" s="1"/>
  <c r="AI23" i="7"/>
  <c r="AJ23" i="7" s="1"/>
  <c r="AL23" i="7" s="1"/>
  <c r="C23" i="7" s="1"/>
  <c r="C14" i="17" s="1"/>
  <c r="AI13" i="8"/>
  <c r="AJ13" i="8" s="1"/>
  <c r="AL13" i="8" s="1"/>
  <c r="C13" i="8" s="1"/>
  <c r="C24" i="17" s="1"/>
  <c r="AI17" i="8"/>
  <c r="AJ17" i="8" s="1"/>
  <c r="AL17" i="8" s="1"/>
  <c r="C17" i="8" s="1"/>
  <c r="C75" i="17" s="1"/>
  <c r="AI23" i="8"/>
  <c r="AJ23" i="8" s="1"/>
  <c r="AL23" i="8" s="1"/>
  <c r="C23" i="8" s="1"/>
  <c r="C55" i="17" s="1"/>
  <c r="AI15" i="8"/>
  <c r="AJ15" i="8" s="1"/>
  <c r="AL15" i="8" s="1"/>
  <c r="C15" i="8" s="1"/>
  <c r="C19" i="17" s="1"/>
  <c r="AI19" i="8"/>
  <c r="AJ19" i="8" s="1"/>
  <c r="AL19" i="8" s="1"/>
  <c r="C19" i="8" s="1"/>
  <c r="C22" i="17" s="1"/>
  <c r="AI21" i="8"/>
  <c r="AJ21" i="8" s="1"/>
  <c r="AL21" i="8" s="1"/>
  <c r="C21" i="8" s="1"/>
  <c r="C74" i="17" s="1"/>
  <c r="AI15" i="9"/>
  <c r="AJ15" i="9" s="1"/>
  <c r="AL15" i="9" s="1"/>
  <c r="C15" i="9" s="1"/>
  <c r="C90" i="19" s="1"/>
  <c r="AI23" i="9"/>
  <c r="AJ23" i="9" s="1"/>
  <c r="AL23" i="9" s="1"/>
  <c r="C23" i="9" s="1"/>
  <c r="C12" i="19" s="1"/>
  <c r="AI17" i="9"/>
  <c r="AJ17" i="9" s="1"/>
  <c r="AL17" i="9" s="1"/>
  <c r="C17" i="9" s="1"/>
  <c r="C28" i="19" s="1"/>
  <c r="AI14" i="9"/>
  <c r="AJ14" i="9" s="1"/>
  <c r="AL14" i="9" s="1"/>
  <c r="C14" i="9" s="1"/>
  <c r="C76" i="19" s="1"/>
  <c r="AI22" i="9"/>
  <c r="AJ22" i="9" s="1"/>
  <c r="AL22" i="9" s="1"/>
  <c r="C22" i="9" s="1"/>
  <c r="C24" i="19" s="1"/>
  <c r="AI12" i="10"/>
  <c r="AJ12" i="10" s="1"/>
  <c r="AL12" i="10" s="1"/>
  <c r="C12" i="10" s="1"/>
  <c r="C63" i="19" s="1"/>
  <c r="AI14" i="10"/>
  <c r="AJ14" i="10" s="1"/>
  <c r="AL14" i="10" s="1"/>
  <c r="C14" i="10" s="1"/>
  <c r="C42" i="19" s="1"/>
  <c r="AI16" i="10"/>
  <c r="AJ16" i="10" s="1"/>
  <c r="AL16" i="10" s="1"/>
  <c r="C16" i="10" s="1"/>
  <c r="C20" i="19" s="1"/>
  <c r="AI18" i="10"/>
  <c r="AJ18" i="10" s="1"/>
  <c r="AL18" i="10" s="1"/>
  <c r="C18" i="10" s="1"/>
  <c r="C62" i="19" s="1"/>
  <c r="AI20" i="10"/>
  <c r="AJ20" i="10" s="1"/>
  <c r="AL20" i="10" s="1"/>
  <c r="C20" i="10" s="1"/>
  <c r="C30" i="19" s="1"/>
  <c r="AI22" i="10"/>
  <c r="AJ22" i="10" s="1"/>
  <c r="AL22" i="10" s="1"/>
  <c r="C22" i="10" s="1"/>
  <c r="C81" i="19" s="1"/>
  <c r="AI24" i="10"/>
  <c r="AJ24" i="10" s="1"/>
  <c r="AL24" i="10" s="1"/>
  <c r="C24" i="10" s="1"/>
  <c r="C74" i="19" s="1"/>
  <c r="AI21" i="11"/>
  <c r="AJ21" i="11" s="1"/>
  <c r="AL21" i="11" s="1"/>
  <c r="C21" i="11" s="1"/>
  <c r="C11" i="19" s="1"/>
  <c r="AI23" i="11"/>
  <c r="AJ23" i="11" s="1"/>
  <c r="AL23" i="11" s="1"/>
  <c r="C23" i="11" s="1"/>
  <c r="C33" i="19" s="1"/>
  <c r="AI12" i="11"/>
  <c r="AJ12" i="11" s="1"/>
  <c r="AI14" i="11"/>
  <c r="AJ14" i="11" s="1"/>
  <c r="AL14" i="11" s="1"/>
  <c r="C14" i="11" s="1"/>
  <c r="C80" i="19" s="1"/>
  <c r="AI16" i="11"/>
  <c r="AJ16" i="11" s="1"/>
  <c r="AL16" i="11" s="1"/>
  <c r="C16" i="11" s="1"/>
  <c r="C40" i="19" s="1"/>
  <c r="AI18" i="11"/>
  <c r="AJ18" i="11" s="1"/>
  <c r="AL18" i="11" s="1"/>
  <c r="C18" i="11" s="1"/>
  <c r="C48" i="19" s="1"/>
  <c r="AI20" i="11"/>
  <c r="AJ20" i="11" s="1"/>
  <c r="AL20" i="11" s="1"/>
  <c r="C20" i="11" s="1"/>
  <c r="C58" i="19" s="1"/>
  <c r="AI22" i="11"/>
  <c r="AJ22" i="11" s="1"/>
  <c r="AL22" i="11" s="1"/>
  <c r="C22" i="11" s="1"/>
  <c r="C64" i="19" s="1"/>
  <c r="AI24" i="11"/>
  <c r="AJ24" i="11" s="1"/>
  <c r="AL24" i="11" s="1"/>
  <c r="C24" i="11" s="1"/>
  <c r="C9" i="19" s="1"/>
  <c r="AI12" i="12"/>
  <c r="AJ12" i="12" s="1"/>
  <c r="AL12" i="12" s="1"/>
  <c r="C12" i="12" s="1"/>
  <c r="C82" i="19" s="1"/>
  <c r="AI14" i="12"/>
  <c r="AJ14" i="12" s="1"/>
  <c r="AL14" i="12" s="1"/>
  <c r="C14" i="12" s="1"/>
  <c r="C49" i="19" s="1"/>
  <c r="AI16" i="12"/>
  <c r="AJ16" i="12" s="1"/>
  <c r="AL16" i="12" s="1"/>
  <c r="C16" i="12" s="1"/>
  <c r="C21" i="19" s="1"/>
  <c r="AI18" i="12"/>
  <c r="AJ18" i="12" s="1"/>
  <c r="AL18" i="12" s="1"/>
  <c r="C18" i="12" s="1"/>
  <c r="C17" i="19" s="1"/>
  <c r="AI20" i="12"/>
  <c r="AJ20" i="12" s="1"/>
  <c r="AL20" i="12" s="1"/>
  <c r="C20" i="12" s="1"/>
  <c r="C86" i="19" s="1"/>
  <c r="AI22" i="12"/>
  <c r="AJ22" i="12" s="1"/>
  <c r="AL22" i="12" s="1"/>
  <c r="C22" i="12" s="1"/>
  <c r="C36" i="19" s="1"/>
  <c r="AI24" i="12"/>
  <c r="AJ24" i="12" s="1"/>
  <c r="AL24" i="12" s="1"/>
  <c r="C24" i="12" s="1"/>
  <c r="C15" i="19" s="1"/>
  <c r="AI12" i="13"/>
  <c r="AJ12" i="13" s="1"/>
  <c r="AL12" i="13" s="1"/>
  <c r="C12" i="13" s="1"/>
  <c r="C66" i="19" s="1"/>
  <c r="AI14" i="13"/>
  <c r="AJ14" i="13" s="1"/>
  <c r="AL14" i="13" s="1"/>
  <c r="C14" i="13" s="1"/>
  <c r="C71" i="19" s="1"/>
  <c r="AI16" i="13"/>
  <c r="AJ16" i="13" s="1"/>
  <c r="AL16" i="13" s="1"/>
  <c r="C16" i="13" s="1"/>
  <c r="C68" i="19" s="1"/>
  <c r="AI18" i="13"/>
  <c r="AJ18" i="13" s="1"/>
  <c r="AL18" i="13" s="1"/>
  <c r="C18" i="13" s="1"/>
  <c r="C69" i="19" s="1"/>
  <c r="AI20" i="13"/>
  <c r="AJ20" i="13" s="1"/>
  <c r="AL20" i="13" s="1"/>
  <c r="C20" i="13" s="1"/>
  <c r="C52" i="19" s="1"/>
  <c r="AI22" i="13"/>
  <c r="AJ22" i="13" s="1"/>
  <c r="AL22" i="13" s="1"/>
  <c r="C22" i="13" s="1"/>
  <c r="C18" i="19" s="1"/>
  <c r="AI24" i="13"/>
  <c r="AJ24" i="13" s="1"/>
  <c r="AL24" i="13" s="1"/>
  <c r="C24" i="13" s="1"/>
  <c r="C88" i="19" s="1"/>
  <c r="AI13" i="13"/>
  <c r="AJ13" i="13" s="1"/>
  <c r="AL13" i="13" s="1"/>
  <c r="C13" i="13" s="1"/>
  <c r="C70" i="19" s="1"/>
  <c r="AI15" i="13"/>
  <c r="AJ15" i="13" s="1"/>
  <c r="AL15" i="13" s="1"/>
  <c r="C15" i="13" s="1"/>
  <c r="C92" i="19" s="1"/>
  <c r="AI17" i="13"/>
  <c r="AJ17" i="13" s="1"/>
  <c r="AL17" i="13" s="1"/>
  <c r="C17" i="13" s="1"/>
  <c r="C26" i="19" s="1"/>
  <c r="AI19" i="13"/>
  <c r="AJ19" i="13" s="1"/>
  <c r="AL19" i="13" s="1"/>
  <c r="C19" i="13" s="1"/>
  <c r="C6" i="19" s="1"/>
  <c r="AI21" i="13"/>
  <c r="AJ21" i="13" s="1"/>
  <c r="AL21" i="13" s="1"/>
  <c r="C21" i="13" s="1"/>
  <c r="C32" i="19" s="1"/>
  <c r="AI23" i="13"/>
  <c r="AJ23" i="13" s="1"/>
  <c r="AL23" i="13" s="1"/>
  <c r="C23" i="13" s="1"/>
  <c r="C91" i="19" s="1"/>
  <c r="AI13" i="14"/>
  <c r="AJ13" i="14" s="1"/>
  <c r="AL13" i="14" s="1"/>
  <c r="C13" i="14" s="1"/>
  <c r="C41" i="19" s="1"/>
  <c r="AI15" i="14"/>
  <c r="AJ15" i="14" s="1"/>
  <c r="AL15" i="14" s="1"/>
  <c r="C15" i="14" s="1"/>
  <c r="C27" i="19" s="1"/>
  <c r="AI23" i="14"/>
  <c r="AJ23" i="14" s="1"/>
  <c r="AL23" i="14" s="1"/>
  <c r="C23" i="14" s="1"/>
  <c r="C83" i="19" s="1"/>
  <c r="AI21" i="14"/>
  <c r="AJ21" i="14" s="1"/>
  <c r="AL21" i="14" s="1"/>
  <c r="C21" i="14" s="1"/>
  <c r="C2" i="19" s="1"/>
  <c r="AI12" i="14"/>
  <c r="AJ12" i="14" s="1"/>
  <c r="AL12" i="14" s="1"/>
  <c r="C12" i="14" s="1"/>
  <c r="C35" i="19" s="1"/>
  <c r="AI20" i="14"/>
  <c r="AJ20" i="14" s="1"/>
  <c r="AL20" i="14" s="1"/>
  <c r="C20" i="14" s="1"/>
  <c r="C14" i="19" s="1"/>
  <c r="AI22" i="15"/>
  <c r="AJ22" i="15" s="1"/>
  <c r="AL22" i="15" s="1"/>
  <c r="C22" i="15" s="1"/>
  <c r="C77" i="19" s="1"/>
  <c r="AI24" i="15"/>
  <c r="AJ24" i="15" s="1"/>
  <c r="AL24" i="15" s="1"/>
  <c r="C24" i="15" s="1"/>
  <c r="C84" i="19" s="1"/>
  <c r="AI19" i="15"/>
  <c r="AJ19" i="15" s="1"/>
  <c r="AL19" i="15" s="1"/>
  <c r="C19" i="15" s="1"/>
  <c r="C61" i="19" s="1"/>
  <c r="AI13" i="15"/>
  <c r="AJ13" i="15" s="1"/>
  <c r="AL13" i="15" s="1"/>
  <c r="C13" i="15" s="1"/>
  <c r="C51" i="19" s="1"/>
  <c r="AI21" i="15"/>
  <c r="AJ21" i="15" s="1"/>
  <c r="AL21" i="15" s="1"/>
  <c r="C21" i="15" s="1"/>
  <c r="C47" i="19" s="1"/>
  <c r="AI15" i="15"/>
  <c r="AJ15" i="15" s="1"/>
  <c r="AL15" i="15" s="1"/>
  <c r="C15" i="15" s="1"/>
  <c r="C72" i="19" s="1"/>
  <c r="AI23" i="15"/>
  <c r="AJ23" i="15" s="1"/>
  <c r="AL23" i="15" s="1"/>
  <c r="C23" i="15" s="1"/>
  <c r="C73" i="19" s="1"/>
  <c r="AI12" i="3"/>
  <c r="AJ12" i="3" s="1"/>
  <c r="AL12" i="3" s="1"/>
  <c r="C12" i="3" s="1"/>
  <c r="C59" i="17" s="1"/>
  <c r="AI14" i="3"/>
  <c r="AJ14" i="3" s="1"/>
  <c r="AL14" i="3" s="1"/>
  <c r="C14" i="3" s="1"/>
  <c r="C42" i="17" s="1"/>
  <c r="AI16" i="3"/>
  <c r="AJ16" i="3" s="1"/>
  <c r="AL16" i="3" s="1"/>
  <c r="C16" i="3" s="1"/>
  <c r="C84" i="17" s="1"/>
  <c r="AI18" i="3"/>
  <c r="AJ18" i="3" s="1"/>
  <c r="AL18" i="3" s="1"/>
  <c r="C18" i="3" s="1"/>
  <c r="C6" i="17" s="1"/>
  <c r="AI20" i="3"/>
  <c r="AJ20" i="3" s="1"/>
  <c r="AL20" i="3" s="1"/>
  <c r="C20" i="3" s="1"/>
  <c r="C66" i="17" s="1"/>
  <c r="AI22" i="3"/>
  <c r="AJ22" i="3" s="1"/>
  <c r="AL22" i="3" s="1"/>
  <c r="C22" i="3" s="1"/>
  <c r="C67" i="17" s="1"/>
  <c r="AI24" i="3"/>
  <c r="AJ24" i="3" s="1"/>
  <c r="AL24" i="3" s="1"/>
  <c r="C24" i="3" s="1"/>
  <c r="C60" i="17" s="1"/>
  <c r="AI15" i="3"/>
  <c r="AJ15" i="3" s="1"/>
  <c r="AI17" i="3"/>
  <c r="AJ17" i="3" s="1"/>
  <c r="AI19" i="3"/>
  <c r="AJ19" i="3" s="1"/>
  <c r="AI37" i="3"/>
  <c r="AJ37" i="3" s="1"/>
  <c r="AL37" i="3" s="1"/>
  <c r="C37" i="3" s="1"/>
  <c r="O37" i="3" s="1"/>
  <c r="H37" i="3"/>
  <c r="AI35" i="3"/>
  <c r="AJ35" i="3" s="1"/>
  <c r="AL35" i="3" s="1"/>
  <c r="C35" i="3" s="1"/>
  <c r="N37" i="5"/>
  <c r="M37" i="5"/>
  <c r="I37" i="5"/>
  <c r="E37" i="5"/>
  <c r="AI36" i="5"/>
  <c r="AJ36" i="5" s="1"/>
  <c r="AI34" i="8"/>
  <c r="AJ34" i="8" s="1"/>
  <c r="AL34" i="8" s="1"/>
  <c r="C34" i="8" s="1"/>
  <c r="AI35" i="9"/>
  <c r="AJ35" i="9" s="1"/>
  <c r="AL35" i="9" s="1"/>
  <c r="C35" i="9" s="1"/>
  <c r="AI33" i="9"/>
  <c r="AJ33" i="9" s="1"/>
  <c r="AI34" i="9"/>
  <c r="AJ34" i="9" s="1"/>
  <c r="AL34" i="9" s="1"/>
  <c r="C34" i="9" s="1"/>
  <c r="AI36" i="10"/>
  <c r="AJ36" i="10" s="1"/>
  <c r="AL36" i="10" s="1"/>
  <c r="C36" i="10" s="1"/>
  <c r="AI34" i="11"/>
  <c r="AJ34" i="11" s="1"/>
  <c r="AL34" i="11" s="1"/>
  <c r="C34" i="11" s="1"/>
  <c r="C24" i="20" s="1"/>
  <c r="AI36" i="11"/>
  <c r="AJ36" i="11" s="1"/>
  <c r="AL36" i="11" s="1"/>
  <c r="C36" i="11" s="1"/>
  <c r="AI35" i="11"/>
  <c r="AJ35" i="11" s="1"/>
  <c r="AL35" i="11" s="1"/>
  <c r="C35" i="11" s="1"/>
  <c r="O35" i="11" s="1"/>
  <c r="AI36" i="12"/>
  <c r="AJ36" i="12" s="1"/>
  <c r="AI34" i="12"/>
  <c r="AJ34" i="12" s="1"/>
  <c r="AL34" i="12" s="1"/>
  <c r="C34" i="12" s="1"/>
  <c r="E34" i="12" s="1"/>
  <c r="AI34" i="13"/>
  <c r="AJ34" i="13" s="1"/>
  <c r="AL34" i="13" s="1"/>
  <c r="C34" i="13" s="1"/>
  <c r="C17" i="20" s="1"/>
  <c r="AI34" i="14"/>
  <c r="AJ34" i="14" s="1"/>
  <c r="AL34" i="14" s="1"/>
  <c r="C34" i="14" s="1"/>
  <c r="C33" i="20" s="1"/>
  <c r="E40" i="15"/>
  <c r="AI38" i="15"/>
  <c r="AJ38" i="15" s="1"/>
  <c r="AL38" i="15" s="1"/>
  <c r="I40" i="15"/>
  <c r="AI35" i="15"/>
  <c r="AJ35" i="15" s="1"/>
  <c r="AL35" i="15" s="1"/>
  <c r="C35" i="15" s="1"/>
  <c r="C20" i="20" s="1"/>
  <c r="AK33" i="15"/>
  <c r="AK37" i="15"/>
  <c r="AI39" i="15"/>
  <c r="AJ39" i="15" s="1"/>
  <c r="AL39" i="15" s="1"/>
  <c r="AK41" i="15"/>
  <c r="AL41" i="15" s="1"/>
  <c r="C38" i="15"/>
  <c r="N38" i="15" s="1"/>
  <c r="M40" i="15"/>
  <c r="AL40" i="14"/>
  <c r="AK33" i="14"/>
  <c r="AI35" i="14"/>
  <c r="AJ35" i="14" s="1"/>
  <c r="AL35" i="14" s="1"/>
  <c r="C35" i="14" s="1"/>
  <c r="C14" i="20" s="1"/>
  <c r="AK37" i="14"/>
  <c r="AK41" i="14"/>
  <c r="AL41" i="14" s="1"/>
  <c r="I38" i="14"/>
  <c r="E40" i="14"/>
  <c r="E38" i="14"/>
  <c r="M38" i="14"/>
  <c r="I40" i="14"/>
  <c r="M40" i="13"/>
  <c r="N40" i="13"/>
  <c r="B40" i="13"/>
  <c r="J40" i="13"/>
  <c r="F40" i="13"/>
  <c r="AL38" i="13"/>
  <c r="AL39" i="13"/>
  <c r="AI33" i="13"/>
  <c r="AJ33" i="13" s="1"/>
  <c r="AL33" i="13" s="1"/>
  <c r="C33" i="13" s="1"/>
  <c r="G33" i="13" s="1"/>
  <c r="AI37" i="13"/>
  <c r="AJ37" i="13" s="1"/>
  <c r="AL37" i="13" s="1"/>
  <c r="AI41" i="13"/>
  <c r="AJ41" i="13" s="1"/>
  <c r="AL41" i="13" s="1"/>
  <c r="E37" i="13"/>
  <c r="M37" i="13"/>
  <c r="E39" i="13"/>
  <c r="M39" i="13"/>
  <c r="E41" i="13"/>
  <c r="M41" i="13"/>
  <c r="AI36" i="13"/>
  <c r="AJ36" i="13" s="1"/>
  <c r="AL36" i="13" s="1"/>
  <c r="C36" i="13" s="1"/>
  <c r="C8" i="20" s="1"/>
  <c r="AI40" i="13"/>
  <c r="AJ40" i="13" s="1"/>
  <c r="AL40" i="13" s="1"/>
  <c r="I37" i="13"/>
  <c r="C38" i="13"/>
  <c r="I39" i="13"/>
  <c r="I41" i="13"/>
  <c r="M34" i="12"/>
  <c r="AL39" i="12"/>
  <c r="AL36" i="12"/>
  <c r="C36" i="12" s="1"/>
  <c r="J38" i="12"/>
  <c r="J40" i="12"/>
  <c r="AI33" i="12"/>
  <c r="AJ33" i="12" s="1"/>
  <c r="AL33" i="12" s="1"/>
  <c r="C33" i="12" s="1"/>
  <c r="AI37" i="12"/>
  <c r="AJ37" i="12" s="1"/>
  <c r="AL37" i="12" s="1"/>
  <c r="AI41" i="12"/>
  <c r="AJ41" i="12" s="1"/>
  <c r="AL41" i="12" s="1"/>
  <c r="H37" i="12"/>
  <c r="E38" i="12"/>
  <c r="M38" i="12"/>
  <c r="H39" i="12"/>
  <c r="E40" i="12"/>
  <c r="M40" i="12"/>
  <c r="H41" i="12"/>
  <c r="B38" i="12"/>
  <c r="I38" i="12"/>
  <c r="B40" i="12"/>
  <c r="I40" i="12"/>
  <c r="AL12" i="11"/>
  <c r="C12" i="11" s="1"/>
  <c r="C43" i="19" s="1"/>
  <c r="E41" i="11"/>
  <c r="AK13" i="11"/>
  <c r="AK15" i="11"/>
  <c r="AK17" i="11"/>
  <c r="AK19" i="11"/>
  <c r="AI40" i="11"/>
  <c r="AJ40" i="11" s="1"/>
  <c r="AL40" i="11" s="1"/>
  <c r="M39" i="11"/>
  <c r="I41" i="11"/>
  <c r="M41" i="11"/>
  <c r="O33" i="10"/>
  <c r="O6" i="20" s="1"/>
  <c r="E33" i="10"/>
  <c r="E6" i="20" s="1"/>
  <c r="AK35" i="10"/>
  <c r="AK39" i="10"/>
  <c r="N38" i="10"/>
  <c r="N34" i="20" s="1"/>
  <c r="C40" i="10"/>
  <c r="F38" i="10"/>
  <c r="H41" i="10"/>
  <c r="AK33" i="9"/>
  <c r="AK37" i="9"/>
  <c r="AI39" i="9"/>
  <c r="AJ39" i="9" s="1"/>
  <c r="AL39" i="9" s="1"/>
  <c r="AK41" i="9"/>
  <c r="C38" i="9"/>
  <c r="N38" i="9" s="1"/>
  <c r="L40" i="8"/>
  <c r="J40" i="8"/>
  <c r="N40" i="8"/>
  <c r="F40" i="8"/>
  <c r="M40" i="8"/>
  <c r="E40" i="8"/>
  <c r="I40" i="8"/>
  <c r="B40" i="8"/>
  <c r="AI33" i="8"/>
  <c r="AJ33" i="8" s="1"/>
  <c r="AL33" i="8" s="1"/>
  <c r="C33" i="8" s="1"/>
  <c r="AI37" i="8"/>
  <c r="AJ37" i="8" s="1"/>
  <c r="AL37" i="8" s="1"/>
  <c r="C37" i="8" s="1"/>
  <c r="G37" i="8" s="1"/>
  <c r="AI41" i="8"/>
  <c r="AJ41" i="8" s="1"/>
  <c r="AL41" i="8" s="1"/>
  <c r="AI40" i="8"/>
  <c r="AJ40" i="8" s="1"/>
  <c r="AL40" i="8" s="1"/>
  <c r="AL18" i="7"/>
  <c r="C18" i="7" s="1"/>
  <c r="C73" i="17" s="1"/>
  <c r="L40" i="7"/>
  <c r="J40" i="7"/>
  <c r="N40" i="7"/>
  <c r="F40" i="7"/>
  <c r="M40" i="7"/>
  <c r="E40" i="7"/>
  <c r="I40" i="7"/>
  <c r="B40" i="7"/>
  <c r="H39" i="7"/>
  <c r="H41" i="7"/>
  <c r="AI33" i="7"/>
  <c r="AJ33" i="7" s="1"/>
  <c r="AL33" i="7" s="1"/>
  <c r="C33" i="7" s="1"/>
  <c r="N33" i="7" s="1"/>
  <c r="AI37" i="7"/>
  <c r="AJ37" i="7" s="1"/>
  <c r="AL37" i="7" s="1"/>
  <c r="C37" i="7" s="1"/>
  <c r="G37" i="7" s="1"/>
  <c r="AI41" i="7"/>
  <c r="AJ41" i="7" s="1"/>
  <c r="AL41" i="7" s="1"/>
  <c r="L39" i="7"/>
  <c r="L41" i="7"/>
  <c r="AI36" i="7"/>
  <c r="AJ36" i="7" s="1"/>
  <c r="AL36" i="7" s="1"/>
  <c r="C36" i="7" s="1"/>
  <c r="C14" i="18" s="1"/>
  <c r="AI40" i="7"/>
  <c r="AJ40" i="7" s="1"/>
  <c r="AL40" i="7" s="1"/>
  <c r="C38" i="7"/>
  <c r="D39" i="7"/>
  <c r="D41" i="7"/>
  <c r="E34" i="6"/>
  <c r="AL20" i="6"/>
  <c r="C20" i="6" s="1"/>
  <c r="C25" i="17" s="1"/>
  <c r="AL24" i="6"/>
  <c r="C24" i="6" s="1"/>
  <c r="C53" i="17" s="1"/>
  <c r="AI33" i="6"/>
  <c r="AJ33" i="6" s="1"/>
  <c r="AL33" i="6" s="1"/>
  <c r="C33" i="6" s="1"/>
  <c r="O33" i="6" s="1"/>
  <c r="AI37" i="6"/>
  <c r="AJ37" i="6" s="1"/>
  <c r="AL37" i="6" s="1"/>
  <c r="AI41" i="6"/>
  <c r="AJ41" i="6" s="1"/>
  <c r="AL41" i="6" s="1"/>
  <c r="E38" i="6"/>
  <c r="C40" i="6"/>
  <c r="F40" i="6" s="1"/>
  <c r="AI36" i="6"/>
  <c r="AJ36" i="6" s="1"/>
  <c r="AL36" i="6" s="1"/>
  <c r="C36" i="6" s="1"/>
  <c r="C20" i="18" s="1"/>
  <c r="M38" i="6"/>
  <c r="AL13" i="5"/>
  <c r="C13" i="5" s="1"/>
  <c r="C5" i="17" s="1"/>
  <c r="AL34" i="5"/>
  <c r="C34" i="5" s="1"/>
  <c r="C11" i="18" s="1"/>
  <c r="AL38" i="5"/>
  <c r="AL36" i="5"/>
  <c r="C36" i="5" s="1"/>
  <c r="O36" i="5" s="1"/>
  <c r="AI33" i="5"/>
  <c r="AJ33" i="5" s="1"/>
  <c r="AL33" i="5" s="1"/>
  <c r="C33" i="5" s="1"/>
  <c r="F33" i="5" s="1"/>
  <c r="AI37" i="5"/>
  <c r="AJ37" i="5" s="1"/>
  <c r="AL37" i="5" s="1"/>
  <c r="AI41" i="5"/>
  <c r="AJ41" i="5" s="1"/>
  <c r="AL41" i="5" s="1"/>
  <c r="E39" i="5"/>
  <c r="C38" i="5"/>
  <c r="M39" i="5"/>
  <c r="I41" i="5"/>
  <c r="AL12" i="4"/>
  <c r="C12" i="4" s="1"/>
  <c r="C77" i="17" s="1"/>
  <c r="AL38" i="4"/>
  <c r="AL37" i="4"/>
  <c r="AL13" i="4"/>
  <c r="C13" i="4" s="1"/>
  <c r="C43" i="17" s="1"/>
  <c r="AL23" i="4"/>
  <c r="C23" i="4" s="1"/>
  <c r="C81" i="17" s="1"/>
  <c r="AL40" i="4"/>
  <c r="AL41" i="4"/>
  <c r="AK35" i="4"/>
  <c r="AK39" i="4"/>
  <c r="AL39" i="4" s="1"/>
  <c r="E37" i="4"/>
  <c r="C40" i="4"/>
  <c r="G40" i="4" s="1"/>
  <c r="M41" i="4"/>
  <c r="AI36" i="4"/>
  <c r="AJ36" i="4" s="1"/>
  <c r="AL36" i="4" s="1"/>
  <c r="C36" i="4" s="1"/>
  <c r="I37" i="4"/>
  <c r="M37" i="4"/>
  <c r="I39" i="4"/>
  <c r="E41" i="4"/>
  <c r="C40" i="3"/>
  <c r="B40" i="3" s="1"/>
  <c r="AK13" i="3"/>
  <c r="AK17" i="3"/>
  <c r="AK19" i="3"/>
  <c r="D41" i="3"/>
  <c r="AK15" i="3"/>
  <c r="H41" i="3"/>
  <c r="M12" i="3"/>
  <c r="N59" i="17" s="1"/>
  <c r="G39" i="15"/>
  <c r="K39" i="15"/>
  <c r="O39" i="15"/>
  <c r="G41" i="15"/>
  <c r="K41" i="15"/>
  <c r="O41" i="15"/>
  <c r="D39" i="15"/>
  <c r="H39" i="15"/>
  <c r="L39" i="15"/>
  <c r="B40" i="15"/>
  <c r="F40" i="15"/>
  <c r="J40" i="15"/>
  <c r="N40" i="15"/>
  <c r="D41" i="15"/>
  <c r="H41" i="15"/>
  <c r="L41" i="15"/>
  <c r="E39" i="15"/>
  <c r="I39" i="15"/>
  <c r="M39" i="15"/>
  <c r="G40" i="15"/>
  <c r="K40" i="15"/>
  <c r="O40" i="15"/>
  <c r="E41" i="15"/>
  <c r="I41" i="15"/>
  <c r="M41" i="15"/>
  <c r="B39" i="15"/>
  <c r="F39" i="15"/>
  <c r="J39" i="15"/>
  <c r="D40" i="15"/>
  <c r="H40" i="15"/>
  <c r="B41" i="15"/>
  <c r="F41" i="15"/>
  <c r="J41" i="15"/>
  <c r="G39" i="14"/>
  <c r="K39" i="14"/>
  <c r="O39" i="14"/>
  <c r="G41" i="14"/>
  <c r="K41" i="14"/>
  <c r="O41" i="14"/>
  <c r="B38" i="14"/>
  <c r="F38" i="14"/>
  <c r="J38" i="14"/>
  <c r="N38" i="14"/>
  <c r="D39" i="14"/>
  <c r="H39" i="14"/>
  <c r="L39" i="14"/>
  <c r="B40" i="14"/>
  <c r="F40" i="14"/>
  <c r="J40" i="14"/>
  <c r="N40" i="14"/>
  <c r="D41" i="14"/>
  <c r="H41" i="14"/>
  <c r="L41" i="14"/>
  <c r="G38" i="14"/>
  <c r="K38" i="14"/>
  <c r="O38" i="14"/>
  <c r="E39" i="14"/>
  <c r="I39" i="14"/>
  <c r="M39" i="14"/>
  <c r="G40" i="14"/>
  <c r="K40" i="14"/>
  <c r="O40" i="14"/>
  <c r="E41" i="14"/>
  <c r="I41" i="14"/>
  <c r="M41" i="14"/>
  <c r="D38" i="14"/>
  <c r="H38" i="14"/>
  <c r="B39" i="14"/>
  <c r="F39" i="14"/>
  <c r="J39" i="14"/>
  <c r="D40" i="14"/>
  <c r="H40" i="14"/>
  <c r="B41" i="14"/>
  <c r="F41" i="14"/>
  <c r="J41" i="14"/>
  <c r="G38" i="13"/>
  <c r="G40" i="13"/>
  <c r="K40" i="13"/>
  <c r="O40" i="13"/>
  <c r="B37" i="13"/>
  <c r="F37" i="13"/>
  <c r="J37" i="13"/>
  <c r="N37" i="13"/>
  <c r="D38" i="13"/>
  <c r="B39" i="13"/>
  <c r="F39" i="13"/>
  <c r="J39" i="13"/>
  <c r="N39" i="13"/>
  <c r="D40" i="13"/>
  <c r="H40" i="13"/>
  <c r="L40" i="13"/>
  <c r="B41" i="13"/>
  <c r="F41" i="13"/>
  <c r="J41" i="13"/>
  <c r="N41" i="13"/>
  <c r="G37" i="13"/>
  <c r="K37" i="13"/>
  <c r="E38" i="13"/>
  <c r="G39" i="13"/>
  <c r="K39" i="13"/>
  <c r="E40" i="13"/>
  <c r="I40" i="13"/>
  <c r="G41" i="13"/>
  <c r="K41" i="13"/>
  <c r="G36" i="12"/>
  <c r="K36" i="12"/>
  <c r="E37" i="12"/>
  <c r="I37" i="12"/>
  <c r="M37" i="12"/>
  <c r="G38" i="12"/>
  <c r="K38" i="12"/>
  <c r="O38" i="12"/>
  <c r="E39" i="12"/>
  <c r="I39" i="12"/>
  <c r="M39" i="12"/>
  <c r="G40" i="12"/>
  <c r="K40" i="12"/>
  <c r="O40" i="12"/>
  <c r="E41" i="12"/>
  <c r="I41" i="12"/>
  <c r="M41" i="12"/>
  <c r="D34" i="12"/>
  <c r="H36" i="12"/>
  <c r="B37" i="12"/>
  <c r="F37" i="12"/>
  <c r="J37" i="12"/>
  <c r="N37" i="12"/>
  <c r="D38" i="12"/>
  <c r="H38" i="12"/>
  <c r="B39" i="12"/>
  <c r="F39" i="12"/>
  <c r="J39" i="12"/>
  <c r="N39" i="12"/>
  <c r="D40" i="12"/>
  <c r="H40" i="12"/>
  <c r="B41" i="12"/>
  <c r="F41" i="12"/>
  <c r="J41" i="12"/>
  <c r="N41" i="12"/>
  <c r="G37" i="12"/>
  <c r="K37" i="12"/>
  <c r="G39" i="12"/>
  <c r="K39" i="12"/>
  <c r="G41" i="12"/>
  <c r="K41" i="12"/>
  <c r="G40" i="11"/>
  <c r="K40" i="11"/>
  <c r="O40" i="11"/>
  <c r="G39" i="11"/>
  <c r="K39" i="11"/>
  <c r="O39" i="11"/>
  <c r="E40" i="11"/>
  <c r="I40" i="11"/>
  <c r="M40" i="11"/>
  <c r="G41" i="11"/>
  <c r="K41" i="11"/>
  <c r="O41" i="11"/>
  <c r="D39" i="11"/>
  <c r="H39" i="11"/>
  <c r="L39" i="11"/>
  <c r="B40" i="11"/>
  <c r="F40" i="11"/>
  <c r="J40" i="11"/>
  <c r="N40" i="11"/>
  <c r="D41" i="11"/>
  <c r="H41" i="11"/>
  <c r="L41" i="11"/>
  <c r="B39" i="11"/>
  <c r="F39" i="11"/>
  <c r="J39" i="11"/>
  <c r="D40" i="11"/>
  <c r="H40" i="11"/>
  <c r="B41" i="11"/>
  <c r="F41" i="11"/>
  <c r="J41" i="11"/>
  <c r="O40" i="10"/>
  <c r="E41" i="10"/>
  <c r="I41" i="10"/>
  <c r="M41" i="10"/>
  <c r="F33" i="10"/>
  <c r="F6" i="20" s="1"/>
  <c r="F37" i="10"/>
  <c r="D38" i="10"/>
  <c r="B41" i="10"/>
  <c r="F41" i="10"/>
  <c r="J41" i="10"/>
  <c r="N41" i="10"/>
  <c r="G33" i="10"/>
  <c r="G6" i="20" s="1"/>
  <c r="E38" i="10"/>
  <c r="G41" i="10"/>
  <c r="K41" i="10"/>
  <c r="G39" i="9"/>
  <c r="K39" i="9"/>
  <c r="O39" i="9"/>
  <c r="G41" i="9"/>
  <c r="K41" i="9"/>
  <c r="O41" i="9"/>
  <c r="B34" i="9"/>
  <c r="D39" i="9"/>
  <c r="H39" i="9"/>
  <c r="L39" i="9"/>
  <c r="D41" i="9"/>
  <c r="H41" i="9"/>
  <c r="L41" i="9"/>
  <c r="O34" i="9"/>
  <c r="E39" i="9"/>
  <c r="I39" i="9"/>
  <c r="M39" i="9"/>
  <c r="E41" i="9"/>
  <c r="I41" i="9"/>
  <c r="M41" i="9"/>
  <c r="B39" i="9"/>
  <c r="F39" i="9"/>
  <c r="J39" i="9"/>
  <c r="B41" i="9"/>
  <c r="F41" i="9"/>
  <c r="J41" i="9"/>
  <c r="G39" i="8"/>
  <c r="K39" i="8"/>
  <c r="O39" i="8"/>
  <c r="G41" i="8"/>
  <c r="K41" i="8"/>
  <c r="O41" i="8"/>
  <c r="D39" i="8"/>
  <c r="H39" i="8"/>
  <c r="L39" i="8"/>
  <c r="D41" i="8"/>
  <c r="H41" i="8"/>
  <c r="L41" i="8"/>
  <c r="E39" i="8"/>
  <c r="I39" i="8"/>
  <c r="M39" i="8"/>
  <c r="G40" i="8"/>
  <c r="K40" i="8"/>
  <c r="O40" i="8"/>
  <c r="E41" i="8"/>
  <c r="I41" i="8"/>
  <c r="M41" i="8"/>
  <c r="B39" i="8"/>
  <c r="F39" i="8"/>
  <c r="J39" i="8"/>
  <c r="D40" i="8"/>
  <c r="H40" i="8"/>
  <c r="B41" i="8"/>
  <c r="F41" i="8"/>
  <c r="J41" i="8"/>
  <c r="M33" i="7"/>
  <c r="M37" i="7"/>
  <c r="G38" i="7"/>
  <c r="E39" i="7"/>
  <c r="I39" i="7"/>
  <c r="M39" i="7"/>
  <c r="G40" i="7"/>
  <c r="K40" i="7"/>
  <c r="O40" i="7"/>
  <c r="E41" i="7"/>
  <c r="I41" i="7"/>
  <c r="M41" i="7"/>
  <c r="F33" i="7"/>
  <c r="F37" i="7"/>
  <c r="H38" i="7"/>
  <c r="B39" i="7"/>
  <c r="F39" i="7"/>
  <c r="J39" i="7"/>
  <c r="N39" i="7"/>
  <c r="D40" i="7"/>
  <c r="H40" i="7"/>
  <c r="B41" i="7"/>
  <c r="F41" i="7"/>
  <c r="J41" i="7"/>
  <c r="N41" i="7"/>
  <c r="G39" i="7"/>
  <c r="K39" i="7"/>
  <c r="G41" i="7"/>
  <c r="K41" i="7"/>
  <c r="G37" i="6"/>
  <c r="K37" i="6"/>
  <c r="O37" i="6"/>
  <c r="G39" i="6"/>
  <c r="K39" i="6"/>
  <c r="O39" i="6"/>
  <c r="G41" i="6"/>
  <c r="K41" i="6"/>
  <c r="O41" i="6"/>
  <c r="B34" i="6"/>
  <c r="F34" i="6"/>
  <c r="N34" i="6"/>
  <c r="D37" i="6"/>
  <c r="H37" i="6"/>
  <c r="L37" i="6"/>
  <c r="B38" i="6"/>
  <c r="F38" i="6"/>
  <c r="J38" i="6"/>
  <c r="N38" i="6"/>
  <c r="D39" i="6"/>
  <c r="H39" i="6"/>
  <c r="L39" i="6"/>
  <c r="B40" i="6"/>
  <c r="J40" i="6"/>
  <c r="D41" i="6"/>
  <c r="H41" i="6"/>
  <c r="L41" i="6"/>
  <c r="G34" i="6"/>
  <c r="O34" i="6"/>
  <c r="E37" i="6"/>
  <c r="I37" i="6"/>
  <c r="M37" i="6"/>
  <c r="G38" i="6"/>
  <c r="K38" i="6"/>
  <c r="O38" i="6"/>
  <c r="E39" i="6"/>
  <c r="I39" i="6"/>
  <c r="M39" i="6"/>
  <c r="G40" i="6"/>
  <c r="O40" i="6"/>
  <c r="E41" i="6"/>
  <c r="I41" i="6"/>
  <c r="M41" i="6"/>
  <c r="D34" i="6"/>
  <c r="H34" i="6"/>
  <c r="B37" i="6"/>
  <c r="F37" i="6"/>
  <c r="J37" i="6"/>
  <c r="D38" i="6"/>
  <c r="H38" i="6"/>
  <c r="B39" i="6"/>
  <c r="F39" i="6"/>
  <c r="J39" i="6"/>
  <c r="D40" i="6"/>
  <c r="B41" i="6"/>
  <c r="F41" i="6"/>
  <c r="J41" i="6"/>
  <c r="G38" i="5"/>
  <c r="O38" i="5"/>
  <c r="G37" i="5"/>
  <c r="K37" i="5"/>
  <c r="O37" i="5"/>
  <c r="E38" i="5"/>
  <c r="M38" i="5"/>
  <c r="G39" i="5"/>
  <c r="K39" i="5"/>
  <c r="O39" i="5"/>
  <c r="E40" i="5"/>
  <c r="I40" i="5"/>
  <c r="M40" i="5"/>
  <c r="G41" i="5"/>
  <c r="K41" i="5"/>
  <c r="O41" i="5"/>
  <c r="B36" i="5"/>
  <c r="D37" i="5"/>
  <c r="H37" i="5"/>
  <c r="L37" i="5"/>
  <c r="F38" i="5"/>
  <c r="J38" i="5"/>
  <c r="N38" i="5"/>
  <c r="D39" i="5"/>
  <c r="H39" i="5"/>
  <c r="L39" i="5"/>
  <c r="B40" i="5"/>
  <c r="F40" i="5"/>
  <c r="J40" i="5"/>
  <c r="N40" i="5"/>
  <c r="D41" i="5"/>
  <c r="H41" i="5"/>
  <c r="L41" i="5"/>
  <c r="G40" i="5"/>
  <c r="K40" i="5"/>
  <c r="O40" i="5"/>
  <c r="B37" i="5"/>
  <c r="F37" i="5"/>
  <c r="J37" i="5"/>
  <c r="D38" i="5"/>
  <c r="H38" i="5"/>
  <c r="B39" i="5"/>
  <c r="F39" i="5"/>
  <c r="J39" i="5"/>
  <c r="D40" i="5"/>
  <c r="H40" i="5"/>
  <c r="B41" i="5"/>
  <c r="F41" i="5"/>
  <c r="J41" i="5"/>
  <c r="G38" i="4"/>
  <c r="K38" i="4"/>
  <c r="K40" i="4"/>
  <c r="M34" i="4"/>
  <c r="G37" i="4"/>
  <c r="K37" i="4"/>
  <c r="O37" i="4"/>
  <c r="E38" i="4"/>
  <c r="I38" i="4"/>
  <c r="M38" i="4"/>
  <c r="G39" i="4"/>
  <c r="K39" i="4"/>
  <c r="O39" i="4"/>
  <c r="E40" i="4"/>
  <c r="M40" i="4"/>
  <c r="G41" i="4"/>
  <c r="K41" i="4"/>
  <c r="O41" i="4"/>
  <c r="B34" i="4"/>
  <c r="D37" i="4"/>
  <c r="H37" i="4"/>
  <c r="L37" i="4"/>
  <c r="B38" i="4"/>
  <c r="F38" i="4"/>
  <c r="J38" i="4"/>
  <c r="N38" i="4"/>
  <c r="D39" i="4"/>
  <c r="H39" i="4"/>
  <c r="L39" i="4"/>
  <c r="F40" i="4"/>
  <c r="N40" i="4"/>
  <c r="D41" i="4"/>
  <c r="H41" i="4"/>
  <c r="L41" i="4"/>
  <c r="O38" i="4"/>
  <c r="B37" i="4"/>
  <c r="F37" i="4"/>
  <c r="J37" i="4"/>
  <c r="D38" i="4"/>
  <c r="H38" i="4"/>
  <c r="B39" i="4"/>
  <c r="F39" i="4"/>
  <c r="J39" i="4"/>
  <c r="H40" i="4"/>
  <c r="B41" i="4"/>
  <c r="F41" i="4"/>
  <c r="J41" i="4"/>
  <c r="E41" i="3"/>
  <c r="I41" i="3"/>
  <c r="M41" i="3"/>
  <c r="B37" i="3"/>
  <c r="F37" i="3"/>
  <c r="H40" i="3"/>
  <c r="B41" i="3"/>
  <c r="F41" i="3"/>
  <c r="J41" i="3"/>
  <c r="N41" i="3"/>
  <c r="G41" i="3"/>
  <c r="K41" i="3"/>
  <c r="AG37" i="1"/>
  <c r="AK37" i="1" s="1"/>
  <c r="AH37" i="1"/>
  <c r="AG38" i="1"/>
  <c r="AH38" i="1"/>
  <c r="C38" i="1" s="1"/>
  <c r="AK38" i="1"/>
  <c r="AG39" i="1"/>
  <c r="AH39" i="1"/>
  <c r="C39" i="1" s="1"/>
  <c r="AK39" i="1"/>
  <c r="AG40" i="1"/>
  <c r="AK40" i="1" s="1"/>
  <c r="AH40" i="1"/>
  <c r="C40" i="1" s="1"/>
  <c r="AG41" i="1"/>
  <c r="AK41" i="1" s="1"/>
  <c r="AH41" i="1"/>
  <c r="C41" i="1" s="1"/>
  <c r="AG34" i="1"/>
  <c r="AK34" i="1" s="1"/>
  <c r="AH34" i="1"/>
  <c r="AG35" i="1"/>
  <c r="AK35" i="1" s="1"/>
  <c r="AH35" i="1"/>
  <c r="AG36" i="1"/>
  <c r="AK36" i="1" s="1"/>
  <c r="AH36" i="1"/>
  <c r="AH33" i="1"/>
  <c r="AG33" i="1"/>
  <c r="AG13" i="1"/>
  <c r="AK13" i="1" s="1"/>
  <c r="AH13" i="1"/>
  <c r="AG14" i="1"/>
  <c r="AH14" i="1"/>
  <c r="AG15" i="1"/>
  <c r="AK15" i="1" s="1"/>
  <c r="AH15" i="1"/>
  <c r="AG16" i="1"/>
  <c r="AH16" i="1"/>
  <c r="AG17" i="1"/>
  <c r="AK17" i="1" s="1"/>
  <c r="AH17" i="1"/>
  <c r="AG18" i="1"/>
  <c r="AH18" i="1"/>
  <c r="AG19" i="1"/>
  <c r="AK19" i="1" s="1"/>
  <c r="AH19" i="1"/>
  <c r="AG20" i="1"/>
  <c r="AH20" i="1"/>
  <c r="AG21" i="1"/>
  <c r="AK21" i="1" s="1"/>
  <c r="AH21" i="1"/>
  <c r="AG22" i="1"/>
  <c r="AK22" i="1" s="1"/>
  <c r="AH22" i="1"/>
  <c r="AG23" i="1"/>
  <c r="AK23" i="1" s="1"/>
  <c r="AH23" i="1"/>
  <c r="AG24" i="1"/>
  <c r="AK24" i="1" s="1"/>
  <c r="AH24" i="1"/>
  <c r="AH12" i="1"/>
  <c r="AG12" i="1"/>
  <c r="AK12" i="1" s="1"/>
  <c r="AI40" i="1" l="1"/>
  <c r="AJ40" i="1" s="1"/>
  <c r="D40" i="4"/>
  <c r="J40" i="4"/>
  <c r="B40" i="4"/>
  <c r="I40" i="4"/>
  <c r="O40" i="4"/>
  <c r="M36" i="5"/>
  <c r="H40" i="6"/>
  <c r="K40" i="6"/>
  <c r="N40" i="6"/>
  <c r="H35" i="6"/>
  <c r="D33" i="6"/>
  <c r="G33" i="7"/>
  <c r="E33" i="7"/>
  <c r="D38" i="9"/>
  <c r="O38" i="10"/>
  <c r="G38" i="11"/>
  <c r="H34" i="12"/>
  <c r="N34" i="15"/>
  <c r="AL37" i="9"/>
  <c r="C37" i="9" s="1"/>
  <c r="AL37" i="14"/>
  <c r="C37" i="14" s="1"/>
  <c r="F37" i="14" s="1"/>
  <c r="J37" i="14" s="1"/>
  <c r="D37" i="14"/>
  <c r="D34" i="20"/>
  <c r="B33" i="10"/>
  <c r="A6" i="20" s="1"/>
  <c r="M33" i="10"/>
  <c r="M6" i="20" s="1"/>
  <c r="N16" i="20"/>
  <c r="B6" i="20"/>
  <c r="F15" i="20"/>
  <c r="O34" i="20"/>
  <c r="F34" i="20"/>
  <c r="H33" i="10"/>
  <c r="H6" i="20" s="1"/>
  <c r="E34" i="20"/>
  <c r="N33" i="10"/>
  <c r="N6" i="20" s="1"/>
  <c r="B36" i="9"/>
  <c r="G36" i="9"/>
  <c r="G28" i="20" s="1"/>
  <c r="M37" i="9"/>
  <c r="B37" i="9"/>
  <c r="A29" i="20" s="1"/>
  <c r="E37" i="9"/>
  <c r="G37" i="9"/>
  <c r="G29" i="20" s="1"/>
  <c r="AL33" i="9"/>
  <c r="C33" i="9" s="1"/>
  <c r="O35" i="8"/>
  <c r="E33" i="6"/>
  <c r="I33" i="6" s="1"/>
  <c r="O35" i="6"/>
  <c r="F33" i="6"/>
  <c r="E35" i="6"/>
  <c r="I35" i="6" s="1"/>
  <c r="I8" i="18" s="1"/>
  <c r="G33" i="6"/>
  <c r="G5" i="18" s="1"/>
  <c r="D33" i="5"/>
  <c r="H34" i="4"/>
  <c r="N37" i="14"/>
  <c r="O38" i="15"/>
  <c r="AL37" i="15"/>
  <c r="C37" i="15" s="1"/>
  <c r="G37" i="14"/>
  <c r="K37" i="14" s="1"/>
  <c r="H38" i="11"/>
  <c r="G40" i="10"/>
  <c r="I40" i="10"/>
  <c r="D40" i="10"/>
  <c r="L40" i="10"/>
  <c r="AL39" i="10"/>
  <c r="C39" i="10" s="1"/>
  <c r="C35" i="20" s="1"/>
  <c r="O40" i="9"/>
  <c r="G38" i="9"/>
  <c r="N36" i="9"/>
  <c r="D38" i="8"/>
  <c r="O38" i="8"/>
  <c r="O28" i="18" s="1"/>
  <c r="F38" i="8"/>
  <c r="J38" i="8" s="1"/>
  <c r="J28" i="18" s="1"/>
  <c r="N38" i="8"/>
  <c r="N28" i="18" s="1"/>
  <c r="B38" i="8"/>
  <c r="A28" i="18" s="1"/>
  <c r="M38" i="8"/>
  <c r="G38" i="8"/>
  <c r="K38" i="8" s="1"/>
  <c r="K28" i="18" s="1"/>
  <c r="C28" i="18"/>
  <c r="H38" i="8"/>
  <c r="L38" i="8" s="1"/>
  <c r="L28" i="18" s="1"/>
  <c r="E38" i="8"/>
  <c r="E28" i="18" s="1"/>
  <c r="F37" i="8"/>
  <c r="F10" i="18" s="1"/>
  <c r="H37" i="7"/>
  <c r="C27" i="18"/>
  <c r="D38" i="7"/>
  <c r="B37" i="7"/>
  <c r="A27" i="18" s="1"/>
  <c r="O38" i="7"/>
  <c r="D37" i="7"/>
  <c r="O37" i="7"/>
  <c r="N37" i="7"/>
  <c r="N27" i="18" s="1"/>
  <c r="K38" i="7"/>
  <c r="E37" i="7"/>
  <c r="E27" i="18" s="1"/>
  <c r="J33" i="6"/>
  <c r="J5" i="18" s="1"/>
  <c r="L35" i="6"/>
  <c r="L8" i="18" s="1"/>
  <c r="F35" i="6"/>
  <c r="B33" i="6"/>
  <c r="M35" i="6"/>
  <c r="M8" i="18" s="1"/>
  <c r="M33" i="6"/>
  <c r="M5" i="18" s="1"/>
  <c r="H33" i="6"/>
  <c r="H5" i="18" s="1"/>
  <c r="M34" i="6"/>
  <c r="M35" i="18" s="1"/>
  <c r="D36" i="5"/>
  <c r="G34" i="4"/>
  <c r="AL35" i="4"/>
  <c r="C35" i="4" s="1"/>
  <c r="C3" i="18" s="1"/>
  <c r="N34" i="4"/>
  <c r="N38" i="3"/>
  <c r="N22" i="18" s="1"/>
  <c r="D38" i="3"/>
  <c r="C22" i="18"/>
  <c r="E38" i="3"/>
  <c r="I38" i="3" s="1"/>
  <c r="I22" i="18" s="1"/>
  <c r="F38" i="3"/>
  <c r="G38" i="3"/>
  <c r="G22" i="18" s="1"/>
  <c r="B38" i="3"/>
  <c r="O38" i="3"/>
  <c r="H38" i="3"/>
  <c r="M38" i="3"/>
  <c r="G37" i="3"/>
  <c r="N37" i="3"/>
  <c r="E37" i="3"/>
  <c r="G40" i="3"/>
  <c r="M37" i="3"/>
  <c r="M33" i="18" s="1"/>
  <c r="D37" i="3"/>
  <c r="J37" i="3" s="1"/>
  <c r="J33" i="18" s="1"/>
  <c r="N34" i="12"/>
  <c r="N2" i="20" s="1"/>
  <c r="E39" i="10"/>
  <c r="E35" i="20" s="1"/>
  <c r="H39" i="10"/>
  <c r="M39" i="10"/>
  <c r="M35" i="20" s="1"/>
  <c r="N39" i="10"/>
  <c r="N35" i="20" s="1"/>
  <c r="O39" i="10"/>
  <c r="O35" i="20" s="1"/>
  <c r="B39" i="10"/>
  <c r="A35" i="20" s="1"/>
  <c r="E40" i="10"/>
  <c r="H40" i="10"/>
  <c r="H38" i="10"/>
  <c r="H34" i="20" s="1"/>
  <c r="K40" i="10"/>
  <c r="B38" i="10"/>
  <c r="A34" i="20" s="1"/>
  <c r="C33" i="18"/>
  <c r="L37" i="3"/>
  <c r="L33" i="18" s="1"/>
  <c r="L38" i="5"/>
  <c r="O36" i="12"/>
  <c r="H38" i="15"/>
  <c r="M15" i="20"/>
  <c r="AI21" i="1"/>
  <c r="AJ21" i="1" s="1"/>
  <c r="AL21" i="1" s="1"/>
  <c r="C21" i="1" s="1"/>
  <c r="C92" i="17" s="1"/>
  <c r="AI17" i="1"/>
  <c r="AJ17" i="1" s="1"/>
  <c r="AI13" i="1"/>
  <c r="AJ13" i="1" s="1"/>
  <c r="AL13" i="1" s="1"/>
  <c r="C13" i="1" s="1"/>
  <c r="C8" i="17" s="1"/>
  <c r="AI41" i="1"/>
  <c r="AJ41" i="1" s="1"/>
  <c r="L40" i="4"/>
  <c r="N36" i="5"/>
  <c r="N23" i="18" s="1"/>
  <c r="C23" i="18"/>
  <c r="E35" i="12"/>
  <c r="E30" i="20" s="1"/>
  <c r="C30" i="20"/>
  <c r="M37" i="8"/>
  <c r="M10" i="18" s="1"/>
  <c r="H37" i="8"/>
  <c r="O37" i="8"/>
  <c r="O10" i="18" s="1"/>
  <c r="B37" i="8"/>
  <c r="A10" i="18" s="1"/>
  <c r="E37" i="8"/>
  <c r="E10" i="18" s="1"/>
  <c r="D37" i="8"/>
  <c r="K37" i="8" s="1"/>
  <c r="O34" i="7"/>
  <c r="O18" i="18" s="1"/>
  <c r="D34" i="7"/>
  <c r="D18" i="18" s="1"/>
  <c r="E34" i="4"/>
  <c r="AL13" i="3"/>
  <c r="C13" i="3" s="1"/>
  <c r="C58" i="17" s="1"/>
  <c r="G34" i="15"/>
  <c r="E34" i="15"/>
  <c r="G34" i="12"/>
  <c r="K34" i="12" s="1"/>
  <c r="K2" i="20" s="1"/>
  <c r="L34" i="12"/>
  <c r="M34" i="11"/>
  <c r="M24" i="20" s="1"/>
  <c r="H34" i="11"/>
  <c r="N34" i="11"/>
  <c r="N24" i="20" s="1"/>
  <c r="O34" i="11"/>
  <c r="O24" i="20" s="1"/>
  <c r="AL19" i="11"/>
  <c r="C19" i="11" s="1"/>
  <c r="C87" i="19" s="1"/>
  <c r="G37" i="10"/>
  <c r="G15" i="20" s="1"/>
  <c r="N37" i="10"/>
  <c r="N15" i="20" s="1"/>
  <c r="D34" i="10"/>
  <c r="D16" i="20" s="1"/>
  <c r="H37" i="10"/>
  <c r="H15" i="20" s="1"/>
  <c r="M34" i="10"/>
  <c r="M16" i="20" s="1"/>
  <c r="J38" i="10"/>
  <c r="J34" i="20" s="1"/>
  <c r="B34" i="20"/>
  <c r="O37" i="10"/>
  <c r="O15" i="20" s="1"/>
  <c r="C15" i="20"/>
  <c r="E37" i="10"/>
  <c r="E15" i="20" s="1"/>
  <c r="B37" i="10"/>
  <c r="A15" i="20" s="1"/>
  <c r="I38" i="10"/>
  <c r="I34" i="20" s="1"/>
  <c r="G38" i="10"/>
  <c r="G34" i="20" s="1"/>
  <c r="D37" i="10"/>
  <c r="D15" i="20" s="1"/>
  <c r="M38" i="10"/>
  <c r="M34" i="20" s="1"/>
  <c r="B15" i="20"/>
  <c r="H35" i="20"/>
  <c r="G35" i="9"/>
  <c r="G10" i="20" s="1"/>
  <c r="F35" i="9"/>
  <c r="F10" i="20" s="1"/>
  <c r="L40" i="9"/>
  <c r="E40" i="9"/>
  <c r="K40" i="9"/>
  <c r="H40" i="9"/>
  <c r="F37" i="9"/>
  <c r="G40" i="9"/>
  <c r="O38" i="9"/>
  <c r="J40" i="9"/>
  <c r="F38" i="9"/>
  <c r="I40" i="9"/>
  <c r="N40" i="9"/>
  <c r="J38" i="9"/>
  <c r="AL41" i="9"/>
  <c r="D40" i="9"/>
  <c r="H38" i="9"/>
  <c r="K38" i="9"/>
  <c r="F40" i="9"/>
  <c r="B38" i="9"/>
  <c r="M40" i="9"/>
  <c r="N37" i="9"/>
  <c r="N29" i="20" s="1"/>
  <c r="M29" i="20"/>
  <c r="E29" i="20"/>
  <c r="C29" i="20"/>
  <c r="B29" i="20"/>
  <c r="G36" i="15"/>
  <c r="C26" i="20"/>
  <c r="F36" i="15"/>
  <c r="F34" i="15"/>
  <c r="C7" i="20"/>
  <c r="D34" i="15"/>
  <c r="B34" i="15"/>
  <c r="AL33" i="15"/>
  <c r="C33" i="15" s="1"/>
  <c r="N33" i="15" s="1"/>
  <c r="M34" i="15"/>
  <c r="O34" i="15"/>
  <c r="B36" i="14"/>
  <c r="C25" i="20"/>
  <c r="D34" i="13"/>
  <c r="D17" i="20" s="1"/>
  <c r="O34" i="13"/>
  <c r="O17" i="20" s="1"/>
  <c r="E34" i="13"/>
  <c r="G34" i="13"/>
  <c r="G17" i="20" s="1"/>
  <c r="N33" i="13"/>
  <c r="N19" i="20" s="1"/>
  <c r="B17" i="20"/>
  <c r="B8" i="20"/>
  <c r="G19" i="20"/>
  <c r="B11" i="20"/>
  <c r="C19" i="20"/>
  <c r="B19" i="20"/>
  <c r="F34" i="12"/>
  <c r="F2" i="20" s="1"/>
  <c r="C2" i="20"/>
  <c r="B33" i="12"/>
  <c r="A9" i="20" s="1"/>
  <c r="F30" i="20"/>
  <c r="B30" i="20"/>
  <c r="M2" i="20"/>
  <c r="E2" i="20"/>
  <c r="H2" i="20"/>
  <c r="G2" i="20"/>
  <c r="B9" i="20"/>
  <c r="B2" i="20"/>
  <c r="L2" i="20"/>
  <c r="D2" i="20"/>
  <c r="C9" i="20"/>
  <c r="O34" i="12"/>
  <c r="O2" i="20" s="1"/>
  <c r="B34" i="12"/>
  <c r="A2" i="20" s="1"/>
  <c r="AL15" i="11"/>
  <c r="C15" i="11" s="1"/>
  <c r="C8" i="19" s="1"/>
  <c r="C18" i="20"/>
  <c r="M36" i="11"/>
  <c r="O36" i="11"/>
  <c r="O18" i="20" s="1"/>
  <c r="N37" i="11"/>
  <c r="N13" i="20" s="1"/>
  <c r="C13" i="20"/>
  <c r="H37" i="11"/>
  <c r="H13" i="20" s="1"/>
  <c r="F37" i="11"/>
  <c r="F13" i="20" s="1"/>
  <c r="G37" i="11"/>
  <c r="G13" i="20" s="1"/>
  <c r="M37" i="11"/>
  <c r="M13" i="20" s="1"/>
  <c r="E37" i="11"/>
  <c r="E13" i="20" s="1"/>
  <c r="O37" i="11"/>
  <c r="O13" i="20" s="1"/>
  <c r="D37" i="11"/>
  <c r="D13" i="20" s="1"/>
  <c r="B37" i="11"/>
  <c r="A13" i="20" s="1"/>
  <c r="F34" i="11"/>
  <c r="F24" i="20" s="1"/>
  <c r="B18" i="20"/>
  <c r="H24" i="20"/>
  <c r="C31" i="20"/>
  <c r="B13" i="20"/>
  <c r="B31" i="20"/>
  <c r="B4" i="20"/>
  <c r="M18" i="20"/>
  <c r="O4" i="20"/>
  <c r="B24" i="20"/>
  <c r="L38" i="11"/>
  <c r="D38" i="11"/>
  <c r="B38" i="11"/>
  <c r="M38" i="11"/>
  <c r="D34" i="11"/>
  <c r="D24" i="20" s="1"/>
  <c r="N38" i="11"/>
  <c r="I38" i="11"/>
  <c r="E34" i="11"/>
  <c r="E24" i="20" s="1"/>
  <c r="O38" i="11"/>
  <c r="G34" i="11"/>
  <c r="G24" i="20" s="1"/>
  <c r="J38" i="11"/>
  <c r="B34" i="11"/>
  <c r="A24" i="20" s="1"/>
  <c r="E38" i="11"/>
  <c r="K38" i="11"/>
  <c r="N35" i="11"/>
  <c r="N4" i="20" s="1"/>
  <c r="C4" i="20"/>
  <c r="H36" i="10"/>
  <c r="H27" i="20" s="1"/>
  <c r="C27" i="20"/>
  <c r="B27" i="20"/>
  <c r="E36" i="10"/>
  <c r="E27" i="20" s="1"/>
  <c r="F34" i="10"/>
  <c r="F16" i="20" s="1"/>
  <c r="C16" i="20"/>
  <c r="J33" i="10"/>
  <c r="J6" i="20" s="1"/>
  <c r="O34" i="10"/>
  <c r="O16" i="20" s="1"/>
  <c r="AL35" i="10"/>
  <c r="C35" i="10" s="1"/>
  <c r="H35" i="10" s="1"/>
  <c r="H23" i="20" s="1"/>
  <c r="B16" i="20"/>
  <c r="E34" i="10"/>
  <c r="H34" i="10"/>
  <c r="H16" i="20" s="1"/>
  <c r="G34" i="10"/>
  <c r="G16" i="20" s="1"/>
  <c r="B34" i="10"/>
  <c r="A16" i="20" s="1"/>
  <c r="C32" i="20"/>
  <c r="B32" i="20"/>
  <c r="D34" i="9"/>
  <c r="D5" i="20" s="1"/>
  <c r="A5" i="20"/>
  <c r="O5" i="20"/>
  <c r="C5" i="20"/>
  <c r="B5" i="20"/>
  <c r="M34" i="9"/>
  <c r="M5" i="20" s="1"/>
  <c r="O36" i="9"/>
  <c r="O28" i="20" s="1"/>
  <c r="C28" i="20"/>
  <c r="N28" i="20"/>
  <c r="B28" i="20"/>
  <c r="A28" i="20"/>
  <c r="F36" i="9"/>
  <c r="F28" i="20" s="1"/>
  <c r="N35" i="9"/>
  <c r="N10" i="20" s="1"/>
  <c r="B10" i="20"/>
  <c r="C10" i="20"/>
  <c r="G34" i="9"/>
  <c r="D36" i="9"/>
  <c r="N34" i="9"/>
  <c r="N5" i="20" s="1"/>
  <c r="F35" i="8"/>
  <c r="F21" i="18" s="1"/>
  <c r="C21" i="18"/>
  <c r="E35" i="8"/>
  <c r="E21" i="18" s="1"/>
  <c r="N37" i="8"/>
  <c r="N10" i="18" s="1"/>
  <c r="C10" i="18"/>
  <c r="B34" i="8"/>
  <c r="A16" i="18" s="1"/>
  <c r="C16" i="18"/>
  <c r="H35" i="8"/>
  <c r="H21" i="18" s="1"/>
  <c r="G35" i="8"/>
  <c r="B35" i="8"/>
  <c r="A21" i="18" s="1"/>
  <c r="F33" i="8"/>
  <c r="B21" i="18"/>
  <c r="G21" i="18"/>
  <c r="O21" i="18"/>
  <c r="B10" i="18"/>
  <c r="G10" i="18"/>
  <c r="K10" i="18"/>
  <c r="M28" i="18"/>
  <c r="F19" i="18"/>
  <c r="B16" i="18"/>
  <c r="H28" i="18"/>
  <c r="D10" i="18"/>
  <c r="H10" i="18"/>
  <c r="B19" i="18"/>
  <c r="C19" i="18"/>
  <c r="B25" i="18"/>
  <c r="B28" i="18"/>
  <c r="N21" i="18"/>
  <c r="D28" i="18"/>
  <c r="E34" i="8"/>
  <c r="E16" i="18" s="1"/>
  <c r="G34" i="7"/>
  <c r="K34" i="7" s="1"/>
  <c r="K18" i="18" s="1"/>
  <c r="C18" i="18"/>
  <c r="B33" i="7"/>
  <c r="B18" i="18"/>
  <c r="B14" i="18"/>
  <c r="M27" i="18"/>
  <c r="A24" i="18"/>
  <c r="C24" i="18"/>
  <c r="B6" i="18"/>
  <c r="B27" i="18"/>
  <c r="H27" i="18"/>
  <c r="B24" i="18"/>
  <c r="F27" i="18"/>
  <c r="E24" i="18"/>
  <c r="M24" i="18"/>
  <c r="G27" i="18"/>
  <c r="O27" i="18"/>
  <c r="F24" i="18"/>
  <c r="N24" i="18"/>
  <c r="G24" i="18"/>
  <c r="H35" i="7"/>
  <c r="H6" i="18" s="1"/>
  <c r="C6" i="18"/>
  <c r="N33" i="6"/>
  <c r="E35" i="18"/>
  <c r="B8" i="18"/>
  <c r="O8" i="18"/>
  <c r="F5" i="18"/>
  <c r="N5" i="18"/>
  <c r="C5" i="18"/>
  <c r="G35" i="18"/>
  <c r="O35" i="18"/>
  <c r="B20" i="18"/>
  <c r="D5" i="18"/>
  <c r="D35" i="18"/>
  <c r="I5" i="18"/>
  <c r="A35" i="18"/>
  <c r="F35" i="18"/>
  <c r="N35" i="18"/>
  <c r="D8" i="18"/>
  <c r="H8" i="18"/>
  <c r="B5" i="18"/>
  <c r="O5" i="18"/>
  <c r="B35" i="18"/>
  <c r="E8" i="18"/>
  <c r="A5" i="18"/>
  <c r="H35" i="18"/>
  <c r="F8" i="18"/>
  <c r="N35" i="6"/>
  <c r="N8" i="18" s="1"/>
  <c r="C8" i="18"/>
  <c r="C2" i="18"/>
  <c r="G35" i="5"/>
  <c r="G2" i="18" s="1"/>
  <c r="O35" i="5"/>
  <c r="O2" i="18" s="1"/>
  <c r="C34" i="18"/>
  <c r="D23" i="18"/>
  <c r="B2" i="18"/>
  <c r="F34" i="18"/>
  <c r="B11" i="18"/>
  <c r="O23" i="18"/>
  <c r="D34" i="18"/>
  <c r="M23" i="18"/>
  <c r="A23" i="18"/>
  <c r="B34" i="18"/>
  <c r="B23" i="18"/>
  <c r="O33" i="5"/>
  <c r="O34" i="18" s="1"/>
  <c r="B17" i="18"/>
  <c r="G17" i="18"/>
  <c r="M17" i="18"/>
  <c r="A17" i="18"/>
  <c r="N17" i="18"/>
  <c r="C13" i="18"/>
  <c r="H17" i="18"/>
  <c r="B13" i="18"/>
  <c r="D34" i="4"/>
  <c r="K34" i="4" s="1"/>
  <c r="K17" i="18" s="1"/>
  <c r="F34" i="4"/>
  <c r="F17" i="18" s="1"/>
  <c r="O34" i="4"/>
  <c r="O17" i="18" s="1"/>
  <c r="H39" i="3"/>
  <c r="C26" i="18"/>
  <c r="I40" i="3"/>
  <c r="O39" i="3"/>
  <c r="F35" i="3"/>
  <c r="F4" i="18" s="1"/>
  <c r="C4" i="18"/>
  <c r="M33" i="3"/>
  <c r="M31" i="18" s="1"/>
  <c r="D12" i="18"/>
  <c r="A33" i="18"/>
  <c r="F33" i="18"/>
  <c r="N33" i="18"/>
  <c r="D22" i="18"/>
  <c r="H22" i="18"/>
  <c r="B4" i="18"/>
  <c r="B33" i="18"/>
  <c r="E22" i="18"/>
  <c r="M22" i="18"/>
  <c r="C31" i="18"/>
  <c r="H33" i="18"/>
  <c r="A22" i="18"/>
  <c r="B12" i="18"/>
  <c r="B32" i="18"/>
  <c r="O33" i="18"/>
  <c r="B26" i="18"/>
  <c r="O26" i="18"/>
  <c r="D33" i="18"/>
  <c r="F22" i="18"/>
  <c r="H26" i="18"/>
  <c r="B31" i="18"/>
  <c r="G32" i="18"/>
  <c r="B22" i="18"/>
  <c r="O22" i="18"/>
  <c r="N34" i="3"/>
  <c r="N12" i="18" s="1"/>
  <c r="C12" i="18"/>
  <c r="C32" i="18"/>
  <c r="G39" i="3"/>
  <c r="G26" i="18" s="1"/>
  <c r="B39" i="3"/>
  <c r="A26" i="18" s="1"/>
  <c r="E39" i="3"/>
  <c r="E26" i="18" s="1"/>
  <c r="AI33" i="1"/>
  <c r="AJ33" i="1" s="1"/>
  <c r="AK33" i="1"/>
  <c r="AI36" i="1"/>
  <c r="AJ36" i="1" s="1"/>
  <c r="AL36" i="1" s="1"/>
  <c r="C36" i="1" s="1"/>
  <c r="AI35" i="1"/>
  <c r="AJ35" i="1" s="1"/>
  <c r="AL35" i="1" s="1"/>
  <c r="C35" i="1" s="1"/>
  <c r="D41" i="1"/>
  <c r="F41" i="1"/>
  <c r="H41" i="1"/>
  <c r="J41" i="1"/>
  <c r="L41" i="1"/>
  <c r="N41" i="1"/>
  <c r="B41" i="1"/>
  <c r="E41" i="1"/>
  <c r="G41" i="1"/>
  <c r="I41" i="1"/>
  <c r="K41" i="1"/>
  <c r="M41" i="1"/>
  <c r="O41" i="1"/>
  <c r="D40" i="1"/>
  <c r="F40" i="1"/>
  <c r="H40" i="1"/>
  <c r="J40" i="1"/>
  <c r="E40" i="1"/>
  <c r="I40" i="1"/>
  <c r="L40" i="1"/>
  <c r="N40" i="1"/>
  <c r="G40" i="1"/>
  <c r="K40" i="1"/>
  <c r="M40" i="1"/>
  <c r="O40" i="1"/>
  <c r="B40" i="1"/>
  <c r="AI39" i="1"/>
  <c r="AJ39" i="1" s="1"/>
  <c r="AL39" i="1" s="1"/>
  <c r="AI38" i="1"/>
  <c r="AJ38" i="1" s="1"/>
  <c r="AL38" i="1" s="1"/>
  <c r="I34" i="6"/>
  <c r="I35" i="18" s="1"/>
  <c r="AI34" i="1"/>
  <c r="AJ34" i="1" s="1"/>
  <c r="AL34" i="1" s="1"/>
  <c r="C34" i="1" s="1"/>
  <c r="AL41" i="1"/>
  <c r="AL40" i="1"/>
  <c r="D39" i="1"/>
  <c r="F39" i="1"/>
  <c r="H39" i="1"/>
  <c r="J39" i="1"/>
  <c r="L39" i="1"/>
  <c r="N39" i="1"/>
  <c r="E39" i="1"/>
  <c r="I39" i="1"/>
  <c r="M39" i="1"/>
  <c r="B39" i="1"/>
  <c r="G39" i="1"/>
  <c r="K39" i="1"/>
  <c r="O39" i="1"/>
  <c r="D38" i="1"/>
  <c r="F38" i="1"/>
  <c r="H38" i="1"/>
  <c r="J38" i="1"/>
  <c r="L38" i="1"/>
  <c r="N38" i="1"/>
  <c r="E38" i="1"/>
  <c r="I38" i="1"/>
  <c r="M38" i="1"/>
  <c r="G38" i="1"/>
  <c r="K38" i="1"/>
  <c r="O38" i="1"/>
  <c r="B38" i="1"/>
  <c r="AI37" i="1"/>
  <c r="AJ37" i="1" s="1"/>
  <c r="AL37" i="1" s="1"/>
  <c r="C37" i="1" s="1"/>
  <c r="I34" i="12"/>
  <c r="I2" i="20" s="1"/>
  <c r="H36" i="15"/>
  <c r="L34" i="15"/>
  <c r="N34" i="14"/>
  <c r="B34" i="14"/>
  <c r="O34" i="14"/>
  <c r="F34" i="14"/>
  <c r="N36" i="14"/>
  <c r="H36" i="14"/>
  <c r="O36" i="14"/>
  <c r="AL33" i="14"/>
  <c r="C33" i="14" s="1"/>
  <c r="B33" i="14" s="1"/>
  <c r="N35" i="13"/>
  <c r="N11" i="20" s="1"/>
  <c r="G35" i="13"/>
  <c r="G11" i="20" s="1"/>
  <c r="F35" i="13"/>
  <c r="F11" i="20" s="1"/>
  <c r="F33" i="13"/>
  <c r="F19" i="20" s="1"/>
  <c r="D33" i="11"/>
  <c r="G33" i="11"/>
  <c r="G31" i="20" s="1"/>
  <c r="H33" i="11"/>
  <c r="B33" i="11"/>
  <c r="A31" i="20" s="1"/>
  <c r="O33" i="11"/>
  <c r="O31" i="20" s="1"/>
  <c r="F33" i="11"/>
  <c r="F31" i="20" s="1"/>
  <c r="I34" i="11"/>
  <c r="I24" i="20" s="1"/>
  <c r="F35" i="11"/>
  <c r="F4" i="20" s="1"/>
  <c r="H35" i="11"/>
  <c r="H4" i="20" s="1"/>
  <c r="B35" i="11"/>
  <c r="A4" i="20" s="1"/>
  <c r="D35" i="11"/>
  <c r="D4" i="20" s="1"/>
  <c r="G35" i="11"/>
  <c r="G4" i="20" s="1"/>
  <c r="L34" i="11"/>
  <c r="L24" i="20" s="1"/>
  <c r="E35" i="11"/>
  <c r="AL13" i="11"/>
  <c r="C13" i="11" s="1"/>
  <c r="C57" i="19" s="1"/>
  <c r="AL17" i="11"/>
  <c r="C17" i="11" s="1"/>
  <c r="C65" i="19" s="1"/>
  <c r="K33" i="10"/>
  <c r="K6" i="20" s="1"/>
  <c r="I33" i="10"/>
  <c r="I6" i="20" s="1"/>
  <c r="L33" i="10"/>
  <c r="L6" i="20" s="1"/>
  <c r="H34" i="9"/>
  <c r="H5" i="20" s="1"/>
  <c r="F34" i="9"/>
  <c r="E34" i="9"/>
  <c r="O33" i="8"/>
  <c r="O19" i="18" s="1"/>
  <c r="D35" i="8"/>
  <c r="M35" i="8"/>
  <c r="M21" i="18" s="1"/>
  <c r="D33" i="8"/>
  <c r="H34" i="8"/>
  <c r="H16" i="18" s="1"/>
  <c r="G35" i="7"/>
  <c r="G6" i="18" s="1"/>
  <c r="F35" i="7"/>
  <c r="F6" i="18" s="1"/>
  <c r="M35" i="7"/>
  <c r="M6" i="18" s="1"/>
  <c r="D35" i="7"/>
  <c r="B35" i="7"/>
  <c r="A6" i="18" s="1"/>
  <c r="O35" i="7"/>
  <c r="O6" i="18" s="1"/>
  <c r="N35" i="7"/>
  <c r="N6" i="18" s="1"/>
  <c r="E35" i="7"/>
  <c r="E6" i="18" s="1"/>
  <c r="L34" i="6"/>
  <c r="L35" i="18" s="1"/>
  <c r="J35" i="6"/>
  <c r="J8" i="18" s="1"/>
  <c r="B35" i="6"/>
  <c r="A8" i="18" s="1"/>
  <c r="J34" i="6"/>
  <c r="J35" i="18" s="1"/>
  <c r="G35" i="6"/>
  <c r="K35" i="6" s="1"/>
  <c r="K8" i="18" s="1"/>
  <c r="J33" i="5"/>
  <c r="J34" i="18" s="1"/>
  <c r="F35" i="5"/>
  <c r="D35" i="5"/>
  <c r="G33" i="4"/>
  <c r="O33" i="4"/>
  <c r="O13" i="18" s="1"/>
  <c r="B33" i="4"/>
  <c r="A13" i="18" s="1"/>
  <c r="D33" i="4"/>
  <c r="D13" i="18" s="1"/>
  <c r="M34" i="3"/>
  <c r="M12" i="18" s="1"/>
  <c r="G34" i="3"/>
  <c r="K34" i="3" s="1"/>
  <c r="K12" i="18" s="1"/>
  <c r="F34" i="3"/>
  <c r="F12" i="18" s="1"/>
  <c r="B34" i="3"/>
  <c r="A12" i="18" s="1"/>
  <c r="O40" i="3"/>
  <c r="F40" i="3"/>
  <c r="L40" i="3"/>
  <c r="K40" i="3"/>
  <c r="N40" i="3"/>
  <c r="E34" i="3"/>
  <c r="I34" i="3" s="1"/>
  <c r="I12" i="18" s="1"/>
  <c r="D40" i="3"/>
  <c r="H34" i="3"/>
  <c r="L34" i="3" s="1"/>
  <c r="L12" i="18" s="1"/>
  <c r="O34" i="3"/>
  <c r="O12" i="18" s="1"/>
  <c r="AL15" i="3"/>
  <c r="C15" i="3" s="1"/>
  <c r="C9" i="17" s="1"/>
  <c r="AL17" i="3"/>
  <c r="C17" i="3" s="1"/>
  <c r="C64" i="17" s="1"/>
  <c r="AL19" i="3"/>
  <c r="C19" i="3" s="1"/>
  <c r="C85" i="17" s="1"/>
  <c r="AI24" i="1"/>
  <c r="AJ24" i="1" s="1"/>
  <c r="AL24" i="1" s="1"/>
  <c r="C24" i="1" s="1"/>
  <c r="C63" i="17" s="1"/>
  <c r="AI22" i="1"/>
  <c r="AJ22" i="1" s="1"/>
  <c r="AL22" i="1" s="1"/>
  <c r="C22" i="1" s="1"/>
  <c r="C12" i="17" s="1"/>
  <c r="N33" i="3"/>
  <c r="N31" i="18" s="1"/>
  <c r="D36" i="3"/>
  <c r="D32" i="18" s="1"/>
  <c r="H36" i="5"/>
  <c r="H23" i="18" s="1"/>
  <c r="B35" i="5"/>
  <c r="A2" i="18" s="1"/>
  <c r="F36" i="5"/>
  <c r="E36" i="5"/>
  <c r="I36" i="5" s="1"/>
  <c r="I23" i="18" s="1"/>
  <c r="G36" i="5"/>
  <c r="H35" i="5"/>
  <c r="H34" i="7"/>
  <c r="D34" i="8"/>
  <c r="D16" i="18" s="1"/>
  <c r="O34" i="8"/>
  <c r="O16" i="18" s="1"/>
  <c r="M34" i="8"/>
  <c r="M16" i="18" s="1"/>
  <c r="G34" i="8"/>
  <c r="G16" i="18" s="1"/>
  <c r="F34" i="8"/>
  <c r="J34" i="8" s="1"/>
  <c r="J16" i="18" s="1"/>
  <c r="N34" i="8"/>
  <c r="N16" i="18" s="1"/>
  <c r="H36" i="9"/>
  <c r="H28" i="20" s="1"/>
  <c r="H35" i="9"/>
  <c r="H10" i="20" s="1"/>
  <c r="O35" i="9"/>
  <c r="O10" i="20" s="1"/>
  <c r="M35" i="11"/>
  <c r="M4" i="20" s="1"/>
  <c r="D36" i="12"/>
  <c r="M35" i="12"/>
  <c r="M30" i="20" s="1"/>
  <c r="N35" i="12"/>
  <c r="N30" i="20" s="1"/>
  <c r="N33" i="12"/>
  <c r="N9" i="20" s="1"/>
  <c r="M33" i="12"/>
  <c r="M9" i="20" s="1"/>
  <c r="B33" i="13"/>
  <c r="A19" i="20" s="1"/>
  <c r="D36" i="14"/>
  <c r="F36" i="14"/>
  <c r="H34" i="14"/>
  <c r="G34" i="14"/>
  <c r="D34" i="14"/>
  <c r="N35" i="15"/>
  <c r="O35" i="15"/>
  <c r="F35" i="15"/>
  <c r="B35" i="15"/>
  <c r="D35" i="15"/>
  <c r="E35" i="15"/>
  <c r="H35" i="15"/>
  <c r="M35" i="15"/>
  <c r="G35" i="15"/>
  <c r="K35" i="15" s="1"/>
  <c r="H33" i="15"/>
  <c r="L38" i="15"/>
  <c r="E38" i="15"/>
  <c r="M38" i="15"/>
  <c r="I38" i="15"/>
  <c r="D38" i="15"/>
  <c r="K38" i="15"/>
  <c r="J38" i="15"/>
  <c r="M36" i="15"/>
  <c r="E36" i="15"/>
  <c r="D36" i="15"/>
  <c r="G38" i="15"/>
  <c r="O36" i="15"/>
  <c r="F38" i="15"/>
  <c r="B36" i="15"/>
  <c r="B38" i="15"/>
  <c r="N36" i="15"/>
  <c r="N35" i="14"/>
  <c r="D35" i="14"/>
  <c r="M35" i="14"/>
  <c r="B35" i="14"/>
  <c r="O35" i="14"/>
  <c r="G35" i="14"/>
  <c r="K35" i="14" s="1"/>
  <c r="H35" i="14"/>
  <c r="F35" i="14"/>
  <c r="E35" i="14"/>
  <c r="E36" i="14"/>
  <c r="I36" i="14" s="1"/>
  <c r="M36" i="14"/>
  <c r="G36" i="14"/>
  <c r="K36" i="14" s="1"/>
  <c r="E34" i="14"/>
  <c r="I34" i="14" s="1"/>
  <c r="M34" i="14"/>
  <c r="M36" i="13"/>
  <c r="M8" i="20" s="1"/>
  <c r="N36" i="13"/>
  <c r="N8" i="20" s="1"/>
  <c r="B36" i="13"/>
  <c r="A8" i="20" s="1"/>
  <c r="F36" i="13"/>
  <c r="F8" i="20" s="1"/>
  <c r="O36" i="13"/>
  <c r="O8" i="20" s="1"/>
  <c r="G36" i="13"/>
  <c r="D36" i="13"/>
  <c r="D8" i="20" s="1"/>
  <c r="H36" i="13"/>
  <c r="E36" i="13"/>
  <c r="E8" i="20" s="1"/>
  <c r="M38" i="13"/>
  <c r="N38" i="13"/>
  <c r="B38" i="13"/>
  <c r="J38" i="13"/>
  <c r="F38" i="13"/>
  <c r="L38" i="13"/>
  <c r="O38" i="13"/>
  <c r="M34" i="13"/>
  <c r="M17" i="20" s="1"/>
  <c r="N34" i="13"/>
  <c r="N17" i="20" s="1"/>
  <c r="B34" i="13"/>
  <c r="A17" i="20" s="1"/>
  <c r="F34" i="13"/>
  <c r="O35" i="13"/>
  <c r="O11" i="20" s="1"/>
  <c r="H35" i="13"/>
  <c r="M35" i="13"/>
  <c r="M11" i="20" s="1"/>
  <c r="E35" i="13"/>
  <c r="E11" i="20" s="1"/>
  <c r="D35" i="13"/>
  <c r="I38" i="13"/>
  <c r="H38" i="13"/>
  <c r="B35" i="13"/>
  <c r="A11" i="20" s="1"/>
  <c r="K38" i="13"/>
  <c r="H34" i="13"/>
  <c r="O33" i="13"/>
  <c r="O19" i="20" s="1"/>
  <c r="H33" i="13"/>
  <c r="M33" i="13"/>
  <c r="M19" i="20" s="1"/>
  <c r="E33" i="13"/>
  <c r="E19" i="20" s="1"/>
  <c r="D33" i="13"/>
  <c r="D19" i="20" s="1"/>
  <c r="F33" i="12"/>
  <c r="F9" i="20" s="1"/>
  <c r="E33" i="12"/>
  <c r="E9" i="20" s="1"/>
  <c r="O35" i="12"/>
  <c r="O30" i="20" s="1"/>
  <c r="H35" i="12"/>
  <c r="D35" i="12"/>
  <c r="J35" i="12" s="1"/>
  <c r="J30" i="20" s="1"/>
  <c r="G33" i="12"/>
  <c r="G9" i="20" s="1"/>
  <c r="L36" i="12"/>
  <c r="B36" i="12"/>
  <c r="N36" i="12"/>
  <c r="F36" i="12"/>
  <c r="J36" i="12" s="1"/>
  <c r="M36" i="12"/>
  <c r="E36" i="12"/>
  <c r="I36" i="12" s="1"/>
  <c r="O33" i="12"/>
  <c r="O9" i="20" s="1"/>
  <c r="H33" i="12"/>
  <c r="H9" i="20" s="1"/>
  <c r="D33" i="12"/>
  <c r="G35" i="12"/>
  <c r="B35" i="12"/>
  <c r="A30" i="20" s="1"/>
  <c r="G36" i="11"/>
  <c r="G18" i="20" s="1"/>
  <c r="F36" i="11"/>
  <c r="F18" i="20" s="1"/>
  <c r="H36" i="11"/>
  <c r="B36" i="11"/>
  <c r="A18" i="20" s="1"/>
  <c r="E36" i="11"/>
  <c r="E18" i="20" s="1"/>
  <c r="D36" i="11"/>
  <c r="N36" i="11"/>
  <c r="N18" i="20" s="1"/>
  <c r="N33" i="11"/>
  <c r="N31" i="20" s="1"/>
  <c r="M33" i="11"/>
  <c r="M31" i="20" s="1"/>
  <c r="E33" i="11"/>
  <c r="E31" i="20" s="1"/>
  <c r="M36" i="10"/>
  <c r="M27" i="20" s="1"/>
  <c r="F36" i="10"/>
  <c r="F27" i="20" s="1"/>
  <c r="N36" i="10"/>
  <c r="N27" i="20" s="1"/>
  <c r="B36" i="10"/>
  <c r="A27" i="20" s="1"/>
  <c r="O36" i="10"/>
  <c r="O27" i="20" s="1"/>
  <c r="D36" i="10"/>
  <c r="G36" i="10"/>
  <c r="G27" i="20" s="1"/>
  <c r="M40" i="10"/>
  <c r="J40" i="10"/>
  <c r="F40" i="10"/>
  <c r="N40" i="10"/>
  <c r="B40" i="10"/>
  <c r="N33" i="9"/>
  <c r="N32" i="20" s="1"/>
  <c r="O33" i="9"/>
  <c r="O32" i="20" s="1"/>
  <c r="H33" i="9"/>
  <c r="H32" i="20" s="1"/>
  <c r="M33" i="9"/>
  <c r="M32" i="20" s="1"/>
  <c r="G33" i="9"/>
  <c r="G32" i="20" s="1"/>
  <c r="B33" i="9"/>
  <c r="A32" i="20" s="1"/>
  <c r="E33" i="9"/>
  <c r="E32" i="20" s="1"/>
  <c r="F33" i="9"/>
  <c r="F32" i="20" s="1"/>
  <c r="D33" i="9"/>
  <c r="D32" i="20" s="1"/>
  <c r="B35" i="9"/>
  <c r="A10" i="20" s="1"/>
  <c r="M35" i="9"/>
  <c r="M10" i="20" s="1"/>
  <c r="D35" i="9"/>
  <c r="J35" i="9" s="1"/>
  <c r="J10" i="20" s="1"/>
  <c r="M36" i="9"/>
  <c r="M28" i="20" s="1"/>
  <c r="E36" i="9"/>
  <c r="E28" i="20" s="1"/>
  <c r="E35" i="9"/>
  <c r="E10" i="20" s="1"/>
  <c r="L38" i="9"/>
  <c r="E38" i="9"/>
  <c r="M38" i="9"/>
  <c r="I38" i="9"/>
  <c r="N36" i="8"/>
  <c r="N25" i="18" s="1"/>
  <c r="F36" i="8"/>
  <c r="B36" i="8"/>
  <c r="A25" i="18" s="1"/>
  <c r="M36" i="8"/>
  <c r="M25" i="18" s="1"/>
  <c r="E36" i="8"/>
  <c r="E25" i="18" s="1"/>
  <c r="G36" i="8"/>
  <c r="G25" i="18" s="1"/>
  <c r="D36" i="8"/>
  <c r="D25" i="18" s="1"/>
  <c r="H36" i="8"/>
  <c r="H25" i="18" s="1"/>
  <c r="O36" i="8"/>
  <c r="O25" i="18" s="1"/>
  <c r="H33" i="8"/>
  <c r="H19" i="18" s="1"/>
  <c r="M33" i="8"/>
  <c r="M19" i="18" s="1"/>
  <c r="N33" i="8"/>
  <c r="N19" i="18" s="1"/>
  <c r="B33" i="8"/>
  <c r="A19" i="18" s="1"/>
  <c r="G33" i="8"/>
  <c r="E33" i="8"/>
  <c r="B36" i="7"/>
  <c r="A14" i="18" s="1"/>
  <c r="N36" i="7"/>
  <c r="N14" i="18" s="1"/>
  <c r="F36" i="7"/>
  <c r="F14" i="18" s="1"/>
  <c r="M36" i="7"/>
  <c r="M14" i="18" s="1"/>
  <c r="E36" i="7"/>
  <c r="E14" i="18" s="1"/>
  <c r="G36" i="7"/>
  <c r="G14" i="18" s="1"/>
  <c r="D36" i="7"/>
  <c r="D14" i="18" s="1"/>
  <c r="H36" i="7"/>
  <c r="H14" i="18" s="1"/>
  <c r="O36" i="7"/>
  <c r="O14" i="18" s="1"/>
  <c r="N34" i="7"/>
  <c r="N18" i="18" s="1"/>
  <c r="F34" i="7"/>
  <c r="M34" i="7"/>
  <c r="M18" i="18" s="1"/>
  <c r="E34" i="7"/>
  <c r="E18" i="18" s="1"/>
  <c r="B34" i="7"/>
  <c r="A18" i="18" s="1"/>
  <c r="O33" i="7"/>
  <c r="O24" i="18" s="1"/>
  <c r="D33" i="7"/>
  <c r="K33" i="7" s="1"/>
  <c r="K24" i="18" s="1"/>
  <c r="H33" i="7"/>
  <c r="L38" i="7"/>
  <c r="J38" i="7"/>
  <c r="B38" i="7"/>
  <c r="N38" i="7"/>
  <c r="F38" i="7"/>
  <c r="M38" i="7"/>
  <c r="E38" i="7"/>
  <c r="I38" i="7"/>
  <c r="M36" i="6"/>
  <c r="M20" i="18" s="1"/>
  <c r="E36" i="6"/>
  <c r="E20" i="18" s="1"/>
  <c r="N36" i="6"/>
  <c r="N20" i="18" s="1"/>
  <c r="B36" i="6"/>
  <c r="A20" i="18" s="1"/>
  <c r="O36" i="6"/>
  <c r="O20" i="18" s="1"/>
  <c r="D36" i="6"/>
  <c r="F36" i="6"/>
  <c r="F20" i="18" s="1"/>
  <c r="H36" i="6"/>
  <c r="H20" i="18" s="1"/>
  <c r="G36" i="6"/>
  <c r="G20" i="18" s="1"/>
  <c r="K34" i="6"/>
  <c r="K35" i="18" s="1"/>
  <c r="L40" i="6"/>
  <c r="I40" i="6"/>
  <c r="E40" i="6"/>
  <c r="M40" i="6"/>
  <c r="B34" i="5"/>
  <c r="A11" i="18" s="1"/>
  <c r="G34" i="5"/>
  <c r="O34" i="5"/>
  <c r="O11" i="18" s="1"/>
  <c r="F34" i="5"/>
  <c r="F11" i="18" s="1"/>
  <c r="H34" i="5"/>
  <c r="H11" i="18" s="1"/>
  <c r="M34" i="5"/>
  <c r="M11" i="18" s="1"/>
  <c r="N34" i="5"/>
  <c r="N11" i="18" s="1"/>
  <c r="E34" i="5"/>
  <c r="E11" i="18" s="1"/>
  <c r="D34" i="5"/>
  <c r="D11" i="18" s="1"/>
  <c r="N33" i="5"/>
  <c r="N34" i="18" s="1"/>
  <c r="E33" i="5"/>
  <c r="E34" i="18" s="1"/>
  <c r="M33" i="5"/>
  <c r="M34" i="18" s="1"/>
  <c r="B33" i="5"/>
  <c r="A34" i="18" s="1"/>
  <c r="K38" i="5"/>
  <c r="B38" i="5"/>
  <c r="H33" i="5"/>
  <c r="L33" i="5" s="1"/>
  <c r="L34" i="18" s="1"/>
  <c r="I38" i="5"/>
  <c r="G33" i="5"/>
  <c r="K33" i="5" s="1"/>
  <c r="K34" i="18" s="1"/>
  <c r="N35" i="5"/>
  <c r="N2" i="18" s="1"/>
  <c r="E35" i="5"/>
  <c r="I35" i="5" s="1"/>
  <c r="I2" i="18" s="1"/>
  <c r="M35" i="5"/>
  <c r="M2" i="18" s="1"/>
  <c r="M36" i="4"/>
  <c r="J36" i="4"/>
  <c r="D36" i="4"/>
  <c r="B36" i="4"/>
  <c r="O36" i="4"/>
  <c r="I36" i="4"/>
  <c r="F36" i="4"/>
  <c r="G36" i="4"/>
  <c r="K36" i="4" s="1"/>
  <c r="N36" i="4"/>
  <c r="H36" i="4"/>
  <c r="L36" i="4" s="1"/>
  <c r="E36" i="4"/>
  <c r="M35" i="4"/>
  <c r="M3" i="18" s="1"/>
  <c r="H35" i="4"/>
  <c r="H3" i="18" s="1"/>
  <c r="O35" i="4"/>
  <c r="O3" i="18" s="1"/>
  <c r="B35" i="4"/>
  <c r="A3" i="18" s="1"/>
  <c r="F33" i="4"/>
  <c r="F13" i="18" s="1"/>
  <c r="H33" i="4"/>
  <c r="H13" i="18" s="1"/>
  <c r="N33" i="4"/>
  <c r="N13" i="18" s="1"/>
  <c r="E33" i="4"/>
  <c r="M33" i="4"/>
  <c r="M13" i="18" s="1"/>
  <c r="N39" i="3"/>
  <c r="N26" i="18" s="1"/>
  <c r="J40" i="3"/>
  <c r="E40" i="3"/>
  <c r="M40" i="3"/>
  <c r="M39" i="3"/>
  <c r="M26" i="18" s="1"/>
  <c r="D39" i="3"/>
  <c r="D26" i="18" s="1"/>
  <c r="F39" i="3"/>
  <c r="F26" i="18" s="1"/>
  <c r="H36" i="3"/>
  <c r="E35" i="3"/>
  <c r="E4" i="18" s="1"/>
  <c r="O33" i="3"/>
  <c r="O31" i="18" s="1"/>
  <c r="D33" i="3"/>
  <c r="D31" i="18" s="1"/>
  <c r="H33" i="3"/>
  <c r="H31" i="18" s="1"/>
  <c r="O35" i="3"/>
  <c r="O4" i="18" s="1"/>
  <c r="H35" i="3"/>
  <c r="H4" i="18" s="1"/>
  <c r="D35" i="3"/>
  <c r="B35" i="3"/>
  <c r="A4" i="18" s="1"/>
  <c r="N35" i="3"/>
  <c r="N4" i="18" s="1"/>
  <c r="F33" i="3"/>
  <c r="F31" i="18" s="1"/>
  <c r="M35" i="3"/>
  <c r="M4" i="18" s="1"/>
  <c r="E33" i="3"/>
  <c r="E31" i="18" s="1"/>
  <c r="B36" i="3"/>
  <c r="A32" i="18" s="1"/>
  <c r="N36" i="3"/>
  <c r="N32" i="18" s="1"/>
  <c r="F36" i="3"/>
  <c r="M36" i="3"/>
  <c r="M32" i="18" s="1"/>
  <c r="E36" i="3"/>
  <c r="G33" i="3"/>
  <c r="G31" i="18" s="1"/>
  <c r="B33" i="3"/>
  <c r="A31" i="18" s="1"/>
  <c r="O36" i="3"/>
  <c r="O32" i="18" s="1"/>
  <c r="G35" i="3"/>
  <c r="G4" i="18" s="1"/>
  <c r="AI14" i="1"/>
  <c r="AJ14" i="1" s="1"/>
  <c r="AI15" i="1"/>
  <c r="AJ15" i="1" s="1"/>
  <c r="AL15" i="1" s="1"/>
  <c r="C15" i="1" s="1"/>
  <c r="C17" i="17" s="1"/>
  <c r="AI20" i="1"/>
  <c r="AJ20" i="1" s="1"/>
  <c r="AI18" i="1"/>
  <c r="AJ18" i="1" s="1"/>
  <c r="AI19" i="1"/>
  <c r="AJ19" i="1" s="1"/>
  <c r="AL19" i="1" s="1"/>
  <c r="C19" i="1" s="1"/>
  <c r="C45" i="17" s="1"/>
  <c r="AI16" i="1"/>
  <c r="AJ16" i="1" s="1"/>
  <c r="AK18" i="1"/>
  <c r="AK16" i="1"/>
  <c r="AK20" i="1"/>
  <c r="AK14" i="1"/>
  <c r="AL17" i="1"/>
  <c r="C17" i="1" s="1"/>
  <c r="C71" i="17" s="1"/>
  <c r="AI12" i="1"/>
  <c r="AJ12" i="1" s="1"/>
  <c r="AL12" i="1" s="1"/>
  <c r="C12" i="1" s="1"/>
  <c r="C50" i="17" s="1"/>
  <c r="AI23" i="1"/>
  <c r="AJ23" i="1" s="1"/>
  <c r="AL23" i="1" s="1"/>
  <c r="C23" i="1" s="1"/>
  <c r="C37" i="17" s="1"/>
  <c r="L39" i="3" l="1"/>
  <c r="L26" i="18" s="1"/>
  <c r="I34" i="15"/>
  <c r="K37" i="3"/>
  <c r="K33" i="18" s="1"/>
  <c r="L38" i="3"/>
  <c r="L22" i="18" s="1"/>
  <c r="J38" i="3"/>
  <c r="J22" i="18" s="1"/>
  <c r="M37" i="14"/>
  <c r="B37" i="14"/>
  <c r="D37" i="9"/>
  <c r="O37" i="9"/>
  <c r="O29" i="20" s="1"/>
  <c r="H37" i="9"/>
  <c r="J37" i="9"/>
  <c r="J29" i="20" s="1"/>
  <c r="C21" i="20"/>
  <c r="O37" i="14"/>
  <c r="E37" i="14"/>
  <c r="H37" i="14"/>
  <c r="L37" i="14" s="1"/>
  <c r="L21" i="20" s="1"/>
  <c r="I37" i="14"/>
  <c r="L36" i="13"/>
  <c r="L8" i="20" s="1"/>
  <c r="J34" i="12"/>
  <c r="J2" i="20" s="1"/>
  <c r="K36" i="11"/>
  <c r="K18" i="20" s="1"/>
  <c r="F39" i="10"/>
  <c r="F35" i="20" s="1"/>
  <c r="B35" i="20"/>
  <c r="D35" i="10"/>
  <c r="D23" i="20" s="1"/>
  <c r="J36" i="9"/>
  <c r="J28" i="20" s="1"/>
  <c r="K33" i="8"/>
  <c r="K19" i="18" s="1"/>
  <c r="G18" i="18"/>
  <c r="E5" i="18"/>
  <c r="K33" i="6"/>
  <c r="K5" i="18" s="1"/>
  <c r="F35" i="4"/>
  <c r="F3" i="18" s="1"/>
  <c r="E35" i="4"/>
  <c r="E3" i="18" s="1"/>
  <c r="B3" i="18"/>
  <c r="G33" i="18"/>
  <c r="I37" i="3"/>
  <c r="I33" i="18" s="1"/>
  <c r="K38" i="3"/>
  <c r="K22" i="18" s="1"/>
  <c r="L36" i="3"/>
  <c r="L32" i="18" s="1"/>
  <c r="K39" i="3"/>
  <c r="K26" i="18" s="1"/>
  <c r="L37" i="7"/>
  <c r="L27" i="18" s="1"/>
  <c r="I38" i="8"/>
  <c r="I28" i="18" s="1"/>
  <c r="O37" i="15"/>
  <c r="O22" i="20" s="1"/>
  <c r="D37" i="15"/>
  <c r="M37" i="15"/>
  <c r="F37" i="15"/>
  <c r="N37" i="15"/>
  <c r="N22" i="20" s="1"/>
  <c r="G37" i="15"/>
  <c r="K37" i="15" s="1"/>
  <c r="K22" i="20" s="1"/>
  <c r="E37" i="15"/>
  <c r="E22" i="20" s="1"/>
  <c r="C22" i="20"/>
  <c r="B37" i="15"/>
  <c r="A22" i="20" s="1"/>
  <c r="H37" i="15"/>
  <c r="L37" i="15" s="1"/>
  <c r="L22" i="20" s="1"/>
  <c r="F33" i="14"/>
  <c r="H33" i="14"/>
  <c r="H3" i="20" s="1"/>
  <c r="J34" i="13"/>
  <c r="J17" i="20" s="1"/>
  <c r="I34" i="13"/>
  <c r="I17" i="20" s="1"/>
  <c r="L34" i="13"/>
  <c r="L17" i="20" s="1"/>
  <c r="L35" i="13"/>
  <c r="L11" i="20" s="1"/>
  <c r="I35" i="11"/>
  <c r="I4" i="20" s="1"/>
  <c r="N35" i="10"/>
  <c r="N23" i="20" s="1"/>
  <c r="E35" i="10"/>
  <c r="E23" i="20" s="1"/>
  <c r="G39" i="10"/>
  <c r="G35" i="20" s="1"/>
  <c r="D39" i="10"/>
  <c r="D35" i="20" s="1"/>
  <c r="O35" i="10"/>
  <c r="O23" i="20" s="1"/>
  <c r="B35" i="10"/>
  <c r="A23" i="20" s="1"/>
  <c r="L38" i="10"/>
  <c r="L34" i="20" s="1"/>
  <c r="F29" i="20"/>
  <c r="I34" i="9"/>
  <c r="I5" i="20" s="1"/>
  <c r="F28" i="18"/>
  <c r="G28" i="18"/>
  <c r="J37" i="7"/>
  <c r="J27" i="18" s="1"/>
  <c r="K37" i="7"/>
  <c r="K27" i="18" s="1"/>
  <c r="J34" i="7"/>
  <c r="J18" i="18" s="1"/>
  <c r="L34" i="7"/>
  <c r="L18" i="18" s="1"/>
  <c r="I37" i="7"/>
  <c r="I27" i="18" s="1"/>
  <c r="D27" i="18"/>
  <c r="L33" i="6"/>
  <c r="L5" i="18" s="1"/>
  <c r="L36" i="5"/>
  <c r="L23" i="18" s="1"/>
  <c r="K35" i="5"/>
  <c r="K2" i="18" s="1"/>
  <c r="D35" i="4"/>
  <c r="G35" i="4"/>
  <c r="G3" i="18" s="1"/>
  <c r="N35" i="4"/>
  <c r="N3" i="18" s="1"/>
  <c r="E33" i="18"/>
  <c r="I36" i="3"/>
  <c r="I32" i="18" s="1"/>
  <c r="J39" i="3"/>
  <c r="J26" i="18" s="1"/>
  <c r="J36" i="3"/>
  <c r="J32" i="18" s="1"/>
  <c r="J35" i="3"/>
  <c r="J4" i="18" s="1"/>
  <c r="I39" i="3"/>
  <c r="I26" i="18" s="1"/>
  <c r="AL33" i="1"/>
  <c r="C33" i="1" s="1"/>
  <c r="J36" i="15"/>
  <c r="I36" i="13"/>
  <c r="I8" i="20" s="1"/>
  <c r="K36" i="13"/>
  <c r="K8" i="20" s="1"/>
  <c r="J36" i="13"/>
  <c r="J8" i="20" s="1"/>
  <c r="K35" i="12"/>
  <c r="K30" i="20" s="1"/>
  <c r="L35" i="12"/>
  <c r="L30" i="20" s="1"/>
  <c r="K39" i="10"/>
  <c r="K35" i="20" s="1"/>
  <c r="D28" i="20"/>
  <c r="L33" i="7"/>
  <c r="L24" i="18" s="1"/>
  <c r="I34" i="7"/>
  <c r="I18" i="18" s="1"/>
  <c r="G23" i="18"/>
  <c r="K36" i="5"/>
  <c r="K23" i="18" s="1"/>
  <c r="F23" i="18"/>
  <c r="J36" i="5"/>
  <c r="J23" i="18" s="1"/>
  <c r="I33" i="4"/>
  <c r="I13" i="18" s="1"/>
  <c r="J35" i="4"/>
  <c r="J3" i="18" s="1"/>
  <c r="J34" i="4"/>
  <c r="J17" i="18" s="1"/>
  <c r="K34" i="5"/>
  <c r="K11" i="18" s="1"/>
  <c r="K33" i="4"/>
  <c r="K13" i="18" s="1"/>
  <c r="G30" i="20"/>
  <c r="G8" i="20"/>
  <c r="H8" i="20"/>
  <c r="K38" i="10"/>
  <c r="K34" i="20" s="1"/>
  <c r="I34" i="4"/>
  <c r="I17" i="18" s="1"/>
  <c r="I37" i="8"/>
  <c r="I10" i="18" s="1"/>
  <c r="L36" i="11"/>
  <c r="L18" i="20" s="1"/>
  <c r="J36" i="14"/>
  <c r="J25" i="20" s="1"/>
  <c r="B30" i="18"/>
  <c r="C30" i="18"/>
  <c r="E23" i="18"/>
  <c r="D30" i="20"/>
  <c r="H30" i="20"/>
  <c r="J34" i="15"/>
  <c r="K37" i="10"/>
  <c r="K15" i="20" s="1"/>
  <c r="L37" i="10"/>
  <c r="L15" i="20" s="1"/>
  <c r="J37" i="8"/>
  <c r="J10" i="18" s="1"/>
  <c r="J33" i="8"/>
  <c r="J19" i="18" s="1"/>
  <c r="L37" i="8"/>
  <c r="L10" i="18" s="1"/>
  <c r="D24" i="18"/>
  <c r="L35" i="7"/>
  <c r="L6" i="18" s="1"/>
  <c r="L35" i="5"/>
  <c r="L2" i="18" s="1"/>
  <c r="E17" i="18"/>
  <c r="D3" i="18"/>
  <c r="D17" i="18"/>
  <c r="K36" i="3"/>
  <c r="K32" i="18" s="1"/>
  <c r="E33" i="15"/>
  <c r="E12" i="20" s="1"/>
  <c r="K34" i="15"/>
  <c r="K7" i="20" s="1"/>
  <c r="N33" i="14"/>
  <c r="N3" i="20" s="1"/>
  <c r="O33" i="14"/>
  <c r="O3" i="20" s="1"/>
  <c r="J34" i="14"/>
  <c r="J33" i="20" s="1"/>
  <c r="L36" i="14"/>
  <c r="L25" i="20" s="1"/>
  <c r="M33" i="14"/>
  <c r="M3" i="20" s="1"/>
  <c r="E33" i="14"/>
  <c r="D33" i="14"/>
  <c r="D42" i="14" s="1"/>
  <c r="G33" i="14"/>
  <c r="G3" i="20" s="1"/>
  <c r="K35" i="13"/>
  <c r="K11" i="20" s="1"/>
  <c r="F17" i="20"/>
  <c r="L33" i="13"/>
  <c r="L19" i="20" s="1"/>
  <c r="K33" i="12"/>
  <c r="K9" i="20" s="1"/>
  <c r="L33" i="11"/>
  <c r="L31" i="20" s="1"/>
  <c r="G35" i="10"/>
  <c r="G23" i="20" s="1"/>
  <c r="M35" i="10"/>
  <c r="M23" i="20" s="1"/>
  <c r="K34" i="10"/>
  <c r="K16" i="20" s="1"/>
  <c r="I37" i="10"/>
  <c r="I15" i="20" s="1"/>
  <c r="F35" i="10"/>
  <c r="F23" i="20" s="1"/>
  <c r="J34" i="10"/>
  <c r="J16" i="20" s="1"/>
  <c r="J37" i="10"/>
  <c r="J15" i="20" s="1"/>
  <c r="L36" i="9"/>
  <c r="L28" i="20" s="1"/>
  <c r="O33" i="15"/>
  <c r="O12" i="20" s="1"/>
  <c r="G33" i="15"/>
  <c r="G12" i="20" s="1"/>
  <c r="D33" i="15"/>
  <c r="D12" i="20" s="1"/>
  <c r="B33" i="15"/>
  <c r="A12" i="20" s="1"/>
  <c r="N26" i="20"/>
  <c r="J26" i="20"/>
  <c r="F26" i="20"/>
  <c r="B26" i="20"/>
  <c r="M20" i="20"/>
  <c r="E20" i="20"/>
  <c r="A20" i="20"/>
  <c r="L7" i="20"/>
  <c r="H7" i="20"/>
  <c r="D7" i="20"/>
  <c r="C12" i="20"/>
  <c r="H26" i="20"/>
  <c r="O20" i="20"/>
  <c r="G20" i="20"/>
  <c r="N7" i="20"/>
  <c r="F7" i="20"/>
  <c r="H22" i="20"/>
  <c r="O26" i="20"/>
  <c r="G26" i="20"/>
  <c r="N20" i="20"/>
  <c r="F20" i="20"/>
  <c r="M7" i="20"/>
  <c r="E7" i="20"/>
  <c r="F22" i="20"/>
  <c r="B22" i="20"/>
  <c r="M26" i="20"/>
  <c r="E26" i="20"/>
  <c r="A26" i="20"/>
  <c r="H20" i="20"/>
  <c r="D20" i="20"/>
  <c r="O7" i="20"/>
  <c r="G7" i="20"/>
  <c r="N12" i="20"/>
  <c r="B12" i="20"/>
  <c r="M22" i="20"/>
  <c r="D26" i="20"/>
  <c r="K20" i="20"/>
  <c r="J7" i="20"/>
  <c r="B7" i="20"/>
  <c r="D22" i="20"/>
  <c r="B20" i="20"/>
  <c r="I7" i="20"/>
  <c r="A7" i="20"/>
  <c r="H12" i="20"/>
  <c r="F33" i="15"/>
  <c r="J33" i="15" s="1"/>
  <c r="J12" i="20" s="1"/>
  <c r="M33" i="15"/>
  <c r="M12" i="20" s="1"/>
  <c r="I35" i="14"/>
  <c r="I14" i="20" s="1"/>
  <c r="N21" i="20"/>
  <c r="J21" i="20"/>
  <c r="F21" i="20"/>
  <c r="B21" i="20"/>
  <c r="M25" i="20"/>
  <c r="I25" i="20"/>
  <c r="E25" i="20"/>
  <c r="A25" i="20"/>
  <c r="H14" i="20"/>
  <c r="D14" i="20"/>
  <c r="O33" i="20"/>
  <c r="G33" i="20"/>
  <c r="F3" i="20"/>
  <c r="B3" i="20"/>
  <c r="H21" i="20"/>
  <c r="O25" i="20"/>
  <c r="G25" i="20"/>
  <c r="N14" i="20"/>
  <c r="F14" i="20"/>
  <c r="M33" i="20"/>
  <c r="E33" i="20"/>
  <c r="O21" i="20"/>
  <c r="N25" i="20"/>
  <c r="F25" i="20"/>
  <c r="M14" i="20"/>
  <c r="E14" i="20"/>
  <c r="D33" i="20"/>
  <c r="C3" i="20"/>
  <c r="M21" i="20"/>
  <c r="I21" i="20"/>
  <c r="E21" i="20"/>
  <c r="A21" i="20"/>
  <c r="H25" i="20"/>
  <c r="D25" i="20"/>
  <c r="O14" i="20"/>
  <c r="K14" i="20"/>
  <c r="G14" i="20"/>
  <c r="N33" i="20"/>
  <c r="F33" i="20"/>
  <c r="B33" i="20"/>
  <c r="E3" i="20"/>
  <c r="A3" i="20"/>
  <c r="D21" i="20"/>
  <c r="K25" i="20"/>
  <c r="B14" i="20"/>
  <c r="I33" i="20"/>
  <c r="A33" i="20"/>
  <c r="K21" i="20"/>
  <c r="G21" i="20"/>
  <c r="B25" i="20"/>
  <c r="A14" i="20"/>
  <c r="H33" i="20"/>
  <c r="J35" i="14"/>
  <c r="J14" i="20" s="1"/>
  <c r="H11" i="20"/>
  <c r="H19" i="20"/>
  <c r="K34" i="13"/>
  <c r="K17" i="20" s="1"/>
  <c r="E17" i="20"/>
  <c r="H17" i="20"/>
  <c r="D11" i="20"/>
  <c r="D9" i="20"/>
  <c r="H18" i="20"/>
  <c r="D18" i="20"/>
  <c r="E4" i="20"/>
  <c r="K37" i="11"/>
  <c r="K13" i="20" s="1"/>
  <c r="L37" i="11"/>
  <c r="L13" i="20" s="1"/>
  <c r="I37" i="11"/>
  <c r="I13" i="20" s="1"/>
  <c r="K34" i="11"/>
  <c r="K24" i="20" s="1"/>
  <c r="J37" i="11"/>
  <c r="J13" i="20" s="1"/>
  <c r="I36" i="11"/>
  <c r="I18" i="20" s="1"/>
  <c r="J36" i="11"/>
  <c r="J18" i="20" s="1"/>
  <c r="J34" i="11"/>
  <c r="J24" i="20" s="1"/>
  <c r="K33" i="11"/>
  <c r="K31" i="20" s="1"/>
  <c r="D31" i="20"/>
  <c r="H31" i="20"/>
  <c r="L34" i="10"/>
  <c r="L16" i="20" s="1"/>
  <c r="I34" i="10"/>
  <c r="I16" i="20" s="1"/>
  <c r="E16" i="20"/>
  <c r="L36" i="10"/>
  <c r="L27" i="20" s="1"/>
  <c r="D27" i="20"/>
  <c r="C23" i="20"/>
  <c r="B23" i="20"/>
  <c r="L35" i="9"/>
  <c r="L10" i="20" s="1"/>
  <c r="J34" i="9"/>
  <c r="J5" i="20" s="1"/>
  <c r="E5" i="20"/>
  <c r="I36" i="9"/>
  <c r="I28" i="20" s="1"/>
  <c r="K36" i="9"/>
  <c r="K28" i="20" s="1"/>
  <c r="K34" i="9"/>
  <c r="K5" i="20" s="1"/>
  <c r="F5" i="20"/>
  <c r="G5" i="20"/>
  <c r="L34" i="9"/>
  <c r="L5" i="20" s="1"/>
  <c r="D10" i="20"/>
  <c r="J36" i="8"/>
  <c r="J25" i="18" s="1"/>
  <c r="L33" i="8"/>
  <c r="L19" i="18" s="1"/>
  <c r="L35" i="8"/>
  <c r="L21" i="18" s="1"/>
  <c r="I35" i="8"/>
  <c r="I21" i="18" s="1"/>
  <c r="G19" i="18"/>
  <c r="F16" i="18"/>
  <c r="D19" i="18"/>
  <c r="I33" i="8"/>
  <c r="I19" i="18" s="1"/>
  <c r="E19" i="18"/>
  <c r="F25" i="18"/>
  <c r="D21" i="18"/>
  <c r="H18" i="18"/>
  <c r="D6" i="18"/>
  <c r="F18" i="18"/>
  <c r="H24" i="18"/>
  <c r="J36" i="6"/>
  <c r="J20" i="18" s="1"/>
  <c r="G8" i="18"/>
  <c r="D20" i="18"/>
  <c r="D2" i="18"/>
  <c r="J35" i="5"/>
  <c r="J2" i="18" s="1"/>
  <c r="G11" i="18"/>
  <c r="H2" i="18"/>
  <c r="I33" i="5"/>
  <c r="I34" i="18" s="1"/>
  <c r="H34" i="18"/>
  <c r="E2" i="18"/>
  <c r="G34" i="18"/>
  <c r="F2" i="18"/>
  <c r="E13" i="18"/>
  <c r="G13" i="18"/>
  <c r="L34" i="4"/>
  <c r="L17" i="18" s="1"/>
  <c r="E12" i="18"/>
  <c r="D4" i="18"/>
  <c r="G12" i="18"/>
  <c r="E32" i="18"/>
  <c r="H12" i="18"/>
  <c r="J34" i="3"/>
  <c r="J12" i="18" s="1"/>
  <c r="J33" i="3"/>
  <c r="J31" i="18" s="1"/>
  <c r="F32" i="18"/>
  <c r="H32" i="18"/>
  <c r="B15" i="18"/>
  <c r="C15" i="18"/>
  <c r="B9" i="18"/>
  <c r="C9" i="18"/>
  <c r="C7" i="18"/>
  <c r="B7" i="18"/>
  <c r="C29" i="18"/>
  <c r="B29" i="18"/>
  <c r="O33" i="1"/>
  <c r="O9" i="18" s="1"/>
  <c r="M33" i="1"/>
  <c r="M9" i="18" s="1"/>
  <c r="G33" i="1"/>
  <c r="G9" i="18" s="1"/>
  <c r="E33" i="1"/>
  <c r="E9" i="18" s="1"/>
  <c r="N33" i="1"/>
  <c r="N9" i="18" s="1"/>
  <c r="H33" i="1"/>
  <c r="H9" i="18" s="1"/>
  <c r="F33" i="1"/>
  <c r="F9" i="18" s="1"/>
  <c r="B33" i="1"/>
  <c r="A9" i="18" s="1"/>
  <c r="F34" i="1"/>
  <c r="F15" i="18" s="1"/>
  <c r="H34" i="1"/>
  <c r="H15" i="18" s="1"/>
  <c r="M34" i="1"/>
  <c r="M15" i="18" s="1"/>
  <c r="O34" i="1"/>
  <c r="O15" i="18" s="1"/>
  <c r="E34" i="1"/>
  <c r="E15" i="18" s="1"/>
  <c r="G34" i="1"/>
  <c r="G15" i="18" s="1"/>
  <c r="N34" i="1"/>
  <c r="N15" i="18" s="1"/>
  <c r="B34" i="1"/>
  <c r="A15" i="18" s="1"/>
  <c r="E35" i="1"/>
  <c r="E29" i="18" s="1"/>
  <c r="G35" i="1"/>
  <c r="G29" i="18" s="1"/>
  <c r="M35" i="1"/>
  <c r="M29" i="18" s="1"/>
  <c r="O35" i="1"/>
  <c r="O29" i="18" s="1"/>
  <c r="H35" i="1"/>
  <c r="H29" i="18" s="1"/>
  <c r="N35" i="1"/>
  <c r="N29" i="18" s="1"/>
  <c r="B35" i="1"/>
  <c r="A29" i="18" s="1"/>
  <c r="F35" i="1"/>
  <c r="F29" i="18" s="1"/>
  <c r="E36" i="1"/>
  <c r="E7" i="18" s="1"/>
  <c r="G36" i="1"/>
  <c r="G7" i="18" s="1"/>
  <c r="N36" i="1"/>
  <c r="N7" i="18" s="1"/>
  <c r="F36" i="1"/>
  <c r="F7" i="18" s="1"/>
  <c r="M36" i="1"/>
  <c r="M7" i="18" s="1"/>
  <c r="H36" i="1"/>
  <c r="H7" i="18" s="1"/>
  <c r="O36" i="1"/>
  <c r="O7" i="18" s="1"/>
  <c r="B36" i="1"/>
  <c r="A7" i="18" s="1"/>
  <c r="I34" i="5"/>
  <c r="I11" i="18" s="1"/>
  <c r="J34" i="5"/>
  <c r="J11" i="18" s="1"/>
  <c r="K36" i="7"/>
  <c r="K14" i="18" s="1"/>
  <c r="L36" i="8"/>
  <c r="L25" i="18" s="1"/>
  <c r="J33" i="9"/>
  <c r="J32" i="20" s="1"/>
  <c r="L35" i="14"/>
  <c r="L14" i="20" s="1"/>
  <c r="L34" i="14"/>
  <c r="L33" i="20" s="1"/>
  <c r="L34" i="8"/>
  <c r="L16" i="18" s="1"/>
  <c r="K35" i="11"/>
  <c r="K4" i="20" s="1"/>
  <c r="K35" i="4"/>
  <c r="K3" i="18" s="1"/>
  <c r="I35" i="4"/>
  <c r="I3" i="18" s="1"/>
  <c r="I36" i="8"/>
  <c r="I25" i="18" s="1"/>
  <c r="K33" i="9"/>
  <c r="K32" i="20" s="1"/>
  <c r="L35" i="11"/>
  <c r="L4" i="20" s="1"/>
  <c r="F37" i="1"/>
  <c r="F30" i="18" s="1"/>
  <c r="H37" i="1"/>
  <c r="H30" i="18" s="1"/>
  <c r="N37" i="1"/>
  <c r="N30" i="18" s="1"/>
  <c r="E37" i="1"/>
  <c r="E30" i="18" s="1"/>
  <c r="M37" i="1"/>
  <c r="M30" i="18" s="1"/>
  <c r="B37" i="1"/>
  <c r="A30" i="18" s="1"/>
  <c r="G37" i="1"/>
  <c r="G30" i="18" s="1"/>
  <c r="O37" i="1"/>
  <c r="O30" i="18" s="1"/>
  <c r="L35" i="15"/>
  <c r="L20" i="20" s="1"/>
  <c r="J35" i="15"/>
  <c r="J20" i="20" s="1"/>
  <c r="I36" i="15"/>
  <c r="I26" i="20" s="1"/>
  <c r="I35" i="15"/>
  <c r="I20" i="20" s="1"/>
  <c r="K34" i="14"/>
  <c r="K33" i="20" s="1"/>
  <c r="I33" i="13"/>
  <c r="I19" i="20" s="1"/>
  <c r="L33" i="12"/>
  <c r="L9" i="20" s="1"/>
  <c r="I33" i="12"/>
  <c r="I9" i="20" s="1"/>
  <c r="J33" i="12"/>
  <c r="J9" i="20" s="1"/>
  <c r="I33" i="11"/>
  <c r="I31" i="20" s="1"/>
  <c r="J33" i="11"/>
  <c r="J31" i="20" s="1"/>
  <c r="J35" i="11"/>
  <c r="J4" i="20" s="1"/>
  <c r="K35" i="9"/>
  <c r="K10" i="20" s="1"/>
  <c r="I33" i="9"/>
  <c r="I32" i="20" s="1"/>
  <c r="L33" i="9"/>
  <c r="L32" i="20" s="1"/>
  <c r="K35" i="8"/>
  <c r="K21" i="18" s="1"/>
  <c r="J35" i="8"/>
  <c r="J21" i="18" s="1"/>
  <c r="K36" i="8"/>
  <c r="K25" i="18" s="1"/>
  <c r="K34" i="8"/>
  <c r="K16" i="18" s="1"/>
  <c r="I34" i="8"/>
  <c r="I16" i="18" s="1"/>
  <c r="J36" i="7"/>
  <c r="J14" i="18" s="1"/>
  <c r="L36" i="7"/>
  <c r="L14" i="18" s="1"/>
  <c r="I36" i="7"/>
  <c r="I14" i="18" s="1"/>
  <c r="I35" i="7"/>
  <c r="I6" i="18" s="1"/>
  <c r="J35" i="7"/>
  <c r="J6" i="18" s="1"/>
  <c r="K35" i="7"/>
  <c r="K6" i="18" s="1"/>
  <c r="I36" i="6"/>
  <c r="I20" i="18" s="1"/>
  <c r="K36" i="6"/>
  <c r="K20" i="18" s="1"/>
  <c r="L34" i="5"/>
  <c r="L11" i="18" s="1"/>
  <c r="L33" i="4"/>
  <c r="L13" i="18" s="1"/>
  <c r="L35" i="4"/>
  <c r="L3" i="18" s="1"/>
  <c r="J33" i="4"/>
  <c r="J13" i="18" s="1"/>
  <c r="K33" i="3"/>
  <c r="K31" i="18" s="1"/>
  <c r="I35" i="3"/>
  <c r="I4" i="18" s="1"/>
  <c r="K36" i="15"/>
  <c r="K26" i="20" s="1"/>
  <c r="L36" i="15"/>
  <c r="L26" i="20" s="1"/>
  <c r="K33" i="14"/>
  <c r="K3" i="20" s="1"/>
  <c r="J35" i="13"/>
  <c r="J11" i="20" s="1"/>
  <c r="I35" i="13"/>
  <c r="I11" i="20" s="1"/>
  <c r="J33" i="13"/>
  <c r="J19" i="20" s="1"/>
  <c r="D42" i="13"/>
  <c r="K33" i="13"/>
  <c r="K19" i="20" s="1"/>
  <c r="I35" i="12"/>
  <c r="I30" i="20" s="1"/>
  <c r="J36" i="10"/>
  <c r="J27" i="20" s="1"/>
  <c r="I36" i="10"/>
  <c r="I27" i="20" s="1"/>
  <c r="K36" i="10"/>
  <c r="K27" i="20" s="1"/>
  <c r="I35" i="9"/>
  <c r="I10" i="20" s="1"/>
  <c r="I33" i="7"/>
  <c r="I24" i="18" s="1"/>
  <c r="J33" i="7"/>
  <c r="J24" i="18" s="1"/>
  <c r="L36" i="6"/>
  <c r="L20" i="18" s="1"/>
  <c r="L35" i="3"/>
  <c r="L4" i="18" s="1"/>
  <c r="K35" i="3"/>
  <c r="K4" i="18" s="1"/>
  <c r="I33" i="3"/>
  <c r="I31" i="18" s="1"/>
  <c r="L33" i="3"/>
  <c r="L31" i="18" s="1"/>
  <c r="AL14" i="1"/>
  <c r="C14" i="1" s="1"/>
  <c r="C27" i="17" s="1"/>
  <c r="AL18" i="1"/>
  <c r="C18" i="1" s="1"/>
  <c r="C62" i="17" s="1"/>
  <c r="AL20" i="1"/>
  <c r="C20" i="1" s="1"/>
  <c r="C52" i="17" s="1"/>
  <c r="AL16" i="1"/>
  <c r="C16" i="1" s="1"/>
  <c r="C80" i="17" s="1"/>
  <c r="L37" i="9" l="1"/>
  <c r="L29" i="20" s="1"/>
  <c r="H29" i="20"/>
  <c r="K37" i="9"/>
  <c r="K29" i="20" s="1"/>
  <c r="D29" i="20"/>
  <c r="I37" i="9"/>
  <c r="I29" i="20" s="1"/>
  <c r="J33" i="14"/>
  <c r="J3" i="20" s="1"/>
  <c r="D3" i="20"/>
  <c r="L35" i="10"/>
  <c r="L23" i="20" s="1"/>
  <c r="I33" i="14"/>
  <c r="I3" i="20" s="1"/>
  <c r="J37" i="15"/>
  <c r="J22" i="20" s="1"/>
  <c r="I37" i="15"/>
  <c r="I22" i="20" s="1"/>
  <c r="G22" i="20"/>
  <c r="L33" i="14"/>
  <c r="L3" i="20" s="1"/>
  <c r="I39" i="10"/>
  <c r="I35" i="20" s="1"/>
  <c r="J39" i="10"/>
  <c r="J35" i="20" s="1"/>
  <c r="I35" i="10"/>
  <c r="I23" i="20" s="1"/>
  <c r="L39" i="10"/>
  <c r="L35" i="20" s="1"/>
  <c r="F12" i="20"/>
  <c r="K35" i="10"/>
  <c r="K23" i="20" s="1"/>
  <c r="J35" i="10"/>
  <c r="J23" i="20" s="1"/>
  <c r="D42" i="15"/>
  <c r="L33" i="15"/>
  <c r="L12" i="20" s="1"/>
  <c r="K33" i="15"/>
  <c r="K12" i="20" s="1"/>
  <c r="I33" i="15"/>
  <c r="I12" i="20" s="1"/>
  <c r="D42" i="3"/>
  <c r="D42" i="4"/>
  <c r="D42" i="5"/>
  <c r="D42" i="6"/>
  <c r="D42" i="7"/>
  <c r="D42" i="8"/>
  <c r="D42" i="9"/>
  <c r="D42" i="10"/>
  <c r="D42" i="11"/>
  <c r="D42" i="12"/>
  <c r="AE34" i="1"/>
  <c r="D34" i="1" s="1"/>
  <c r="D15" i="18" s="1"/>
  <c r="AE35" i="1"/>
  <c r="D35" i="1" s="1"/>
  <c r="D29" i="18" s="1"/>
  <c r="AE36" i="1"/>
  <c r="D36" i="1" s="1"/>
  <c r="D7" i="18" s="1"/>
  <c r="AE37" i="1"/>
  <c r="D37" i="1" s="1"/>
  <c r="AE38" i="1"/>
  <c r="AE39" i="1"/>
  <c r="AE40" i="1"/>
  <c r="AE41" i="1"/>
  <c r="AE42" i="1"/>
  <c r="AE33" i="1"/>
  <c r="D33" i="1" s="1"/>
  <c r="L37" i="1" l="1"/>
  <c r="L30" i="18" s="1"/>
  <c r="D30" i="18"/>
  <c r="J37" i="1"/>
  <c r="J30" i="18" s="1"/>
  <c r="I37" i="1"/>
  <c r="I30" i="18" s="1"/>
  <c r="K37" i="1"/>
  <c r="K30" i="18" s="1"/>
  <c r="K33" i="1"/>
  <c r="K9" i="18" s="1"/>
  <c r="D9" i="18"/>
  <c r="I36" i="1"/>
  <c r="I7" i="18" s="1"/>
  <c r="L36" i="1"/>
  <c r="L7" i="18" s="1"/>
  <c r="J36" i="1"/>
  <c r="J7" i="18" s="1"/>
  <c r="I34" i="1"/>
  <c r="I15" i="18" s="1"/>
  <c r="L34" i="1"/>
  <c r="L15" i="18" s="1"/>
  <c r="K36" i="1"/>
  <c r="K7" i="18" s="1"/>
  <c r="L33" i="1"/>
  <c r="L9" i="18" s="1"/>
  <c r="J33" i="1"/>
  <c r="J9" i="18" s="1"/>
  <c r="I35" i="1"/>
  <c r="I29" i="18" s="1"/>
  <c r="K35" i="1"/>
  <c r="K29" i="18" s="1"/>
  <c r="L35" i="1"/>
  <c r="L29" i="18" s="1"/>
  <c r="J35" i="1"/>
  <c r="J29" i="18" s="1"/>
  <c r="K34" i="1"/>
  <c r="K15" i="18" s="1"/>
  <c r="I33" i="1"/>
  <c r="I9" i="18" s="1"/>
  <c r="J34" i="1"/>
  <c r="J15" i="18" s="1"/>
  <c r="D42" i="1"/>
  <c r="N42" i="15"/>
  <c r="H42" i="15"/>
  <c r="G42" i="15"/>
  <c r="E42" i="15"/>
  <c r="L24" i="15"/>
  <c r="M84" i="19" s="1"/>
  <c r="K24" i="15"/>
  <c r="L84" i="19" s="1"/>
  <c r="J24" i="15"/>
  <c r="K84" i="19" s="1"/>
  <c r="I24" i="15"/>
  <c r="J84" i="19" s="1"/>
  <c r="H24" i="15"/>
  <c r="I84" i="19" s="1"/>
  <c r="G24" i="15"/>
  <c r="H84" i="19" s="1"/>
  <c r="F24" i="15"/>
  <c r="G84" i="19" s="1"/>
  <c r="E24" i="15"/>
  <c r="F84" i="19" s="1"/>
  <c r="D24" i="15"/>
  <c r="E84" i="19" s="1"/>
  <c r="B24" i="15"/>
  <c r="B84" i="19" s="1"/>
  <c r="L23" i="15"/>
  <c r="M73" i="19" s="1"/>
  <c r="K23" i="15"/>
  <c r="L73" i="19" s="1"/>
  <c r="J23" i="15"/>
  <c r="K73" i="19" s="1"/>
  <c r="I23" i="15"/>
  <c r="J73" i="19" s="1"/>
  <c r="H23" i="15"/>
  <c r="I73" i="19" s="1"/>
  <c r="G23" i="15"/>
  <c r="H73" i="19" s="1"/>
  <c r="F23" i="15"/>
  <c r="G73" i="19" s="1"/>
  <c r="E23" i="15"/>
  <c r="F73" i="19" s="1"/>
  <c r="D23" i="15"/>
  <c r="E73" i="19" s="1"/>
  <c r="B23" i="15"/>
  <c r="B73" i="19" s="1"/>
  <c r="L22" i="15"/>
  <c r="M77" i="19" s="1"/>
  <c r="K22" i="15"/>
  <c r="L77" i="19" s="1"/>
  <c r="J22" i="15"/>
  <c r="K77" i="19" s="1"/>
  <c r="I22" i="15"/>
  <c r="J77" i="19" s="1"/>
  <c r="H22" i="15"/>
  <c r="I77" i="19" s="1"/>
  <c r="G22" i="15"/>
  <c r="H77" i="19" s="1"/>
  <c r="F22" i="15"/>
  <c r="G77" i="19" s="1"/>
  <c r="E22" i="15"/>
  <c r="F77" i="19" s="1"/>
  <c r="D22" i="15"/>
  <c r="E77" i="19" s="1"/>
  <c r="B22" i="15"/>
  <c r="B77" i="19" s="1"/>
  <c r="L21" i="15"/>
  <c r="M47" i="19" s="1"/>
  <c r="K21" i="15"/>
  <c r="L47" i="19" s="1"/>
  <c r="J21" i="15"/>
  <c r="K47" i="19" s="1"/>
  <c r="I21" i="15"/>
  <c r="J47" i="19" s="1"/>
  <c r="H21" i="15"/>
  <c r="I47" i="19" s="1"/>
  <c r="G21" i="15"/>
  <c r="H47" i="19" s="1"/>
  <c r="F21" i="15"/>
  <c r="G47" i="19" s="1"/>
  <c r="E21" i="15"/>
  <c r="F47" i="19" s="1"/>
  <c r="D21" i="15"/>
  <c r="E47" i="19" s="1"/>
  <c r="B21" i="15"/>
  <c r="B47" i="19" s="1"/>
  <c r="L20" i="15"/>
  <c r="M79" i="19" s="1"/>
  <c r="K20" i="15"/>
  <c r="L79" i="19" s="1"/>
  <c r="J20" i="15"/>
  <c r="K79" i="19" s="1"/>
  <c r="I20" i="15"/>
  <c r="J79" i="19" s="1"/>
  <c r="H20" i="15"/>
  <c r="I79" i="19" s="1"/>
  <c r="G20" i="15"/>
  <c r="H79" i="19" s="1"/>
  <c r="F20" i="15"/>
  <c r="G79" i="19" s="1"/>
  <c r="E20" i="15"/>
  <c r="F79" i="19" s="1"/>
  <c r="D20" i="15"/>
  <c r="E79" i="19" s="1"/>
  <c r="B20" i="15"/>
  <c r="B79" i="19" s="1"/>
  <c r="L19" i="15"/>
  <c r="M61" i="19" s="1"/>
  <c r="K19" i="15"/>
  <c r="L61" i="19" s="1"/>
  <c r="J19" i="15"/>
  <c r="K61" i="19" s="1"/>
  <c r="I19" i="15"/>
  <c r="J61" i="19" s="1"/>
  <c r="H19" i="15"/>
  <c r="I61" i="19" s="1"/>
  <c r="G19" i="15"/>
  <c r="H61" i="19" s="1"/>
  <c r="F19" i="15"/>
  <c r="G61" i="19" s="1"/>
  <c r="E19" i="15"/>
  <c r="F61" i="19" s="1"/>
  <c r="D19" i="15"/>
  <c r="E61" i="19" s="1"/>
  <c r="B19" i="15"/>
  <c r="B61" i="19" s="1"/>
  <c r="L18" i="15"/>
  <c r="M25" i="19" s="1"/>
  <c r="K18" i="15"/>
  <c r="L25" i="19" s="1"/>
  <c r="J18" i="15"/>
  <c r="K25" i="19" s="1"/>
  <c r="I18" i="15"/>
  <c r="J25" i="19" s="1"/>
  <c r="H18" i="15"/>
  <c r="I25" i="19" s="1"/>
  <c r="G18" i="15"/>
  <c r="H25" i="19" s="1"/>
  <c r="F18" i="15"/>
  <c r="G25" i="19" s="1"/>
  <c r="E18" i="15"/>
  <c r="F25" i="19" s="1"/>
  <c r="D18" i="15"/>
  <c r="E25" i="19" s="1"/>
  <c r="B18" i="15"/>
  <c r="B25" i="19" s="1"/>
  <c r="L17" i="15"/>
  <c r="M56" i="19" s="1"/>
  <c r="K17" i="15"/>
  <c r="L56" i="19" s="1"/>
  <c r="J17" i="15"/>
  <c r="K56" i="19" s="1"/>
  <c r="I17" i="15"/>
  <c r="J56" i="19" s="1"/>
  <c r="H17" i="15"/>
  <c r="I56" i="19" s="1"/>
  <c r="G17" i="15"/>
  <c r="H56" i="19" s="1"/>
  <c r="F17" i="15"/>
  <c r="G56" i="19" s="1"/>
  <c r="E17" i="15"/>
  <c r="F56" i="19" s="1"/>
  <c r="D17" i="15"/>
  <c r="E56" i="19" s="1"/>
  <c r="B17" i="15"/>
  <c r="B56" i="19" s="1"/>
  <c r="L16" i="15"/>
  <c r="M60" i="19" s="1"/>
  <c r="K16" i="15"/>
  <c r="L60" i="19" s="1"/>
  <c r="J16" i="15"/>
  <c r="K60" i="19" s="1"/>
  <c r="I16" i="15"/>
  <c r="J60" i="19" s="1"/>
  <c r="H16" i="15"/>
  <c r="I60" i="19" s="1"/>
  <c r="G16" i="15"/>
  <c r="H60" i="19" s="1"/>
  <c r="F16" i="15"/>
  <c r="G60" i="19" s="1"/>
  <c r="E16" i="15"/>
  <c r="F60" i="19" s="1"/>
  <c r="D16" i="15"/>
  <c r="E60" i="19" s="1"/>
  <c r="B16" i="15"/>
  <c r="B60" i="19" s="1"/>
  <c r="L15" i="15"/>
  <c r="M72" i="19" s="1"/>
  <c r="K15" i="15"/>
  <c r="L72" i="19" s="1"/>
  <c r="J15" i="15"/>
  <c r="K72" i="19" s="1"/>
  <c r="I15" i="15"/>
  <c r="J72" i="19" s="1"/>
  <c r="H15" i="15"/>
  <c r="I72" i="19" s="1"/>
  <c r="G15" i="15"/>
  <c r="H72" i="19" s="1"/>
  <c r="F15" i="15"/>
  <c r="G72" i="19" s="1"/>
  <c r="E15" i="15"/>
  <c r="F72" i="19" s="1"/>
  <c r="D15" i="15"/>
  <c r="E72" i="19" s="1"/>
  <c r="B15" i="15"/>
  <c r="B72" i="19" s="1"/>
  <c r="L14" i="15"/>
  <c r="M55" i="19" s="1"/>
  <c r="K14" i="15"/>
  <c r="L55" i="19" s="1"/>
  <c r="J14" i="15"/>
  <c r="K55" i="19" s="1"/>
  <c r="I14" i="15"/>
  <c r="J55" i="19" s="1"/>
  <c r="H14" i="15"/>
  <c r="I55" i="19" s="1"/>
  <c r="G14" i="15"/>
  <c r="H55" i="19" s="1"/>
  <c r="F14" i="15"/>
  <c r="G55" i="19" s="1"/>
  <c r="E14" i="15"/>
  <c r="F55" i="19" s="1"/>
  <c r="D14" i="15"/>
  <c r="E55" i="19" s="1"/>
  <c r="B14" i="15"/>
  <c r="B55" i="19" s="1"/>
  <c r="L13" i="15"/>
  <c r="M51" i="19" s="1"/>
  <c r="K13" i="15"/>
  <c r="L51" i="19" s="1"/>
  <c r="J13" i="15"/>
  <c r="K51" i="19" s="1"/>
  <c r="I13" i="15"/>
  <c r="J51" i="19" s="1"/>
  <c r="H13" i="15"/>
  <c r="I51" i="19" s="1"/>
  <c r="G13" i="15"/>
  <c r="H51" i="19" s="1"/>
  <c r="F13" i="15"/>
  <c r="G51" i="19" s="1"/>
  <c r="E13" i="15"/>
  <c r="F51" i="19" s="1"/>
  <c r="D13" i="15"/>
  <c r="E51" i="19" s="1"/>
  <c r="B13" i="15"/>
  <c r="B51" i="19" s="1"/>
  <c r="L12" i="15"/>
  <c r="M10" i="19" s="1"/>
  <c r="K12" i="15"/>
  <c r="L10" i="19" s="1"/>
  <c r="J12" i="15"/>
  <c r="K10" i="19" s="1"/>
  <c r="I12" i="15"/>
  <c r="J10" i="19" s="1"/>
  <c r="H12" i="15"/>
  <c r="I10" i="19" s="1"/>
  <c r="G12" i="15"/>
  <c r="H10" i="19" s="1"/>
  <c r="F12" i="15"/>
  <c r="G10" i="19" s="1"/>
  <c r="E12" i="15"/>
  <c r="F10" i="19" s="1"/>
  <c r="D12" i="15"/>
  <c r="E10" i="19" s="1"/>
  <c r="B12" i="15"/>
  <c r="B10" i="19" s="1"/>
  <c r="G29" i="15" l="1"/>
  <c r="K29" i="15"/>
  <c r="N15" i="15"/>
  <c r="O72" i="19" s="1"/>
  <c r="N19" i="15"/>
  <c r="O61" i="19" s="1"/>
  <c r="M16" i="15"/>
  <c r="N60" i="19" s="1"/>
  <c r="M20" i="15"/>
  <c r="N79" i="19" s="1"/>
  <c r="M24" i="15"/>
  <c r="N84" i="19" s="1"/>
  <c r="E29" i="15"/>
  <c r="I29" i="15"/>
  <c r="M14" i="15"/>
  <c r="N55" i="19" s="1"/>
  <c r="M18" i="15"/>
  <c r="N25" i="19" s="1"/>
  <c r="M22" i="15"/>
  <c r="N77" i="19" s="1"/>
  <c r="M12" i="15"/>
  <c r="N10" i="19" s="1"/>
  <c r="M13" i="15"/>
  <c r="N51" i="19" s="1"/>
  <c r="O15" i="15"/>
  <c r="P72" i="19" s="1"/>
  <c r="M17" i="15"/>
  <c r="N56" i="19" s="1"/>
  <c r="M21" i="15"/>
  <c r="N47" i="19" s="1"/>
  <c r="M23" i="15"/>
  <c r="N73" i="19" s="1"/>
  <c r="F29" i="15"/>
  <c r="H29" i="15"/>
  <c r="J29" i="15"/>
  <c r="L29" i="15"/>
  <c r="N14" i="15"/>
  <c r="N16" i="15"/>
  <c r="N18" i="15"/>
  <c r="N20" i="15"/>
  <c r="N22" i="15"/>
  <c r="N24" i="15"/>
  <c r="K42" i="15"/>
  <c r="M42" i="15"/>
  <c r="O42" i="15"/>
  <c r="L42" i="15"/>
  <c r="I42" i="15"/>
  <c r="N13" i="15"/>
  <c r="N17" i="15"/>
  <c r="N21" i="15"/>
  <c r="N23" i="15"/>
  <c r="F42" i="15"/>
  <c r="J42" i="15" s="1"/>
  <c r="N12" i="15"/>
  <c r="O10" i="19" s="1"/>
  <c r="M15" i="15"/>
  <c r="N72" i="19" s="1"/>
  <c r="M19" i="15"/>
  <c r="N61" i="19" s="1"/>
  <c r="D29" i="15"/>
  <c r="O17" i="15" l="1"/>
  <c r="P56" i="19" s="1"/>
  <c r="O56" i="19"/>
  <c r="O22" i="15"/>
  <c r="P77" i="19" s="1"/>
  <c r="O77" i="19"/>
  <c r="O14" i="15"/>
  <c r="P55" i="19" s="1"/>
  <c r="O55" i="19"/>
  <c r="O13" i="15"/>
  <c r="P51" i="19" s="1"/>
  <c r="O51" i="19"/>
  <c r="O20" i="15"/>
  <c r="P79" i="19" s="1"/>
  <c r="O79" i="19"/>
  <c r="O23" i="15"/>
  <c r="P73" i="19" s="1"/>
  <c r="O73" i="19"/>
  <c r="O18" i="15"/>
  <c r="P25" i="19" s="1"/>
  <c r="O25" i="19"/>
  <c r="O21" i="15"/>
  <c r="P47" i="19" s="1"/>
  <c r="O47" i="19"/>
  <c r="O24" i="15"/>
  <c r="P84" i="19" s="1"/>
  <c r="O84" i="19"/>
  <c r="O16" i="15"/>
  <c r="P60" i="19" s="1"/>
  <c r="O60" i="19"/>
  <c r="O19" i="15"/>
  <c r="P61" i="19" s="1"/>
  <c r="M29" i="15"/>
  <c r="O12" i="15"/>
  <c r="P10" i="19" s="1"/>
  <c r="N29" i="15"/>
  <c r="O29" i="15" s="1"/>
  <c r="O42" i="14"/>
  <c r="N42" i="14"/>
  <c r="M42" i="14"/>
  <c r="H42" i="14"/>
  <c r="G42" i="14"/>
  <c r="F42" i="14"/>
  <c r="E42" i="14"/>
  <c r="L24" i="14"/>
  <c r="M45" i="19" s="1"/>
  <c r="K24" i="14"/>
  <c r="L45" i="19" s="1"/>
  <c r="J24" i="14"/>
  <c r="K45" i="19" s="1"/>
  <c r="I24" i="14"/>
  <c r="J45" i="19" s="1"/>
  <c r="H24" i="14"/>
  <c r="I45" i="19" s="1"/>
  <c r="G24" i="14"/>
  <c r="H45" i="19" s="1"/>
  <c r="F24" i="14"/>
  <c r="G45" i="19" s="1"/>
  <c r="E24" i="14"/>
  <c r="F45" i="19" s="1"/>
  <c r="D24" i="14"/>
  <c r="E45" i="19" s="1"/>
  <c r="B24" i="14"/>
  <c r="B45" i="19" s="1"/>
  <c r="L23" i="14"/>
  <c r="M83" i="19" s="1"/>
  <c r="K23" i="14"/>
  <c r="L83" i="19" s="1"/>
  <c r="J23" i="14"/>
  <c r="K83" i="19" s="1"/>
  <c r="I23" i="14"/>
  <c r="J83" i="19" s="1"/>
  <c r="H23" i="14"/>
  <c r="I83" i="19" s="1"/>
  <c r="G23" i="14"/>
  <c r="H83" i="19" s="1"/>
  <c r="F23" i="14"/>
  <c r="G83" i="19" s="1"/>
  <c r="E23" i="14"/>
  <c r="F83" i="19" s="1"/>
  <c r="D23" i="14"/>
  <c r="E83" i="19" s="1"/>
  <c r="B23" i="14"/>
  <c r="B83" i="19" s="1"/>
  <c r="L22" i="14"/>
  <c r="M7" i="19" s="1"/>
  <c r="K22" i="14"/>
  <c r="L7" i="19" s="1"/>
  <c r="J22" i="14"/>
  <c r="K7" i="19" s="1"/>
  <c r="I22" i="14"/>
  <c r="J7" i="19" s="1"/>
  <c r="H22" i="14"/>
  <c r="I7" i="19" s="1"/>
  <c r="G22" i="14"/>
  <c r="H7" i="19" s="1"/>
  <c r="F22" i="14"/>
  <c r="G7" i="19" s="1"/>
  <c r="E22" i="14"/>
  <c r="F7" i="19" s="1"/>
  <c r="D22" i="14"/>
  <c r="E7" i="19" s="1"/>
  <c r="B22" i="14"/>
  <c r="B7" i="19" s="1"/>
  <c r="L21" i="14"/>
  <c r="M2" i="19" s="1"/>
  <c r="K21" i="14"/>
  <c r="L2" i="19" s="1"/>
  <c r="J21" i="14"/>
  <c r="K2" i="19" s="1"/>
  <c r="I21" i="14"/>
  <c r="J2" i="19" s="1"/>
  <c r="H21" i="14"/>
  <c r="I2" i="19" s="1"/>
  <c r="G21" i="14"/>
  <c r="H2" i="19" s="1"/>
  <c r="F21" i="14"/>
  <c r="G2" i="19" s="1"/>
  <c r="E21" i="14"/>
  <c r="F2" i="19" s="1"/>
  <c r="D21" i="14"/>
  <c r="E2" i="19" s="1"/>
  <c r="B21" i="14"/>
  <c r="B2" i="19" s="1"/>
  <c r="L20" i="14"/>
  <c r="M14" i="19" s="1"/>
  <c r="K20" i="14"/>
  <c r="L14" i="19" s="1"/>
  <c r="J20" i="14"/>
  <c r="K14" i="19" s="1"/>
  <c r="I20" i="14"/>
  <c r="J14" i="19" s="1"/>
  <c r="H20" i="14"/>
  <c r="I14" i="19" s="1"/>
  <c r="G20" i="14"/>
  <c r="H14" i="19" s="1"/>
  <c r="F20" i="14"/>
  <c r="G14" i="19" s="1"/>
  <c r="E20" i="14"/>
  <c r="F14" i="19" s="1"/>
  <c r="D20" i="14"/>
  <c r="E14" i="19" s="1"/>
  <c r="B20" i="14"/>
  <c r="B14" i="19" s="1"/>
  <c r="L19" i="14"/>
  <c r="M89" i="19" s="1"/>
  <c r="K19" i="14"/>
  <c r="L89" i="19" s="1"/>
  <c r="J19" i="14"/>
  <c r="K89" i="19" s="1"/>
  <c r="I19" i="14"/>
  <c r="J89" i="19" s="1"/>
  <c r="H19" i="14"/>
  <c r="I89" i="19" s="1"/>
  <c r="G19" i="14"/>
  <c r="H89" i="19" s="1"/>
  <c r="F19" i="14"/>
  <c r="G89" i="19" s="1"/>
  <c r="E19" i="14"/>
  <c r="F89" i="19" s="1"/>
  <c r="D19" i="14"/>
  <c r="E89" i="19" s="1"/>
  <c r="B19" i="14"/>
  <c r="B89" i="19" s="1"/>
  <c r="L18" i="14"/>
  <c r="M29" i="19" s="1"/>
  <c r="K18" i="14"/>
  <c r="L29" i="19" s="1"/>
  <c r="J18" i="14"/>
  <c r="K29" i="19" s="1"/>
  <c r="I18" i="14"/>
  <c r="J29" i="19" s="1"/>
  <c r="H18" i="14"/>
  <c r="I29" i="19" s="1"/>
  <c r="G18" i="14"/>
  <c r="H29" i="19" s="1"/>
  <c r="F18" i="14"/>
  <c r="G29" i="19" s="1"/>
  <c r="E18" i="14"/>
  <c r="F29" i="19" s="1"/>
  <c r="D18" i="14"/>
  <c r="E29" i="19" s="1"/>
  <c r="B18" i="14"/>
  <c r="B29" i="19" s="1"/>
  <c r="L17" i="14"/>
  <c r="M44" i="19" s="1"/>
  <c r="K17" i="14"/>
  <c r="L44" i="19" s="1"/>
  <c r="J17" i="14"/>
  <c r="K44" i="19" s="1"/>
  <c r="I17" i="14"/>
  <c r="J44" i="19" s="1"/>
  <c r="H17" i="14"/>
  <c r="I44" i="19" s="1"/>
  <c r="G17" i="14"/>
  <c r="H44" i="19" s="1"/>
  <c r="F17" i="14"/>
  <c r="G44" i="19" s="1"/>
  <c r="E17" i="14"/>
  <c r="F44" i="19" s="1"/>
  <c r="D17" i="14"/>
  <c r="E44" i="19" s="1"/>
  <c r="B17" i="14"/>
  <c r="B44" i="19" s="1"/>
  <c r="L16" i="14"/>
  <c r="M22" i="19" s="1"/>
  <c r="K16" i="14"/>
  <c r="L22" i="19" s="1"/>
  <c r="J16" i="14"/>
  <c r="K22" i="19" s="1"/>
  <c r="I16" i="14"/>
  <c r="J22" i="19" s="1"/>
  <c r="H16" i="14"/>
  <c r="I22" i="19" s="1"/>
  <c r="G16" i="14"/>
  <c r="H22" i="19" s="1"/>
  <c r="F16" i="14"/>
  <c r="G22" i="19" s="1"/>
  <c r="E16" i="14"/>
  <c r="F22" i="19" s="1"/>
  <c r="D16" i="14"/>
  <c r="E22" i="19" s="1"/>
  <c r="B16" i="14"/>
  <c r="B22" i="19" s="1"/>
  <c r="L15" i="14"/>
  <c r="M27" i="19" s="1"/>
  <c r="K15" i="14"/>
  <c r="L27" i="19" s="1"/>
  <c r="J15" i="14"/>
  <c r="K27" i="19" s="1"/>
  <c r="I15" i="14"/>
  <c r="J27" i="19" s="1"/>
  <c r="H15" i="14"/>
  <c r="I27" i="19" s="1"/>
  <c r="G15" i="14"/>
  <c r="H27" i="19" s="1"/>
  <c r="F15" i="14"/>
  <c r="G27" i="19" s="1"/>
  <c r="E15" i="14"/>
  <c r="F27" i="19" s="1"/>
  <c r="D15" i="14"/>
  <c r="E27" i="19" s="1"/>
  <c r="B15" i="14"/>
  <c r="B27" i="19" s="1"/>
  <c r="L14" i="14"/>
  <c r="M46" i="19" s="1"/>
  <c r="K14" i="14"/>
  <c r="L46" i="19" s="1"/>
  <c r="J14" i="14"/>
  <c r="K46" i="19" s="1"/>
  <c r="I14" i="14"/>
  <c r="J46" i="19" s="1"/>
  <c r="H14" i="14"/>
  <c r="I46" i="19" s="1"/>
  <c r="G14" i="14"/>
  <c r="H46" i="19" s="1"/>
  <c r="F14" i="14"/>
  <c r="G46" i="19" s="1"/>
  <c r="E14" i="14"/>
  <c r="F46" i="19" s="1"/>
  <c r="D14" i="14"/>
  <c r="E46" i="19" s="1"/>
  <c r="B14" i="14"/>
  <c r="B46" i="19" s="1"/>
  <c r="L13" i="14"/>
  <c r="M41" i="19" s="1"/>
  <c r="K13" i="14"/>
  <c r="L41" i="19" s="1"/>
  <c r="J13" i="14"/>
  <c r="K41" i="19" s="1"/>
  <c r="I13" i="14"/>
  <c r="J41" i="19" s="1"/>
  <c r="H13" i="14"/>
  <c r="I41" i="19" s="1"/>
  <c r="G13" i="14"/>
  <c r="H41" i="19" s="1"/>
  <c r="F13" i="14"/>
  <c r="G41" i="19" s="1"/>
  <c r="E13" i="14"/>
  <c r="F41" i="19" s="1"/>
  <c r="D13" i="14"/>
  <c r="E41" i="19" s="1"/>
  <c r="B13" i="14"/>
  <c r="B41" i="19" s="1"/>
  <c r="L12" i="14"/>
  <c r="M35" i="19" s="1"/>
  <c r="K12" i="14"/>
  <c r="L35" i="19" s="1"/>
  <c r="J12" i="14"/>
  <c r="K35" i="19" s="1"/>
  <c r="I12" i="14"/>
  <c r="J35" i="19" s="1"/>
  <c r="H12" i="14"/>
  <c r="I35" i="19" s="1"/>
  <c r="G12" i="14"/>
  <c r="H35" i="19" s="1"/>
  <c r="F12" i="14"/>
  <c r="G35" i="19" s="1"/>
  <c r="E12" i="14"/>
  <c r="F35" i="19" s="1"/>
  <c r="D12" i="14"/>
  <c r="E35" i="19" s="1"/>
  <c r="B12" i="14"/>
  <c r="B35" i="19" s="1"/>
  <c r="O42" i="13"/>
  <c r="N42" i="13"/>
  <c r="M42" i="13"/>
  <c r="G42" i="13"/>
  <c r="F42" i="13"/>
  <c r="E42" i="13"/>
  <c r="L24" i="13"/>
  <c r="M88" i="19" s="1"/>
  <c r="K24" i="13"/>
  <c r="L88" i="19" s="1"/>
  <c r="J24" i="13"/>
  <c r="K88" i="19" s="1"/>
  <c r="I24" i="13"/>
  <c r="J88" i="19" s="1"/>
  <c r="H24" i="13"/>
  <c r="I88" i="19" s="1"/>
  <c r="G24" i="13"/>
  <c r="H88" i="19" s="1"/>
  <c r="F24" i="13"/>
  <c r="G88" i="19" s="1"/>
  <c r="E24" i="13"/>
  <c r="F88" i="19" s="1"/>
  <c r="D24" i="13"/>
  <c r="E88" i="19" s="1"/>
  <c r="B24" i="13"/>
  <c r="B88" i="19" s="1"/>
  <c r="L23" i="13"/>
  <c r="M91" i="19" s="1"/>
  <c r="K23" i="13"/>
  <c r="L91" i="19" s="1"/>
  <c r="J23" i="13"/>
  <c r="K91" i="19" s="1"/>
  <c r="I23" i="13"/>
  <c r="J91" i="19" s="1"/>
  <c r="H23" i="13"/>
  <c r="I91" i="19" s="1"/>
  <c r="G23" i="13"/>
  <c r="H91" i="19" s="1"/>
  <c r="F23" i="13"/>
  <c r="G91" i="19" s="1"/>
  <c r="E23" i="13"/>
  <c r="F91" i="19" s="1"/>
  <c r="D23" i="13"/>
  <c r="E91" i="19" s="1"/>
  <c r="B23" i="13"/>
  <c r="B91" i="19" s="1"/>
  <c r="L22" i="13"/>
  <c r="M18" i="19" s="1"/>
  <c r="K22" i="13"/>
  <c r="L18" i="19" s="1"/>
  <c r="J22" i="13"/>
  <c r="K18" i="19" s="1"/>
  <c r="I22" i="13"/>
  <c r="J18" i="19" s="1"/>
  <c r="H22" i="13"/>
  <c r="I18" i="19" s="1"/>
  <c r="G22" i="13"/>
  <c r="H18" i="19" s="1"/>
  <c r="F22" i="13"/>
  <c r="G18" i="19" s="1"/>
  <c r="E22" i="13"/>
  <c r="F18" i="19" s="1"/>
  <c r="D22" i="13"/>
  <c r="E18" i="19" s="1"/>
  <c r="B22" i="13"/>
  <c r="B18" i="19" s="1"/>
  <c r="L21" i="13"/>
  <c r="M32" i="19" s="1"/>
  <c r="K21" i="13"/>
  <c r="L32" i="19" s="1"/>
  <c r="J21" i="13"/>
  <c r="K32" i="19" s="1"/>
  <c r="I21" i="13"/>
  <c r="J32" i="19" s="1"/>
  <c r="H21" i="13"/>
  <c r="I32" i="19" s="1"/>
  <c r="G21" i="13"/>
  <c r="H32" i="19" s="1"/>
  <c r="F21" i="13"/>
  <c r="G32" i="19" s="1"/>
  <c r="E21" i="13"/>
  <c r="F32" i="19" s="1"/>
  <c r="D21" i="13"/>
  <c r="E32" i="19" s="1"/>
  <c r="B21" i="13"/>
  <c r="B32" i="19" s="1"/>
  <c r="L20" i="13"/>
  <c r="M52" i="19" s="1"/>
  <c r="K20" i="13"/>
  <c r="L52" i="19" s="1"/>
  <c r="J20" i="13"/>
  <c r="K52" i="19" s="1"/>
  <c r="I20" i="13"/>
  <c r="J52" i="19" s="1"/>
  <c r="H20" i="13"/>
  <c r="I52" i="19" s="1"/>
  <c r="G20" i="13"/>
  <c r="H52" i="19" s="1"/>
  <c r="F20" i="13"/>
  <c r="G52" i="19" s="1"/>
  <c r="E20" i="13"/>
  <c r="F52" i="19" s="1"/>
  <c r="D20" i="13"/>
  <c r="E52" i="19" s="1"/>
  <c r="B20" i="13"/>
  <c r="B52" i="19" s="1"/>
  <c r="L19" i="13"/>
  <c r="M6" i="19" s="1"/>
  <c r="K19" i="13"/>
  <c r="L6" i="19" s="1"/>
  <c r="J19" i="13"/>
  <c r="K6" i="19" s="1"/>
  <c r="I19" i="13"/>
  <c r="J6" i="19" s="1"/>
  <c r="H19" i="13"/>
  <c r="I6" i="19" s="1"/>
  <c r="G19" i="13"/>
  <c r="H6" i="19" s="1"/>
  <c r="F19" i="13"/>
  <c r="G6" i="19" s="1"/>
  <c r="E19" i="13"/>
  <c r="F6" i="19" s="1"/>
  <c r="D19" i="13"/>
  <c r="E6" i="19" s="1"/>
  <c r="B19" i="13"/>
  <c r="B6" i="19" s="1"/>
  <c r="L18" i="13"/>
  <c r="M69" i="19" s="1"/>
  <c r="K18" i="13"/>
  <c r="L69" i="19" s="1"/>
  <c r="J18" i="13"/>
  <c r="K69" i="19" s="1"/>
  <c r="I18" i="13"/>
  <c r="J69" i="19" s="1"/>
  <c r="H18" i="13"/>
  <c r="I69" i="19" s="1"/>
  <c r="G18" i="13"/>
  <c r="H69" i="19" s="1"/>
  <c r="F18" i="13"/>
  <c r="G69" i="19" s="1"/>
  <c r="E18" i="13"/>
  <c r="F69" i="19" s="1"/>
  <c r="D18" i="13"/>
  <c r="E69" i="19" s="1"/>
  <c r="B18" i="13"/>
  <c r="B69" i="19" s="1"/>
  <c r="L17" i="13"/>
  <c r="M26" i="19" s="1"/>
  <c r="K17" i="13"/>
  <c r="L26" i="19" s="1"/>
  <c r="J17" i="13"/>
  <c r="K26" i="19" s="1"/>
  <c r="I17" i="13"/>
  <c r="J26" i="19" s="1"/>
  <c r="H17" i="13"/>
  <c r="I26" i="19" s="1"/>
  <c r="G17" i="13"/>
  <c r="H26" i="19" s="1"/>
  <c r="F17" i="13"/>
  <c r="G26" i="19" s="1"/>
  <c r="E17" i="13"/>
  <c r="F26" i="19" s="1"/>
  <c r="D17" i="13"/>
  <c r="E26" i="19" s="1"/>
  <c r="B17" i="13"/>
  <c r="B26" i="19" s="1"/>
  <c r="L16" i="13"/>
  <c r="M68" i="19" s="1"/>
  <c r="K16" i="13"/>
  <c r="L68" i="19" s="1"/>
  <c r="J16" i="13"/>
  <c r="K68" i="19" s="1"/>
  <c r="I16" i="13"/>
  <c r="J68" i="19" s="1"/>
  <c r="H16" i="13"/>
  <c r="I68" i="19" s="1"/>
  <c r="G16" i="13"/>
  <c r="H68" i="19" s="1"/>
  <c r="F16" i="13"/>
  <c r="G68" i="19" s="1"/>
  <c r="E16" i="13"/>
  <c r="F68" i="19" s="1"/>
  <c r="D16" i="13"/>
  <c r="E68" i="19" s="1"/>
  <c r="B16" i="13"/>
  <c r="B68" i="19" s="1"/>
  <c r="L15" i="13"/>
  <c r="M92" i="19" s="1"/>
  <c r="K15" i="13"/>
  <c r="L92" i="19" s="1"/>
  <c r="J15" i="13"/>
  <c r="K92" i="19" s="1"/>
  <c r="I15" i="13"/>
  <c r="J92" i="19" s="1"/>
  <c r="H15" i="13"/>
  <c r="I92" i="19" s="1"/>
  <c r="G15" i="13"/>
  <c r="H92" i="19" s="1"/>
  <c r="F15" i="13"/>
  <c r="G92" i="19" s="1"/>
  <c r="E15" i="13"/>
  <c r="F92" i="19" s="1"/>
  <c r="D15" i="13"/>
  <c r="E92" i="19" s="1"/>
  <c r="B15" i="13"/>
  <c r="B92" i="19" s="1"/>
  <c r="L14" i="13"/>
  <c r="M71" i="19" s="1"/>
  <c r="K14" i="13"/>
  <c r="L71" i="19" s="1"/>
  <c r="J14" i="13"/>
  <c r="K71" i="19" s="1"/>
  <c r="I14" i="13"/>
  <c r="J71" i="19" s="1"/>
  <c r="H14" i="13"/>
  <c r="I71" i="19" s="1"/>
  <c r="G14" i="13"/>
  <c r="H71" i="19" s="1"/>
  <c r="F14" i="13"/>
  <c r="G71" i="19" s="1"/>
  <c r="E14" i="13"/>
  <c r="F71" i="19" s="1"/>
  <c r="D14" i="13"/>
  <c r="E71" i="19" s="1"/>
  <c r="B14" i="13"/>
  <c r="B71" i="19" s="1"/>
  <c r="L13" i="13"/>
  <c r="M70" i="19" s="1"/>
  <c r="K13" i="13"/>
  <c r="L70" i="19" s="1"/>
  <c r="J13" i="13"/>
  <c r="K70" i="19" s="1"/>
  <c r="I13" i="13"/>
  <c r="J70" i="19" s="1"/>
  <c r="H13" i="13"/>
  <c r="I70" i="19" s="1"/>
  <c r="G13" i="13"/>
  <c r="H70" i="19" s="1"/>
  <c r="F13" i="13"/>
  <c r="G70" i="19" s="1"/>
  <c r="E13" i="13"/>
  <c r="F70" i="19" s="1"/>
  <c r="D13" i="13"/>
  <c r="E70" i="19" s="1"/>
  <c r="B13" i="13"/>
  <c r="B70" i="19" s="1"/>
  <c r="L12" i="13"/>
  <c r="M66" i="19" s="1"/>
  <c r="K12" i="13"/>
  <c r="L66" i="19" s="1"/>
  <c r="J12" i="13"/>
  <c r="K66" i="19" s="1"/>
  <c r="I12" i="13"/>
  <c r="J66" i="19" s="1"/>
  <c r="H12" i="13"/>
  <c r="I66" i="19" s="1"/>
  <c r="G12" i="13"/>
  <c r="H66" i="19" s="1"/>
  <c r="F12" i="13"/>
  <c r="G66" i="19" s="1"/>
  <c r="E12" i="13"/>
  <c r="F66" i="19" s="1"/>
  <c r="D12" i="13"/>
  <c r="E66" i="19" s="1"/>
  <c r="B12" i="13"/>
  <c r="B66" i="19" s="1"/>
  <c r="O42" i="12"/>
  <c r="N42" i="12"/>
  <c r="M42" i="12"/>
  <c r="H42" i="12"/>
  <c r="G42" i="12"/>
  <c r="K42" i="12" s="1"/>
  <c r="F42" i="12"/>
  <c r="E42" i="12"/>
  <c r="L24" i="12"/>
  <c r="M15" i="19" s="1"/>
  <c r="K24" i="12"/>
  <c r="L15" i="19" s="1"/>
  <c r="J24" i="12"/>
  <c r="K15" i="19" s="1"/>
  <c r="I24" i="12"/>
  <c r="J15" i="19" s="1"/>
  <c r="H24" i="12"/>
  <c r="I15" i="19" s="1"/>
  <c r="G24" i="12"/>
  <c r="H15" i="19" s="1"/>
  <c r="F24" i="12"/>
  <c r="G15" i="19" s="1"/>
  <c r="E24" i="12"/>
  <c r="F15" i="19" s="1"/>
  <c r="D24" i="12"/>
  <c r="E15" i="19" s="1"/>
  <c r="B24" i="12"/>
  <c r="B15" i="19" s="1"/>
  <c r="L23" i="12"/>
  <c r="M50" i="19" s="1"/>
  <c r="K23" i="12"/>
  <c r="L50" i="19" s="1"/>
  <c r="J23" i="12"/>
  <c r="K50" i="19" s="1"/>
  <c r="I23" i="12"/>
  <c r="J50" i="19" s="1"/>
  <c r="H23" i="12"/>
  <c r="I50" i="19" s="1"/>
  <c r="G23" i="12"/>
  <c r="H50" i="19" s="1"/>
  <c r="F23" i="12"/>
  <c r="G50" i="19" s="1"/>
  <c r="E23" i="12"/>
  <c r="F50" i="19" s="1"/>
  <c r="D23" i="12"/>
  <c r="E50" i="19" s="1"/>
  <c r="B23" i="12"/>
  <c r="B50" i="19" s="1"/>
  <c r="L22" i="12"/>
  <c r="M36" i="19" s="1"/>
  <c r="K22" i="12"/>
  <c r="L36" i="19" s="1"/>
  <c r="J22" i="12"/>
  <c r="K36" i="19" s="1"/>
  <c r="I22" i="12"/>
  <c r="J36" i="19" s="1"/>
  <c r="H22" i="12"/>
  <c r="I36" i="19" s="1"/>
  <c r="G22" i="12"/>
  <c r="H36" i="19" s="1"/>
  <c r="F22" i="12"/>
  <c r="G36" i="19" s="1"/>
  <c r="E22" i="12"/>
  <c r="F36" i="19" s="1"/>
  <c r="D22" i="12"/>
  <c r="E36" i="19" s="1"/>
  <c r="B22" i="12"/>
  <c r="B36" i="19" s="1"/>
  <c r="L21" i="12"/>
  <c r="M16" i="19" s="1"/>
  <c r="K21" i="12"/>
  <c r="L16" i="19" s="1"/>
  <c r="J21" i="12"/>
  <c r="K16" i="19" s="1"/>
  <c r="I21" i="12"/>
  <c r="J16" i="19" s="1"/>
  <c r="H21" i="12"/>
  <c r="I16" i="19" s="1"/>
  <c r="G21" i="12"/>
  <c r="H16" i="19" s="1"/>
  <c r="F21" i="12"/>
  <c r="G16" i="19" s="1"/>
  <c r="E21" i="12"/>
  <c r="F16" i="19" s="1"/>
  <c r="D21" i="12"/>
  <c r="E16" i="19" s="1"/>
  <c r="B21" i="12"/>
  <c r="B16" i="19" s="1"/>
  <c r="L20" i="12"/>
  <c r="M86" i="19" s="1"/>
  <c r="K20" i="12"/>
  <c r="L86" i="19" s="1"/>
  <c r="J20" i="12"/>
  <c r="K86" i="19" s="1"/>
  <c r="I20" i="12"/>
  <c r="J86" i="19" s="1"/>
  <c r="H20" i="12"/>
  <c r="I86" i="19" s="1"/>
  <c r="G20" i="12"/>
  <c r="H86" i="19" s="1"/>
  <c r="F20" i="12"/>
  <c r="G86" i="19" s="1"/>
  <c r="E20" i="12"/>
  <c r="F86" i="19" s="1"/>
  <c r="D20" i="12"/>
  <c r="E86" i="19" s="1"/>
  <c r="B20" i="12"/>
  <c r="B86" i="19" s="1"/>
  <c r="L19" i="12"/>
  <c r="M3" i="19" s="1"/>
  <c r="K19" i="12"/>
  <c r="L3" i="19" s="1"/>
  <c r="J19" i="12"/>
  <c r="K3" i="19" s="1"/>
  <c r="I19" i="12"/>
  <c r="J3" i="19" s="1"/>
  <c r="H19" i="12"/>
  <c r="I3" i="19" s="1"/>
  <c r="G19" i="12"/>
  <c r="H3" i="19" s="1"/>
  <c r="F19" i="12"/>
  <c r="G3" i="19" s="1"/>
  <c r="E19" i="12"/>
  <c r="F3" i="19" s="1"/>
  <c r="D19" i="12"/>
  <c r="E3" i="19" s="1"/>
  <c r="B19" i="12"/>
  <c r="B3" i="19" s="1"/>
  <c r="L18" i="12"/>
  <c r="M17" i="19" s="1"/>
  <c r="K18" i="12"/>
  <c r="L17" i="19" s="1"/>
  <c r="J18" i="12"/>
  <c r="K17" i="19" s="1"/>
  <c r="I18" i="12"/>
  <c r="J17" i="19" s="1"/>
  <c r="H18" i="12"/>
  <c r="I17" i="19" s="1"/>
  <c r="G18" i="12"/>
  <c r="H17" i="19" s="1"/>
  <c r="F18" i="12"/>
  <c r="G17" i="19" s="1"/>
  <c r="E18" i="12"/>
  <c r="F17" i="19" s="1"/>
  <c r="D18" i="12"/>
  <c r="E17" i="19" s="1"/>
  <c r="B18" i="12"/>
  <c r="B17" i="19" s="1"/>
  <c r="L17" i="12"/>
  <c r="M59" i="19" s="1"/>
  <c r="K17" i="12"/>
  <c r="L59" i="19" s="1"/>
  <c r="J17" i="12"/>
  <c r="K59" i="19" s="1"/>
  <c r="I17" i="12"/>
  <c r="J59" i="19" s="1"/>
  <c r="H17" i="12"/>
  <c r="I59" i="19" s="1"/>
  <c r="G17" i="12"/>
  <c r="H59" i="19" s="1"/>
  <c r="F17" i="12"/>
  <c r="G59" i="19" s="1"/>
  <c r="E17" i="12"/>
  <c r="F59" i="19" s="1"/>
  <c r="D17" i="12"/>
  <c r="E59" i="19" s="1"/>
  <c r="B17" i="12"/>
  <c r="B59" i="19" s="1"/>
  <c r="L16" i="12"/>
  <c r="M21" i="19" s="1"/>
  <c r="K16" i="12"/>
  <c r="L21" i="19" s="1"/>
  <c r="J16" i="12"/>
  <c r="K21" i="19" s="1"/>
  <c r="I16" i="12"/>
  <c r="J21" i="19" s="1"/>
  <c r="H16" i="12"/>
  <c r="I21" i="19" s="1"/>
  <c r="G16" i="12"/>
  <c r="H21" i="19" s="1"/>
  <c r="F16" i="12"/>
  <c r="G21" i="19" s="1"/>
  <c r="E16" i="12"/>
  <c r="F21" i="19" s="1"/>
  <c r="D16" i="12"/>
  <c r="E21" i="19" s="1"/>
  <c r="B16" i="12"/>
  <c r="B21" i="19" s="1"/>
  <c r="L15" i="12"/>
  <c r="M67" i="19" s="1"/>
  <c r="K15" i="12"/>
  <c r="L67" i="19" s="1"/>
  <c r="J15" i="12"/>
  <c r="K67" i="19" s="1"/>
  <c r="I15" i="12"/>
  <c r="J67" i="19" s="1"/>
  <c r="H15" i="12"/>
  <c r="I67" i="19" s="1"/>
  <c r="G15" i="12"/>
  <c r="H67" i="19" s="1"/>
  <c r="F15" i="12"/>
  <c r="G67" i="19" s="1"/>
  <c r="E15" i="12"/>
  <c r="F67" i="19" s="1"/>
  <c r="D15" i="12"/>
  <c r="E67" i="19" s="1"/>
  <c r="B15" i="12"/>
  <c r="B67" i="19" s="1"/>
  <c r="L14" i="12"/>
  <c r="M49" i="19" s="1"/>
  <c r="K14" i="12"/>
  <c r="L49" i="19" s="1"/>
  <c r="J14" i="12"/>
  <c r="K49" i="19" s="1"/>
  <c r="I14" i="12"/>
  <c r="J49" i="19" s="1"/>
  <c r="H14" i="12"/>
  <c r="I49" i="19" s="1"/>
  <c r="G14" i="12"/>
  <c r="H49" i="19" s="1"/>
  <c r="F14" i="12"/>
  <c r="G49" i="19" s="1"/>
  <c r="E14" i="12"/>
  <c r="F49" i="19" s="1"/>
  <c r="D14" i="12"/>
  <c r="E49" i="19" s="1"/>
  <c r="B14" i="12"/>
  <c r="B49" i="19" s="1"/>
  <c r="L13" i="12"/>
  <c r="M13" i="19" s="1"/>
  <c r="K13" i="12"/>
  <c r="L13" i="19" s="1"/>
  <c r="J13" i="12"/>
  <c r="K13" i="19" s="1"/>
  <c r="I13" i="12"/>
  <c r="J13" i="19" s="1"/>
  <c r="H13" i="12"/>
  <c r="I13" i="19" s="1"/>
  <c r="G13" i="12"/>
  <c r="H13" i="19" s="1"/>
  <c r="F13" i="12"/>
  <c r="G13" i="19" s="1"/>
  <c r="E13" i="12"/>
  <c r="F13" i="19" s="1"/>
  <c r="D13" i="12"/>
  <c r="E13" i="19" s="1"/>
  <c r="B13" i="12"/>
  <c r="B13" i="19" s="1"/>
  <c r="L12" i="12"/>
  <c r="M82" i="19" s="1"/>
  <c r="K12" i="12"/>
  <c r="L82" i="19" s="1"/>
  <c r="J12" i="12"/>
  <c r="K82" i="19" s="1"/>
  <c r="I12" i="12"/>
  <c r="J82" i="19" s="1"/>
  <c r="H12" i="12"/>
  <c r="I82" i="19" s="1"/>
  <c r="G12" i="12"/>
  <c r="H82" i="19" s="1"/>
  <c r="F12" i="12"/>
  <c r="G82" i="19" s="1"/>
  <c r="E12" i="12"/>
  <c r="F82" i="19" s="1"/>
  <c r="D12" i="12"/>
  <c r="E82" i="19" s="1"/>
  <c r="B12" i="12"/>
  <c r="B82" i="19" s="1"/>
  <c r="O42" i="11"/>
  <c r="N42" i="11"/>
  <c r="M42" i="11"/>
  <c r="H42" i="11"/>
  <c r="G42" i="11"/>
  <c r="F42" i="11"/>
  <c r="E42" i="11"/>
  <c r="L24" i="11"/>
  <c r="M9" i="19" s="1"/>
  <c r="K24" i="11"/>
  <c r="L9" i="19" s="1"/>
  <c r="J24" i="11"/>
  <c r="K9" i="19" s="1"/>
  <c r="I24" i="11"/>
  <c r="J9" i="19" s="1"/>
  <c r="H24" i="11"/>
  <c r="I9" i="19" s="1"/>
  <c r="G24" i="11"/>
  <c r="H9" i="19" s="1"/>
  <c r="F24" i="11"/>
  <c r="G9" i="19" s="1"/>
  <c r="E24" i="11"/>
  <c r="F9" i="19" s="1"/>
  <c r="D24" i="11"/>
  <c r="E9" i="19" s="1"/>
  <c r="B24" i="11"/>
  <c r="B9" i="19" s="1"/>
  <c r="L23" i="11"/>
  <c r="M33" i="19" s="1"/>
  <c r="K23" i="11"/>
  <c r="L33" i="19" s="1"/>
  <c r="J23" i="11"/>
  <c r="K33" i="19" s="1"/>
  <c r="I23" i="11"/>
  <c r="J33" i="19" s="1"/>
  <c r="H23" i="11"/>
  <c r="I33" i="19" s="1"/>
  <c r="G23" i="11"/>
  <c r="H33" i="19" s="1"/>
  <c r="F23" i="11"/>
  <c r="G33" i="19" s="1"/>
  <c r="E23" i="11"/>
  <c r="F33" i="19" s="1"/>
  <c r="D23" i="11"/>
  <c r="E33" i="19" s="1"/>
  <c r="B23" i="11"/>
  <c r="B33" i="19" s="1"/>
  <c r="L22" i="11"/>
  <c r="M64" i="19" s="1"/>
  <c r="K22" i="11"/>
  <c r="L64" i="19" s="1"/>
  <c r="J22" i="11"/>
  <c r="K64" i="19" s="1"/>
  <c r="I22" i="11"/>
  <c r="J64" i="19" s="1"/>
  <c r="H22" i="11"/>
  <c r="I64" i="19" s="1"/>
  <c r="G22" i="11"/>
  <c r="H64" i="19" s="1"/>
  <c r="F22" i="11"/>
  <c r="G64" i="19" s="1"/>
  <c r="E22" i="11"/>
  <c r="F64" i="19" s="1"/>
  <c r="D22" i="11"/>
  <c r="E64" i="19" s="1"/>
  <c r="B22" i="11"/>
  <c r="B64" i="19" s="1"/>
  <c r="L21" i="11"/>
  <c r="M11" i="19" s="1"/>
  <c r="K21" i="11"/>
  <c r="L11" i="19" s="1"/>
  <c r="J21" i="11"/>
  <c r="K11" i="19" s="1"/>
  <c r="I21" i="11"/>
  <c r="J11" i="19" s="1"/>
  <c r="H21" i="11"/>
  <c r="I11" i="19" s="1"/>
  <c r="G21" i="11"/>
  <c r="H11" i="19" s="1"/>
  <c r="F21" i="11"/>
  <c r="G11" i="19" s="1"/>
  <c r="E21" i="11"/>
  <c r="F11" i="19" s="1"/>
  <c r="D21" i="11"/>
  <c r="E11" i="19" s="1"/>
  <c r="B21" i="11"/>
  <c r="B11" i="19" s="1"/>
  <c r="L20" i="11"/>
  <c r="M58" i="19" s="1"/>
  <c r="K20" i="11"/>
  <c r="L58" i="19" s="1"/>
  <c r="J20" i="11"/>
  <c r="K58" i="19" s="1"/>
  <c r="I20" i="11"/>
  <c r="J58" i="19" s="1"/>
  <c r="H20" i="11"/>
  <c r="I58" i="19" s="1"/>
  <c r="G20" i="11"/>
  <c r="H58" i="19" s="1"/>
  <c r="F20" i="11"/>
  <c r="G58" i="19" s="1"/>
  <c r="E20" i="11"/>
  <c r="F58" i="19" s="1"/>
  <c r="D20" i="11"/>
  <c r="E58" i="19" s="1"/>
  <c r="B20" i="11"/>
  <c r="B58" i="19" s="1"/>
  <c r="L19" i="11"/>
  <c r="M87" i="19" s="1"/>
  <c r="K19" i="11"/>
  <c r="L87" i="19" s="1"/>
  <c r="J19" i="11"/>
  <c r="K87" i="19" s="1"/>
  <c r="I19" i="11"/>
  <c r="J87" i="19" s="1"/>
  <c r="H19" i="11"/>
  <c r="I87" i="19" s="1"/>
  <c r="G19" i="11"/>
  <c r="H87" i="19" s="1"/>
  <c r="F19" i="11"/>
  <c r="G87" i="19" s="1"/>
  <c r="E19" i="11"/>
  <c r="F87" i="19" s="1"/>
  <c r="D19" i="11"/>
  <c r="E87" i="19" s="1"/>
  <c r="B19" i="11"/>
  <c r="B87" i="19" s="1"/>
  <c r="L18" i="11"/>
  <c r="M48" i="19" s="1"/>
  <c r="K18" i="11"/>
  <c r="L48" i="19" s="1"/>
  <c r="J18" i="11"/>
  <c r="K48" i="19" s="1"/>
  <c r="I18" i="11"/>
  <c r="J48" i="19" s="1"/>
  <c r="H18" i="11"/>
  <c r="I48" i="19" s="1"/>
  <c r="G18" i="11"/>
  <c r="H48" i="19" s="1"/>
  <c r="F18" i="11"/>
  <c r="G48" i="19" s="1"/>
  <c r="E18" i="11"/>
  <c r="F48" i="19" s="1"/>
  <c r="D18" i="11"/>
  <c r="E48" i="19" s="1"/>
  <c r="B18" i="11"/>
  <c r="B48" i="19" s="1"/>
  <c r="L17" i="11"/>
  <c r="M65" i="19" s="1"/>
  <c r="K17" i="11"/>
  <c r="L65" i="19" s="1"/>
  <c r="J17" i="11"/>
  <c r="K65" i="19" s="1"/>
  <c r="I17" i="11"/>
  <c r="J65" i="19" s="1"/>
  <c r="H17" i="11"/>
  <c r="I65" i="19" s="1"/>
  <c r="G17" i="11"/>
  <c r="H65" i="19" s="1"/>
  <c r="F17" i="11"/>
  <c r="G65" i="19" s="1"/>
  <c r="E17" i="11"/>
  <c r="F65" i="19" s="1"/>
  <c r="D17" i="11"/>
  <c r="E65" i="19" s="1"/>
  <c r="B17" i="11"/>
  <c r="B65" i="19" s="1"/>
  <c r="L16" i="11"/>
  <c r="M40" i="19" s="1"/>
  <c r="K16" i="11"/>
  <c r="L40" i="19" s="1"/>
  <c r="J16" i="11"/>
  <c r="K40" i="19" s="1"/>
  <c r="I16" i="11"/>
  <c r="J40" i="19" s="1"/>
  <c r="H16" i="11"/>
  <c r="I40" i="19" s="1"/>
  <c r="G16" i="11"/>
  <c r="H40" i="19" s="1"/>
  <c r="F16" i="11"/>
  <c r="G40" i="19" s="1"/>
  <c r="E16" i="11"/>
  <c r="F40" i="19" s="1"/>
  <c r="D16" i="11"/>
  <c r="E40" i="19" s="1"/>
  <c r="B16" i="11"/>
  <c r="B40" i="19" s="1"/>
  <c r="L15" i="11"/>
  <c r="M8" i="19" s="1"/>
  <c r="K15" i="11"/>
  <c r="L8" i="19" s="1"/>
  <c r="J15" i="11"/>
  <c r="K8" i="19" s="1"/>
  <c r="I15" i="11"/>
  <c r="J8" i="19" s="1"/>
  <c r="H15" i="11"/>
  <c r="I8" i="19" s="1"/>
  <c r="G15" i="11"/>
  <c r="H8" i="19" s="1"/>
  <c r="F15" i="11"/>
  <c r="G8" i="19" s="1"/>
  <c r="E15" i="11"/>
  <c r="F8" i="19" s="1"/>
  <c r="D15" i="11"/>
  <c r="E8" i="19" s="1"/>
  <c r="B15" i="11"/>
  <c r="B8" i="19" s="1"/>
  <c r="L14" i="11"/>
  <c r="M80" i="19" s="1"/>
  <c r="K14" i="11"/>
  <c r="L80" i="19" s="1"/>
  <c r="J14" i="11"/>
  <c r="K80" i="19" s="1"/>
  <c r="I14" i="11"/>
  <c r="J80" i="19" s="1"/>
  <c r="H14" i="11"/>
  <c r="I80" i="19" s="1"/>
  <c r="G14" i="11"/>
  <c r="H80" i="19" s="1"/>
  <c r="F14" i="11"/>
  <c r="G80" i="19" s="1"/>
  <c r="E14" i="11"/>
  <c r="F80" i="19" s="1"/>
  <c r="D14" i="11"/>
  <c r="E80" i="19" s="1"/>
  <c r="B14" i="11"/>
  <c r="B80" i="19" s="1"/>
  <c r="L13" i="11"/>
  <c r="M57" i="19" s="1"/>
  <c r="K13" i="11"/>
  <c r="L57" i="19" s="1"/>
  <c r="J13" i="11"/>
  <c r="K57" i="19" s="1"/>
  <c r="I13" i="11"/>
  <c r="J57" i="19" s="1"/>
  <c r="H13" i="11"/>
  <c r="I57" i="19" s="1"/>
  <c r="G13" i="11"/>
  <c r="H57" i="19" s="1"/>
  <c r="F13" i="11"/>
  <c r="G57" i="19" s="1"/>
  <c r="E13" i="11"/>
  <c r="F57" i="19" s="1"/>
  <c r="D13" i="11"/>
  <c r="E57" i="19" s="1"/>
  <c r="B13" i="11"/>
  <c r="B57" i="19" s="1"/>
  <c r="L12" i="11"/>
  <c r="M43" i="19" s="1"/>
  <c r="K12" i="11"/>
  <c r="L43" i="19" s="1"/>
  <c r="J12" i="11"/>
  <c r="K43" i="19" s="1"/>
  <c r="I12" i="11"/>
  <c r="J43" i="19" s="1"/>
  <c r="H12" i="11"/>
  <c r="I43" i="19" s="1"/>
  <c r="G12" i="11"/>
  <c r="H43" i="19" s="1"/>
  <c r="F12" i="11"/>
  <c r="G43" i="19" s="1"/>
  <c r="E12" i="11"/>
  <c r="F43" i="19" s="1"/>
  <c r="D12" i="11"/>
  <c r="E43" i="19" s="1"/>
  <c r="B12" i="11"/>
  <c r="B43" i="19" s="1"/>
  <c r="O42" i="10"/>
  <c r="N42" i="10"/>
  <c r="M42" i="10"/>
  <c r="H42" i="10"/>
  <c r="G42" i="10"/>
  <c r="F42" i="10"/>
  <c r="E42" i="10"/>
  <c r="L24" i="10"/>
  <c r="M74" i="19" s="1"/>
  <c r="K24" i="10"/>
  <c r="L74" i="19" s="1"/>
  <c r="J24" i="10"/>
  <c r="K74" i="19" s="1"/>
  <c r="I24" i="10"/>
  <c r="J74" i="19" s="1"/>
  <c r="H24" i="10"/>
  <c r="I74" i="19" s="1"/>
  <c r="G24" i="10"/>
  <c r="H74" i="19" s="1"/>
  <c r="F24" i="10"/>
  <c r="G74" i="19" s="1"/>
  <c r="E24" i="10"/>
  <c r="F74" i="19" s="1"/>
  <c r="D24" i="10"/>
  <c r="E74" i="19" s="1"/>
  <c r="B24" i="10"/>
  <c r="B74" i="19" s="1"/>
  <c r="L23" i="10"/>
  <c r="M85" i="19" s="1"/>
  <c r="K23" i="10"/>
  <c r="L85" i="19" s="1"/>
  <c r="J23" i="10"/>
  <c r="K85" i="19" s="1"/>
  <c r="I23" i="10"/>
  <c r="J85" i="19" s="1"/>
  <c r="H23" i="10"/>
  <c r="I85" i="19" s="1"/>
  <c r="G23" i="10"/>
  <c r="H85" i="19" s="1"/>
  <c r="F23" i="10"/>
  <c r="G85" i="19" s="1"/>
  <c r="E23" i="10"/>
  <c r="F85" i="19" s="1"/>
  <c r="D23" i="10"/>
  <c r="E85" i="19" s="1"/>
  <c r="B23" i="10"/>
  <c r="B85" i="19" s="1"/>
  <c r="L22" i="10"/>
  <c r="M81" i="19" s="1"/>
  <c r="K22" i="10"/>
  <c r="L81" i="19" s="1"/>
  <c r="J22" i="10"/>
  <c r="K81" i="19" s="1"/>
  <c r="I22" i="10"/>
  <c r="J81" i="19" s="1"/>
  <c r="H22" i="10"/>
  <c r="I81" i="19" s="1"/>
  <c r="G22" i="10"/>
  <c r="H81" i="19" s="1"/>
  <c r="F22" i="10"/>
  <c r="G81" i="19" s="1"/>
  <c r="E22" i="10"/>
  <c r="F81" i="19" s="1"/>
  <c r="D22" i="10"/>
  <c r="E81" i="19" s="1"/>
  <c r="B22" i="10"/>
  <c r="B81" i="19" s="1"/>
  <c r="L21" i="10"/>
  <c r="M78" i="19" s="1"/>
  <c r="K21" i="10"/>
  <c r="L78" i="19" s="1"/>
  <c r="J21" i="10"/>
  <c r="K78" i="19" s="1"/>
  <c r="I21" i="10"/>
  <c r="J78" i="19" s="1"/>
  <c r="H21" i="10"/>
  <c r="I78" i="19" s="1"/>
  <c r="G21" i="10"/>
  <c r="H78" i="19" s="1"/>
  <c r="F21" i="10"/>
  <c r="G78" i="19" s="1"/>
  <c r="E21" i="10"/>
  <c r="F78" i="19" s="1"/>
  <c r="D21" i="10"/>
  <c r="E78" i="19" s="1"/>
  <c r="B21" i="10"/>
  <c r="B78" i="19" s="1"/>
  <c r="L20" i="10"/>
  <c r="M30" i="19" s="1"/>
  <c r="K20" i="10"/>
  <c r="L30" i="19" s="1"/>
  <c r="J20" i="10"/>
  <c r="K30" i="19" s="1"/>
  <c r="I20" i="10"/>
  <c r="J30" i="19" s="1"/>
  <c r="H20" i="10"/>
  <c r="I30" i="19" s="1"/>
  <c r="G20" i="10"/>
  <c r="H30" i="19" s="1"/>
  <c r="F20" i="10"/>
  <c r="G30" i="19" s="1"/>
  <c r="E20" i="10"/>
  <c r="F30" i="19" s="1"/>
  <c r="D20" i="10"/>
  <c r="E30" i="19" s="1"/>
  <c r="B20" i="10"/>
  <c r="B30" i="19" s="1"/>
  <c r="L19" i="10"/>
  <c r="M34" i="19" s="1"/>
  <c r="K19" i="10"/>
  <c r="L34" i="19" s="1"/>
  <c r="J19" i="10"/>
  <c r="K34" i="19" s="1"/>
  <c r="I19" i="10"/>
  <c r="J34" i="19" s="1"/>
  <c r="H19" i="10"/>
  <c r="I34" i="19" s="1"/>
  <c r="G19" i="10"/>
  <c r="H34" i="19" s="1"/>
  <c r="F19" i="10"/>
  <c r="G34" i="19" s="1"/>
  <c r="E19" i="10"/>
  <c r="F34" i="19" s="1"/>
  <c r="D19" i="10"/>
  <c r="E34" i="19" s="1"/>
  <c r="B19" i="10"/>
  <c r="B34" i="19" s="1"/>
  <c r="L18" i="10"/>
  <c r="M62" i="19" s="1"/>
  <c r="K18" i="10"/>
  <c r="L62" i="19" s="1"/>
  <c r="J18" i="10"/>
  <c r="K62" i="19" s="1"/>
  <c r="I18" i="10"/>
  <c r="J62" i="19" s="1"/>
  <c r="H18" i="10"/>
  <c r="I62" i="19" s="1"/>
  <c r="G18" i="10"/>
  <c r="H62" i="19" s="1"/>
  <c r="F18" i="10"/>
  <c r="G62" i="19" s="1"/>
  <c r="E18" i="10"/>
  <c r="F62" i="19" s="1"/>
  <c r="D18" i="10"/>
  <c r="E62" i="19" s="1"/>
  <c r="B18" i="10"/>
  <c r="B62" i="19" s="1"/>
  <c r="L17" i="10"/>
  <c r="M19" i="19" s="1"/>
  <c r="K17" i="10"/>
  <c r="L19" i="19" s="1"/>
  <c r="J17" i="10"/>
  <c r="K19" i="19" s="1"/>
  <c r="I17" i="10"/>
  <c r="J19" i="19" s="1"/>
  <c r="H17" i="10"/>
  <c r="I19" i="19" s="1"/>
  <c r="G17" i="10"/>
  <c r="H19" i="19" s="1"/>
  <c r="F17" i="10"/>
  <c r="G19" i="19" s="1"/>
  <c r="E17" i="10"/>
  <c r="F19" i="19" s="1"/>
  <c r="D17" i="10"/>
  <c r="E19" i="19" s="1"/>
  <c r="B17" i="10"/>
  <c r="B19" i="19" s="1"/>
  <c r="L16" i="10"/>
  <c r="M20" i="19" s="1"/>
  <c r="K16" i="10"/>
  <c r="L20" i="19" s="1"/>
  <c r="J16" i="10"/>
  <c r="K20" i="19" s="1"/>
  <c r="I16" i="10"/>
  <c r="J20" i="19" s="1"/>
  <c r="H16" i="10"/>
  <c r="I20" i="19" s="1"/>
  <c r="G16" i="10"/>
  <c r="H20" i="19" s="1"/>
  <c r="F16" i="10"/>
  <c r="G20" i="19" s="1"/>
  <c r="E16" i="10"/>
  <c r="F20" i="19" s="1"/>
  <c r="D16" i="10"/>
  <c r="E20" i="19" s="1"/>
  <c r="B16" i="10"/>
  <c r="B20" i="19" s="1"/>
  <c r="L15" i="10"/>
  <c r="M5" i="19" s="1"/>
  <c r="K15" i="10"/>
  <c r="L5" i="19" s="1"/>
  <c r="J15" i="10"/>
  <c r="K5" i="19" s="1"/>
  <c r="I15" i="10"/>
  <c r="J5" i="19" s="1"/>
  <c r="H15" i="10"/>
  <c r="I5" i="19" s="1"/>
  <c r="G15" i="10"/>
  <c r="H5" i="19" s="1"/>
  <c r="F15" i="10"/>
  <c r="G5" i="19" s="1"/>
  <c r="E15" i="10"/>
  <c r="F5" i="19" s="1"/>
  <c r="D15" i="10"/>
  <c r="E5" i="19" s="1"/>
  <c r="B15" i="10"/>
  <c r="B5" i="19" s="1"/>
  <c r="L14" i="10"/>
  <c r="M42" i="19" s="1"/>
  <c r="K14" i="10"/>
  <c r="L42" i="19" s="1"/>
  <c r="J14" i="10"/>
  <c r="K42" i="19" s="1"/>
  <c r="I14" i="10"/>
  <c r="J42" i="19" s="1"/>
  <c r="H14" i="10"/>
  <c r="I42" i="19" s="1"/>
  <c r="G14" i="10"/>
  <c r="H42" i="19" s="1"/>
  <c r="F14" i="10"/>
  <c r="G42" i="19" s="1"/>
  <c r="E14" i="10"/>
  <c r="F42" i="19" s="1"/>
  <c r="D14" i="10"/>
  <c r="E42" i="19" s="1"/>
  <c r="B14" i="10"/>
  <c r="B42" i="19" s="1"/>
  <c r="L13" i="10"/>
  <c r="M75" i="19" s="1"/>
  <c r="K13" i="10"/>
  <c r="L75" i="19" s="1"/>
  <c r="J13" i="10"/>
  <c r="K75" i="19" s="1"/>
  <c r="I13" i="10"/>
  <c r="J75" i="19" s="1"/>
  <c r="H13" i="10"/>
  <c r="I75" i="19" s="1"/>
  <c r="G13" i="10"/>
  <c r="H75" i="19" s="1"/>
  <c r="F13" i="10"/>
  <c r="G75" i="19" s="1"/>
  <c r="E13" i="10"/>
  <c r="F75" i="19" s="1"/>
  <c r="D13" i="10"/>
  <c r="E75" i="19" s="1"/>
  <c r="B13" i="10"/>
  <c r="B75" i="19" s="1"/>
  <c r="L12" i="10"/>
  <c r="M63" i="19" s="1"/>
  <c r="K12" i="10"/>
  <c r="L63" i="19" s="1"/>
  <c r="J12" i="10"/>
  <c r="K63" i="19" s="1"/>
  <c r="I12" i="10"/>
  <c r="J63" i="19" s="1"/>
  <c r="H12" i="10"/>
  <c r="I63" i="19" s="1"/>
  <c r="G12" i="10"/>
  <c r="H63" i="19" s="1"/>
  <c r="F12" i="10"/>
  <c r="G63" i="19" s="1"/>
  <c r="E12" i="10"/>
  <c r="F63" i="19" s="1"/>
  <c r="D12" i="10"/>
  <c r="E63" i="19" s="1"/>
  <c r="B12" i="10"/>
  <c r="B63" i="19" s="1"/>
  <c r="O42" i="9"/>
  <c r="N42" i="9"/>
  <c r="M42" i="9"/>
  <c r="H42" i="9"/>
  <c r="G42" i="9"/>
  <c r="F42" i="9"/>
  <c r="J42" i="9" s="1"/>
  <c r="E42" i="9"/>
  <c r="L24" i="9"/>
  <c r="M53" i="19" s="1"/>
  <c r="K24" i="9"/>
  <c r="L53" i="19" s="1"/>
  <c r="J24" i="9"/>
  <c r="K53" i="19" s="1"/>
  <c r="I24" i="9"/>
  <c r="J53" i="19" s="1"/>
  <c r="H24" i="9"/>
  <c r="I53" i="19" s="1"/>
  <c r="G24" i="9"/>
  <c r="H53" i="19" s="1"/>
  <c r="F24" i="9"/>
  <c r="G53" i="19" s="1"/>
  <c r="E24" i="9"/>
  <c r="F53" i="19" s="1"/>
  <c r="D24" i="9"/>
  <c r="E53" i="19" s="1"/>
  <c r="B24" i="9"/>
  <c r="B53" i="19" s="1"/>
  <c r="L23" i="9"/>
  <c r="M12" i="19" s="1"/>
  <c r="K23" i="9"/>
  <c r="L12" i="19" s="1"/>
  <c r="J23" i="9"/>
  <c r="K12" i="19" s="1"/>
  <c r="I23" i="9"/>
  <c r="J12" i="19" s="1"/>
  <c r="H23" i="9"/>
  <c r="I12" i="19" s="1"/>
  <c r="G23" i="9"/>
  <c r="H12" i="19" s="1"/>
  <c r="F23" i="9"/>
  <c r="G12" i="19" s="1"/>
  <c r="E23" i="9"/>
  <c r="F12" i="19" s="1"/>
  <c r="D23" i="9"/>
  <c r="E12" i="19" s="1"/>
  <c r="B23" i="9"/>
  <c r="B12" i="19" s="1"/>
  <c r="L22" i="9"/>
  <c r="M24" i="19" s="1"/>
  <c r="K22" i="9"/>
  <c r="L24" i="19" s="1"/>
  <c r="J22" i="9"/>
  <c r="K24" i="19" s="1"/>
  <c r="I22" i="9"/>
  <c r="J24" i="19" s="1"/>
  <c r="H22" i="9"/>
  <c r="I24" i="19" s="1"/>
  <c r="G22" i="9"/>
  <c r="H24" i="19" s="1"/>
  <c r="F22" i="9"/>
  <c r="G24" i="19" s="1"/>
  <c r="E22" i="9"/>
  <c r="F24" i="19" s="1"/>
  <c r="D22" i="9"/>
  <c r="E24" i="19" s="1"/>
  <c r="B22" i="9"/>
  <c r="B24" i="19" s="1"/>
  <c r="L21" i="9"/>
  <c r="M31" i="19" s="1"/>
  <c r="K21" i="9"/>
  <c r="L31" i="19" s="1"/>
  <c r="J21" i="9"/>
  <c r="K31" i="19" s="1"/>
  <c r="I21" i="9"/>
  <c r="J31" i="19" s="1"/>
  <c r="H21" i="9"/>
  <c r="I31" i="19" s="1"/>
  <c r="G21" i="9"/>
  <c r="H31" i="19" s="1"/>
  <c r="F21" i="9"/>
  <c r="G31" i="19" s="1"/>
  <c r="E21" i="9"/>
  <c r="F31" i="19" s="1"/>
  <c r="D21" i="9"/>
  <c r="B21" i="9"/>
  <c r="B31" i="19" s="1"/>
  <c r="L20" i="9"/>
  <c r="M4" i="19" s="1"/>
  <c r="K20" i="9"/>
  <c r="L4" i="19" s="1"/>
  <c r="J20" i="9"/>
  <c r="K4" i="19" s="1"/>
  <c r="I20" i="9"/>
  <c r="J4" i="19" s="1"/>
  <c r="H20" i="9"/>
  <c r="I4" i="19" s="1"/>
  <c r="G20" i="9"/>
  <c r="H4" i="19" s="1"/>
  <c r="F20" i="9"/>
  <c r="G4" i="19" s="1"/>
  <c r="E20" i="9"/>
  <c r="F4" i="19" s="1"/>
  <c r="D20" i="9"/>
  <c r="E4" i="19" s="1"/>
  <c r="B20" i="9"/>
  <c r="B4" i="19" s="1"/>
  <c r="L19" i="9"/>
  <c r="M37" i="19" s="1"/>
  <c r="K19" i="9"/>
  <c r="L37" i="19" s="1"/>
  <c r="J19" i="9"/>
  <c r="K37" i="19" s="1"/>
  <c r="I19" i="9"/>
  <c r="J37" i="19" s="1"/>
  <c r="H19" i="9"/>
  <c r="I37" i="19" s="1"/>
  <c r="G19" i="9"/>
  <c r="H37" i="19" s="1"/>
  <c r="F19" i="9"/>
  <c r="G37" i="19" s="1"/>
  <c r="E19" i="9"/>
  <c r="F37" i="19" s="1"/>
  <c r="D19" i="9"/>
  <c r="E37" i="19" s="1"/>
  <c r="B19" i="9"/>
  <c r="B37" i="19" s="1"/>
  <c r="L18" i="9"/>
  <c r="M38" i="19" s="1"/>
  <c r="K18" i="9"/>
  <c r="L38" i="19" s="1"/>
  <c r="J18" i="9"/>
  <c r="K38" i="19" s="1"/>
  <c r="I18" i="9"/>
  <c r="J38" i="19" s="1"/>
  <c r="H18" i="9"/>
  <c r="I38" i="19" s="1"/>
  <c r="G18" i="9"/>
  <c r="H38" i="19" s="1"/>
  <c r="F18" i="9"/>
  <c r="G38" i="19" s="1"/>
  <c r="E18" i="9"/>
  <c r="F38" i="19" s="1"/>
  <c r="D18" i="9"/>
  <c r="E38" i="19" s="1"/>
  <c r="B18" i="9"/>
  <c r="B38" i="19" s="1"/>
  <c r="L17" i="9"/>
  <c r="M28" i="19" s="1"/>
  <c r="K17" i="9"/>
  <c r="L28" i="19" s="1"/>
  <c r="J17" i="9"/>
  <c r="K28" i="19" s="1"/>
  <c r="I17" i="9"/>
  <c r="J28" i="19" s="1"/>
  <c r="H17" i="9"/>
  <c r="I28" i="19" s="1"/>
  <c r="G17" i="9"/>
  <c r="H28" i="19" s="1"/>
  <c r="F17" i="9"/>
  <c r="G28" i="19" s="1"/>
  <c r="E17" i="9"/>
  <c r="F28" i="19" s="1"/>
  <c r="D17" i="9"/>
  <c r="B17" i="9"/>
  <c r="B28" i="19" s="1"/>
  <c r="L16" i="9"/>
  <c r="M54" i="19" s="1"/>
  <c r="K16" i="9"/>
  <c r="L54" i="19" s="1"/>
  <c r="J16" i="9"/>
  <c r="K54" i="19" s="1"/>
  <c r="I16" i="9"/>
  <c r="J54" i="19" s="1"/>
  <c r="H16" i="9"/>
  <c r="I54" i="19" s="1"/>
  <c r="G16" i="9"/>
  <c r="H54" i="19" s="1"/>
  <c r="F16" i="9"/>
  <c r="G54" i="19" s="1"/>
  <c r="E16" i="9"/>
  <c r="F54" i="19" s="1"/>
  <c r="D16" i="9"/>
  <c r="E54" i="19" s="1"/>
  <c r="B16" i="9"/>
  <c r="B54" i="19" s="1"/>
  <c r="L15" i="9"/>
  <c r="M90" i="19" s="1"/>
  <c r="K15" i="9"/>
  <c r="L90" i="19" s="1"/>
  <c r="J15" i="9"/>
  <c r="K90" i="19" s="1"/>
  <c r="I15" i="9"/>
  <c r="J90" i="19" s="1"/>
  <c r="H15" i="9"/>
  <c r="I90" i="19" s="1"/>
  <c r="G15" i="9"/>
  <c r="H90" i="19" s="1"/>
  <c r="F15" i="9"/>
  <c r="G90" i="19" s="1"/>
  <c r="E15" i="9"/>
  <c r="F90" i="19" s="1"/>
  <c r="D15" i="9"/>
  <c r="E90" i="19" s="1"/>
  <c r="B15" i="9"/>
  <c r="B90" i="19" s="1"/>
  <c r="L14" i="9"/>
  <c r="M76" i="19" s="1"/>
  <c r="K14" i="9"/>
  <c r="L76" i="19" s="1"/>
  <c r="J14" i="9"/>
  <c r="K76" i="19" s="1"/>
  <c r="I14" i="9"/>
  <c r="J76" i="19" s="1"/>
  <c r="H14" i="9"/>
  <c r="I76" i="19" s="1"/>
  <c r="G14" i="9"/>
  <c r="H76" i="19" s="1"/>
  <c r="F14" i="9"/>
  <c r="G76" i="19" s="1"/>
  <c r="E14" i="9"/>
  <c r="F76" i="19" s="1"/>
  <c r="D14" i="9"/>
  <c r="E76" i="19" s="1"/>
  <c r="B14" i="9"/>
  <c r="B76" i="19" s="1"/>
  <c r="L13" i="9"/>
  <c r="M39" i="19" s="1"/>
  <c r="K13" i="9"/>
  <c r="L39" i="19" s="1"/>
  <c r="J13" i="9"/>
  <c r="K39" i="19" s="1"/>
  <c r="I13" i="9"/>
  <c r="J39" i="19" s="1"/>
  <c r="H13" i="9"/>
  <c r="I39" i="19" s="1"/>
  <c r="G13" i="9"/>
  <c r="H39" i="19" s="1"/>
  <c r="F13" i="9"/>
  <c r="G39" i="19" s="1"/>
  <c r="E13" i="9"/>
  <c r="F39" i="19" s="1"/>
  <c r="D13" i="9"/>
  <c r="B13" i="9"/>
  <c r="B39" i="19" s="1"/>
  <c r="L12" i="9"/>
  <c r="M23" i="19" s="1"/>
  <c r="K12" i="9"/>
  <c r="J12" i="9"/>
  <c r="K23" i="19" s="1"/>
  <c r="I12" i="9"/>
  <c r="J23" i="19" s="1"/>
  <c r="H12" i="9"/>
  <c r="I23" i="19" s="1"/>
  <c r="G12" i="9"/>
  <c r="F12" i="9"/>
  <c r="G23" i="19" s="1"/>
  <c r="E12" i="9"/>
  <c r="F23" i="19" s="1"/>
  <c r="D12" i="9"/>
  <c r="E23" i="19" s="1"/>
  <c r="B12" i="9"/>
  <c r="B23" i="19" s="1"/>
  <c r="O42" i="8"/>
  <c r="N42" i="8"/>
  <c r="M42" i="8"/>
  <c r="H42" i="8"/>
  <c r="G42" i="8"/>
  <c r="F42" i="8"/>
  <c r="E42" i="8"/>
  <c r="L24" i="8"/>
  <c r="M41" i="17" s="1"/>
  <c r="K24" i="8"/>
  <c r="L41" i="17" s="1"/>
  <c r="J24" i="8"/>
  <c r="K41" i="17" s="1"/>
  <c r="I24" i="8"/>
  <c r="J41" i="17" s="1"/>
  <c r="H24" i="8"/>
  <c r="I41" i="17" s="1"/>
  <c r="G24" i="8"/>
  <c r="H41" i="17" s="1"/>
  <c r="F24" i="8"/>
  <c r="G41" i="17" s="1"/>
  <c r="E24" i="8"/>
  <c r="F41" i="17" s="1"/>
  <c r="D24" i="8"/>
  <c r="E41" i="17" s="1"/>
  <c r="B24" i="8"/>
  <c r="B41" i="17" s="1"/>
  <c r="L23" i="8"/>
  <c r="M55" i="17" s="1"/>
  <c r="K23" i="8"/>
  <c r="L55" i="17" s="1"/>
  <c r="J23" i="8"/>
  <c r="K55" i="17" s="1"/>
  <c r="I23" i="8"/>
  <c r="J55" i="17" s="1"/>
  <c r="H23" i="8"/>
  <c r="I55" i="17" s="1"/>
  <c r="G23" i="8"/>
  <c r="H55" i="17" s="1"/>
  <c r="F23" i="8"/>
  <c r="G55" i="17" s="1"/>
  <c r="E23" i="8"/>
  <c r="F55" i="17" s="1"/>
  <c r="D23" i="8"/>
  <c r="E55" i="17" s="1"/>
  <c r="B23" i="8"/>
  <c r="B55" i="17" s="1"/>
  <c r="L22" i="8"/>
  <c r="M76" i="17" s="1"/>
  <c r="K22" i="8"/>
  <c r="L76" i="17" s="1"/>
  <c r="J22" i="8"/>
  <c r="K76" i="17" s="1"/>
  <c r="I22" i="8"/>
  <c r="J76" i="17" s="1"/>
  <c r="H22" i="8"/>
  <c r="I76" i="17" s="1"/>
  <c r="G22" i="8"/>
  <c r="H76" i="17" s="1"/>
  <c r="F22" i="8"/>
  <c r="G76" i="17" s="1"/>
  <c r="E22" i="8"/>
  <c r="F76" i="17" s="1"/>
  <c r="D22" i="8"/>
  <c r="E76" i="17" s="1"/>
  <c r="B22" i="8"/>
  <c r="B76" i="17" s="1"/>
  <c r="L21" i="8"/>
  <c r="M74" i="17" s="1"/>
  <c r="K21" i="8"/>
  <c r="L74" i="17" s="1"/>
  <c r="J21" i="8"/>
  <c r="K74" i="17" s="1"/>
  <c r="I21" i="8"/>
  <c r="J74" i="17" s="1"/>
  <c r="H21" i="8"/>
  <c r="I74" i="17" s="1"/>
  <c r="G21" i="8"/>
  <c r="H74" i="17" s="1"/>
  <c r="F21" i="8"/>
  <c r="G74" i="17" s="1"/>
  <c r="E21" i="8"/>
  <c r="F74" i="17" s="1"/>
  <c r="D21" i="8"/>
  <c r="E74" i="17" s="1"/>
  <c r="B21" i="8"/>
  <c r="B74" i="17" s="1"/>
  <c r="L20" i="8"/>
  <c r="M69" i="17" s="1"/>
  <c r="K20" i="8"/>
  <c r="L69" i="17" s="1"/>
  <c r="J20" i="8"/>
  <c r="K69" i="17" s="1"/>
  <c r="I20" i="8"/>
  <c r="J69" i="17" s="1"/>
  <c r="H20" i="8"/>
  <c r="I69" i="17" s="1"/>
  <c r="G20" i="8"/>
  <c r="H69" i="17" s="1"/>
  <c r="F20" i="8"/>
  <c r="G69" i="17" s="1"/>
  <c r="E20" i="8"/>
  <c r="F69" i="17" s="1"/>
  <c r="D20" i="8"/>
  <c r="E69" i="17" s="1"/>
  <c r="B20" i="8"/>
  <c r="B69" i="17" s="1"/>
  <c r="L19" i="8"/>
  <c r="M22" i="17" s="1"/>
  <c r="K19" i="8"/>
  <c r="L22" i="17" s="1"/>
  <c r="J19" i="8"/>
  <c r="K22" i="17" s="1"/>
  <c r="I19" i="8"/>
  <c r="J22" i="17" s="1"/>
  <c r="H19" i="8"/>
  <c r="I22" i="17" s="1"/>
  <c r="G19" i="8"/>
  <c r="H22" i="17" s="1"/>
  <c r="F19" i="8"/>
  <c r="G22" i="17" s="1"/>
  <c r="E19" i="8"/>
  <c r="F22" i="17" s="1"/>
  <c r="D19" i="8"/>
  <c r="E22" i="17" s="1"/>
  <c r="B19" i="8"/>
  <c r="B22" i="17" s="1"/>
  <c r="L18" i="8"/>
  <c r="M56" i="17" s="1"/>
  <c r="K18" i="8"/>
  <c r="L56" i="17" s="1"/>
  <c r="J18" i="8"/>
  <c r="K56" i="17" s="1"/>
  <c r="I18" i="8"/>
  <c r="J56" i="17" s="1"/>
  <c r="H18" i="8"/>
  <c r="I56" i="17" s="1"/>
  <c r="G18" i="8"/>
  <c r="H56" i="17" s="1"/>
  <c r="F18" i="8"/>
  <c r="G56" i="17" s="1"/>
  <c r="E18" i="8"/>
  <c r="F56" i="17" s="1"/>
  <c r="D18" i="8"/>
  <c r="E56" i="17" s="1"/>
  <c r="B18" i="8"/>
  <c r="B56" i="17" s="1"/>
  <c r="L17" i="8"/>
  <c r="M75" i="17" s="1"/>
  <c r="K17" i="8"/>
  <c r="L75" i="17" s="1"/>
  <c r="J17" i="8"/>
  <c r="K75" i="17" s="1"/>
  <c r="I17" i="8"/>
  <c r="J75" i="17" s="1"/>
  <c r="H17" i="8"/>
  <c r="I75" i="17" s="1"/>
  <c r="G17" i="8"/>
  <c r="H75" i="17" s="1"/>
  <c r="F17" i="8"/>
  <c r="G75" i="17" s="1"/>
  <c r="E17" i="8"/>
  <c r="F75" i="17" s="1"/>
  <c r="D17" i="8"/>
  <c r="E75" i="17" s="1"/>
  <c r="B17" i="8"/>
  <c r="B75" i="17" s="1"/>
  <c r="L16" i="8"/>
  <c r="M18" i="17" s="1"/>
  <c r="K16" i="8"/>
  <c r="L18" i="17" s="1"/>
  <c r="J16" i="8"/>
  <c r="K18" i="17" s="1"/>
  <c r="I16" i="8"/>
  <c r="J18" i="17" s="1"/>
  <c r="H16" i="8"/>
  <c r="I18" i="17" s="1"/>
  <c r="G16" i="8"/>
  <c r="H18" i="17" s="1"/>
  <c r="F16" i="8"/>
  <c r="G18" i="17" s="1"/>
  <c r="E16" i="8"/>
  <c r="F18" i="17" s="1"/>
  <c r="D16" i="8"/>
  <c r="E18" i="17" s="1"/>
  <c r="B16" i="8"/>
  <c r="B18" i="17" s="1"/>
  <c r="L15" i="8"/>
  <c r="M19" i="17" s="1"/>
  <c r="K15" i="8"/>
  <c r="L19" i="17" s="1"/>
  <c r="J15" i="8"/>
  <c r="K19" i="17" s="1"/>
  <c r="I15" i="8"/>
  <c r="J19" i="17" s="1"/>
  <c r="H15" i="8"/>
  <c r="I19" i="17" s="1"/>
  <c r="G15" i="8"/>
  <c r="H19" i="17" s="1"/>
  <c r="F15" i="8"/>
  <c r="G19" i="17" s="1"/>
  <c r="E15" i="8"/>
  <c r="F19" i="17" s="1"/>
  <c r="D15" i="8"/>
  <c r="E19" i="17" s="1"/>
  <c r="B15" i="8"/>
  <c r="B19" i="17" s="1"/>
  <c r="L14" i="8"/>
  <c r="M33" i="17" s="1"/>
  <c r="K14" i="8"/>
  <c r="L33" i="17" s="1"/>
  <c r="J14" i="8"/>
  <c r="K33" i="17" s="1"/>
  <c r="I14" i="8"/>
  <c r="J33" i="17" s="1"/>
  <c r="H14" i="8"/>
  <c r="I33" i="17" s="1"/>
  <c r="G14" i="8"/>
  <c r="H33" i="17" s="1"/>
  <c r="F14" i="8"/>
  <c r="G33" i="17" s="1"/>
  <c r="E14" i="8"/>
  <c r="F33" i="17" s="1"/>
  <c r="D14" i="8"/>
  <c r="E33" i="17" s="1"/>
  <c r="B14" i="8"/>
  <c r="B33" i="17" s="1"/>
  <c r="L13" i="8"/>
  <c r="M24" i="17" s="1"/>
  <c r="K13" i="8"/>
  <c r="L24" i="17" s="1"/>
  <c r="J13" i="8"/>
  <c r="K24" i="17" s="1"/>
  <c r="I13" i="8"/>
  <c r="J24" i="17" s="1"/>
  <c r="H13" i="8"/>
  <c r="I24" i="17" s="1"/>
  <c r="G13" i="8"/>
  <c r="H24" i="17" s="1"/>
  <c r="F13" i="8"/>
  <c r="G24" i="17" s="1"/>
  <c r="E13" i="8"/>
  <c r="F24" i="17" s="1"/>
  <c r="D13" i="8"/>
  <c r="E24" i="17" s="1"/>
  <c r="B13" i="8"/>
  <c r="B24" i="17" s="1"/>
  <c r="L12" i="8"/>
  <c r="M54" i="17" s="1"/>
  <c r="K12" i="8"/>
  <c r="L54" i="17" s="1"/>
  <c r="J12" i="8"/>
  <c r="K54" i="17" s="1"/>
  <c r="I12" i="8"/>
  <c r="J54" i="17" s="1"/>
  <c r="H12" i="8"/>
  <c r="I54" i="17" s="1"/>
  <c r="G12" i="8"/>
  <c r="H54" i="17" s="1"/>
  <c r="F12" i="8"/>
  <c r="G54" i="17" s="1"/>
  <c r="E12" i="8"/>
  <c r="F54" i="17" s="1"/>
  <c r="D12" i="8"/>
  <c r="E54" i="17" s="1"/>
  <c r="B12" i="8"/>
  <c r="B54" i="17" s="1"/>
  <c r="O42" i="7"/>
  <c r="N42" i="7"/>
  <c r="M42" i="7"/>
  <c r="H42" i="7"/>
  <c r="G42" i="7"/>
  <c r="F42" i="7"/>
  <c r="E42" i="7"/>
  <c r="L24" i="7"/>
  <c r="M15" i="17" s="1"/>
  <c r="K24" i="7"/>
  <c r="L15" i="17" s="1"/>
  <c r="J24" i="7"/>
  <c r="K15" i="17" s="1"/>
  <c r="I24" i="7"/>
  <c r="J15" i="17" s="1"/>
  <c r="H24" i="7"/>
  <c r="I15" i="17" s="1"/>
  <c r="G24" i="7"/>
  <c r="H15" i="17" s="1"/>
  <c r="F24" i="7"/>
  <c r="G15" i="17" s="1"/>
  <c r="E24" i="7"/>
  <c r="F15" i="17" s="1"/>
  <c r="D24" i="7"/>
  <c r="E15" i="17" s="1"/>
  <c r="B24" i="7"/>
  <c r="B15" i="17" s="1"/>
  <c r="L23" i="7"/>
  <c r="M14" i="17" s="1"/>
  <c r="K23" i="7"/>
  <c r="L14" i="17" s="1"/>
  <c r="J23" i="7"/>
  <c r="K14" i="17" s="1"/>
  <c r="I23" i="7"/>
  <c r="J14" i="17" s="1"/>
  <c r="H23" i="7"/>
  <c r="I14" i="17" s="1"/>
  <c r="G23" i="7"/>
  <c r="H14" i="17" s="1"/>
  <c r="F23" i="7"/>
  <c r="G14" i="17" s="1"/>
  <c r="E23" i="7"/>
  <c r="F14" i="17" s="1"/>
  <c r="D23" i="7"/>
  <c r="E14" i="17" s="1"/>
  <c r="B23" i="7"/>
  <c r="B14" i="17" s="1"/>
  <c r="L22" i="7"/>
  <c r="M13" i="17" s="1"/>
  <c r="K22" i="7"/>
  <c r="L13" i="17" s="1"/>
  <c r="J22" i="7"/>
  <c r="K13" i="17" s="1"/>
  <c r="I22" i="7"/>
  <c r="J13" i="17" s="1"/>
  <c r="H22" i="7"/>
  <c r="I13" i="17" s="1"/>
  <c r="G22" i="7"/>
  <c r="H13" i="17" s="1"/>
  <c r="F22" i="7"/>
  <c r="G13" i="17" s="1"/>
  <c r="E22" i="7"/>
  <c r="F13" i="17" s="1"/>
  <c r="D22" i="7"/>
  <c r="E13" i="17" s="1"/>
  <c r="B22" i="7"/>
  <c r="B13" i="17" s="1"/>
  <c r="L21" i="7"/>
  <c r="M88" i="17" s="1"/>
  <c r="K21" i="7"/>
  <c r="L88" i="17" s="1"/>
  <c r="J21" i="7"/>
  <c r="K88" i="17" s="1"/>
  <c r="I21" i="7"/>
  <c r="J88" i="17" s="1"/>
  <c r="H21" i="7"/>
  <c r="I88" i="17" s="1"/>
  <c r="G21" i="7"/>
  <c r="H88" i="17" s="1"/>
  <c r="F21" i="7"/>
  <c r="G88" i="17" s="1"/>
  <c r="E21" i="7"/>
  <c r="F88" i="17" s="1"/>
  <c r="D21" i="7"/>
  <c r="E88" i="17" s="1"/>
  <c r="B21" i="7"/>
  <c r="B88" i="17" s="1"/>
  <c r="L20" i="7"/>
  <c r="M47" i="17" s="1"/>
  <c r="K20" i="7"/>
  <c r="L47" i="17" s="1"/>
  <c r="J20" i="7"/>
  <c r="K47" i="17" s="1"/>
  <c r="I20" i="7"/>
  <c r="J47" i="17" s="1"/>
  <c r="H20" i="7"/>
  <c r="I47" i="17" s="1"/>
  <c r="G20" i="7"/>
  <c r="H47" i="17" s="1"/>
  <c r="F20" i="7"/>
  <c r="G47" i="17" s="1"/>
  <c r="E20" i="7"/>
  <c r="F47" i="17" s="1"/>
  <c r="D20" i="7"/>
  <c r="E47" i="17" s="1"/>
  <c r="B20" i="7"/>
  <c r="B47" i="17" s="1"/>
  <c r="L19" i="7"/>
  <c r="M34" i="17" s="1"/>
  <c r="K19" i="7"/>
  <c r="L34" i="17" s="1"/>
  <c r="J19" i="7"/>
  <c r="K34" i="17" s="1"/>
  <c r="I19" i="7"/>
  <c r="J34" i="17" s="1"/>
  <c r="H19" i="7"/>
  <c r="I34" i="17" s="1"/>
  <c r="G19" i="7"/>
  <c r="H34" i="17" s="1"/>
  <c r="F19" i="7"/>
  <c r="G34" i="17" s="1"/>
  <c r="E19" i="7"/>
  <c r="F34" i="17" s="1"/>
  <c r="D19" i="7"/>
  <c r="E34" i="17" s="1"/>
  <c r="B19" i="7"/>
  <c r="B34" i="17" s="1"/>
  <c r="L18" i="7"/>
  <c r="M73" i="17" s="1"/>
  <c r="K18" i="7"/>
  <c r="L73" i="17" s="1"/>
  <c r="J18" i="7"/>
  <c r="K73" i="17" s="1"/>
  <c r="I18" i="7"/>
  <c r="J73" i="17" s="1"/>
  <c r="H18" i="7"/>
  <c r="I73" i="17" s="1"/>
  <c r="G18" i="7"/>
  <c r="H73" i="17" s="1"/>
  <c r="F18" i="7"/>
  <c r="G73" i="17" s="1"/>
  <c r="E18" i="7"/>
  <c r="F73" i="17" s="1"/>
  <c r="D18" i="7"/>
  <c r="E73" i="17" s="1"/>
  <c r="B18" i="7"/>
  <c r="B73" i="17" s="1"/>
  <c r="L17" i="7"/>
  <c r="M23" i="17" s="1"/>
  <c r="K17" i="7"/>
  <c r="L23" i="17" s="1"/>
  <c r="J17" i="7"/>
  <c r="K23" i="17" s="1"/>
  <c r="I17" i="7"/>
  <c r="J23" i="17" s="1"/>
  <c r="H17" i="7"/>
  <c r="I23" i="17" s="1"/>
  <c r="G17" i="7"/>
  <c r="H23" i="17" s="1"/>
  <c r="F17" i="7"/>
  <c r="G23" i="17" s="1"/>
  <c r="E17" i="7"/>
  <c r="F23" i="17" s="1"/>
  <c r="D17" i="7"/>
  <c r="E23" i="17" s="1"/>
  <c r="B17" i="7"/>
  <c r="B23" i="17" s="1"/>
  <c r="L16" i="7"/>
  <c r="M11" i="17" s="1"/>
  <c r="K16" i="7"/>
  <c r="L11" i="17" s="1"/>
  <c r="J16" i="7"/>
  <c r="K11" i="17" s="1"/>
  <c r="I16" i="7"/>
  <c r="J11" i="17" s="1"/>
  <c r="H16" i="7"/>
  <c r="I11" i="17" s="1"/>
  <c r="G16" i="7"/>
  <c r="H11" i="17" s="1"/>
  <c r="F16" i="7"/>
  <c r="G11" i="17" s="1"/>
  <c r="E16" i="7"/>
  <c r="F11" i="17" s="1"/>
  <c r="D16" i="7"/>
  <c r="E11" i="17" s="1"/>
  <c r="B16" i="7"/>
  <c r="B11" i="17" s="1"/>
  <c r="L15" i="7"/>
  <c r="M48" i="17" s="1"/>
  <c r="K15" i="7"/>
  <c r="L48" i="17" s="1"/>
  <c r="J15" i="7"/>
  <c r="K48" i="17" s="1"/>
  <c r="I15" i="7"/>
  <c r="J48" i="17" s="1"/>
  <c r="H15" i="7"/>
  <c r="I48" i="17" s="1"/>
  <c r="G15" i="7"/>
  <c r="H48" i="17" s="1"/>
  <c r="F15" i="7"/>
  <c r="G48" i="17" s="1"/>
  <c r="E15" i="7"/>
  <c r="F48" i="17" s="1"/>
  <c r="D15" i="7"/>
  <c r="E48" i="17" s="1"/>
  <c r="B15" i="7"/>
  <c r="B48" i="17" s="1"/>
  <c r="L14" i="7"/>
  <c r="M90" i="17" s="1"/>
  <c r="K14" i="7"/>
  <c r="L90" i="17" s="1"/>
  <c r="J14" i="7"/>
  <c r="K90" i="17" s="1"/>
  <c r="I14" i="7"/>
  <c r="J90" i="17" s="1"/>
  <c r="H14" i="7"/>
  <c r="I90" i="17" s="1"/>
  <c r="G14" i="7"/>
  <c r="H90" i="17" s="1"/>
  <c r="F14" i="7"/>
  <c r="G90" i="17" s="1"/>
  <c r="E14" i="7"/>
  <c r="F90" i="17" s="1"/>
  <c r="D14" i="7"/>
  <c r="E90" i="17" s="1"/>
  <c r="B14" i="7"/>
  <c r="B90" i="17" s="1"/>
  <c r="L13" i="7"/>
  <c r="M57" i="17" s="1"/>
  <c r="K13" i="7"/>
  <c r="L57" i="17" s="1"/>
  <c r="J13" i="7"/>
  <c r="K57" i="17" s="1"/>
  <c r="I13" i="7"/>
  <c r="J57" i="17" s="1"/>
  <c r="H13" i="7"/>
  <c r="I57" i="17" s="1"/>
  <c r="G13" i="7"/>
  <c r="H57" i="17" s="1"/>
  <c r="F13" i="7"/>
  <c r="G57" i="17" s="1"/>
  <c r="E13" i="7"/>
  <c r="F57" i="17" s="1"/>
  <c r="D13" i="7"/>
  <c r="E57" i="17" s="1"/>
  <c r="B13" i="7"/>
  <c r="B57" i="17" s="1"/>
  <c r="L12" i="7"/>
  <c r="M78" i="17" s="1"/>
  <c r="K12" i="7"/>
  <c r="L78" i="17" s="1"/>
  <c r="J12" i="7"/>
  <c r="K78" i="17" s="1"/>
  <c r="I12" i="7"/>
  <c r="J78" i="17" s="1"/>
  <c r="H12" i="7"/>
  <c r="I78" i="17" s="1"/>
  <c r="G12" i="7"/>
  <c r="H78" i="17" s="1"/>
  <c r="F12" i="7"/>
  <c r="G78" i="17" s="1"/>
  <c r="E12" i="7"/>
  <c r="F78" i="17" s="1"/>
  <c r="D12" i="7"/>
  <c r="E78" i="17" s="1"/>
  <c r="B12" i="7"/>
  <c r="B78" i="17" s="1"/>
  <c r="O42" i="6"/>
  <c r="N42" i="6"/>
  <c r="M42" i="6"/>
  <c r="H42" i="6"/>
  <c r="G42" i="6"/>
  <c r="F42" i="6"/>
  <c r="E42" i="6"/>
  <c r="L24" i="6"/>
  <c r="M53" i="17" s="1"/>
  <c r="K24" i="6"/>
  <c r="L53" i="17" s="1"/>
  <c r="J24" i="6"/>
  <c r="K53" i="17" s="1"/>
  <c r="I24" i="6"/>
  <c r="J53" i="17" s="1"/>
  <c r="H24" i="6"/>
  <c r="I53" i="17" s="1"/>
  <c r="G24" i="6"/>
  <c r="H53" i="17" s="1"/>
  <c r="F24" i="6"/>
  <c r="G53" i="17" s="1"/>
  <c r="E24" i="6"/>
  <c r="F53" i="17" s="1"/>
  <c r="D24" i="6"/>
  <c r="E53" i="17" s="1"/>
  <c r="B24" i="6"/>
  <c r="B53" i="17" s="1"/>
  <c r="L23" i="6"/>
  <c r="M87" i="17" s="1"/>
  <c r="K23" i="6"/>
  <c r="L87" i="17" s="1"/>
  <c r="J23" i="6"/>
  <c r="K87" i="17" s="1"/>
  <c r="I23" i="6"/>
  <c r="J87" i="17" s="1"/>
  <c r="H23" i="6"/>
  <c r="I87" i="17" s="1"/>
  <c r="G23" i="6"/>
  <c r="H87" i="17" s="1"/>
  <c r="F23" i="6"/>
  <c r="G87" i="17" s="1"/>
  <c r="E23" i="6"/>
  <c r="F87" i="17" s="1"/>
  <c r="D23" i="6"/>
  <c r="E87" i="17" s="1"/>
  <c r="B23" i="6"/>
  <c r="B87" i="17" s="1"/>
  <c r="L22" i="6"/>
  <c r="M32" i="17" s="1"/>
  <c r="K22" i="6"/>
  <c r="L32" i="17" s="1"/>
  <c r="J22" i="6"/>
  <c r="K32" i="17" s="1"/>
  <c r="I22" i="6"/>
  <c r="J32" i="17" s="1"/>
  <c r="H22" i="6"/>
  <c r="I32" i="17" s="1"/>
  <c r="G22" i="6"/>
  <c r="H32" i="17" s="1"/>
  <c r="F22" i="6"/>
  <c r="G32" i="17" s="1"/>
  <c r="E22" i="6"/>
  <c r="F32" i="17" s="1"/>
  <c r="D22" i="6"/>
  <c r="E32" i="17" s="1"/>
  <c r="B22" i="6"/>
  <c r="B32" i="17" s="1"/>
  <c r="L21" i="6"/>
  <c r="M86" i="17" s="1"/>
  <c r="K21" i="6"/>
  <c r="L86" i="17" s="1"/>
  <c r="J21" i="6"/>
  <c r="K86" i="17" s="1"/>
  <c r="I21" i="6"/>
  <c r="J86" i="17" s="1"/>
  <c r="H21" i="6"/>
  <c r="I86" i="17" s="1"/>
  <c r="G21" i="6"/>
  <c r="H86" i="17" s="1"/>
  <c r="F21" i="6"/>
  <c r="G86" i="17" s="1"/>
  <c r="E21" i="6"/>
  <c r="F86" i="17" s="1"/>
  <c r="D21" i="6"/>
  <c r="E86" i="17" s="1"/>
  <c r="B21" i="6"/>
  <c r="B86" i="17" s="1"/>
  <c r="L20" i="6"/>
  <c r="M25" i="17" s="1"/>
  <c r="K20" i="6"/>
  <c r="L25" i="17" s="1"/>
  <c r="J20" i="6"/>
  <c r="K25" i="17" s="1"/>
  <c r="I20" i="6"/>
  <c r="J25" i="17" s="1"/>
  <c r="H20" i="6"/>
  <c r="I25" i="17" s="1"/>
  <c r="G20" i="6"/>
  <c r="H25" i="17" s="1"/>
  <c r="F20" i="6"/>
  <c r="G25" i="17" s="1"/>
  <c r="E20" i="6"/>
  <c r="F25" i="17" s="1"/>
  <c r="D20" i="6"/>
  <c r="E25" i="17" s="1"/>
  <c r="B20" i="6"/>
  <c r="B25" i="17" s="1"/>
  <c r="L19" i="6"/>
  <c r="M35" i="17" s="1"/>
  <c r="K19" i="6"/>
  <c r="L35" i="17" s="1"/>
  <c r="J19" i="6"/>
  <c r="K35" i="17" s="1"/>
  <c r="I19" i="6"/>
  <c r="J35" i="17" s="1"/>
  <c r="H19" i="6"/>
  <c r="I35" i="17" s="1"/>
  <c r="G19" i="6"/>
  <c r="H35" i="17" s="1"/>
  <c r="F19" i="6"/>
  <c r="G35" i="17" s="1"/>
  <c r="E19" i="6"/>
  <c r="F35" i="17" s="1"/>
  <c r="D19" i="6"/>
  <c r="E35" i="17" s="1"/>
  <c r="B19" i="6"/>
  <c r="B35" i="17" s="1"/>
  <c r="L18" i="6"/>
  <c r="M30" i="17" s="1"/>
  <c r="K18" i="6"/>
  <c r="L30" i="17" s="1"/>
  <c r="J18" i="6"/>
  <c r="K30" i="17" s="1"/>
  <c r="I18" i="6"/>
  <c r="J30" i="17" s="1"/>
  <c r="H18" i="6"/>
  <c r="I30" i="17" s="1"/>
  <c r="G18" i="6"/>
  <c r="H30" i="17" s="1"/>
  <c r="F18" i="6"/>
  <c r="G30" i="17" s="1"/>
  <c r="E18" i="6"/>
  <c r="F30" i="17" s="1"/>
  <c r="D18" i="6"/>
  <c r="E30" i="17" s="1"/>
  <c r="B18" i="6"/>
  <c r="B30" i="17" s="1"/>
  <c r="L17" i="6"/>
  <c r="M89" i="17" s="1"/>
  <c r="K17" i="6"/>
  <c r="L89" i="17" s="1"/>
  <c r="J17" i="6"/>
  <c r="K89" i="17" s="1"/>
  <c r="I17" i="6"/>
  <c r="J89" i="17" s="1"/>
  <c r="H17" i="6"/>
  <c r="I89" i="17" s="1"/>
  <c r="G17" i="6"/>
  <c r="H89" i="17" s="1"/>
  <c r="F17" i="6"/>
  <c r="G89" i="17" s="1"/>
  <c r="E17" i="6"/>
  <c r="F89" i="17" s="1"/>
  <c r="D17" i="6"/>
  <c r="E89" i="17" s="1"/>
  <c r="B17" i="6"/>
  <c r="B89" i="17" s="1"/>
  <c r="L16" i="6"/>
  <c r="M26" i="17" s="1"/>
  <c r="K16" i="6"/>
  <c r="L26" i="17" s="1"/>
  <c r="J16" i="6"/>
  <c r="K26" i="17" s="1"/>
  <c r="I16" i="6"/>
  <c r="J26" i="17" s="1"/>
  <c r="H16" i="6"/>
  <c r="I26" i="17" s="1"/>
  <c r="G16" i="6"/>
  <c r="H26" i="17" s="1"/>
  <c r="F16" i="6"/>
  <c r="G26" i="17" s="1"/>
  <c r="E16" i="6"/>
  <c r="F26" i="17" s="1"/>
  <c r="D16" i="6"/>
  <c r="E26" i="17" s="1"/>
  <c r="B16" i="6"/>
  <c r="B26" i="17" s="1"/>
  <c r="L15" i="6"/>
  <c r="M51" i="17" s="1"/>
  <c r="K15" i="6"/>
  <c r="L51" i="17" s="1"/>
  <c r="J15" i="6"/>
  <c r="K51" i="17" s="1"/>
  <c r="I15" i="6"/>
  <c r="J51" i="17" s="1"/>
  <c r="H15" i="6"/>
  <c r="I51" i="17" s="1"/>
  <c r="G15" i="6"/>
  <c r="H51" i="17" s="1"/>
  <c r="F15" i="6"/>
  <c r="G51" i="17" s="1"/>
  <c r="E15" i="6"/>
  <c r="F51" i="17" s="1"/>
  <c r="D15" i="6"/>
  <c r="E51" i="17" s="1"/>
  <c r="B15" i="6"/>
  <c r="B51" i="17" s="1"/>
  <c r="L14" i="6"/>
  <c r="M20" i="17" s="1"/>
  <c r="K14" i="6"/>
  <c r="L20" i="17" s="1"/>
  <c r="J14" i="6"/>
  <c r="K20" i="17" s="1"/>
  <c r="I14" i="6"/>
  <c r="J20" i="17" s="1"/>
  <c r="H14" i="6"/>
  <c r="I20" i="17" s="1"/>
  <c r="G14" i="6"/>
  <c r="H20" i="17" s="1"/>
  <c r="F14" i="6"/>
  <c r="G20" i="17" s="1"/>
  <c r="E14" i="6"/>
  <c r="F20" i="17" s="1"/>
  <c r="D14" i="6"/>
  <c r="E20" i="17" s="1"/>
  <c r="B14" i="6"/>
  <c r="B20" i="17" s="1"/>
  <c r="L13" i="6"/>
  <c r="M49" i="17" s="1"/>
  <c r="K13" i="6"/>
  <c r="L49" i="17" s="1"/>
  <c r="J13" i="6"/>
  <c r="K49" i="17" s="1"/>
  <c r="I13" i="6"/>
  <c r="J49" i="17" s="1"/>
  <c r="H13" i="6"/>
  <c r="I49" i="17" s="1"/>
  <c r="G13" i="6"/>
  <c r="H49" i="17" s="1"/>
  <c r="F13" i="6"/>
  <c r="G49" i="17" s="1"/>
  <c r="E13" i="6"/>
  <c r="F49" i="17" s="1"/>
  <c r="D13" i="6"/>
  <c r="E49" i="17" s="1"/>
  <c r="B13" i="6"/>
  <c r="B49" i="17" s="1"/>
  <c r="L12" i="6"/>
  <c r="M79" i="17" s="1"/>
  <c r="K12" i="6"/>
  <c r="L79" i="17" s="1"/>
  <c r="J12" i="6"/>
  <c r="K79" i="17" s="1"/>
  <c r="I12" i="6"/>
  <c r="J79" i="17" s="1"/>
  <c r="H12" i="6"/>
  <c r="I79" i="17" s="1"/>
  <c r="G12" i="6"/>
  <c r="H79" i="17" s="1"/>
  <c r="F12" i="6"/>
  <c r="G79" i="17" s="1"/>
  <c r="E12" i="6"/>
  <c r="F79" i="17" s="1"/>
  <c r="D12" i="6"/>
  <c r="E79" i="17" s="1"/>
  <c r="B12" i="6"/>
  <c r="B79" i="17" s="1"/>
  <c r="O42" i="5"/>
  <c r="N42" i="5"/>
  <c r="M42" i="5"/>
  <c r="H42" i="5"/>
  <c r="G42" i="5"/>
  <c r="F42" i="5"/>
  <c r="J42" i="5" s="1"/>
  <c r="E42" i="5"/>
  <c r="L24" i="5"/>
  <c r="M68" i="17" s="1"/>
  <c r="K24" i="5"/>
  <c r="L68" i="17" s="1"/>
  <c r="J24" i="5"/>
  <c r="K68" i="17" s="1"/>
  <c r="I24" i="5"/>
  <c r="J68" i="17" s="1"/>
  <c r="H24" i="5"/>
  <c r="I68" i="17" s="1"/>
  <c r="G24" i="5"/>
  <c r="H68" i="17" s="1"/>
  <c r="F24" i="5"/>
  <c r="G68" i="17" s="1"/>
  <c r="E24" i="5"/>
  <c r="F68" i="17" s="1"/>
  <c r="D24" i="5"/>
  <c r="E68" i="17" s="1"/>
  <c r="B24" i="5"/>
  <c r="B68" i="17" s="1"/>
  <c r="L23" i="5"/>
  <c r="M38" i="17" s="1"/>
  <c r="K23" i="5"/>
  <c r="L38" i="17" s="1"/>
  <c r="J23" i="5"/>
  <c r="K38" i="17" s="1"/>
  <c r="I23" i="5"/>
  <c r="J38" i="17" s="1"/>
  <c r="H23" i="5"/>
  <c r="I38" i="17" s="1"/>
  <c r="G23" i="5"/>
  <c r="H38" i="17" s="1"/>
  <c r="F23" i="5"/>
  <c r="G38" i="17" s="1"/>
  <c r="E23" i="5"/>
  <c r="F38" i="17" s="1"/>
  <c r="D23" i="5"/>
  <c r="E38" i="17" s="1"/>
  <c r="B23" i="5"/>
  <c r="B38" i="17" s="1"/>
  <c r="L22" i="5"/>
  <c r="M7" i="17" s="1"/>
  <c r="K22" i="5"/>
  <c r="L7" i="17" s="1"/>
  <c r="J22" i="5"/>
  <c r="K7" i="17" s="1"/>
  <c r="I22" i="5"/>
  <c r="J7" i="17" s="1"/>
  <c r="H22" i="5"/>
  <c r="I7" i="17" s="1"/>
  <c r="G22" i="5"/>
  <c r="H7" i="17" s="1"/>
  <c r="F22" i="5"/>
  <c r="G7" i="17" s="1"/>
  <c r="E22" i="5"/>
  <c r="F7" i="17" s="1"/>
  <c r="D22" i="5"/>
  <c r="E7" i="17" s="1"/>
  <c r="B22" i="5"/>
  <c r="B7" i="17" s="1"/>
  <c r="L21" i="5"/>
  <c r="M44" i="17" s="1"/>
  <c r="K21" i="5"/>
  <c r="L44" i="17" s="1"/>
  <c r="J21" i="5"/>
  <c r="K44" i="17" s="1"/>
  <c r="I21" i="5"/>
  <c r="J44" i="17" s="1"/>
  <c r="H21" i="5"/>
  <c r="I44" i="17" s="1"/>
  <c r="G21" i="5"/>
  <c r="H44" i="17" s="1"/>
  <c r="F21" i="5"/>
  <c r="G44" i="17" s="1"/>
  <c r="E21" i="5"/>
  <c r="F44" i="17" s="1"/>
  <c r="D21" i="5"/>
  <c r="E44" i="17" s="1"/>
  <c r="B21" i="5"/>
  <c r="B44" i="17" s="1"/>
  <c r="L20" i="5"/>
  <c r="M65" i="17" s="1"/>
  <c r="K20" i="5"/>
  <c r="L65" i="17" s="1"/>
  <c r="J20" i="5"/>
  <c r="K65" i="17" s="1"/>
  <c r="I20" i="5"/>
  <c r="J65" i="17" s="1"/>
  <c r="H20" i="5"/>
  <c r="I65" i="17" s="1"/>
  <c r="G20" i="5"/>
  <c r="H65" i="17" s="1"/>
  <c r="F20" i="5"/>
  <c r="G65" i="17" s="1"/>
  <c r="E20" i="5"/>
  <c r="F65" i="17" s="1"/>
  <c r="D20" i="5"/>
  <c r="E65" i="17" s="1"/>
  <c r="B20" i="5"/>
  <c r="B65" i="17" s="1"/>
  <c r="L19" i="5"/>
  <c r="M10" i="17" s="1"/>
  <c r="K19" i="5"/>
  <c r="L10" i="17" s="1"/>
  <c r="J19" i="5"/>
  <c r="K10" i="17" s="1"/>
  <c r="I19" i="5"/>
  <c r="J10" i="17" s="1"/>
  <c r="H19" i="5"/>
  <c r="I10" i="17" s="1"/>
  <c r="G19" i="5"/>
  <c r="H10" i="17" s="1"/>
  <c r="F19" i="5"/>
  <c r="G10" i="17" s="1"/>
  <c r="E19" i="5"/>
  <c r="F10" i="17" s="1"/>
  <c r="D19" i="5"/>
  <c r="E10" i="17" s="1"/>
  <c r="B19" i="5"/>
  <c r="B10" i="17" s="1"/>
  <c r="L18" i="5"/>
  <c r="M61" i="17" s="1"/>
  <c r="K18" i="5"/>
  <c r="L61" i="17" s="1"/>
  <c r="J18" i="5"/>
  <c r="K61" i="17" s="1"/>
  <c r="I18" i="5"/>
  <c r="J61" i="17" s="1"/>
  <c r="H18" i="5"/>
  <c r="I61" i="17" s="1"/>
  <c r="G18" i="5"/>
  <c r="H61" i="17" s="1"/>
  <c r="F18" i="5"/>
  <c r="G61" i="17" s="1"/>
  <c r="E18" i="5"/>
  <c r="F61" i="17" s="1"/>
  <c r="D18" i="5"/>
  <c r="E61" i="17" s="1"/>
  <c r="B18" i="5"/>
  <c r="B61" i="17" s="1"/>
  <c r="L17" i="5"/>
  <c r="M39" i="17" s="1"/>
  <c r="K17" i="5"/>
  <c r="L39" i="17" s="1"/>
  <c r="J17" i="5"/>
  <c r="K39" i="17" s="1"/>
  <c r="I17" i="5"/>
  <c r="J39" i="17" s="1"/>
  <c r="H17" i="5"/>
  <c r="I39" i="17" s="1"/>
  <c r="G17" i="5"/>
  <c r="H39" i="17" s="1"/>
  <c r="F17" i="5"/>
  <c r="G39" i="17" s="1"/>
  <c r="E17" i="5"/>
  <c r="F39" i="17" s="1"/>
  <c r="D17" i="5"/>
  <c r="E39" i="17" s="1"/>
  <c r="B17" i="5"/>
  <c r="B39" i="17" s="1"/>
  <c r="L16" i="5"/>
  <c r="M40" i="17" s="1"/>
  <c r="K16" i="5"/>
  <c r="L40" i="17" s="1"/>
  <c r="J16" i="5"/>
  <c r="K40" i="17" s="1"/>
  <c r="I16" i="5"/>
  <c r="J40" i="17" s="1"/>
  <c r="H16" i="5"/>
  <c r="I40" i="17" s="1"/>
  <c r="G16" i="5"/>
  <c r="H40" i="17" s="1"/>
  <c r="F16" i="5"/>
  <c r="G40" i="17" s="1"/>
  <c r="E16" i="5"/>
  <c r="F40" i="17" s="1"/>
  <c r="D16" i="5"/>
  <c r="E40" i="17" s="1"/>
  <c r="B16" i="5"/>
  <c r="B40" i="17" s="1"/>
  <c r="L15" i="5"/>
  <c r="M21" i="17" s="1"/>
  <c r="K15" i="5"/>
  <c r="L21" i="17" s="1"/>
  <c r="J15" i="5"/>
  <c r="K21" i="17" s="1"/>
  <c r="I15" i="5"/>
  <c r="J21" i="17" s="1"/>
  <c r="H15" i="5"/>
  <c r="I21" i="17" s="1"/>
  <c r="G15" i="5"/>
  <c r="H21" i="17" s="1"/>
  <c r="F15" i="5"/>
  <c r="G21" i="17" s="1"/>
  <c r="E15" i="5"/>
  <c r="F21" i="17" s="1"/>
  <c r="D15" i="5"/>
  <c r="E21" i="17" s="1"/>
  <c r="B15" i="5"/>
  <c r="B21" i="17" s="1"/>
  <c r="L14" i="5"/>
  <c r="M2" i="17" s="1"/>
  <c r="K14" i="5"/>
  <c r="L2" i="17" s="1"/>
  <c r="J14" i="5"/>
  <c r="K2" i="17" s="1"/>
  <c r="I14" i="5"/>
  <c r="J2" i="17" s="1"/>
  <c r="H14" i="5"/>
  <c r="I2" i="17" s="1"/>
  <c r="G14" i="5"/>
  <c r="H2" i="17" s="1"/>
  <c r="F14" i="5"/>
  <c r="G2" i="17" s="1"/>
  <c r="E14" i="5"/>
  <c r="F2" i="17" s="1"/>
  <c r="D14" i="5"/>
  <c r="E2" i="17" s="1"/>
  <c r="B14" i="5"/>
  <c r="B2" i="17" s="1"/>
  <c r="L13" i="5"/>
  <c r="M5" i="17" s="1"/>
  <c r="K13" i="5"/>
  <c r="L5" i="17" s="1"/>
  <c r="J13" i="5"/>
  <c r="K5" i="17" s="1"/>
  <c r="I13" i="5"/>
  <c r="J5" i="17" s="1"/>
  <c r="H13" i="5"/>
  <c r="I5" i="17" s="1"/>
  <c r="G13" i="5"/>
  <c r="H5" i="17" s="1"/>
  <c r="F13" i="5"/>
  <c r="G5" i="17" s="1"/>
  <c r="E13" i="5"/>
  <c r="F5" i="17" s="1"/>
  <c r="D13" i="5"/>
  <c r="E5" i="17" s="1"/>
  <c r="B13" i="5"/>
  <c r="B5" i="17" s="1"/>
  <c r="L12" i="5"/>
  <c r="M72" i="17" s="1"/>
  <c r="K12" i="5"/>
  <c r="L72" i="17" s="1"/>
  <c r="J12" i="5"/>
  <c r="K72" i="17" s="1"/>
  <c r="I12" i="5"/>
  <c r="J72" i="17" s="1"/>
  <c r="H12" i="5"/>
  <c r="I72" i="17" s="1"/>
  <c r="G12" i="5"/>
  <c r="H72" i="17" s="1"/>
  <c r="F12" i="5"/>
  <c r="G72" i="17" s="1"/>
  <c r="E12" i="5"/>
  <c r="F72" i="17" s="1"/>
  <c r="D12" i="5"/>
  <c r="E72" i="17" s="1"/>
  <c r="B12" i="5"/>
  <c r="B72" i="17" s="1"/>
  <c r="O42" i="4"/>
  <c r="N42" i="4"/>
  <c r="M42" i="4"/>
  <c r="H42" i="4"/>
  <c r="G42" i="4"/>
  <c r="K42" i="4" s="1"/>
  <c r="F42" i="4"/>
  <c r="E42" i="4"/>
  <c r="L24" i="4"/>
  <c r="M36" i="17" s="1"/>
  <c r="K24" i="4"/>
  <c r="L36" i="17" s="1"/>
  <c r="J24" i="4"/>
  <c r="K36" i="17" s="1"/>
  <c r="I24" i="4"/>
  <c r="J36" i="17" s="1"/>
  <c r="H24" i="4"/>
  <c r="I36" i="17" s="1"/>
  <c r="G24" i="4"/>
  <c r="H36" i="17" s="1"/>
  <c r="F24" i="4"/>
  <c r="G36" i="17" s="1"/>
  <c r="E24" i="4"/>
  <c r="F36" i="17" s="1"/>
  <c r="D24" i="4"/>
  <c r="E36" i="17" s="1"/>
  <c r="B24" i="4"/>
  <c r="B36" i="17" s="1"/>
  <c r="L23" i="4"/>
  <c r="M81" i="17" s="1"/>
  <c r="K23" i="4"/>
  <c r="L81" i="17" s="1"/>
  <c r="J23" i="4"/>
  <c r="K81" i="17" s="1"/>
  <c r="I23" i="4"/>
  <c r="J81" i="17" s="1"/>
  <c r="H23" i="4"/>
  <c r="I81" i="17" s="1"/>
  <c r="G23" i="4"/>
  <c r="H81" i="17" s="1"/>
  <c r="F23" i="4"/>
  <c r="G81" i="17" s="1"/>
  <c r="E23" i="4"/>
  <c r="F81" i="17" s="1"/>
  <c r="D23" i="4"/>
  <c r="E81" i="17" s="1"/>
  <c r="B23" i="4"/>
  <c r="B81" i="17" s="1"/>
  <c r="L22" i="4"/>
  <c r="M70" i="17" s="1"/>
  <c r="K22" i="4"/>
  <c r="L70" i="17" s="1"/>
  <c r="J22" i="4"/>
  <c r="K70" i="17" s="1"/>
  <c r="I22" i="4"/>
  <c r="J70" i="17" s="1"/>
  <c r="H22" i="4"/>
  <c r="I70" i="17" s="1"/>
  <c r="G22" i="4"/>
  <c r="H70" i="17" s="1"/>
  <c r="F22" i="4"/>
  <c r="G70" i="17" s="1"/>
  <c r="E22" i="4"/>
  <c r="F70" i="17" s="1"/>
  <c r="D22" i="4"/>
  <c r="E70" i="17" s="1"/>
  <c r="B22" i="4"/>
  <c r="B70" i="17" s="1"/>
  <c r="L21" i="4"/>
  <c r="M46" i="17" s="1"/>
  <c r="K21" i="4"/>
  <c r="L46" i="17" s="1"/>
  <c r="J21" i="4"/>
  <c r="K46" i="17" s="1"/>
  <c r="I21" i="4"/>
  <c r="J46" i="17" s="1"/>
  <c r="H21" i="4"/>
  <c r="I46" i="17" s="1"/>
  <c r="G21" i="4"/>
  <c r="H46" i="17" s="1"/>
  <c r="F21" i="4"/>
  <c r="G46" i="17" s="1"/>
  <c r="E21" i="4"/>
  <c r="F46" i="17" s="1"/>
  <c r="D21" i="4"/>
  <c r="E46" i="17" s="1"/>
  <c r="B21" i="4"/>
  <c r="B46" i="17" s="1"/>
  <c r="L20" i="4"/>
  <c r="M82" i="17" s="1"/>
  <c r="K20" i="4"/>
  <c r="L82" i="17" s="1"/>
  <c r="J20" i="4"/>
  <c r="K82" i="17" s="1"/>
  <c r="I20" i="4"/>
  <c r="J82" i="17" s="1"/>
  <c r="H20" i="4"/>
  <c r="I82" i="17" s="1"/>
  <c r="G20" i="4"/>
  <c r="H82" i="17" s="1"/>
  <c r="F20" i="4"/>
  <c r="G82" i="17" s="1"/>
  <c r="E20" i="4"/>
  <c r="F82" i="17" s="1"/>
  <c r="D20" i="4"/>
  <c r="E82" i="17" s="1"/>
  <c r="B20" i="4"/>
  <c r="B82" i="17" s="1"/>
  <c r="L19" i="4"/>
  <c r="M29" i="17" s="1"/>
  <c r="K19" i="4"/>
  <c r="L29" i="17" s="1"/>
  <c r="J19" i="4"/>
  <c r="K29" i="17" s="1"/>
  <c r="I19" i="4"/>
  <c r="J29" i="17" s="1"/>
  <c r="H19" i="4"/>
  <c r="I29" i="17" s="1"/>
  <c r="G19" i="4"/>
  <c r="H29" i="17" s="1"/>
  <c r="F19" i="4"/>
  <c r="G29" i="17" s="1"/>
  <c r="E19" i="4"/>
  <c r="F29" i="17" s="1"/>
  <c r="D19" i="4"/>
  <c r="E29" i="17" s="1"/>
  <c r="B19" i="4"/>
  <c r="B29" i="17" s="1"/>
  <c r="L18" i="4"/>
  <c r="M83" i="17" s="1"/>
  <c r="K18" i="4"/>
  <c r="L83" i="17" s="1"/>
  <c r="J18" i="4"/>
  <c r="K83" i="17" s="1"/>
  <c r="I18" i="4"/>
  <c r="J83" i="17" s="1"/>
  <c r="H18" i="4"/>
  <c r="I83" i="17" s="1"/>
  <c r="G18" i="4"/>
  <c r="H83" i="17" s="1"/>
  <c r="F18" i="4"/>
  <c r="G83" i="17" s="1"/>
  <c r="E18" i="4"/>
  <c r="F83" i="17" s="1"/>
  <c r="D18" i="4"/>
  <c r="E83" i="17" s="1"/>
  <c r="B18" i="4"/>
  <c r="B83" i="17" s="1"/>
  <c r="L17" i="4"/>
  <c r="M16" i="17" s="1"/>
  <c r="K17" i="4"/>
  <c r="L16" i="17" s="1"/>
  <c r="J17" i="4"/>
  <c r="K16" i="17" s="1"/>
  <c r="I17" i="4"/>
  <c r="J16" i="17" s="1"/>
  <c r="H17" i="4"/>
  <c r="I16" i="17" s="1"/>
  <c r="G17" i="4"/>
  <c r="H16" i="17" s="1"/>
  <c r="F17" i="4"/>
  <c r="G16" i="17" s="1"/>
  <c r="E17" i="4"/>
  <c r="F16" i="17" s="1"/>
  <c r="D17" i="4"/>
  <c r="E16" i="17" s="1"/>
  <c r="B17" i="4"/>
  <c r="B16" i="17" s="1"/>
  <c r="L16" i="4"/>
  <c r="M4" i="17" s="1"/>
  <c r="K16" i="4"/>
  <c r="L4" i="17" s="1"/>
  <c r="J16" i="4"/>
  <c r="K4" i="17" s="1"/>
  <c r="I16" i="4"/>
  <c r="J4" i="17" s="1"/>
  <c r="H16" i="4"/>
  <c r="I4" i="17" s="1"/>
  <c r="G16" i="4"/>
  <c r="H4" i="17" s="1"/>
  <c r="F16" i="4"/>
  <c r="G4" i="17" s="1"/>
  <c r="E16" i="4"/>
  <c r="F4" i="17" s="1"/>
  <c r="D16" i="4"/>
  <c r="E4" i="17" s="1"/>
  <c r="B16" i="4"/>
  <c r="B4" i="17" s="1"/>
  <c r="L15" i="4"/>
  <c r="M28" i="17" s="1"/>
  <c r="K15" i="4"/>
  <c r="L28" i="17" s="1"/>
  <c r="J15" i="4"/>
  <c r="K28" i="17" s="1"/>
  <c r="I15" i="4"/>
  <c r="J28" i="17" s="1"/>
  <c r="H15" i="4"/>
  <c r="I28" i="17" s="1"/>
  <c r="G15" i="4"/>
  <c r="H28" i="17" s="1"/>
  <c r="F15" i="4"/>
  <c r="G28" i="17" s="1"/>
  <c r="E15" i="4"/>
  <c r="F28" i="17" s="1"/>
  <c r="D15" i="4"/>
  <c r="E28" i="17" s="1"/>
  <c r="B15" i="4"/>
  <c r="B28" i="17" s="1"/>
  <c r="L14" i="4"/>
  <c r="M31" i="17" s="1"/>
  <c r="K14" i="4"/>
  <c r="L31" i="17" s="1"/>
  <c r="J14" i="4"/>
  <c r="K31" i="17" s="1"/>
  <c r="I14" i="4"/>
  <c r="J31" i="17" s="1"/>
  <c r="H14" i="4"/>
  <c r="I31" i="17" s="1"/>
  <c r="G14" i="4"/>
  <c r="H31" i="17" s="1"/>
  <c r="F14" i="4"/>
  <c r="G31" i="17" s="1"/>
  <c r="E14" i="4"/>
  <c r="F31" i="17" s="1"/>
  <c r="D14" i="4"/>
  <c r="E31" i="17" s="1"/>
  <c r="B14" i="4"/>
  <c r="B31" i="17" s="1"/>
  <c r="L13" i="4"/>
  <c r="M43" i="17" s="1"/>
  <c r="K13" i="4"/>
  <c r="L43" i="17" s="1"/>
  <c r="J13" i="4"/>
  <c r="K43" i="17" s="1"/>
  <c r="I13" i="4"/>
  <c r="J43" i="17" s="1"/>
  <c r="H13" i="4"/>
  <c r="I43" i="17" s="1"/>
  <c r="G13" i="4"/>
  <c r="H43" i="17" s="1"/>
  <c r="F13" i="4"/>
  <c r="G43" i="17" s="1"/>
  <c r="E13" i="4"/>
  <c r="F43" i="17" s="1"/>
  <c r="D13" i="4"/>
  <c r="E43" i="17" s="1"/>
  <c r="B13" i="4"/>
  <c r="B43" i="17" s="1"/>
  <c r="L12" i="4"/>
  <c r="M77" i="17" s="1"/>
  <c r="K12" i="4"/>
  <c r="L77" i="17" s="1"/>
  <c r="J12" i="4"/>
  <c r="K77" i="17" s="1"/>
  <c r="I12" i="4"/>
  <c r="J77" i="17" s="1"/>
  <c r="H12" i="4"/>
  <c r="I77" i="17" s="1"/>
  <c r="G12" i="4"/>
  <c r="H77" i="17" s="1"/>
  <c r="F12" i="4"/>
  <c r="G77" i="17" s="1"/>
  <c r="E12" i="4"/>
  <c r="F77" i="17" s="1"/>
  <c r="D12" i="4"/>
  <c r="E77" i="17" s="1"/>
  <c r="B12" i="4"/>
  <c r="B77" i="17" s="1"/>
  <c r="D13" i="3"/>
  <c r="E58" i="17" s="1"/>
  <c r="D14" i="3"/>
  <c r="E42" i="17" s="1"/>
  <c r="D15" i="3"/>
  <c r="E9" i="17" s="1"/>
  <c r="D16" i="3"/>
  <c r="E84" i="17" s="1"/>
  <c r="D17" i="3"/>
  <c r="E64" i="17" s="1"/>
  <c r="D18" i="3"/>
  <c r="E6" i="17" s="1"/>
  <c r="D19" i="3"/>
  <c r="E85" i="17" s="1"/>
  <c r="D20" i="3"/>
  <c r="E66" i="17" s="1"/>
  <c r="D21" i="3"/>
  <c r="E91" i="17" s="1"/>
  <c r="D22" i="3"/>
  <c r="E67" i="17" s="1"/>
  <c r="D23" i="3"/>
  <c r="E3" i="17" s="1"/>
  <c r="D24" i="3"/>
  <c r="E60" i="17" s="1"/>
  <c r="O42" i="3"/>
  <c r="N42" i="3"/>
  <c r="M42" i="3"/>
  <c r="H42" i="3"/>
  <c r="G42" i="3"/>
  <c r="F42" i="3"/>
  <c r="E42" i="3"/>
  <c r="L24" i="3"/>
  <c r="M60" i="17" s="1"/>
  <c r="K24" i="3"/>
  <c r="L60" i="17" s="1"/>
  <c r="J24" i="3"/>
  <c r="K60" i="17" s="1"/>
  <c r="I24" i="3"/>
  <c r="J60" i="17" s="1"/>
  <c r="H24" i="3"/>
  <c r="I60" i="17" s="1"/>
  <c r="G24" i="3"/>
  <c r="H60" i="17" s="1"/>
  <c r="F24" i="3"/>
  <c r="G60" i="17" s="1"/>
  <c r="E24" i="3"/>
  <c r="F60" i="17" s="1"/>
  <c r="B24" i="3"/>
  <c r="B60" i="17" s="1"/>
  <c r="L23" i="3"/>
  <c r="M3" i="17" s="1"/>
  <c r="K23" i="3"/>
  <c r="L3" i="17" s="1"/>
  <c r="J23" i="3"/>
  <c r="K3" i="17" s="1"/>
  <c r="I23" i="3"/>
  <c r="J3" i="17" s="1"/>
  <c r="H23" i="3"/>
  <c r="I3" i="17" s="1"/>
  <c r="G23" i="3"/>
  <c r="H3" i="17" s="1"/>
  <c r="F23" i="3"/>
  <c r="G3" i="17" s="1"/>
  <c r="E23" i="3"/>
  <c r="F3" i="17" s="1"/>
  <c r="B23" i="3"/>
  <c r="B3" i="17" s="1"/>
  <c r="L22" i="3"/>
  <c r="M67" i="17" s="1"/>
  <c r="K22" i="3"/>
  <c r="L67" i="17" s="1"/>
  <c r="J22" i="3"/>
  <c r="K67" i="17" s="1"/>
  <c r="I22" i="3"/>
  <c r="J67" i="17" s="1"/>
  <c r="H22" i="3"/>
  <c r="I67" i="17" s="1"/>
  <c r="G22" i="3"/>
  <c r="H67" i="17" s="1"/>
  <c r="F22" i="3"/>
  <c r="G67" i="17" s="1"/>
  <c r="E22" i="3"/>
  <c r="F67" i="17" s="1"/>
  <c r="B22" i="3"/>
  <c r="B67" i="17" s="1"/>
  <c r="L21" i="3"/>
  <c r="M91" i="17" s="1"/>
  <c r="K21" i="3"/>
  <c r="L91" i="17" s="1"/>
  <c r="J21" i="3"/>
  <c r="K91" i="17" s="1"/>
  <c r="I21" i="3"/>
  <c r="J91" i="17" s="1"/>
  <c r="H21" i="3"/>
  <c r="I91" i="17" s="1"/>
  <c r="G21" i="3"/>
  <c r="H91" i="17" s="1"/>
  <c r="F21" i="3"/>
  <c r="G91" i="17" s="1"/>
  <c r="E21" i="3"/>
  <c r="F91" i="17" s="1"/>
  <c r="B21" i="3"/>
  <c r="B91" i="17" s="1"/>
  <c r="L20" i="3"/>
  <c r="M66" i="17" s="1"/>
  <c r="K20" i="3"/>
  <c r="L66" i="17" s="1"/>
  <c r="J20" i="3"/>
  <c r="K66" i="17" s="1"/>
  <c r="I20" i="3"/>
  <c r="J66" i="17" s="1"/>
  <c r="H20" i="3"/>
  <c r="I66" i="17" s="1"/>
  <c r="G20" i="3"/>
  <c r="H66" i="17" s="1"/>
  <c r="F20" i="3"/>
  <c r="G66" i="17" s="1"/>
  <c r="E20" i="3"/>
  <c r="F66" i="17" s="1"/>
  <c r="B20" i="3"/>
  <c r="B66" i="17" s="1"/>
  <c r="L19" i="3"/>
  <c r="M85" i="17" s="1"/>
  <c r="K19" i="3"/>
  <c r="L85" i="17" s="1"/>
  <c r="J19" i="3"/>
  <c r="K85" i="17" s="1"/>
  <c r="I19" i="3"/>
  <c r="J85" i="17" s="1"/>
  <c r="H19" i="3"/>
  <c r="I85" i="17" s="1"/>
  <c r="G19" i="3"/>
  <c r="H85" i="17" s="1"/>
  <c r="F19" i="3"/>
  <c r="G85" i="17" s="1"/>
  <c r="E19" i="3"/>
  <c r="F85" i="17" s="1"/>
  <c r="B19" i="3"/>
  <c r="B85" i="17" s="1"/>
  <c r="L18" i="3"/>
  <c r="M6" i="17" s="1"/>
  <c r="K18" i="3"/>
  <c r="L6" i="17" s="1"/>
  <c r="J18" i="3"/>
  <c r="K6" i="17" s="1"/>
  <c r="I18" i="3"/>
  <c r="J6" i="17" s="1"/>
  <c r="H18" i="3"/>
  <c r="I6" i="17" s="1"/>
  <c r="G18" i="3"/>
  <c r="H6" i="17" s="1"/>
  <c r="F18" i="3"/>
  <c r="G6" i="17" s="1"/>
  <c r="E18" i="3"/>
  <c r="F6" i="17" s="1"/>
  <c r="B18" i="3"/>
  <c r="B6" i="17" s="1"/>
  <c r="L17" i="3"/>
  <c r="M64" i="17" s="1"/>
  <c r="K17" i="3"/>
  <c r="L64" i="17" s="1"/>
  <c r="J17" i="3"/>
  <c r="K64" i="17" s="1"/>
  <c r="I17" i="3"/>
  <c r="J64" i="17" s="1"/>
  <c r="H17" i="3"/>
  <c r="I64" i="17" s="1"/>
  <c r="G17" i="3"/>
  <c r="H64" i="17" s="1"/>
  <c r="F17" i="3"/>
  <c r="G64" i="17" s="1"/>
  <c r="E17" i="3"/>
  <c r="F64" i="17" s="1"/>
  <c r="B17" i="3"/>
  <c r="B64" i="17" s="1"/>
  <c r="L16" i="3"/>
  <c r="M84" i="17" s="1"/>
  <c r="K16" i="3"/>
  <c r="L84" i="17" s="1"/>
  <c r="J16" i="3"/>
  <c r="K84" i="17" s="1"/>
  <c r="I16" i="3"/>
  <c r="J84" i="17" s="1"/>
  <c r="H16" i="3"/>
  <c r="I84" i="17" s="1"/>
  <c r="G16" i="3"/>
  <c r="H84" i="17" s="1"/>
  <c r="F16" i="3"/>
  <c r="G84" i="17" s="1"/>
  <c r="E16" i="3"/>
  <c r="F84" i="17" s="1"/>
  <c r="B16" i="3"/>
  <c r="B84" i="17" s="1"/>
  <c r="L15" i="3"/>
  <c r="M9" i="17" s="1"/>
  <c r="K15" i="3"/>
  <c r="L9" i="17" s="1"/>
  <c r="J15" i="3"/>
  <c r="K9" i="17" s="1"/>
  <c r="I15" i="3"/>
  <c r="J9" i="17" s="1"/>
  <c r="H15" i="3"/>
  <c r="I9" i="17" s="1"/>
  <c r="G15" i="3"/>
  <c r="H9" i="17" s="1"/>
  <c r="F15" i="3"/>
  <c r="G9" i="17" s="1"/>
  <c r="E15" i="3"/>
  <c r="F9" i="17" s="1"/>
  <c r="B15" i="3"/>
  <c r="B9" i="17" s="1"/>
  <c r="L14" i="3"/>
  <c r="M42" i="17" s="1"/>
  <c r="K14" i="3"/>
  <c r="L42" i="17" s="1"/>
  <c r="J14" i="3"/>
  <c r="K42" i="17" s="1"/>
  <c r="I14" i="3"/>
  <c r="J42" i="17" s="1"/>
  <c r="H14" i="3"/>
  <c r="I42" i="17" s="1"/>
  <c r="G14" i="3"/>
  <c r="H42" i="17" s="1"/>
  <c r="F14" i="3"/>
  <c r="G42" i="17" s="1"/>
  <c r="E14" i="3"/>
  <c r="F42" i="17" s="1"/>
  <c r="B14" i="3"/>
  <c r="B42" i="17" s="1"/>
  <c r="L13" i="3"/>
  <c r="M58" i="17" s="1"/>
  <c r="K13" i="3"/>
  <c r="L58" i="17" s="1"/>
  <c r="J13" i="3"/>
  <c r="K58" i="17" s="1"/>
  <c r="I13" i="3"/>
  <c r="J58" i="17" s="1"/>
  <c r="H13" i="3"/>
  <c r="I58" i="17" s="1"/>
  <c r="G13" i="3"/>
  <c r="H58" i="17" s="1"/>
  <c r="F13" i="3"/>
  <c r="G58" i="17" s="1"/>
  <c r="E13" i="3"/>
  <c r="F58" i="17" s="1"/>
  <c r="B13" i="3"/>
  <c r="B58" i="17" s="1"/>
  <c r="F42" i="1"/>
  <c r="B13" i="1"/>
  <c r="B8" i="17" s="1"/>
  <c r="D13" i="1"/>
  <c r="E8" i="17" s="1"/>
  <c r="E13" i="1"/>
  <c r="F8" i="17" s="1"/>
  <c r="F13" i="1"/>
  <c r="G8" i="17" s="1"/>
  <c r="G13" i="1"/>
  <c r="H8" i="17" s="1"/>
  <c r="H13" i="1"/>
  <c r="I8" i="17" s="1"/>
  <c r="I13" i="1"/>
  <c r="J8" i="17" s="1"/>
  <c r="J13" i="1"/>
  <c r="K8" i="17" s="1"/>
  <c r="K13" i="1"/>
  <c r="L8" i="17" s="1"/>
  <c r="L13" i="1"/>
  <c r="M8" i="17" s="1"/>
  <c r="B14" i="1"/>
  <c r="B27" i="17" s="1"/>
  <c r="D14" i="1"/>
  <c r="E27" i="17" s="1"/>
  <c r="E14" i="1"/>
  <c r="F27" i="17" s="1"/>
  <c r="F14" i="1"/>
  <c r="G27" i="17" s="1"/>
  <c r="G14" i="1"/>
  <c r="H27" i="17" s="1"/>
  <c r="H14" i="1"/>
  <c r="I27" i="17" s="1"/>
  <c r="I14" i="1"/>
  <c r="J27" i="17" s="1"/>
  <c r="J14" i="1"/>
  <c r="K27" i="17" s="1"/>
  <c r="K14" i="1"/>
  <c r="L27" i="17" s="1"/>
  <c r="L14" i="1"/>
  <c r="M27" i="17" s="1"/>
  <c r="B15" i="1"/>
  <c r="B17" i="17" s="1"/>
  <c r="D15" i="1"/>
  <c r="E17" i="17" s="1"/>
  <c r="E15" i="1"/>
  <c r="F17" i="17" s="1"/>
  <c r="F15" i="1"/>
  <c r="G17" i="17" s="1"/>
  <c r="G15" i="1"/>
  <c r="H17" i="17" s="1"/>
  <c r="H15" i="1"/>
  <c r="I17" i="17" s="1"/>
  <c r="I15" i="1"/>
  <c r="J17" i="17" s="1"/>
  <c r="J15" i="1"/>
  <c r="K17" i="17" s="1"/>
  <c r="K15" i="1"/>
  <c r="L17" i="17" s="1"/>
  <c r="L15" i="1"/>
  <c r="M17" i="17" s="1"/>
  <c r="B16" i="1"/>
  <c r="B80" i="17" s="1"/>
  <c r="D16" i="1"/>
  <c r="E80" i="17" s="1"/>
  <c r="E16" i="1"/>
  <c r="F80" i="17" s="1"/>
  <c r="F16" i="1"/>
  <c r="G80" i="17" s="1"/>
  <c r="G16" i="1"/>
  <c r="H80" i="17" s="1"/>
  <c r="H16" i="1"/>
  <c r="I80" i="17" s="1"/>
  <c r="I16" i="1"/>
  <c r="J80" i="17" s="1"/>
  <c r="J16" i="1"/>
  <c r="K80" i="17" s="1"/>
  <c r="K16" i="1"/>
  <c r="L80" i="17" s="1"/>
  <c r="L16" i="1"/>
  <c r="M80" i="17" s="1"/>
  <c r="B17" i="1"/>
  <c r="B71" i="17" s="1"/>
  <c r="D17" i="1"/>
  <c r="E71" i="17" s="1"/>
  <c r="E17" i="1"/>
  <c r="F71" i="17" s="1"/>
  <c r="F17" i="1"/>
  <c r="G71" i="17" s="1"/>
  <c r="G17" i="1"/>
  <c r="H71" i="17" s="1"/>
  <c r="H17" i="1"/>
  <c r="I71" i="17" s="1"/>
  <c r="I17" i="1"/>
  <c r="J71" i="17" s="1"/>
  <c r="J17" i="1"/>
  <c r="K71" i="17" s="1"/>
  <c r="K17" i="1"/>
  <c r="L71" i="17" s="1"/>
  <c r="L17" i="1"/>
  <c r="M71" i="17" s="1"/>
  <c r="B18" i="1"/>
  <c r="B62" i="17" s="1"/>
  <c r="D18" i="1"/>
  <c r="E62" i="17" s="1"/>
  <c r="E18" i="1"/>
  <c r="F62" i="17" s="1"/>
  <c r="F18" i="1"/>
  <c r="G62" i="17" s="1"/>
  <c r="G18" i="1"/>
  <c r="H62" i="17" s="1"/>
  <c r="H18" i="1"/>
  <c r="I62" i="17" s="1"/>
  <c r="I18" i="1"/>
  <c r="J62" i="17" s="1"/>
  <c r="J18" i="1"/>
  <c r="K62" i="17" s="1"/>
  <c r="K18" i="1"/>
  <c r="L62" i="17" s="1"/>
  <c r="L18" i="1"/>
  <c r="M62" i="17" s="1"/>
  <c r="B19" i="1"/>
  <c r="B45" i="17" s="1"/>
  <c r="D19" i="1"/>
  <c r="E45" i="17" s="1"/>
  <c r="E19" i="1"/>
  <c r="F45" i="17" s="1"/>
  <c r="F19" i="1"/>
  <c r="G45" i="17" s="1"/>
  <c r="G19" i="1"/>
  <c r="H45" i="17" s="1"/>
  <c r="H19" i="1"/>
  <c r="I45" i="17" s="1"/>
  <c r="I19" i="1"/>
  <c r="J45" i="17" s="1"/>
  <c r="J19" i="1"/>
  <c r="K45" i="17" s="1"/>
  <c r="K19" i="1"/>
  <c r="L45" i="17" s="1"/>
  <c r="L19" i="1"/>
  <c r="M45" i="17" s="1"/>
  <c r="B20" i="1"/>
  <c r="B52" i="17" s="1"/>
  <c r="D20" i="1"/>
  <c r="E52" i="17" s="1"/>
  <c r="E20" i="1"/>
  <c r="F52" i="17" s="1"/>
  <c r="F20" i="1"/>
  <c r="G52" i="17" s="1"/>
  <c r="G20" i="1"/>
  <c r="H52" i="17" s="1"/>
  <c r="H20" i="1"/>
  <c r="I52" i="17" s="1"/>
  <c r="I20" i="1"/>
  <c r="J52" i="17" s="1"/>
  <c r="J20" i="1"/>
  <c r="K52" i="17" s="1"/>
  <c r="K20" i="1"/>
  <c r="L52" i="17" s="1"/>
  <c r="L20" i="1"/>
  <c r="M52" i="17" s="1"/>
  <c r="B21" i="1"/>
  <c r="B92" i="17" s="1"/>
  <c r="D21" i="1"/>
  <c r="E92" i="17" s="1"/>
  <c r="E21" i="1"/>
  <c r="F92" i="17" s="1"/>
  <c r="F21" i="1"/>
  <c r="G92" i="17" s="1"/>
  <c r="G21" i="1"/>
  <c r="H92" i="17" s="1"/>
  <c r="H21" i="1"/>
  <c r="I92" i="17" s="1"/>
  <c r="I21" i="1"/>
  <c r="J92" i="17" s="1"/>
  <c r="J21" i="1"/>
  <c r="K92" i="17" s="1"/>
  <c r="K21" i="1"/>
  <c r="L92" i="17" s="1"/>
  <c r="L21" i="1"/>
  <c r="M92" i="17" s="1"/>
  <c r="B22" i="1"/>
  <c r="B12" i="17" s="1"/>
  <c r="D22" i="1"/>
  <c r="E12" i="17" s="1"/>
  <c r="E22" i="1"/>
  <c r="F12" i="17" s="1"/>
  <c r="F22" i="1"/>
  <c r="G12" i="17" s="1"/>
  <c r="G22" i="1"/>
  <c r="H12" i="17" s="1"/>
  <c r="H22" i="1"/>
  <c r="I12" i="17" s="1"/>
  <c r="I22" i="1"/>
  <c r="J12" i="17" s="1"/>
  <c r="J22" i="1"/>
  <c r="K12" i="17" s="1"/>
  <c r="K22" i="1"/>
  <c r="L12" i="17" s="1"/>
  <c r="L22" i="1"/>
  <c r="M12" i="17" s="1"/>
  <c r="B23" i="1"/>
  <c r="B37" i="17" s="1"/>
  <c r="D23" i="1"/>
  <c r="E37" i="17" s="1"/>
  <c r="E23" i="1"/>
  <c r="F37" i="17" s="1"/>
  <c r="F23" i="1"/>
  <c r="G37" i="17" s="1"/>
  <c r="G23" i="1"/>
  <c r="H37" i="17" s="1"/>
  <c r="H23" i="1"/>
  <c r="I37" i="17" s="1"/>
  <c r="I23" i="1"/>
  <c r="J37" i="17" s="1"/>
  <c r="J23" i="1"/>
  <c r="K37" i="17" s="1"/>
  <c r="K23" i="1"/>
  <c r="L37" i="17" s="1"/>
  <c r="L23" i="1"/>
  <c r="M37" i="17" s="1"/>
  <c r="B24" i="1"/>
  <c r="B63" i="17" s="1"/>
  <c r="D24" i="1"/>
  <c r="E63" i="17" s="1"/>
  <c r="E24" i="1"/>
  <c r="F63" i="17" s="1"/>
  <c r="F24" i="1"/>
  <c r="G63" i="17" s="1"/>
  <c r="G24" i="1"/>
  <c r="H63" i="17" s="1"/>
  <c r="H24" i="1"/>
  <c r="I63" i="17" s="1"/>
  <c r="I24" i="1"/>
  <c r="J63" i="17" s="1"/>
  <c r="J24" i="1"/>
  <c r="K63" i="17" s="1"/>
  <c r="K24" i="1"/>
  <c r="L63" i="17" s="1"/>
  <c r="L24" i="1"/>
  <c r="M63" i="17" s="1"/>
  <c r="L12" i="1"/>
  <c r="M50" i="17" s="1"/>
  <c r="K12" i="1"/>
  <c r="L50" i="17" s="1"/>
  <c r="J12" i="1"/>
  <c r="K50" i="17" s="1"/>
  <c r="I12" i="1"/>
  <c r="J50" i="17" s="1"/>
  <c r="H12" i="1"/>
  <c r="I50" i="17" s="1"/>
  <c r="G12" i="1"/>
  <c r="H50" i="17" s="1"/>
  <c r="F12" i="1"/>
  <c r="G50" i="17" s="1"/>
  <c r="E12" i="1"/>
  <c r="F50" i="17" s="1"/>
  <c r="B12" i="1"/>
  <c r="B50" i="17" s="1"/>
  <c r="D12" i="1"/>
  <c r="E50" i="17" s="1"/>
  <c r="C9" i="15"/>
  <c r="C8" i="15"/>
  <c r="C7" i="15"/>
  <c r="C9" i="14"/>
  <c r="C8" i="14"/>
  <c r="C7" i="14"/>
  <c r="C9" i="13"/>
  <c r="C8" i="13"/>
  <c r="C7" i="13"/>
  <c r="C9" i="12"/>
  <c r="C8" i="12"/>
  <c r="C7" i="12"/>
  <c r="C9" i="11"/>
  <c r="C8" i="11"/>
  <c r="C7" i="11"/>
  <c r="C9" i="10"/>
  <c r="C8" i="10"/>
  <c r="C7" i="10"/>
  <c r="C9" i="9"/>
  <c r="C8" i="9"/>
  <c r="C7" i="9"/>
  <c r="C9" i="8"/>
  <c r="C8" i="8"/>
  <c r="C7" i="8"/>
  <c r="C9" i="7"/>
  <c r="C8" i="7"/>
  <c r="C7" i="7"/>
  <c r="C9" i="6"/>
  <c r="C8" i="6"/>
  <c r="C7" i="6"/>
  <c r="C9" i="5"/>
  <c r="C8" i="5"/>
  <c r="C7" i="5"/>
  <c r="C9" i="4"/>
  <c r="C8" i="4"/>
  <c r="C7" i="4"/>
  <c r="C9" i="3"/>
  <c r="C8" i="3"/>
  <c r="C7" i="3"/>
  <c r="C9" i="1"/>
  <c r="C8" i="1"/>
  <c r="C7" i="1"/>
  <c r="K29" i="9" l="1"/>
  <c r="L23" i="19"/>
  <c r="G29" i="9"/>
  <c r="H23" i="19"/>
  <c r="M13" i="9"/>
  <c r="N39" i="19" s="1"/>
  <c r="E39" i="19"/>
  <c r="M17" i="9"/>
  <c r="N28" i="19" s="1"/>
  <c r="E28" i="19"/>
  <c r="M21" i="9"/>
  <c r="N31" i="19" s="1"/>
  <c r="E31" i="19"/>
  <c r="M18" i="4"/>
  <c r="N83" i="17" s="1"/>
  <c r="M22" i="4"/>
  <c r="N70" i="17" s="1"/>
  <c r="M16" i="8"/>
  <c r="N18" i="17" s="1"/>
  <c r="M20" i="8"/>
  <c r="N69" i="17" s="1"/>
  <c r="M24" i="8"/>
  <c r="N41" i="17" s="1"/>
  <c r="M16" i="10"/>
  <c r="N20" i="19" s="1"/>
  <c r="M24" i="10"/>
  <c r="N74" i="19" s="1"/>
  <c r="N15" i="9"/>
  <c r="N19" i="9"/>
  <c r="N23" i="9"/>
  <c r="M15" i="13"/>
  <c r="N92" i="19" s="1"/>
  <c r="M19" i="13"/>
  <c r="N6" i="19" s="1"/>
  <c r="M23" i="13"/>
  <c r="N91" i="19" s="1"/>
  <c r="J29" i="12"/>
  <c r="D29" i="12"/>
  <c r="H29" i="12"/>
  <c r="L29" i="12"/>
  <c r="G29" i="11"/>
  <c r="K29" i="11"/>
  <c r="N15" i="11"/>
  <c r="N19" i="11"/>
  <c r="N23" i="11"/>
  <c r="O33" i="19" s="1"/>
  <c r="G29" i="7"/>
  <c r="K29" i="7"/>
  <c r="N15" i="7"/>
  <c r="N19" i="7"/>
  <c r="N23" i="7"/>
  <c r="M20" i="6"/>
  <c r="N25" i="17" s="1"/>
  <c r="M24" i="6"/>
  <c r="N53" i="17" s="1"/>
  <c r="G29" i="5"/>
  <c r="K29" i="5"/>
  <c r="N15" i="5"/>
  <c r="M19" i="5"/>
  <c r="N10" i="17" s="1"/>
  <c r="N23" i="5"/>
  <c r="D29" i="4"/>
  <c r="H29" i="4"/>
  <c r="L29" i="4"/>
  <c r="J29" i="14"/>
  <c r="D29" i="14"/>
  <c r="H29" i="14"/>
  <c r="L29" i="14"/>
  <c r="G29" i="13"/>
  <c r="K29" i="13"/>
  <c r="M13" i="13"/>
  <c r="N70" i="19" s="1"/>
  <c r="N15" i="13"/>
  <c r="M17" i="13"/>
  <c r="N26" i="19" s="1"/>
  <c r="N19" i="13"/>
  <c r="O6" i="19" s="1"/>
  <c r="M21" i="13"/>
  <c r="N32" i="19" s="1"/>
  <c r="N23" i="13"/>
  <c r="E29" i="13"/>
  <c r="I29" i="13"/>
  <c r="N13" i="13"/>
  <c r="O70" i="19" s="1"/>
  <c r="N17" i="13"/>
  <c r="N21" i="13"/>
  <c r="O32" i="19" s="1"/>
  <c r="E29" i="11"/>
  <c r="I29" i="11"/>
  <c r="N13" i="11"/>
  <c r="N17" i="11"/>
  <c r="N21" i="11"/>
  <c r="J29" i="10"/>
  <c r="D29" i="10"/>
  <c r="H29" i="10"/>
  <c r="L29" i="10"/>
  <c r="E29" i="9"/>
  <c r="I29" i="9"/>
  <c r="N13" i="9"/>
  <c r="M15" i="9"/>
  <c r="N90" i="19" s="1"/>
  <c r="N17" i="9"/>
  <c r="M19" i="9"/>
  <c r="N37" i="19" s="1"/>
  <c r="N21" i="9"/>
  <c r="M23" i="9"/>
  <c r="N12" i="19" s="1"/>
  <c r="J29" i="8"/>
  <c r="D29" i="8"/>
  <c r="H29" i="8"/>
  <c r="L29" i="8"/>
  <c r="M18" i="8"/>
  <c r="N56" i="17" s="1"/>
  <c r="M22" i="8"/>
  <c r="N76" i="17" s="1"/>
  <c r="E29" i="7"/>
  <c r="I29" i="7"/>
  <c r="N13" i="7"/>
  <c r="N17" i="7"/>
  <c r="N21" i="7"/>
  <c r="J29" i="6"/>
  <c r="D29" i="6"/>
  <c r="H29" i="6"/>
  <c r="L29" i="6"/>
  <c r="M18" i="6"/>
  <c r="N30" i="17" s="1"/>
  <c r="E29" i="5"/>
  <c r="I29" i="5"/>
  <c r="N17" i="5"/>
  <c r="N21" i="5"/>
  <c r="J29" i="4"/>
  <c r="M13" i="3"/>
  <c r="N58" i="17" s="1"/>
  <c r="J29" i="3"/>
  <c r="M17" i="3"/>
  <c r="N64" i="17" s="1"/>
  <c r="H29" i="3"/>
  <c r="L29" i="3"/>
  <c r="M21" i="3"/>
  <c r="N91" i="17" s="1"/>
  <c r="M18" i="3"/>
  <c r="N6" i="17" s="1"/>
  <c r="N16" i="3"/>
  <c r="N19" i="3"/>
  <c r="F29" i="3"/>
  <c r="N24" i="3"/>
  <c r="N15" i="3"/>
  <c r="M22" i="3"/>
  <c r="N67" i="17" s="1"/>
  <c r="M14" i="3"/>
  <c r="N42" i="17" s="1"/>
  <c r="N20" i="3"/>
  <c r="N23" i="3"/>
  <c r="H29" i="1"/>
  <c r="L29" i="1"/>
  <c r="N42" i="1"/>
  <c r="H42" i="1"/>
  <c r="O42" i="1"/>
  <c r="G42" i="1"/>
  <c r="M42" i="1"/>
  <c r="E42" i="1"/>
  <c r="I29" i="1"/>
  <c r="F29" i="1"/>
  <c r="J29" i="1"/>
  <c r="E29" i="1"/>
  <c r="D29" i="1"/>
  <c r="G29" i="1"/>
  <c r="K29" i="1"/>
  <c r="M24" i="3"/>
  <c r="N60" i="17" s="1"/>
  <c r="M16" i="3"/>
  <c r="N84" i="17" s="1"/>
  <c r="D29" i="3"/>
  <c r="M14" i="4"/>
  <c r="N31" i="17" s="1"/>
  <c r="M16" i="4"/>
  <c r="N4" i="17" s="1"/>
  <c r="M24" i="4"/>
  <c r="N36" i="17" s="1"/>
  <c r="M13" i="5"/>
  <c r="N5" i="17" s="1"/>
  <c r="M14" i="6"/>
  <c r="N20" i="17" s="1"/>
  <c r="M16" i="6"/>
  <c r="N26" i="17" s="1"/>
  <c r="M22" i="6"/>
  <c r="N32" i="17" s="1"/>
  <c r="J42" i="7"/>
  <c r="M14" i="8"/>
  <c r="N33" i="17" s="1"/>
  <c r="M14" i="10"/>
  <c r="N42" i="19" s="1"/>
  <c r="M20" i="10"/>
  <c r="N30" i="19" s="1"/>
  <c r="M22" i="10"/>
  <c r="N81" i="19" s="1"/>
  <c r="E29" i="3"/>
  <c r="G29" i="3"/>
  <c r="I29" i="3"/>
  <c r="K29" i="3"/>
  <c r="N13" i="3"/>
  <c r="N14" i="3"/>
  <c r="M15" i="3"/>
  <c r="N9" i="17" s="1"/>
  <c r="N17" i="3"/>
  <c r="N18" i="3"/>
  <c r="M19" i="3"/>
  <c r="N85" i="17" s="1"/>
  <c r="N21" i="3"/>
  <c r="N22" i="3"/>
  <c r="M23" i="3"/>
  <c r="N3" i="17" s="1"/>
  <c r="E29" i="4"/>
  <c r="G29" i="4"/>
  <c r="I29" i="4"/>
  <c r="K29" i="4"/>
  <c r="N13" i="4"/>
  <c r="M15" i="4"/>
  <c r="N28" i="17" s="1"/>
  <c r="M17" i="4"/>
  <c r="N16" i="17" s="1"/>
  <c r="N19" i="4"/>
  <c r="N21" i="4"/>
  <c r="M23" i="4"/>
  <c r="N81" i="17" s="1"/>
  <c r="J42" i="4"/>
  <c r="D29" i="5"/>
  <c r="M12" i="5"/>
  <c r="N72" i="17" s="1"/>
  <c r="H29" i="5"/>
  <c r="J29" i="5"/>
  <c r="L29" i="5"/>
  <c r="M14" i="5"/>
  <c r="N2" i="17" s="1"/>
  <c r="M16" i="5"/>
  <c r="N40" i="17" s="1"/>
  <c r="M18" i="5"/>
  <c r="N61" i="17" s="1"/>
  <c r="M20" i="5"/>
  <c r="N65" i="17" s="1"/>
  <c r="M22" i="5"/>
  <c r="N7" i="17" s="1"/>
  <c r="M24" i="5"/>
  <c r="N68" i="17" s="1"/>
  <c r="K42" i="5"/>
  <c r="E29" i="6"/>
  <c r="G29" i="6"/>
  <c r="I29" i="6"/>
  <c r="K29" i="6"/>
  <c r="N13" i="6"/>
  <c r="M15" i="6"/>
  <c r="N51" i="17" s="1"/>
  <c r="M17" i="6"/>
  <c r="N89" i="17" s="1"/>
  <c r="N19" i="6"/>
  <c r="N21" i="6"/>
  <c r="N23" i="6"/>
  <c r="J42" i="6"/>
  <c r="D29" i="7"/>
  <c r="M12" i="7"/>
  <c r="N78" i="17" s="1"/>
  <c r="H29" i="7"/>
  <c r="J29" i="7"/>
  <c r="L29" i="7"/>
  <c r="M14" i="7"/>
  <c r="N90" i="17" s="1"/>
  <c r="M16" i="7"/>
  <c r="N11" i="17" s="1"/>
  <c r="M18" i="7"/>
  <c r="N73" i="17" s="1"/>
  <c r="M20" i="7"/>
  <c r="N47" i="17" s="1"/>
  <c r="M22" i="7"/>
  <c r="N13" i="17" s="1"/>
  <c r="M24" i="7"/>
  <c r="N15" i="17" s="1"/>
  <c r="K42" i="7"/>
  <c r="E29" i="8"/>
  <c r="G29" i="8"/>
  <c r="I29" i="8"/>
  <c r="K29" i="8"/>
  <c r="N13" i="8"/>
  <c r="N15" i="8"/>
  <c r="N17" i="8"/>
  <c r="N19" i="8"/>
  <c r="N21" i="8"/>
  <c r="N23" i="8"/>
  <c r="J42" i="8"/>
  <c r="D29" i="9"/>
  <c r="M12" i="9"/>
  <c r="N23" i="19" s="1"/>
  <c r="H29" i="9"/>
  <c r="J29" i="9"/>
  <c r="L29" i="9"/>
  <c r="M14" i="9"/>
  <c r="N76" i="19" s="1"/>
  <c r="M20" i="3"/>
  <c r="N66" i="17" s="1"/>
  <c r="M12" i="4"/>
  <c r="N77" i="17" s="1"/>
  <c r="M20" i="4"/>
  <c r="N82" i="17" s="1"/>
  <c r="M12" i="6"/>
  <c r="N79" i="17" s="1"/>
  <c r="M12" i="8"/>
  <c r="N54" i="17" s="1"/>
  <c r="M12" i="10"/>
  <c r="N63" i="19" s="1"/>
  <c r="M18" i="10"/>
  <c r="N62" i="19" s="1"/>
  <c r="O23" i="11"/>
  <c r="P33" i="19" s="1"/>
  <c r="M12" i="12"/>
  <c r="N82" i="19" s="1"/>
  <c r="M14" i="12"/>
  <c r="N49" i="19" s="1"/>
  <c r="M16" i="12"/>
  <c r="N21" i="19" s="1"/>
  <c r="M18" i="12"/>
  <c r="N17" i="19" s="1"/>
  <c r="M20" i="12"/>
  <c r="N86" i="19" s="1"/>
  <c r="M22" i="12"/>
  <c r="N36" i="19" s="1"/>
  <c r="M24" i="12"/>
  <c r="N15" i="19" s="1"/>
  <c r="J42" i="13"/>
  <c r="M12" i="14"/>
  <c r="N35" i="19" s="1"/>
  <c r="M14" i="14"/>
  <c r="N46" i="19" s="1"/>
  <c r="M16" i="14"/>
  <c r="N22" i="19" s="1"/>
  <c r="M18" i="14"/>
  <c r="N29" i="19" s="1"/>
  <c r="M20" i="14"/>
  <c r="N14" i="19" s="1"/>
  <c r="M22" i="14"/>
  <c r="N7" i="19" s="1"/>
  <c r="M24" i="14"/>
  <c r="N45" i="19" s="1"/>
  <c r="M16" i="9"/>
  <c r="N54" i="19" s="1"/>
  <c r="M18" i="9"/>
  <c r="N38" i="19" s="1"/>
  <c r="M20" i="9"/>
  <c r="N4" i="19" s="1"/>
  <c r="M22" i="9"/>
  <c r="N24" i="19" s="1"/>
  <c r="M24" i="9"/>
  <c r="N53" i="19" s="1"/>
  <c r="K42" i="9"/>
  <c r="E29" i="10"/>
  <c r="G29" i="10"/>
  <c r="I29" i="10"/>
  <c r="K29" i="10"/>
  <c r="N13" i="10"/>
  <c r="N15" i="10"/>
  <c r="N17" i="10"/>
  <c r="N19" i="10"/>
  <c r="N21" i="10"/>
  <c r="N23" i="10"/>
  <c r="J42" i="10"/>
  <c r="D29" i="11"/>
  <c r="M12" i="11"/>
  <c r="N43" i="19" s="1"/>
  <c r="H29" i="11"/>
  <c r="J29" i="11"/>
  <c r="L29" i="11"/>
  <c r="M14" i="11"/>
  <c r="N80" i="19" s="1"/>
  <c r="M16" i="11"/>
  <c r="N40" i="19" s="1"/>
  <c r="M18" i="11"/>
  <c r="N48" i="19" s="1"/>
  <c r="M20" i="11"/>
  <c r="N58" i="19" s="1"/>
  <c r="M22" i="11"/>
  <c r="N64" i="19" s="1"/>
  <c r="M24" i="11"/>
  <c r="N9" i="19" s="1"/>
  <c r="E29" i="12"/>
  <c r="G29" i="12"/>
  <c r="I29" i="12"/>
  <c r="K29" i="12"/>
  <c r="N13" i="12"/>
  <c r="N15" i="12"/>
  <c r="N17" i="12"/>
  <c r="N19" i="12"/>
  <c r="N21" i="12"/>
  <c r="N23" i="12"/>
  <c r="J42" i="12"/>
  <c r="D29" i="13"/>
  <c r="M12" i="13"/>
  <c r="N66" i="19" s="1"/>
  <c r="H29" i="13"/>
  <c r="J29" i="13"/>
  <c r="L29" i="13"/>
  <c r="M14" i="13"/>
  <c r="N71" i="19" s="1"/>
  <c r="M16" i="13"/>
  <c r="N68" i="19" s="1"/>
  <c r="M18" i="13"/>
  <c r="N69" i="19" s="1"/>
  <c r="M20" i="13"/>
  <c r="N52" i="19" s="1"/>
  <c r="M22" i="13"/>
  <c r="N18" i="19" s="1"/>
  <c r="M24" i="13"/>
  <c r="N88" i="19" s="1"/>
  <c r="K42" i="13"/>
  <c r="E29" i="14"/>
  <c r="G29" i="14"/>
  <c r="I29" i="14"/>
  <c r="K29" i="14"/>
  <c r="N13" i="14"/>
  <c r="N15" i="14"/>
  <c r="N17" i="14"/>
  <c r="N19" i="14"/>
  <c r="N21" i="14"/>
  <c r="N23" i="14"/>
  <c r="J42" i="14"/>
  <c r="L42" i="14"/>
  <c r="I42" i="14"/>
  <c r="K42" i="14"/>
  <c r="N12" i="14"/>
  <c r="O35" i="19" s="1"/>
  <c r="N14" i="14"/>
  <c r="N16" i="14"/>
  <c r="N18" i="14"/>
  <c r="N20" i="14"/>
  <c r="N22" i="14"/>
  <c r="N24" i="14"/>
  <c r="F29" i="14"/>
  <c r="M13" i="14"/>
  <c r="N41" i="19" s="1"/>
  <c r="M15" i="14"/>
  <c r="N27" i="19" s="1"/>
  <c r="M17" i="14"/>
  <c r="N44" i="19" s="1"/>
  <c r="M19" i="14"/>
  <c r="N89" i="19" s="1"/>
  <c r="M21" i="14"/>
  <c r="N2" i="19" s="1"/>
  <c r="M23" i="14"/>
  <c r="N83" i="19" s="1"/>
  <c r="I42" i="13"/>
  <c r="N18" i="13"/>
  <c r="F29" i="13"/>
  <c r="H42" i="13"/>
  <c r="L42" i="13" s="1"/>
  <c r="N12" i="13"/>
  <c r="O66" i="19" s="1"/>
  <c r="N14" i="13"/>
  <c r="N16" i="13"/>
  <c r="N20" i="13"/>
  <c r="N22" i="13"/>
  <c r="N24" i="13"/>
  <c r="L42" i="12"/>
  <c r="I42" i="12"/>
  <c r="N12" i="12"/>
  <c r="O82" i="19" s="1"/>
  <c r="N14" i="12"/>
  <c r="N16" i="12"/>
  <c r="N18" i="12"/>
  <c r="N20" i="12"/>
  <c r="N22" i="12"/>
  <c r="N24" i="12"/>
  <c r="F29" i="12"/>
  <c r="M13" i="12"/>
  <c r="N13" i="19" s="1"/>
  <c r="M15" i="12"/>
  <c r="N67" i="19" s="1"/>
  <c r="M17" i="12"/>
  <c r="N59" i="19" s="1"/>
  <c r="M19" i="12"/>
  <c r="N3" i="19" s="1"/>
  <c r="M21" i="12"/>
  <c r="N16" i="19" s="1"/>
  <c r="M23" i="12"/>
  <c r="N50" i="19" s="1"/>
  <c r="L42" i="11"/>
  <c r="I42" i="11"/>
  <c r="J42" i="11"/>
  <c r="K42" i="11"/>
  <c r="N12" i="11"/>
  <c r="O43" i="19" s="1"/>
  <c r="N14" i="11"/>
  <c r="N16" i="11"/>
  <c r="N18" i="11"/>
  <c r="N20" i="11"/>
  <c r="N22" i="11"/>
  <c r="N24" i="11"/>
  <c r="F29" i="11"/>
  <c r="M13" i="11"/>
  <c r="N57" i="19" s="1"/>
  <c r="M15" i="11"/>
  <c r="N8" i="19" s="1"/>
  <c r="M17" i="11"/>
  <c r="N65" i="19" s="1"/>
  <c r="M19" i="11"/>
  <c r="N87" i="19" s="1"/>
  <c r="M21" i="11"/>
  <c r="N11" i="19" s="1"/>
  <c r="M23" i="11"/>
  <c r="N33" i="19" s="1"/>
  <c r="L42" i="10"/>
  <c r="I42" i="10"/>
  <c r="K42" i="10"/>
  <c r="N12" i="10"/>
  <c r="O63" i="19" s="1"/>
  <c r="N14" i="10"/>
  <c r="N16" i="10"/>
  <c r="N18" i="10"/>
  <c r="N20" i="10"/>
  <c r="N22" i="10"/>
  <c r="N24" i="10"/>
  <c r="F29" i="10"/>
  <c r="M13" i="10"/>
  <c r="N75" i="19" s="1"/>
  <c r="M15" i="10"/>
  <c r="N5" i="19" s="1"/>
  <c r="M17" i="10"/>
  <c r="N19" i="19" s="1"/>
  <c r="M19" i="10"/>
  <c r="N34" i="19" s="1"/>
  <c r="M21" i="10"/>
  <c r="N78" i="19" s="1"/>
  <c r="M23" i="10"/>
  <c r="N85" i="19" s="1"/>
  <c r="L42" i="9"/>
  <c r="I42" i="9"/>
  <c r="N12" i="9"/>
  <c r="O23" i="19" s="1"/>
  <c r="N16" i="9"/>
  <c r="N20" i="9"/>
  <c r="N22" i="9"/>
  <c r="N24" i="9"/>
  <c r="N14" i="9"/>
  <c r="N18" i="9"/>
  <c r="F29" i="9"/>
  <c r="L42" i="8"/>
  <c r="I42" i="8"/>
  <c r="K42" i="8"/>
  <c r="N12" i="8"/>
  <c r="O54" i="17" s="1"/>
  <c r="N14" i="8"/>
  <c r="N16" i="8"/>
  <c r="N18" i="8"/>
  <c r="N20" i="8"/>
  <c r="N22" i="8"/>
  <c r="N24" i="8"/>
  <c r="F29" i="8"/>
  <c r="M13" i="8"/>
  <c r="N24" i="17" s="1"/>
  <c r="M15" i="8"/>
  <c r="N19" i="17" s="1"/>
  <c r="M17" i="8"/>
  <c r="N75" i="17" s="1"/>
  <c r="M19" i="8"/>
  <c r="N22" i="17" s="1"/>
  <c r="M21" i="8"/>
  <c r="N74" i="17" s="1"/>
  <c r="M23" i="8"/>
  <c r="N55" i="17" s="1"/>
  <c r="L42" i="7"/>
  <c r="I42" i="7"/>
  <c r="N12" i="7"/>
  <c r="O78" i="17" s="1"/>
  <c r="N14" i="7"/>
  <c r="N16" i="7"/>
  <c r="N18" i="7"/>
  <c r="N20" i="7"/>
  <c r="N22" i="7"/>
  <c r="N24" i="7"/>
  <c r="F29" i="7"/>
  <c r="M13" i="7"/>
  <c r="N57" i="17" s="1"/>
  <c r="M15" i="7"/>
  <c r="N48" i="17" s="1"/>
  <c r="M17" i="7"/>
  <c r="N23" i="17" s="1"/>
  <c r="M19" i="7"/>
  <c r="N34" i="17" s="1"/>
  <c r="M21" i="7"/>
  <c r="N88" i="17" s="1"/>
  <c r="M23" i="7"/>
  <c r="N14" i="17" s="1"/>
  <c r="L42" i="6"/>
  <c r="I42" i="6"/>
  <c r="K42" i="6"/>
  <c r="N15" i="6"/>
  <c r="N17" i="6"/>
  <c r="N12" i="6"/>
  <c r="O79" i="17" s="1"/>
  <c r="N14" i="6"/>
  <c r="N16" i="6"/>
  <c r="N18" i="6"/>
  <c r="N20" i="6"/>
  <c r="N22" i="6"/>
  <c r="N24" i="6"/>
  <c r="F29" i="6"/>
  <c r="M13" i="6"/>
  <c r="N49" i="17" s="1"/>
  <c r="M19" i="6"/>
  <c r="N35" i="17" s="1"/>
  <c r="M21" i="6"/>
  <c r="N86" i="17" s="1"/>
  <c r="M23" i="6"/>
  <c r="N87" i="17" s="1"/>
  <c r="L42" i="5"/>
  <c r="I42" i="5"/>
  <c r="N13" i="5"/>
  <c r="N19" i="5"/>
  <c r="N12" i="5"/>
  <c r="O72" i="17" s="1"/>
  <c r="N14" i="5"/>
  <c r="N16" i="5"/>
  <c r="N18" i="5"/>
  <c r="N20" i="5"/>
  <c r="N22" i="5"/>
  <c r="N24" i="5"/>
  <c r="F29" i="5"/>
  <c r="M15" i="5"/>
  <c r="N21" i="17" s="1"/>
  <c r="M17" i="5"/>
  <c r="N39" i="17" s="1"/>
  <c r="M21" i="5"/>
  <c r="N44" i="17" s="1"/>
  <c r="M23" i="5"/>
  <c r="N38" i="17" s="1"/>
  <c r="L42" i="4"/>
  <c r="I42" i="4"/>
  <c r="N15" i="4"/>
  <c r="N17" i="4"/>
  <c r="N23" i="4"/>
  <c r="N12" i="4"/>
  <c r="O77" i="17" s="1"/>
  <c r="N14" i="4"/>
  <c r="N16" i="4"/>
  <c r="N18" i="4"/>
  <c r="N20" i="4"/>
  <c r="N22" i="4"/>
  <c r="N24" i="4"/>
  <c r="F29" i="4"/>
  <c r="M29" i="4" s="1"/>
  <c r="M13" i="4"/>
  <c r="N43" i="17" s="1"/>
  <c r="M19" i="4"/>
  <c r="N29" i="17" s="1"/>
  <c r="M21" i="4"/>
  <c r="N46" i="17" s="1"/>
  <c r="J42" i="3"/>
  <c r="K42" i="3"/>
  <c r="L42" i="3"/>
  <c r="I42" i="3"/>
  <c r="N12" i="3"/>
  <c r="O59" i="17" s="1"/>
  <c r="A29" i="15"/>
  <c r="A29" i="14"/>
  <c r="A29" i="13"/>
  <c r="A29" i="12"/>
  <c r="A29" i="11"/>
  <c r="A29" i="10"/>
  <c r="A29" i="9"/>
  <c r="A29" i="8"/>
  <c r="A29" i="7"/>
  <c r="A29" i="6"/>
  <c r="A29" i="5"/>
  <c r="A29" i="4"/>
  <c r="A29" i="3"/>
  <c r="A29" i="1"/>
  <c r="A30" i="1" s="1"/>
  <c r="O19" i="13" l="1"/>
  <c r="P6" i="19" s="1"/>
  <c r="M29" i="5"/>
  <c r="M29" i="8"/>
  <c r="M29" i="6"/>
  <c r="O13" i="13"/>
  <c r="P70" i="19" s="1"/>
  <c r="M29" i="13"/>
  <c r="M29" i="12"/>
  <c r="O24" i="14"/>
  <c r="P45" i="19" s="1"/>
  <c r="O45" i="19"/>
  <c r="O16" i="14"/>
  <c r="P22" i="19" s="1"/>
  <c r="O22" i="19"/>
  <c r="O21" i="14"/>
  <c r="P2" i="19" s="1"/>
  <c r="O2" i="19"/>
  <c r="O13" i="14"/>
  <c r="P41" i="19" s="1"/>
  <c r="O41" i="19"/>
  <c r="O22" i="14"/>
  <c r="P7" i="19" s="1"/>
  <c r="O7" i="19"/>
  <c r="O14" i="14"/>
  <c r="P46" i="19" s="1"/>
  <c r="O46" i="19"/>
  <c r="O19" i="14"/>
  <c r="P89" i="19" s="1"/>
  <c r="O89" i="19"/>
  <c r="O20" i="14"/>
  <c r="P14" i="19" s="1"/>
  <c r="O14" i="19"/>
  <c r="M29" i="14"/>
  <c r="O18" i="14"/>
  <c r="P29" i="19" s="1"/>
  <c r="O29" i="19"/>
  <c r="O23" i="14"/>
  <c r="P83" i="19" s="1"/>
  <c r="O83" i="19"/>
  <c r="O15" i="14"/>
  <c r="P27" i="19" s="1"/>
  <c r="O27" i="19"/>
  <c r="O16" i="13"/>
  <c r="P68" i="19" s="1"/>
  <c r="O68" i="19"/>
  <c r="O24" i="13"/>
  <c r="P88" i="19" s="1"/>
  <c r="O88" i="19"/>
  <c r="O14" i="13"/>
  <c r="P71" i="19" s="1"/>
  <c r="O71" i="19"/>
  <c r="O18" i="13"/>
  <c r="P69" i="19" s="1"/>
  <c r="O69" i="19"/>
  <c r="O17" i="13"/>
  <c r="P26" i="19" s="1"/>
  <c r="O26" i="19"/>
  <c r="O23" i="13"/>
  <c r="P91" i="19" s="1"/>
  <c r="O91" i="19"/>
  <c r="O15" i="13"/>
  <c r="P92" i="19" s="1"/>
  <c r="O92" i="19"/>
  <c r="O22" i="13"/>
  <c r="P18" i="19" s="1"/>
  <c r="O18" i="19"/>
  <c r="O21" i="13"/>
  <c r="P32" i="19" s="1"/>
  <c r="O20" i="13"/>
  <c r="P52" i="19" s="1"/>
  <c r="O52" i="19"/>
  <c r="O24" i="12"/>
  <c r="P15" i="19" s="1"/>
  <c r="O15" i="19"/>
  <c r="O16" i="12"/>
  <c r="P21" i="19" s="1"/>
  <c r="O21" i="19"/>
  <c r="O23" i="12"/>
  <c r="P50" i="19" s="1"/>
  <c r="O50" i="19"/>
  <c r="O15" i="12"/>
  <c r="P67" i="19" s="1"/>
  <c r="O67" i="19"/>
  <c r="O22" i="12"/>
  <c r="P36" i="19" s="1"/>
  <c r="O36" i="19"/>
  <c r="O14" i="12"/>
  <c r="P49" i="19" s="1"/>
  <c r="O49" i="19"/>
  <c r="O21" i="12"/>
  <c r="P16" i="19" s="1"/>
  <c r="O16" i="19"/>
  <c r="O13" i="12"/>
  <c r="P13" i="19" s="1"/>
  <c r="O13" i="19"/>
  <c r="O20" i="12"/>
  <c r="P86" i="19" s="1"/>
  <c r="O86" i="19"/>
  <c r="O19" i="12"/>
  <c r="P3" i="19" s="1"/>
  <c r="O3" i="19"/>
  <c r="O18" i="12"/>
  <c r="P17" i="19" s="1"/>
  <c r="O17" i="19"/>
  <c r="O17" i="12"/>
  <c r="P59" i="19" s="1"/>
  <c r="O59" i="19"/>
  <c r="O20" i="11"/>
  <c r="P58" i="19" s="1"/>
  <c r="O58" i="19"/>
  <c r="O17" i="11"/>
  <c r="P65" i="19" s="1"/>
  <c r="O65" i="19"/>
  <c r="O18" i="11"/>
  <c r="P48" i="19" s="1"/>
  <c r="O48" i="19"/>
  <c r="O13" i="11"/>
  <c r="P57" i="19" s="1"/>
  <c r="O57" i="19"/>
  <c r="O19" i="11"/>
  <c r="P87" i="19" s="1"/>
  <c r="O87" i="19"/>
  <c r="O24" i="11"/>
  <c r="P9" i="19" s="1"/>
  <c r="O9" i="19"/>
  <c r="O16" i="11"/>
  <c r="P40" i="19" s="1"/>
  <c r="O40" i="19"/>
  <c r="O15" i="11"/>
  <c r="P8" i="19" s="1"/>
  <c r="O8" i="19"/>
  <c r="O22" i="11"/>
  <c r="P64" i="19" s="1"/>
  <c r="O64" i="19"/>
  <c r="O14" i="11"/>
  <c r="P80" i="19" s="1"/>
  <c r="O80" i="19"/>
  <c r="O21" i="11"/>
  <c r="P11" i="19" s="1"/>
  <c r="O11" i="19"/>
  <c r="O18" i="10"/>
  <c r="P62" i="19" s="1"/>
  <c r="O62" i="19"/>
  <c r="O19" i="10"/>
  <c r="P34" i="19" s="1"/>
  <c r="O34" i="19"/>
  <c r="O24" i="10"/>
  <c r="P74" i="19" s="1"/>
  <c r="O74" i="19"/>
  <c r="O16" i="10"/>
  <c r="P20" i="19" s="1"/>
  <c r="O20" i="19"/>
  <c r="O17" i="10"/>
  <c r="P19" i="19" s="1"/>
  <c r="O19" i="19"/>
  <c r="O22" i="10"/>
  <c r="P81" i="19" s="1"/>
  <c r="O81" i="19"/>
  <c r="O14" i="10"/>
  <c r="P42" i="19" s="1"/>
  <c r="O42" i="19"/>
  <c r="O23" i="10"/>
  <c r="P85" i="19" s="1"/>
  <c r="O85" i="19"/>
  <c r="O15" i="10"/>
  <c r="P5" i="19" s="1"/>
  <c r="O5" i="19"/>
  <c r="O20" i="10"/>
  <c r="P30" i="19" s="1"/>
  <c r="O30" i="19"/>
  <c r="O21" i="10"/>
  <c r="P78" i="19" s="1"/>
  <c r="O78" i="19"/>
  <c r="O13" i="10"/>
  <c r="P75" i="19" s="1"/>
  <c r="O75" i="19"/>
  <c r="M29" i="9"/>
  <c r="O22" i="9"/>
  <c r="P24" i="19" s="1"/>
  <c r="O24" i="19"/>
  <c r="O21" i="9"/>
  <c r="P31" i="19" s="1"/>
  <c r="O31" i="19"/>
  <c r="O13" i="9"/>
  <c r="P39" i="19" s="1"/>
  <c r="O39" i="19"/>
  <c r="O23" i="9"/>
  <c r="P12" i="19" s="1"/>
  <c r="O12" i="19"/>
  <c r="O18" i="9"/>
  <c r="P38" i="19" s="1"/>
  <c r="O38" i="19"/>
  <c r="O14" i="9"/>
  <c r="P76" i="19" s="1"/>
  <c r="O76" i="19"/>
  <c r="O16" i="9"/>
  <c r="P54" i="19" s="1"/>
  <c r="O54" i="19"/>
  <c r="O17" i="9"/>
  <c r="P28" i="19" s="1"/>
  <c r="O28" i="19"/>
  <c r="O15" i="9"/>
  <c r="P90" i="19" s="1"/>
  <c r="O90" i="19"/>
  <c r="O20" i="9"/>
  <c r="P4" i="19" s="1"/>
  <c r="O4" i="19"/>
  <c r="O19" i="9"/>
  <c r="P37" i="19" s="1"/>
  <c r="O37" i="19"/>
  <c r="O24" i="9"/>
  <c r="P53" i="19" s="1"/>
  <c r="O53" i="19"/>
  <c r="O16" i="8"/>
  <c r="P18" i="17" s="1"/>
  <c r="O18" i="17"/>
  <c r="O22" i="8"/>
  <c r="P76" i="17" s="1"/>
  <c r="O76" i="17"/>
  <c r="O15" i="8"/>
  <c r="P19" i="17" s="1"/>
  <c r="O19" i="17"/>
  <c r="O20" i="8"/>
  <c r="P69" i="17" s="1"/>
  <c r="O69" i="17"/>
  <c r="O21" i="8"/>
  <c r="P74" i="17" s="1"/>
  <c r="O74" i="17"/>
  <c r="O13" i="8"/>
  <c r="P24" i="17" s="1"/>
  <c r="O24" i="17"/>
  <c r="O24" i="8"/>
  <c r="P41" i="17" s="1"/>
  <c r="O41" i="17"/>
  <c r="O17" i="8"/>
  <c r="P75" i="17" s="1"/>
  <c r="O75" i="17"/>
  <c r="O14" i="8"/>
  <c r="P33" i="17" s="1"/>
  <c r="O33" i="17"/>
  <c r="O23" i="8"/>
  <c r="P55" i="17" s="1"/>
  <c r="O55" i="17"/>
  <c r="O18" i="8"/>
  <c r="P56" i="17" s="1"/>
  <c r="O56" i="17"/>
  <c r="O19" i="8"/>
  <c r="P22" i="17" s="1"/>
  <c r="O22" i="17"/>
  <c r="O24" i="7"/>
  <c r="P15" i="17" s="1"/>
  <c r="O15" i="17"/>
  <c r="O22" i="7"/>
  <c r="P13" i="17" s="1"/>
  <c r="O13" i="17"/>
  <c r="O20" i="7"/>
  <c r="P47" i="17" s="1"/>
  <c r="O47" i="17"/>
  <c r="O19" i="7"/>
  <c r="P34" i="17" s="1"/>
  <c r="O34" i="17"/>
  <c r="O16" i="7"/>
  <c r="P11" i="17" s="1"/>
  <c r="O11" i="17"/>
  <c r="O13" i="7"/>
  <c r="P57" i="17" s="1"/>
  <c r="O57" i="17"/>
  <c r="O14" i="7"/>
  <c r="P90" i="17" s="1"/>
  <c r="O90" i="17"/>
  <c r="O23" i="7"/>
  <c r="P14" i="17" s="1"/>
  <c r="O14" i="17"/>
  <c r="O21" i="7"/>
  <c r="P88" i="17" s="1"/>
  <c r="O88" i="17"/>
  <c r="M29" i="7"/>
  <c r="O18" i="7"/>
  <c r="P73" i="17" s="1"/>
  <c r="O73" i="17"/>
  <c r="O17" i="7"/>
  <c r="P23" i="17" s="1"/>
  <c r="O23" i="17"/>
  <c r="O15" i="7"/>
  <c r="P48" i="17" s="1"/>
  <c r="O48" i="17"/>
  <c r="O17" i="6"/>
  <c r="P89" i="17" s="1"/>
  <c r="O89" i="17"/>
  <c r="O23" i="6"/>
  <c r="P87" i="17" s="1"/>
  <c r="O87" i="17"/>
  <c r="O16" i="6"/>
  <c r="P26" i="17" s="1"/>
  <c r="O26" i="17"/>
  <c r="O21" i="6"/>
  <c r="P86" i="17" s="1"/>
  <c r="O86" i="17"/>
  <c r="O22" i="6"/>
  <c r="P32" i="17" s="1"/>
  <c r="O32" i="17"/>
  <c r="O14" i="6"/>
  <c r="P20" i="17" s="1"/>
  <c r="O20" i="17"/>
  <c r="O19" i="6"/>
  <c r="P35" i="17" s="1"/>
  <c r="O35" i="17"/>
  <c r="O18" i="6"/>
  <c r="P30" i="17" s="1"/>
  <c r="O30" i="17"/>
  <c r="O24" i="6"/>
  <c r="P53" i="17" s="1"/>
  <c r="O53" i="17"/>
  <c r="O15" i="6"/>
  <c r="P51" i="17" s="1"/>
  <c r="O51" i="17"/>
  <c r="O13" i="6"/>
  <c r="P49" i="17" s="1"/>
  <c r="O49" i="17"/>
  <c r="O20" i="6"/>
  <c r="P25" i="17" s="1"/>
  <c r="O25" i="17"/>
  <c r="O18" i="5"/>
  <c r="P61" i="17" s="1"/>
  <c r="O61" i="17"/>
  <c r="O19" i="5"/>
  <c r="P10" i="17" s="1"/>
  <c r="O10" i="17"/>
  <c r="O15" i="5"/>
  <c r="P21" i="17" s="1"/>
  <c r="O21" i="17"/>
  <c r="O24" i="5"/>
  <c r="P68" i="17" s="1"/>
  <c r="O68" i="17"/>
  <c r="O16" i="5"/>
  <c r="P40" i="17" s="1"/>
  <c r="O40" i="17"/>
  <c r="O13" i="5"/>
  <c r="P5" i="17" s="1"/>
  <c r="O5" i="17"/>
  <c r="O21" i="5"/>
  <c r="P44" i="17" s="1"/>
  <c r="O44" i="17"/>
  <c r="O22" i="5"/>
  <c r="P7" i="17" s="1"/>
  <c r="O7" i="17"/>
  <c r="O14" i="5"/>
  <c r="P2" i="17" s="1"/>
  <c r="O2" i="17"/>
  <c r="O17" i="5"/>
  <c r="P39" i="17" s="1"/>
  <c r="O39" i="17"/>
  <c r="O23" i="5"/>
  <c r="P38" i="17" s="1"/>
  <c r="O38" i="17"/>
  <c r="O20" i="5"/>
  <c r="P65" i="17" s="1"/>
  <c r="O65" i="17"/>
  <c r="O23" i="4"/>
  <c r="P81" i="17" s="1"/>
  <c r="O81" i="17"/>
  <c r="O24" i="4"/>
  <c r="P36" i="17" s="1"/>
  <c r="O36" i="17"/>
  <c r="O16" i="4"/>
  <c r="P4" i="17" s="1"/>
  <c r="O4" i="17"/>
  <c r="O17" i="4"/>
  <c r="P16" i="17" s="1"/>
  <c r="O16" i="17"/>
  <c r="O21" i="4"/>
  <c r="P46" i="17" s="1"/>
  <c r="O46" i="17"/>
  <c r="O13" i="4"/>
  <c r="P43" i="17" s="1"/>
  <c r="O43" i="17"/>
  <c r="O22" i="4"/>
  <c r="P70" i="17" s="1"/>
  <c r="O70" i="17"/>
  <c r="O14" i="4"/>
  <c r="P31" i="17" s="1"/>
  <c r="O31" i="17"/>
  <c r="O15" i="4"/>
  <c r="P28" i="17" s="1"/>
  <c r="O28" i="17"/>
  <c r="O19" i="4"/>
  <c r="P29" i="17" s="1"/>
  <c r="O29" i="17"/>
  <c r="O20" i="4"/>
  <c r="P82" i="17" s="1"/>
  <c r="O82" i="17"/>
  <c r="O18" i="4"/>
  <c r="P83" i="17" s="1"/>
  <c r="O83" i="17"/>
  <c r="O15" i="3"/>
  <c r="P9" i="17" s="1"/>
  <c r="O9" i="17"/>
  <c r="O14" i="3"/>
  <c r="P42" i="17" s="1"/>
  <c r="O42" i="17"/>
  <c r="O23" i="3"/>
  <c r="P3" i="17" s="1"/>
  <c r="O3" i="17"/>
  <c r="O16" i="3"/>
  <c r="P84" i="17" s="1"/>
  <c r="O84" i="17"/>
  <c r="O18" i="3"/>
  <c r="P6" i="17" s="1"/>
  <c r="O6" i="17"/>
  <c r="O13" i="3"/>
  <c r="P58" i="17" s="1"/>
  <c r="O58" i="17"/>
  <c r="O20" i="3"/>
  <c r="P66" i="17" s="1"/>
  <c r="O66" i="17"/>
  <c r="O24" i="3"/>
  <c r="P60" i="17" s="1"/>
  <c r="O60" i="17"/>
  <c r="O22" i="3"/>
  <c r="P67" i="17" s="1"/>
  <c r="O67" i="17"/>
  <c r="O17" i="3"/>
  <c r="P64" i="17" s="1"/>
  <c r="O64" i="17"/>
  <c r="O21" i="3"/>
  <c r="P91" i="17" s="1"/>
  <c r="O91" i="17"/>
  <c r="O19" i="3"/>
  <c r="P85" i="17" s="1"/>
  <c r="O85" i="17"/>
  <c r="O17" i="14"/>
  <c r="P44" i="19" s="1"/>
  <c r="O44" i="19"/>
  <c r="M29" i="11"/>
  <c r="M29" i="10"/>
  <c r="M29" i="3"/>
  <c r="O12" i="14"/>
  <c r="P35" i="19" s="1"/>
  <c r="N29" i="14"/>
  <c r="O29" i="14" s="1"/>
  <c r="O12" i="13"/>
  <c r="P66" i="19" s="1"/>
  <c r="N29" i="13"/>
  <c r="O29" i="13" s="1"/>
  <c r="O12" i="12"/>
  <c r="P82" i="19" s="1"/>
  <c r="N29" i="12"/>
  <c r="O29" i="12" s="1"/>
  <c r="O12" i="11"/>
  <c r="P43" i="19" s="1"/>
  <c r="N29" i="11"/>
  <c r="O29" i="11" s="1"/>
  <c r="O12" i="10"/>
  <c r="P63" i="19" s="1"/>
  <c r="N29" i="10"/>
  <c r="O29" i="10" s="1"/>
  <c r="O12" i="9"/>
  <c r="P23" i="19" s="1"/>
  <c r="N29" i="9"/>
  <c r="O29" i="9" s="1"/>
  <c r="O12" i="8"/>
  <c r="P54" i="17" s="1"/>
  <c r="N29" i="8"/>
  <c r="O29" i="8" s="1"/>
  <c r="O12" i="7"/>
  <c r="P78" i="17" s="1"/>
  <c r="N29" i="7"/>
  <c r="O29" i="7" s="1"/>
  <c r="O12" i="6"/>
  <c r="P79" i="17" s="1"/>
  <c r="N29" i="6"/>
  <c r="O29" i="6" s="1"/>
  <c r="O12" i="5"/>
  <c r="P72" i="17" s="1"/>
  <c r="N29" i="5"/>
  <c r="O29" i="5" s="1"/>
  <c r="O12" i="4"/>
  <c r="P77" i="17" s="1"/>
  <c r="N29" i="4"/>
  <c r="O29" i="4" s="1"/>
  <c r="O12" i="3"/>
  <c r="P59" i="17" s="1"/>
  <c r="N29" i="3"/>
  <c r="O29" i="3" s="1"/>
  <c r="A30" i="15"/>
  <c r="A30" i="14"/>
  <c r="A30" i="13"/>
  <c r="A30" i="12"/>
  <c r="A30" i="11"/>
  <c r="A30" i="10"/>
  <c r="A30" i="9"/>
  <c r="A30" i="8"/>
  <c r="A30" i="7"/>
  <c r="A30" i="6"/>
  <c r="A30" i="5"/>
  <c r="A30" i="4"/>
  <c r="A30" i="3"/>
  <c r="L42" i="1"/>
  <c r="K42" i="1"/>
  <c r="J42" i="1"/>
  <c r="I42" i="1"/>
  <c r="M29" i="1"/>
  <c r="M24" i="1"/>
  <c r="N63" i="17" s="1"/>
  <c r="N24" i="1"/>
  <c r="M23" i="1"/>
  <c r="N37" i="17" s="1"/>
  <c r="M22" i="1"/>
  <c r="N12" i="17" s="1"/>
  <c r="N22" i="1"/>
  <c r="M21" i="1"/>
  <c r="N92" i="17" s="1"/>
  <c r="M20" i="1"/>
  <c r="N52" i="17" s="1"/>
  <c r="N20" i="1"/>
  <c r="M19" i="1"/>
  <c r="N45" i="17" s="1"/>
  <c r="M18" i="1"/>
  <c r="N62" i="17" s="1"/>
  <c r="N18" i="1"/>
  <c r="M17" i="1"/>
  <c r="N71" i="17" s="1"/>
  <c r="M16" i="1"/>
  <c r="N80" i="17" s="1"/>
  <c r="N16" i="1"/>
  <c r="M15" i="1"/>
  <c r="N17" i="17" s="1"/>
  <c r="M14" i="1"/>
  <c r="N27" i="17" s="1"/>
  <c r="N14" i="1"/>
  <c r="N13" i="1"/>
  <c r="M12" i="1"/>
  <c r="N50" i="17" s="1"/>
  <c r="N12" i="1"/>
  <c r="O50" i="17" s="1"/>
  <c r="O13" i="1" l="1"/>
  <c r="P8" i="17" s="1"/>
  <c r="O8" i="17"/>
  <c r="O16" i="1"/>
  <c r="P80" i="17" s="1"/>
  <c r="O80" i="17"/>
  <c r="O24" i="1"/>
  <c r="P63" i="17" s="1"/>
  <c r="O63" i="17"/>
  <c r="O14" i="1"/>
  <c r="P27" i="17" s="1"/>
  <c r="O27" i="17"/>
  <c r="O22" i="1"/>
  <c r="P12" i="17" s="1"/>
  <c r="O12" i="17"/>
  <c r="O20" i="1"/>
  <c r="P52" i="17" s="1"/>
  <c r="O52" i="17"/>
  <c r="O18" i="1"/>
  <c r="P62" i="17" s="1"/>
  <c r="O62" i="17"/>
  <c r="O12" i="1"/>
  <c r="P50" i="17" s="1"/>
  <c r="N15" i="1"/>
  <c r="N17" i="1"/>
  <c r="N19" i="1"/>
  <c r="N21" i="1"/>
  <c r="N23" i="1"/>
  <c r="M13" i="1"/>
  <c r="N8" i="17" s="1"/>
  <c r="O17" i="1" l="1"/>
  <c r="P71" i="17" s="1"/>
  <c r="O71" i="17"/>
  <c r="O23" i="1"/>
  <c r="P37" i="17" s="1"/>
  <c r="O37" i="17"/>
  <c r="O15" i="1"/>
  <c r="P17" i="17" s="1"/>
  <c r="O17" i="17"/>
  <c r="O21" i="1"/>
  <c r="P92" i="17" s="1"/>
  <c r="O92" i="17"/>
  <c r="O19" i="1"/>
  <c r="P45" i="17" s="1"/>
  <c r="O45" i="17"/>
  <c r="N29" i="1"/>
  <c r="O29" i="1" s="1"/>
</calcChain>
</file>

<file path=xl/sharedStrings.xml><?xml version="1.0" encoding="utf-8"?>
<sst xmlns="http://schemas.openxmlformats.org/spreadsheetml/2006/main" count="3637" uniqueCount="552">
  <si>
    <t>G 1</t>
  </si>
  <si>
    <t>Won</t>
  </si>
  <si>
    <t>G 2</t>
  </si>
  <si>
    <t>Lost</t>
  </si>
  <si>
    <t>G 3</t>
  </si>
  <si>
    <t>vs</t>
  </si>
  <si>
    <t>Team</t>
  </si>
  <si>
    <t>McW</t>
  </si>
  <si>
    <t>Phillies</t>
  </si>
  <si>
    <t>Marlins</t>
  </si>
  <si>
    <t>G 4</t>
  </si>
  <si>
    <t>G 5</t>
  </si>
  <si>
    <t>G 6</t>
  </si>
  <si>
    <t>Mgr</t>
  </si>
  <si>
    <t>Cardinals</t>
  </si>
  <si>
    <t>Mets</t>
  </si>
  <si>
    <t>Wins</t>
  </si>
  <si>
    <t>G 7</t>
  </si>
  <si>
    <t>G 8</t>
  </si>
  <si>
    <t>G 9</t>
  </si>
  <si>
    <t>G 10</t>
  </si>
  <si>
    <t>Losses</t>
  </si>
  <si>
    <t>Ties</t>
  </si>
  <si>
    <t>Yankees</t>
  </si>
  <si>
    <t>Age</t>
  </si>
  <si>
    <t>Gms</t>
  </si>
  <si>
    <t>Name</t>
  </si>
  <si>
    <t>At Bats</t>
  </si>
  <si>
    <t>Runs</t>
  </si>
  <si>
    <t>Hits</t>
  </si>
  <si>
    <t>2B</t>
  </si>
  <si>
    <t>3B</t>
  </si>
  <si>
    <t>HR</t>
  </si>
  <si>
    <t>RBI</t>
  </si>
  <si>
    <t>BB</t>
  </si>
  <si>
    <t>K</t>
  </si>
  <si>
    <t>Avg</t>
  </si>
  <si>
    <t>TB</t>
  </si>
  <si>
    <t>Slug</t>
  </si>
  <si>
    <t>Team Totals</t>
  </si>
  <si>
    <t>Innings</t>
  </si>
  <si>
    <t>H/7</t>
  </si>
  <si>
    <t>R/7</t>
  </si>
  <si>
    <t>BB/7</t>
  </si>
  <si>
    <t>K/7</t>
  </si>
  <si>
    <t>Saves</t>
  </si>
  <si>
    <t>2015 American League</t>
  </si>
  <si>
    <t>Athletics</t>
  </si>
  <si>
    <t>2015 National League</t>
  </si>
  <si>
    <t>Pirates</t>
  </si>
  <si>
    <t>Barry Wentland</t>
  </si>
  <si>
    <t>Jim Lyter</t>
  </si>
  <si>
    <t>Nationals</t>
  </si>
  <si>
    <t>Gordie Wolfe</t>
  </si>
  <si>
    <t>Owen Ballard</t>
  </si>
  <si>
    <t>Tim Poff</t>
  </si>
  <si>
    <t>Diamondbacks</t>
  </si>
  <si>
    <t>Jim Schnetzka</t>
  </si>
  <si>
    <t>Ron Hostler</t>
  </si>
  <si>
    <t>Curt LaCoe</t>
  </si>
  <si>
    <t>Twins</t>
  </si>
  <si>
    <t>Randy Stambaugh</t>
  </si>
  <si>
    <t>Red Sox</t>
  </si>
  <si>
    <t>Brad Hengst</t>
  </si>
  <si>
    <t>Orioles</t>
  </si>
  <si>
    <t>Tony Schuchart</t>
  </si>
  <si>
    <t>Mariners</t>
  </si>
  <si>
    <t>Steve Hoke</t>
  </si>
  <si>
    <t>Blue Jays</t>
  </si>
  <si>
    <t>Tim Potts</t>
  </si>
  <si>
    <t>Mike Schaale</t>
  </si>
  <si>
    <t>12-11</t>
  </si>
  <si>
    <t xml:space="preserve">McW </t>
  </si>
  <si>
    <t>Dbacks</t>
  </si>
  <si>
    <t>Others</t>
  </si>
  <si>
    <t>#</t>
  </si>
  <si>
    <t>AVG</t>
  </si>
  <si>
    <t>GP</t>
  </si>
  <si>
    <t>AB</t>
  </si>
  <si>
    <t>R</t>
  </si>
  <si>
    <t>H</t>
  </si>
  <si>
    <t>SLG</t>
  </si>
  <si>
    <t>Jason Miller</t>
  </si>
  <si>
    <t>Rick Brenner</t>
  </si>
  <si>
    <t>Chris Grothe</t>
  </si>
  <si>
    <t>Robert Eichelberger</t>
  </si>
  <si>
    <t>Avie Stone</t>
  </si>
  <si>
    <t>Robert Smith Jr</t>
  </si>
  <si>
    <t>Ron Sanford</t>
  </si>
  <si>
    <t>Bryan Lovett</t>
  </si>
  <si>
    <t>Roger Miller</t>
  </si>
  <si>
    <t>Keith Zumbrun</t>
  </si>
  <si>
    <t>Dale Chronister</t>
  </si>
  <si>
    <t>David Hurst</t>
  </si>
  <si>
    <t>IP</t>
  </si>
  <si>
    <t>W</t>
  </si>
  <si>
    <t>L</t>
  </si>
  <si>
    <t>S</t>
  </si>
  <si>
    <t>Steve Platts</t>
  </si>
  <si>
    <t>Jack Phillips</t>
  </si>
  <si>
    <t>Doug Lehigh</t>
  </si>
  <si>
    <t>Ken Brignall</t>
  </si>
  <si>
    <t>David Warfel</t>
  </si>
  <si>
    <t>Keith Schmuck</t>
  </si>
  <si>
    <t>Ellis Berkowitz</t>
  </si>
  <si>
    <t>Mike Whelan</t>
  </si>
  <si>
    <t>Wayne Schuster</t>
  </si>
  <si>
    <t>Sam Yost</t>
  </si>
  <si>
    <t>Bob Seitz</t>
  </si>
  <si>
    <t>Bruce Aylward</t>
  </si>
  <si>
    <t>9-1</t>
  </si>
  <si>
    <t>12-2</t>
  </si>
  <si>
    <t>12-8</t>
  </si>
  <si>
    <t>9-6</t>
  </si>
  <si>
    <t>6-3</t>
  </si>
  <si>
    <t>5-3</t>
  </si>
  <si>
    <t>10-2</t>
  </si>
  <si>
    <t>3-1</t>
  </si>
  <si>
    <t>9-3</t>
  </si>
  <si>
    <t>13-8</t>
  </si>
  <si>
    <t>9-5</t>
  </si>
  <si>
    <t>8-5</t>
  </si>
  <si>
    <t>18-9</t>
  </si>
  <si>
    <t>10-8</t>
  </si>
  <si>
    <t>8-4</t>
  </si>
  <si>
    <t>11-1</t>
  </si>
  <si>
    <t>12-1</t>
  </si>
  <si>
    <t>6-5</t>
  </si>
  <si>
    <t>18-2</t>
  </si>
  <si>
    <t>Shry</t>
  </si>
  <si>
    <t>Bat</t>
  </si>
  <si>
    <t>Thr</t>
  </si>
  <si>
    <t xml:space="preserve"> Name</t>
  </si>
  <si>
    <t>Drafted By</t>
  </si>
  <si>
    <t>AGE</t>
  </si>
  <si>
    <t>DOB</t>
  </si>
  <si>
    <t>Rookie?</t>
  </si>
  <si>
    <t>Lge</t>
  </si>
  <si>
    <t>G</t>
  </si>
  <si>
    <t>AVE</t>
  </si>
  <si>
    <t xml:space="preserve"> Fee</t>
  </si>
  <si>
    <t>Fee</t>
  </si>
  <si>
    <t xml:space="preserve"> Donation</t>
  </si>
  <si>
    <t>Spon</t>
  </si>
  <si>
    <t xml:space="preserve"> Managerial</t>
  </si>
  <si>
    <t xml:space="preserve"> scorekeeper</t>
  </si>
  <si>
    <t xml:space="preserve"> Sponsor Name</t>
  </si>
  <si>
    <t>Titles</t>
  </si>
  <si>
    <t>Xtra Shirts/Hats</t>
  </si>
  <si>
    <t>Draft</t>
  </si>
  <si>
    <t>Yrsin</t>
  </si>
  <si>
    <t xml:space="preserve">YCOBL Career Lifetime Hitting Totals   </t>
  </si>
  <si>
    <t>Full Reg</t>
  </si>
  <si>
    <t>Coach Reg</t>
  </si>
  <si>
    <t>Scholar</t>
  </si>
  <si>
    <t xml:space="preserve">Team </t>
  </si>
  <si>
    <t>Sponsored</t>
  </si>
  <si>
    <t>Alvelo, Carlos</t>
  </si>
  <si>
    <t>Anderson, Bill</t>
  </si>
  <si>
    <t>Aylward, Bruce</t>
  </si>
  <si>
    <t>Ballard, Owen</t>
  </si>
  <si>
    <t>Bankert, Troy</t>
  </si>
  <si>
    <t>Barbour, Ron</t>
  </si>
  <si>
    <t>Beaverson, Chris</t>
  </si>
  <si>
    <t>ROOKIE</t>
  </si>
  <si>
    <t>Berkowitz, Ellis</t>
  </si>
  <si>
    <t>Bevenour, Keith</t>
  </si>
  <si>
    <t>B</t>
  </si>
  <si>
    <t>Biser, Ron</t>
  </si>
  <si>
    <t>Bomberger, Matt</t>
  </si>
  <si>
    <t>Bower, Todd</t>
  </si>
  <si>
    <t>Philles</t>
  </si>
  <si>
    <t>Brady, Scott</t>
  </si>
  <si>
    <t>Brenner, Rick</t>
  </si>
  <si>
    <t>Brignall, Ken</t>
  </si>
  <si>
    <t>Bubb, Charles</t>
  </si>
  <si>
    <t>Bugaile, Eric</t>
  </si>
  <si>
    <t>Burk, Stephen</t>
  </si>
  <si>
    <t>Cash, Jason</t>
  </si>
  <si>
    <t>Caskey, Tim</t>
  </si>
  <si>
    <t>Chester, William</t>
  </si>
  <si>
    <t>Chronister, Dale</t>
  </si>
  <si>
    <t>Chronister, John</t>
  </si>
  <si>
    <t>Clipp, Robert</t>
  </si>
  <si>
    <t>Corvino, Michael</t>
  </si>
  <si>
    <t>DeCampo, Frank</t>
  </si>
  <si>
    <t>Dehoff, Smokey</t>
  </si>
  <si>
    <t>Dellinger, Don</t>
  </si>
  <si>
    <t>Delp, Daniel</t>
  </si>
  <si>
    <t>Devilbiss, Dan</t>
  </si>
  <si>
    <t>Ditzel, Ed</t>
  </si>
  <si>
    <t>Dougherty, Rich</t>
  </si>
  <si>
    <t>Drake, Bob</t>
  </si>
  <si>
    <t>Eichelberger, Robert</t>
  </si>
  <si>
    <t>Fox, Brian</t>
  </si>
  <si>
    <t>Frysinger, Scott</t>
  </si>
  <si>
    <t>Garrigan, Keith</t>
  </si>
  <si>
    <t>Gartland, Steve</t>
  </si>
  <si>
    <t>Gartland, Terry</t>
  </si>
  <si>
    <t>Gayman, Randy</t>
  </si>
  <si>
    <t>Gerber, Timothy</t>
  </si>
  <si>
    <t>Gilbert, Mick</t>
  </si>
  <si>
    <t>Gladhill, Eric</t>
  </si>
  <si>
    <t>Goebeler, Rick</t>
  </si>
  <si>
    <t>Golden, Terry</t>
  </si>
  <si>
    <t>Goshorn, Cory</t>
  </si>
  <si>
    <t>Grady, Michael</t>
  </si>
  <si>
    <t>Green, Bob</t>
  </si>
  <si>
    <t>Green, Kevin</t>
  </si>
  <si>
    <t>Grothe, Chris</t>
  </si>
  <si>
    <t>Guth, Adam</t>
  </si>
  <si>
    <t>Hall, Jon</t>
  </si>
  <si>
    <t>Hamill, Ed</t>
  </si>
  <si>
    <t>Hamme, Matt</t>
  </si>
  <si>
    <t>Hammers, Brett</t>
  </si>
  <si>
    <t>Hanson, Steve</t>
  </si>
  <si>
    <t>Harris, Rick</t>
  </si>
  <si>
    <t>Haugh, Kelso</t>
  </si>
  <si>
    <t>Haywood, Steve</t>
  </si>
  <si>
    <t>Heaps, Erin</t>
  </si>
  <si>
    <t>Heidlebaugh, Brett</t>
  </si>
  <si>
    <t>Hengst, Bradley</t>
  </si>
  <si>
    <t>Hoke, Steve</t>
  </si>
  <si>
    <t>Hoover, Scott</t>
  </si>
  <si>
    <t>Hostler, Ron</t>
  </si>
  <si>
    <t>Howington, Rick</t>
  </si>
  <si>
    <t>Hyson, Todd</t>
  </si>
  <si>
    <t>Iser, Kevin</t>
  </si>
  <si>
    <t>Johnston, Paul</t>
  </si>
  <si>
    <t>Kelley, Jerry</t>
  </si>
  <si>
    <t>Kennedy, Mike</t>
  </si>
  <si>
    <t>Kessler, Bryan</t>
  </si>
  <si>
    <t>Kessler, Mike</t>
  </si>
  <si>
    <t>Keznor, Curtis</t>
  </si>
  <si>
    <t>Kibler, Jason</t>
  </si>
  <si>
    <t>Klinedinst, Keith</t>
  </si>
  <si>
    <t>Klinedinst, Steve</t>
  </si>
  <si>
    <t>Knaub, Corey</t>
  </si>
  <si>
    <t>Kohler, Roy</t>
  </si>
  <si>
    <t>LaCoe, Curt</t>
  </si>
  <si>
    <t>Landis, Jere</t>
  </si>
  <si>
    <t>Lehigh, Doug</t>
  </si>
  <si>
    <t>Lehman, Ron</t>
  </si>
  <si>
    <t>Lindstrom. Kevin</t>
  </si>
  <si>
    <t>Linn, Bernie</t>
  </si>
  <si>
    <t>Lovell, Greg</t>
  </si>
  <si>
    <t>Lovett, Bryan</t>
  </si>
  <si>
    <t>Lyter, Jim</t>
  </si>
  <si>
    <t>Marchione, Jim</t>
  </si>
  <si>
    <t>Martin, Ron</t>
  </si>
  <si>
    <t>McKee, RJ</t>
  </si>
  <si>
    <t>McNaney, Mark</t>
  </si>
  <si>
    <t>Meckley, Scott</t>
  </si>
  <si>
    <t>Miller, Edward</t>
  </si>
  <si>
    <t>Miller, Jason</t>
  </si>
  <si>
    <t>Miller, Lynn</t>
  </si>
  <si>
    <t>Miller, Roger</t>
  </si>
  <si>
    <t>Miller, Sean</t>
  </si>
  <si>
    <t>Miller, Steve</t>
  </si>
  <si>
    <t>Millon, Ernie</t>
  </si>
  <si>
    <t>Mitzel, Mike</t>
  </si>
  <si>
    <t>Myers, Craig</t>
  </si>
  <si>
    <t>Nodine, Gary</t>
  </si>
  <si>
    <t>Noel, Topper</t>
  </si>
  <si>
    <t>Palmer, Justin</t>
  </si>
  <si>
    <t>Panaro, Bill</t>
  </si>
  <si>
    <t>Parks, Brian</t>
  </si>
  <si>
    <t>Peck, Dale</t>
  </si>
  <si>
    <t>Persing, Jay</t>
  </si>
  <si>
    <t>Pessognelli, Ken</t>
  </si>
  <si>
    <t>Phillips, Jack</t>
  </si>
  <si>
    <t>Platts, Steve</t>
  </si>
  <si>
    <t>Poff, Kevin</t>
  </si>
  <si>
    <t>Poff, Tim</t>
  </si>
  <si>
    <t>Potts, Tim</t>
  </si>
  <si>
    <t>Reilly, Rick</t>
  </si>
  <si>
    <t>Riccobono, Ric</t>
  </si>
  <si>
    <t>Robert, Richard</t>
  </si>
  <si>
    <t>Rodriguez, Miguel</t>
  </si>
  <si>
    <t>Schaale, Mike</t>
  </si>
  <si>
    <t>Schmuck, Keith</t>
  </si>
  <si>
    <t>Schnetzka, Jim</t>
  </si>
  <si>
    <t>Schuchart, Tony</t>
  </si>
  <si>
    <t>Schuster, Wayne</t>
  </si>
  <si>
    <t>Schwenk, Jeff</t>
  </si>
  <si>
    <t>Schwertzler, Jim</t>
  </si>
  <si>
    <t>Seitz, Bob</t>
  </si>
  <si>
    <t>Seitz, Jay</t>
  </si>
  <si>
    <t>Seitz, Tim</t>
  </si>
  <si>
    <t>Shank, Andy</t>
  </si>
  <si>
    <t>Shellenberger, Eric</t>
  </si>
  <si>
    <t>Shoff, Todd</t>
  </si>
  <si>
    <t>Sliver, Kevin</t>
  </si>
  <si>
    <t>Smith, Bret</t>
  </si>
  <si>
    <t>Smith, Chad</t>
  </si>
  <si>
    <t>Smith, Ray</t>
  </si>
  <si>
    <t>Snell, Dan</t>
  </si>
  <si>
    <t>Snell, David</t>
  </si>
  <si>
    <t>Snell, Dwayne</t>
  </si>
  <si>
    <t>Sniffin, Dave</t>
  </si>
  <si>
    <t>Snyder, Jack</t>
  </si>
  <si>
    <t>Snyder, Mick</t>
  </si>
  <si>
    <t>Soskin, Dion</t>
  </si>
  <si>
    <t>Spangler, Adam</t>
  </si>
  <si>
    <t>Stambaugh, Randy</t>
  </si>
  <si>
    <t>Stanford, Rick</t>
  </si>
  <si>
    <t>Sterner, Paul</t>
  </si>
  <si>
    <t>Sterrett,  Mark</t>
  </si>
  <si>
    <t>Stone, Avie</t>
  </si>
  <si>
    <t>Stottlemyer, Barry</t>
  </si>
  <si>
    <t>Stratmeyer, Jeff</t>
  </si>
  <si>
    <t>Swartz, Mark</t>
  </si>
  <si>
    <t>Tapp, Michael</t>
  </si>
  <si>
    <t>Teeter, Gary</t>
  </si>
  <si>
    <t>Thomas, Tom</t>
  </si>
  <si>
    <t>Topper, Rick</t>
  </si>
  <si>
    <t>Vega, Renato</t>
  </si>
  <si>
    <t>Waltemyer, Terry</t>
  </si>
  <si>
    <t>Warfel, David</t>
  </si>
  <si>
    <t>Weaver, Robert</t>
  </si>
  <si>
    <t>Weaver, Scott</t>
  </si>
  <si>
    <t>Wenschhof, Lonnie</t>
  </si>
  <si>
    <t>Wentland, Barry</t>
  </si>
  <si>
    <t>Werner, Bob</t>
  </si>
  <si>
    <t>Whelan, Mike</t>
  </si>
  <si>
    <t>Whitaker, Mike</t>
  </si>
  <si>
    <t>Willett, Dave</t>
  </si>
  <si>
    <t>Willow, David</t>
  </si>
  <si>
    <t>Wilson, John</t>
  </si>
  <si>
    <t>Winpigler, Michael</t>
  </si>
  <si>
    <t>Wivell, Buck</t>
  </si>
  <si>
    <t>Wolfe, Gordie</t>
  </si>
  <si>
    <t>Woltz, Gregg</t>
  </si>
  <si>
    <t>Yerg, Jason</t>
  </si>
  <si>
    <t>Yoho, Eric</t>
  </si>
  <si>
    <t>Yost, Sam</t>
  </si>
  <si>
    <t>Young, Tom</t>
  </si>
  <si>
    <t>Zayas, Andy</t>
  </si>
  <si>
    <t>Zumbrun, Keith</t>
  </si>
  <si>
    <t>Managers</t>
  </si>
  <si>
    <t>2nd Round</t>
  </si>
  <si>
    <t>3rd Round</t>
  </si>
  <si>
    <t xml:space="preserve"> Poff</t>
  </si>
  <si>
    <t>4th Round</t>
  </si>
  <si>
    <t xml:space="preserve"> Stambaugh, Lyter</t>
  </si>
  <si>
    <t>5th Round</t>
  </si>
  <si>
    <t xml:space="preserve"> Ballard</t>
  </si>
  <si>
    <t>6th Round</t>
  </si>
  <si>
    <t xml:space="preserve"> Hoke, LaCoe, Potts, Schnetzka, Schuchart, Wolf</t>
  </si>
  <si>
    <t>7th Round</t>
  </si>
  <si>
    <t>8th Round</t>
  </si>
  <si>
    <t>Schaale, Wentland, Hengst</t>
  </si>
  <si>
    <t>9th Round</t>
  </si>
  <si>
    <t>Hostler</t>
  </si>
  <si>
    <t>David Snell as drafted</t>
  </si>
  <si>
    <t>Daniel Snell - 9th round</t>
  </si>
  <si>
    <t>Dwayne Snell - 10th round</t>
  </si>
  <si>
    <t>Bob Green as drafted</t>
  </si>
  <si>
    <t>Rick Harris - next available round</t>
  </si>
  <si>
    <t>Kevin Green as drafted</t>
  </si>
  <si>
    <t>Buck Wivell - next available round</t>
  </si>
  <si>
    <t>All Sponsors with player except Green and Brady.</t>
  </si>
  <si>
    <t xml:space="preserve">         </t>
  </si>
  <si>
    <t>Sanford, Ron</t>
  </si>
  <si>
    <t>Hurst, David</t>
  </si>
  <si>
    <t>Smith Jr, Robert</t>
  </si>
  <si>
    <t>Adam Spangler</t>
  </si>
  <si>
    <t>Matt Hamme</t>
  </si>
  <si>
    <t>Bernie Linn</t>
  </si>
  <si>
    <t>Adam Guth</t>
  </si>
  <si>
    <t>Troy Bankert</t>
  </si>
  <si>
    <t>Rich Dougherty</t>
  </si>
  <si>
    <t>Tom Thomas</t>
  </si>
  <si>
    <t>Jon Hall</t>
  </si>
  <si>
    <t>Gary Teeter</t>
  </si>
  <si>
    <t>Jim Marchione</t>
  </si>
  <si>
    <t>Kevin Sliver</t>
  </si>
  <si>
    <t>Jeff Stratmeyer</t>
  </si>
  <si>
    <t>Bret Smith</t>
  </si>
  <si>
    <t>Chris Beaverson</t>
  </si>
  <si>
    <t>Bill Anderson</t>
  </si>
  <si>
    <t>Rick Goebeler</t>
  </si>
  <si>
    <t>Roy Kohler</t>
  </si>
  <si>
    <t>Curtis Keznor</t>
  </si>
  <si>
    <t>Richard Robert</t>
  </si>
  <si>
    <t>Charles Bubb</t>
  </si>
  <si>
    <t>Greg Lovell</t>
  </si>
  <si>
    <t>Matt Bomberger</t>
  </si>
  <si>
    <t>Jerry Kelley</t>
  </si>
  <si>
    <t>Andy Shank</t>
  </si>
  <si>
    <t>Edward Miller</t>
  </si>
  <si>
    <t>Randy Gayman</t>
  </si>
  <si>
    <t>Lynn Miller</t>
  </si>
  <si>
    <t>Bob Green</t>
  </si>
  <si>
    <t>Paul Sterner</t>
  </si>
  <si>
    <t>Kevin Green</t>
  </si>
  <si>
    <t>Buck Wivell</t>
  </si>
  <si>
    <t>Ed Hamill</t>
  </si>
  <si>
    <t>Bradley Hengst</t>
  </si>
  <si>
    <t>Dave Willett</t>
  </si>
  <si>
    <t>Rick Harris</t>
  </si>
  <si>
    <t>David Willow</t>
  </si>
  <si>
    <t>Mike Mitzel</t>
  </si>
  <si>
    <t>Dale Peck</t>
  </si>
  <si>
    <t>Jason Yerg</t>
  </si>
  <si>
    <t>Scott Meckley</t>
  </si>
  <si>
    <t>Tim Caskey</t>
  </si>
  <si>
    <t>Cory Goshorn</t>
  </si>
  <si>
    <t>Ray Smith</t>
  </si>
  <si>
    <t>Brett Heidlebaugh</t>
  </si>
  <si>
    <t>RJ McKee</t>
  </si>
  <si>
    <t>John Wilson</t>
  </si>
  <si>
    <t>Robert Clipp</t>
  </si>
  <si>
    <t>Frank DeCampo</t>
  </si>
  <si>
    <t>Don Dellinger</t>
  </si>
  <si>
    <t>Craig Myers</t>
  </si>
  <si>
    <t>Keith Garrigan</t>
  </si>
  <si>
    <t>David Snell</t>
  </si>
  <si>
    <t>Terry Golden</t>
  </si>
  <si>
    <t>Michael Grady</t>
  </si>
  <si>
    <t>Erin Heaps</t>
  </si>
  <si>
    <t>Scott Frysinger</t>
  </si>
  <si>
    <t>Brian Parks</t>
  </si>
  <si>
    <t>Eric Shellenberger</t>
  </si>
  <si>
    <t>Dan Snell</t>
  </si>
  <si>
    <t>Dwayne Snell</t>
  </si>
  <si>
    <t>Bill Panaro</t>
  </si>
  <si>
    <t>Timothy Gerber</t>
  </si>
  <si>
    <t>Jason Kibler</t>
  </si>
  <si>
    <t>Mark Swartz</t>
  </si>
  <si>
    <t>Eric Yoho</t>
  </si>
  <si>
    <t>Justin Palmer</t>
  </si>
  <si>
    <t>Kelso Haugh</t>
  </si>
  <si>
    <t>Mike Kessler</t>
  </si>
  <si>
    <t>Bryan Kessler</t>
  </si>
  <si>
    <t>Ron Barbour</t>
  </si>
  <si>
    <t>Mick Gilbert</t>
  </si>
  <si>
    <t>William Chester</t>
  </si>
  <si>
    <t>Topper Noel</t>
  </si>
  <si>
    <t>Barry Stottlemyer</t>
  </si>
  <si>
    <t>Corey Knaub</t>
  </si>
  <si>
    <t>Bob Drake</t>
  </si>
  <si>
    <t>Jeff Schwenk</t>
  </si>
  <si>
    <t>Keith Bevenour</t>
  </si>
  <si>
    <t>Brian Fox</t>
  </si>
  <si>
    <t>Kevin Iser</t>
  </si>
  <si>
    <t>Scott Hoover</t>
  </si>
  <si>
    <t>Rick Topper</t>
  </si>
  <si>
    <t>Robert Weaver</t>
  </si>
  <si>
    <t>Bob Werner</t>
  </si>
  <si>
    <t>Mark Sterrett</t>
  </si>
  <si>
    <t>Jere Landis</t>
  </si>
  <si>
    <t>Kevin Poff</t>
  </si>
  <si>
    <t>Terry Waltemyer</t>
  </si>
  <si>
    <t>Scott Brady</t>
  </si>
  <si>
    <t>Keith Klinedinst</t>
  </si>
  <si>
    <t>Jay Seitz</t>
  </si>
  <si>
    <t>Mark McNaney</t>
  </si>
  <si>
    <t>Michael Winpigler</t>
  </si>
  <si>
    <t>Jason Cash</t>
  </si>
  <si>
    <t>Jim Schwertzler</t>
  </si>
  <si>
    <t>Todd Hyson</t>
  </si>
  <si>
    <t>Eric Bugaile</t>
  </si>
  <si>
    <t>Scott Weaver</t>
  </si>
  <si>
    <t>Todd Shoff</t>
  </si>
  <si>
    <t>John Chronister</t>
  </si>
  <si>
    <t>Sean Miller</t>
  </si>
  <si>
    <t>Steve Gartland</t>
  </si>
  <si>
    <t>Rick Reilly</t>
  </si>
  <si>
    <t>Dan Devilbiss</t>
  </si>
  <si>
    <t>Mike Whitaker</t>
  </si>
  <si>
    <t>Daniel Delp</t>
  </si>
  <si>
    <t>Mike Kennedy</t>
  </si>
  <si>
    <t>Steve Miller</t>
  </si>
  <si>
    <t>Smokey Dehoff</t>
  </si>
  <si>
    <t>Tim Seitz</t>
  </si>
  <si>
    <t>Jack Snyder</t>
  </si>
  <si>
    <t>Mick Snyder</t>
  </si>
  <si>
    <t>Andy Zayas</t>
  </si>
  <si>
    <t>Chad Smith</t>
  </si>
  <si>
    <t>Brett Hammers</t>
  </si>
  <si>
    <t>Dave Sniffin</t>
  </si>
  <si>
    <t>Ron Biser</t>
  </si>
  <si>
    <t>Gary Nodine</t>
  </si>
  <si>
    <t>Rick Howington</t>
  </si>
  <si>
    <t>Ed Ditzel</t>
  </si>
  <si>
    <t>Tom Young</t>
  </si>
  <si>
    <t>Paul Johnston</t>
  </si>
  <si>
    <t>Terry Gartland</t>
  </si>
  <si>
    <t>Steve Haywood</t>
  </si>
  <si>
    <t>Lonnie Wenschhof</t>
  </si>
  <si>
    <t>Steve Klinedinst</t>
  </si>
  <si>
    <t>Steve Hanson</t>
  </si>
  <si>
    <t>Ron Lehman</t>
  </si>
  <si>
    <t>Gregg Woltz</t>
  </si>
  <si>
    <t>Michael Corvino</t>
  </si>
  <si>
    <t>Carlos Alvelo</t>
  </si>
  <si>
    <t>Todd Bower</t>
  </si>
  <si>
    <t>Kevin Lindstrom</t>
  </si>
  <si>
    <t>Stephen Burk</t>
  </si>
  <si>
    <t>Ernie Millon</t>
  </si>
  <si>
    <t>Jay Persing</t>
  </si>
  <si>
    <t>Dion Soskin</t>
  </si>
  <si>
    <t>Ric Riccobono</t>
  </si>
  <si>
    <t>Ken Pessognelli</t>
  </si>
  <si>
    <t>Eric Gladhill</t>
  </si>
  <si>
    <t>Miguel Rodriguez</t>
  </si>
  <si>
    <t>Renato Vega</t>
  </si>
  <si>
    <t>Ron Martin</t>
  </si>
  <si>
    <t>Michael Tapp</t>
  </si>
  <si>
    <t>Rick Stanford</t>
  </si>
  <si>
    <t>Sterrett, Mark</t>
  </si>
  <si>
    <t>Lindstrom, Kevin</t>
  </si>
  <si>
    <t>5-2</t>
  </si>
  <si>
    <t>1-0</t>
  </si>
  <si>
    <t>YT 2</t>
  </si>
  <si>
    <t>Tie</t>
  </si>
  <si>
    <t>5-5</t>
  </si>
  <si>
    <t>12-0</t>
  </si>
  <si>
    <t>8-1</t>
  </si>
  <si>
    <t>13-9</t>
  </si>
  <si>
    <t>7-6</t>
  </si>
  <si>
    <t>11-0</t>
  </si>
  <si>
    <t>4-0</t>
  </si>
  <si>
    <t>10-5</t>
  </si>
  <si>
    <t>4-2</t>
  </si>
  <si>
    <t>12</t>
  </si>
  <si>
    <t>1</t>
  </si>
  <si>
    <t>1.0</t>
  </si>
  <si>
    <t>3</t>
  </si>
  <si>
    <t>4</t>
  </si>
  <si>
    <t>2</t>
  </si>
  <si>
    <t>0</t>
  </si>
  <si>
    <t>14-6</t>
  </si>
  <si>
    <t>8-0</t>
  </si>
  <si>
    <t>2-1</t>
  </si>
  <si>
    <t>6-0</t>
  </si>
  <si>
    <t>22-1</t>
  </si>
  <si>
    <t>8-6</t>
  </si>
  <si>
    <t>6-4</t>
  </si>
  <si>
    <t>11-8</t>
  </si>
  <si>
    <t>10-9</t>
  </si>
  <si>
    <t>5-1</t>
  </si>
  <si>
    <t>4-3</t>
  </si>
  <si>
    <t>16-4</t>
  </si>
  <si>
    <t>13-0</t>
  </si>
  <si>
    <t>6-2</t>
  </si>
  <si>
    <t>10-7</t>
  </si>
  <si>
    <t>5-0</t>
  </si>
  <si>
    <t>12-7</t>
  </si>
  <si>
    <t>3-2</t>
  </si>
  <si>
    <t>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</si>
</sst>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164" formatCode="m/d"/>
    <numFmt numFmtId="165" formatCode="0.000"/>
    <numFmt numFmtId="166" formatCode="0.0"/>
    <numFmt numFmtId="167" formatCode="&quot;$&quot;#,##0.00"/>
    <numFmt numFmtId="168" formatCode="#,##0.000"/>
    <numFmt numFmtId="169" formatCode="#,##0.0"/>
    <numFmt numFmtId="170" formatCode="m/d;@"/>
  </numFmts>
  <fonts count="7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7.5"/>
      <color indexed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Gray"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0" xfId="0" applyFont="1"/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0" applyNumberForma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3" fillId="0" borderId="9" xfId="0" applyNumberFormat="1" applyFont="1" applyFill="1" applyBorder="1" applyAlignment="1">
      <alignment horizontal="center"/>
    </xf>
    <xf numFmtId="2" fontId="0" fillId="0" borderId="9" xfId="0" applyNumberFormat="1" applyBorder="1"/>
    <xf numFmtId="2" fontId="2" fillId="0" borderId="9" xfId="0" applyNumberFormat="1" applyFont="1" applyBorder="1"/>
    <xf numFmtId="0" fontId="0" fillId="0" borderId="0" xfId="0" applyAlignment="1">
      <alignment horizontal="right"/>
    </xf>
    <xf numFmtId="0" fontId="0" fillId="2" borderId="0" xfId="0" applyFill="1"/>
    <xf numFmtId="1" fontId="0" fillId="0" borderId="9" xfId="0" applyNumberFormat="1" applyBorder="1"/>
    <xf numFmtId="0" fontId="0" fillId="0" borderId="9" xfId="0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/>
    <xf numFmtId="2" fontId="0" fillId="0" borderId="9" xfId="0" applyNumberFormat="1" applyFill="1" applyBorder="1"/>
    <xf numFmtId="49" fontId="0" fillId="0" borderId="0" xfId="0" applyNumberFormat="1"/>
    <xf numFmtId="49" fontId="2" fillId="0" borderId="0" xfId="0" applyNumberFormat="1" applyFont="1"/>
    <xf numFmtId="0" fontId="0" fillId="0" borderId="0" xfId="0" applyFill="1"/>
    <xf numFmtId="0" fontId="2" fillId="0" borderId="0" xfId="0" applyFont="1" applyFill="1"/>
    <xf numFmtId="49" fontId="1" fillId="0" borderId="0" xfId="0" applyNumberFormat="1" applyFont="1"/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7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68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/>
    <xf numFmtId="164" fontId="4" fillId="0" borderId="0" xfId="0" applyNumberFormat="1" applyFont="1" applyFill="1" applyBorder="1" applyAlignment="1" applyProtection="1">
      <alignment horizontal="left"/>
      <protection locked="0"/>
    </xf>
    <xf numFmtId="167" fontId="4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7" fontId="4" fillId="0" borderId="0" xfId="0" applyNumberFormat="1" applyFont="1" applyFill="1" applyBorder="1" applyAlignment="1" applyProtection="1">
      <protection locked="0"/>
    </xf>
    <xf numFmtId="7" fontId="4" fillId="0" borderId="0" xfId="0" applyNumberFormat="1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Border="1" applyAlignment="1">
      <alignment horizontal="center"/>
    </xf>
    <xf numFmtId="169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1" applyFont="1" applyAlignment="1" applyProtection="1"/>
    <xf numFmtId="169" fontId="4" fillId="0" borderId="0" xfId="0" applyNumberFormat="1" applyFont="1" applyFill="1" applyBorder="1" applyAlignment="1" applyProtection="1">
      <alignment horizontal="left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Alignment="1" applyProtection="1">
      <protection locked="0"/>
    </xf>
    <xf numFmtId="165" fontId="3" fillId="0" borderId="9" xfId="0" applyNumberFormat="1" applyFont="1" applyBorder="1" applyAlignment="1">
      <alignment horizontal="center"/>
    </xf>
    <xf numFmtId="165" fontId="0" fillId="0" borderId="0" xfId="0" applyNumberFormat="1"/>
    <xf numFmtId="165" fontId="3" fillId="0" borderId="9" xfId="0" applyNumberFormat="1" applyFont="1" applyFill="1" applyBorder="1" applyAlignment="1">
      <alignment horizontal="center"/>
    </xf>
    <xf numFmtId="2" fontId="0" fillId="0" borderId="0" xfId="0" applyNumberFormat="1"/>
    <xf numFmtId="2" fontId="3" fillId="0" borderId="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2" borderId="0" xfId="0" applyFont="1" applyFill="1"/>
    <xf numFmtId="0" fontId="0" fillId="0" borderId="9" xfId="0" applyBorder="1" applyAlignment="1">
      <alignment horizontal="right"/>
    </xf>
    <xf numFmtId="2" fontId="0" fillId="0" borderId="9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3" fillId="0" borderId="9" xfId="0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6" fillId="0" borderId="0" xfId="0" applyFont="1"/>
    <xf numFmtId="165" fontId="6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Normal="100" workbookViewId="0">
      <selection activeCell="D4" sqref="D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46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71</v>
      </c>
      <c r="J1" s="5" t="s">
        <v>2</v>
      </c>
      <c r="K1" s="6" t="s">
        <v>1</v>
      </c>
      <c r="L1" s="7" t="s">
        <v>119</v>
      </c>
      <c r="M1" s="5" t="s">
        <v>4</v>
      </c>
      <c r="N1" s="6" t="s">
        <v>1</v>
      </c>
      <c r="O1" s="7" t="s">
        <v>118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47</v>
      </c>
      <c r="D3" s="2"/>
      <c r="E3" s="12"/>
      <c r="F3" s="3"/>
      <c r="G3" s="13" t="s">
        <v>7</v>
      </c>
      <c r="H3" s="14" t="s">
        <v>8</v>
      </c>
      <c r="I3" s="15"/>
      <c r="J3" s="13" t="s">
        <v>72</v>
      </c>
      <c r="K3" s="14" t="s">
        <v>60</v>
      </c>
      <c r="L3" s="15"/>
      <c r="M3" s="13" t="s">
        <v>129</v>
      </c>
      <c r="N3" s="14" t="s">
        <v>62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1</v>
      </c>
      <c r="I4" s="7" t="s">
        <v>513</v>
      </c>
      <c r="J4" s="5" t="s">
        <v>11</v>
      </c>
      <c r="K4" s="6" t="s">
        <v>1</v>
      </c>
      <c r="L4" s="7" t="s">
        <v>521</v>
      </c>
      <c r="M4" s="5" t="s">
        <v>12</v>
      </c>
      <c r="N4" s="6" t="s">
        <v>1</v>
      </c>
      <c r="O4" s="7" t="s">
        <v>533</v>
      </c>
    </row>
    <row r="5" spans="1:38" s="8" customFormat="1" ht="17.100000000000001" customHeight="1" x14ac:dyDescent="0.25">
      <c r="A5" s="1" t="s">
        <v>13</v>
      </c>
      <c r="B5" s="2"/>
      <c r="C5" s="1" t="s">
        <v>70</v>
      </c>
      <c r="D5" s="2"/>
      <c r="G5" s="9">
        <v>42288</v>
      </c>
      <c r="H5" s="10" t="s">
        <v>5</v>
      </c>
      <c r="I5" s="11"/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G6" s="13" t="s">
        <v>129</v>
      </c>
      <c r="H6" s="14" t="s">
        <v>64</v>
      </c>
      <c r="I6" s="15"/>
      <c r="J6" s="13" t="s">
        <v>129</v>
      </c>
      <c r="K6" s="14" t="s">
        <v>23</v>
      </c>
      <c r="L6" s="15"/>
      <c r="M6" s="13" t="s">
        <v>129</v>
      </c>
      <c r="N6" s="14" t="s">
        <v>66</v>
      </c>
      <c r="O6" s="15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8</v>
      </c>
      <c r="D7" s="5" t="s">
        <v>17</v>
      </c>
      <c r="E7" s="6" t="s">
        <v>1</v>
      </c>
      <c r="F7" s="7" t="s">
        <v>534</v>
      </c>
      <c r="G7" s="5" t="s">
        <v>18</v>
      </c>
      <c r="H7" s="6" t="s">
        <v>3</v>
      </c>
      <c r="I7" s="7" t="s">
        <v>539</v>
      </c>
      <c r="J7" s="5" t="s">
        <v>19</v>
      </c>
      <c r="K7" s="6" t="s">
        <v>1</v>
      </c>
      <c r="L7" s="7" t="s">
        <v>539</v>
      </c>
      <c r="M7" s="5" t="s">
        <v>20</v>
      </c>
      <c r="N7" s="6" t="s">
        <v>1</v>
      </c>
      <c r="O7" s="7" t="s">
        <v>546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2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7</v>
      </c>
      <c r="E9" s="14" t="s">
        <v>68</v>
      </c>
      <c r="F9" s="15"/>
      <c r="G9" s="13" t="s">
        <v>129</v>
      </c>
      <c r="H9" s="14" t="s">
        <v>9</v>
      </c>
      <c r="I9" s="15"/>
      <c r="J9" s="13" t="s">
        <v>129</v>
      </c>
      <c r="K9" s="14" t="s">
        <v>73</v>
      </c>
      <c r="L9" s="15"/>
      <c r="M9" s="13" t="s">
        <v>129</v>
      </c>
      <c r="N9" s="14" t="s">
        <v>14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6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36</v>
      </c>
      <c r="B12" s="19">
        <f>T12</f>
        <v>10</v>
      </c>
      <c r="C12" s="36" t="str">
        <f>AL12</f>
        <v>Miller, Jason</v>
      </c>
      <c r="D12" s="20">
        <f t="shared" ref="D12:L12" si="0">U12</f>
        <v>28</v>
      </c>
      <c r="E12" s="20">
        <f t="shared" si="0"/>
        <v>9</v>
      </c>
      <c r="F12" s="20">
        <f t="shared" si="0"/>
        <v>15</v>
      </c>
      <c r="G12" s="20">
        <f t="shared" si="0"/>
        <v>5</v>
      </c>
      <c r="H12" s="20">
        <f t="shared" si="0"/>
        <v>0</v>
      </c>
      <c r="I12" s="20">
        <f t="shared" si="0"/>
        <v>0</v>
      </c>
      <c r="J12" s="20">
        <f t="shared" si="0"/>
        <v>9</v>
      </c>
      <c r="K12" s="20">
        <f t="shared" si="0"/>
        <v>5</v>
      </c>
      <c r="L12" s="20">
        <f t="shared" si="0"/>
        <v>1</v>
      </c>
      <c r="M12" s="21">
        <f t="shared" ref="M12:M24" si="1">F12/D12</f>
        <v>0.5357142857142857</v>
      </c>
      <c r="N12" s="20">
        <f>F12+G12+(H12*2)+(I12*3)</f>
        <v>20</v>
      </c>
      <c r="O12" s="21">
        <f>N12/D12</f>
        <v>0.7142857142857143</v>
      </c>
      <c r="Q12">
        <v>1</v>
      </c>
      <c r="R12" t="s">
        <v>82</v>
      </c>
      <c r="S12">
        <v>0.53600000000000003</v>
      </c>
      <c r="T12">
        <v>10</v>
      </c>
      <c r="U12">
        <v>28</v>
      </c>
      <c r="V12">
        <v>9</v>
      </c>
      <c r="W12">
        <v>15</v>
      </c>
      <c r="X12">
        <v>5</v>
      </c>
      <c r="Y12">
        <v>0</v>
      </c>
      <c r="Z12">
        <v>0</v>
      </c>
      <c r="AA12">
        <v>9</v>
      </c>
      <c r="AB12">
        <v>5</v>
      </c>
      <c r="AC12">
        <v>1</v>
      </c>
      <c r="AD12">
        <v>20</v>
      </c>
      <c r="AE12">
        <v>0.71399999999999997</v>
      </c>
      <c r="AG12">
        <f>FIND(" ",R12)</f>
        <v>6</v>
      </c>
      <c r="AH12">
        <f>LEN(R12)</f>
        <v>12</v>
      </c>
      <c r="AI12">
        <f>AH12-AG12</f>
        <v>6</v>
      </c>
      <c r="AJ12" t="str">
        <f>RIGHT(R12,AI12)</f>
        <v>Miller</v>
      </c>
      <c r="AK12" t="str">
        <f>LEFT(R12,(AG12-1))</f>
        <v>Jason</v>
      </c>
      <c r="AL12" t="str">
        <f>AJ12&amp;", "&amp;AK12</f>
        <v>Miller, Jason</v>
      </c>
    </row>
    <row r="13" spans="1:38" ht="17.100000000000001" customHeight="1" x14ac:dyDescent="0.2">
      <c r="A13" s="19">
        <v>58</v>
      </c>
      <c r="B13" s="19">
        <f t="shared" ref="B13:B24" si="2">T13</f>
        <v>9</v>
      </c>
      <c r="C13" s="36" t="str">
        <f t="shared" ref="C13:C24" si="3">AL13</f>
        <v>Brenner, Rick</v>
      </c>
      <c r="D13" s="20">
        <f t="shared" ref="D13:D24" si="4">U13</f>
        <v>21</v>
      </c>
      <c r="E13" s="20">
        <f t="shared" ref="E13:E24" si="5">V13</f>
        <v>10</v>
      </c>
      <c r="F13" s="20">
        <f t="shared" ref="F13:F24" si="6">W13</f>
        <v>11</v>
      </c>
      <c r="G13" s="20">
        <f t="shared" ref="G13:G24" si="7">X13</f>
        <v>3</v>
      </c>
      <c r="H13" s="20">
        <f t="shared" ref="H13:H24" si="8">Y13</f>
        <v>0</v>
      </c>
      <c r="I13" s="20">
        <f t="shared" ref="I13:I24" si="9">Z13</f>
        <v>0</v>
      </c>
      <c r="J13" s="20">
        <f t="shared" ref="J13:J24" si="10">AA13</f>
        <v>8</v>
      </c>
      <c r="K13" s="20">
        <f t="shared" ref="K13:K24" si="11">AB13</f>
        <v>8</v>
      </c>
      <c r="L13" s="20">
        <f t="shared" ref="L13:L24" si="12">AC13</f>
        <v>1</v>
      </c>
      <c r="M13" s="21">
        <f t="shared" si="1"/>
        <v>0.52380952380952384</v>
      </c>
      <c r="N13" s="20">
        <f>F13+G13+(H13*2)+(I13*3)</f>
        <v>14</v>
      </c>
      <c r="O13" s="21">
        <f t="shared" ref="O13:O24" si="13">N13/D13</f>
        <v>0.66666666666666663</v>
      </c>
      <c r="Q13">
        <v>2</v>
      </c>
      <c r="R13" t="s">
        <v>83</v>
      </c>
      <c r="S13">
        <v>0.52400000000000002</v>
      </c>
      <c r="T13">
        <v>9</v>
      </c>
      <c r="U13">
        <v>21</v>
      </c>
      <c r="V13">
        <v>10</v>
      </c>
      <c r="W13">
        <v>11</v>
      </c>
      <c r="X13">
        <v>3</v>
      </c>
      <c r="Y13">
        <v>0</v>
      </c>
      <c r="Z13">
        <v>0</v>
      </c>
      <c r="AA13">
        <v>8</v>
      </c>
      <c r="AB13">
        <v>8</v>
      </c>
      <c r="AC13">
        <v>1</v>
      </c>
      <c r="AD13">
        <v>14</v>
      </c>
      <c r="AE13">
        <v>0.66700000000000004</v>
      </c>
      <c r="AG13">
        <f t="shared" ref="AG13:AG24" si="14">FIND(" ",R13)</f>
        <v>5</v>
      </c>
      <c r="AH13">
        <f t="shared" ref="AH13:AH24" si="15">LEN(R13)</f>
        <v>12</v>
      </c>
      <c r="AI13">
        <f t="shared" ref="AI13:AI24" si="16">AH13-AG13</f>
        <v>7</v>
      </c>
      <c r="AJ13" t="str">
        <f t="shared" ref="AJ13:AJ24" si="17">RIGHT(R13,AI13)</f>
        <v>Brenner</v>
      </c>
      <c r="AK13" t="str">
        <f t="shared" ref="AK13:AK24" si="18">LEFT(R13,(AG13-1))</f>
        <v>Rick</v>
      </c>
      <c r="AL13" t="str">
        <f t="shared" ref="AL13:AL24" si="19">AJ13&amp;", "&amp;AK13</f>
        <v>Brenner, Rick</v>
      </c>
    </row>
    <row r="14" spans="1:38" ht="17.100000000000001" customHeight="1" x14ac:dyDescent="0.2">
      <c r="A14" s="19">
        <v>49</v>
      </c>
      <c r="B14" s="19">
        <f t="shared" si="2"/>
        <v>10</v>
      </c>
      <c r="C14" s="36" t="str">
        <f t="shared" si="3"/>
        <v>Grothe, Chris</v>
      </c>
      <c r="D14" s="20">
        <f t="shared" si="4"/>
        <v>31</v>
      </c>
      <c r="E14" s="20">
        <f t="shared" si="5"/>
        <v>8</v>
      </c>
      <c r="F14" s="20">
        <f t="shared" si="6"/>
        <v>10</v>
      </c>
      <c r="G14" s="20">
        <f t="shared" si="7"/>
        <v>0</v>
      </c>
      <c r="H14" s="20">
        <f t="shared" si="8"/>
        <v>0</v>
      </c>
      <c r="I14" s="20">
        <f t="shared" si="9"/>
        <v>0</v>
      </c>
      <c r="J14" s="20">
        <f t="shared" si="10"/>
        <v>8</v>
      </c>
      <c r="K14" s="20">
        <f t="shared" si="11"/>
        <v>1</v>
      </c>
      <c r="L14" s="20">
        <f t="shared" si="12"/>
        <v>1</v>
      </c>
      <c r="M14" s="21">
        <f t="shared" si="1"/>
        <v>0.32258064516129031</v>
      </c>
      <c r="N14" s="20">
        <f t="shared" ref="N14:N24" si="20">F14+G14+(H14*2)+(I14*3)</f>
        <v>10</v>
      </c>
      <c r="O14" s="21">
        <f t="shared" si="13"/>
        <v>0.32258064516129031</v>
      </c>
      <c r="Q14">
        <v>3</v>
      </c>
      <c r="R14" t="s">
        <v>84</v>
      </c>
      <c r="S14">
        <v>0.32300000000000001</v>
      </c>
      <c r="T14">
        <v>10</v>
      </c>
      <c r="U14">
        <v>31</v>
      </c>
      <c r="V14">
        <v>8</v>
      </c>
      <c r="W14">
        <v>10</v>
      </c>
      <c r="X14">
        <v>0</v>
      </c>
      <c r="Y14">
        <v>0</v>
      </c>
      <c r="Z14">
        <v>0</v>
      </c>
      <c r="AA14">
        <v>8</v>
      </c>
      <c r="AB14">
        <v>1</v>
      </c>
      <c r="AC14">
        <v>1</v>
      </c>
      <c r="AD14">
        <v>10</v>
      </c>
      <c r="AE14">
        <v>0.32300000000000001</v>
      </c>
      <c r="AG14">
        <f t="shared" si="14"/>
        <v>6</v>
      </c>
      <c r="AH14">
        <f t="shared" si="15"/>
        <v>12</v>
      </c>
      <c r="AI14">
        <f t="shared" si="16"/>
        <v>6</v>
      </c>
      <c r="AJ14" t="str">
        <f t="shared" si="17"/>
        <v>Grothe</v>
      </c>
      <c r="AK14" t="str">
        <f t="shared" si="18"/>
        <v>Chris</v>
      </c>
      <c r="AL14" t="str">
        <f t="shared" si="19"/>
        <v>Grothe, Chris</v>
      </c>
    </row>
    <row r="15" spans="1:38" ht="17.100000000000001" customHeight="1" x14ac:dyDescent="0.2">
      <c r="A15" s="19">
        <v>40</v>
      </c>
      <c r="B15" s="19">
        <f t="shared" si="2"/>
        <v>10</v>
      </c>
      <c r="C15" s="36" t="str">
        <f t="shared" si="3"/>
        <v>Eichelberger, Robert</v>
      </c>
      <c r="D15" s="20">
        <f t="shared" si="4"/>
        <v>29</v>
      </c>
      <c r="E15" s="20">
        <f t="shared" si="5"/>
        <v>14</v>
      </c>
      <c r="F15" s="20">
        <f t="shared" si="6"/>
        <v>20</v>
      </c>
      <c r="G15" s="20">
        <f t="shared" si="7"/>
        <v>4</v>
      </c>
      <c r="H15" s="20">
        <f t="shared" si="8"/>
        <v>2</v>
      </c>
      <c r="I15" s="20">
        <f t="shared" si="9"/>
        <v>0</v>
      </c>
      <c r="J15" s="20">
        <f t="shared" si="10"/>
        <v>10</v>
      </c>
      <c r="K15" s="20">
        <f t="shared" si="11"/>
        <v>4</v>
      </c>
      <c r="L15" s="20">
        <f t="shared" si="12"/>
        <v>1</v>
      </c>
      <c r="M15" s="21">
        <f t="shared" si="1"/>
        <v>0.68965517241379315</v>
      </c>
      <c r="N15" s="20">
        <f t="shared" si="20"/>
        <v>28</v>
      </c>
      <c r="O15" s="21">
        <f t="shared" si="13"/>
        <v>0.96551724137931039</v>
      </c>
      <c r="Q15">
        <v>4</v>
      </c>
      <c r="R15" t="s">
        <v>85</v>
      </c>
      <c r="S15">
        <v>0.69</v>
      </c>
      <c r="T15">
        <v>10</v>
      </c>
      <c r="U15">
        <v>29</v>
      </c>
      <c r="V15">
        <v>14</v>
      </c>
      <c r="W15">
        <v>20</v>
      </c>
      <c r="X15">
        <v>4</v>
      </c>
      <c r="Y15">
        <v>2</v>
      </c>
      <c r="Z15">
        <v>0</v>
      </c>
      <c r="AA15">
        <v>10</v>
      </c>
      <c r="AB15">
        <v>4</v>
      </c>
      <c r="AC15">
        <v>1</v>
      </c>
      <c r="AD15">
        <v>28</v>
      </c>
      <c r="AE15">
        <v>0.96599999999999997</v>
      </c>
      <c r="AG15">
        <f t="shared" si="14"/>
        <v>7</v>
      </c>
      <c r="AH15">
        <f t="shared" si="15"/>
        <v>19</v>
      </c>
      <c r="AI15">
        <f t="shared" si="16"/>
        <v>12</v>
      </c>
      <c r="AJ15" t="str">
        <f t="shared" si="17"/>
        <v>Eichelberger</v>
      </c>
      <c r="AK15" t="str">
        <f t="shared" si="18"/>
        <v>Robert</v>
      </c>
      <c r="AL15" t="str">
        <f t="shared" si="19"/>
        <v>Eichelberger, Robert</v>
      </c>
    </row>
    <row r="16" spans="1:38" ht="17.100000000000001" customHeight="1" x14ac:dyDescent="0.2">
      <c r="A16" s="19">
        <v>48</v>
      </c>
      <c r="B16" s="19">
        <f t="shared" si="2"/>
        <v>7</v>
      </c>
      <c r="C16" s="36" t="str">
        <f t="shared" si="3"/>
        <v>Stone, Avie</v>
      </c>
      <c r="D16" s="20">
        <f t="shared" si="4"/>
        <v>16</v>
      </c>
      <c r="E16" s="20">
        <f t="shared" si="5"/>
        <v>5</v>
      </c>
      <c r="F16" s="20">
        <f t="shared" si="6"/>
        <v>6</v>
      </c>
      <c r="G16" s="20">
        <f t="shared" si="7"/>
        <v>0</v>
      </c>
      <c r="H16" s="20">
        <f t="shared" si="8"/>
        <v>1</v>
      </c>
      <c r="I16" s="20">
        <f t="shared" si="9"/>
        <v>0</v>
      </c>
      <c r="J16" s="20">
        <f t="shared" si="10"/>
        <v>4</v>
      </c>
      <c r="K16" s="20">
        <f t="shared" si="11"/>
        <v>3</v>
      </c>
      <c r="L16" s="20">
        <f t="shared" si="12"/>
        <v>3</v>
      </c>
      <c r="M16" s="21">
        <f t="shared" si="1"/>
        <v>0.375</v>
      </c>
      <c r="N16" s="20">
        <f t="shared" si="20"/>
        <v>8</v>
      </c>
      <c r="O16" s="21">
        <f t="shared" si="13"/>
        <v>0.5</v>
      </c>
      <c r="Q16">
        <v>5</v>
      </c>
      <c r="R16" t="s">
        <v>86</v>
      </c>
      <c r="S16">
        <v>0.375</v>
      </c>
      <c r="T16">
        <v>7</v>
      </c>
      <c r="U16">
        <v>16</v>
      </c>
      <c r="V16">
        <v>5</v>
      </c>
      <c r="W16">
        <v>6</v>
      </c>
      <c r="X16">
        <v>0</v>
      </c>
      <c r="Y16">
        <v>1</v>
      </c>
      <c r="Z16">
        <v>0</v>
      </c>
      <c r="AA16">
        <v>4</v>
      </c>
      <c r="AB16">
        <v>3</v>
      </c>
      <c r="AC16">
        <v>3</v>
      </c>
      <c r="AD16">
        <v>8</v>
      </c>
      <c r="AE16">
        <v>0.5</v>
      </c>
      <c r="AG16">
        <f t="shared" si="14"/>
        <v>5</v>
      </c>
      <c r="AH16">
        <f t="shared" si="15"/>
        <v>10</v>
      </c>
      <c r="AI16">
        <f t="shared" si="16"/>
        <v>5</v>
      </c>
      <c r="AJ16" t="str">
        <f t="shared" si="17"/>
        <v>Stone</v>
      </c>
      <c r="AK16" t="str">
        <f t="shared" si="18"/>
        <v>Avie</v>
      </c>
      <c r="AL16" t="str">
        <f t="shared" si="19"/>
        <v>Stone, Avie</v>
      </c>
    </row>
    <row r="17" spans="1:38" ht="17.100000000000001" customHeight="1" x14ac:dyDescent="0.2">
      <c r="A17" s="19">
        <v>54</v>
      </c>
      <c r="B17" s="19">
        <f t="shared" si="2"/>
        <v>10</v>
      </c>
      <c r="C17" s="36" t="str">
        <f t="shared" si="3"/>
        <v>Smith Jr, Robert</v>
      </c>
      <c r="D17" s="20">
        <f t="shared" si="4"/>
        <v>24</v>
      </c>
      <c r="E17" s="20">
        <f t="shared" si="5"/>
        <v>7</v>
      </c>
      <c r="F17" s="20">
        <f t="shared" si="6"/>
        <v>10</v>
      </c>
      <c r="G17" s="20">
        <f t="shared" si="7"/>
        <v>1</v>
      </c>
      <c r="H17" s="20">
        <f t="shared" si="8"/>
        <v>0</v>
      </c>
      <c r="I17" s="20">
        <f t="shared" si="9"/>
        <v>0</v>
      </c>
      <c r="J17" s="20">
        <f t="shared" si="10"/>
        <v>13</v>
      </c>
      <c r="K17" s="20">
        <f t="shared" si="11"/>
        <v>8</v>
      </c>
      <c r="L17" s="20">
        <f t="shared" si="12"/>
        <v>1</v>
      </c>
      <c r="M17" s="21">
        <f t="shared" si="1"/>
        <v>0.41666666666666669</v>
      </c>
      <c r="N17" s="20">
        <f t="shared" si="20"/>
        <v>11</v>
      </c>
      <c r="O17" s="21">
        <f t="shared" si="13"/>
        <v>0.45833333333333331</v>
      </c>
      <c r="Q17">
        <v>6</v>
      </c>
      <c r="R17" t="s">
        <v>87</v>
      </c>
      <c r="S17">
        <v>0.41699999999999998</v>
      </c>
      <c r="T17">
        <v>10</v>
      </c>
      <c r="U17">
        <v>24</v>
      </c>
      <c r="V17">
        <v>7</v>
      </c>
      <c r="W17">
        <v>10</v>
      </c>
      <c r="X17">
        <v>1</v>
      </c>
      <c r="Y17">
        <v>0</v>
      </c>
      <c r="Z17">
        <v>0</v>
      </c>
      <c r="AA17">
        <v>13</v>
      </c>
      <c r="AB17">
        <v>8</v>
      </c>
      <c r="AC17">
        <v>1</v>
      </c>
      <c r="AD17">
        <v>11</v>
      </c>
      <c r="AE17">
        <v>0.45800000000000002</v>
      </c>
      <c r="AG17">
        <f t="shared" si="14"/>
        <v>7</v>
      </c>
      <c r="AH17">
        <f t="shared" si="15"/>
        <v>15</v>
      </c>
      <c r="AI17">
        <f t="shared" si="16"/>
        <v>8</v>
      </c>
      <c r="AJ17" t="str">
        <f t="shared" si="17"/>
        <v>Smith Jr</v>
      </c>
      <c r="AK17" t="str">
        <f t="shared" si="18"/>
        <v>Robert</v>
      </c>
      <c r="AL17" t="str">
        <f t="shared" si="19"/>
        <v>Smith Jr, Robert</v>
      </c>
    </row>
    <row r="18" spans="1:38" ht="17.100000000000001" customHeight="1" x14ac:dyDescent="0.2">
      <c r="A18" s="19">
        <v>56</v>
      </c>
      <c r="B18" s="19">
        <f t="shared" si="2"/>
        <v>10</v>
      </c>
      <c r="C18" s="36" t="str">
        <f t="shared" si="3"/>
        <v>Sanford, Ron</v>
      </c>
      <c r="D18" s="20">
        <f t="shared" si="4"/>
        <v>28</v>
      </c>
      <c r="E18" s="20">
        <f t="shared" si="5"/>
        <v>4</v>
      </c>
      <c r="F18" s="20">
        <f t="shared" si="6"/>
        <v>8</v>
      </c>
      <c r="G18" s="20">
        <f t="shared" si="7"/>
        <v>1</v>
      </c>
      <c r="H18" s="20">
        <f t="shared" si="8"/>
        <v>0</v>
      </c>
      <c r="I18" s="20">
        <f t="shared" si="9"/>
        <v>0</v>
      </c>
      <c r="J18" s="20">
        <f t="shared" si="10"/>
        <v>8</v>
      </c>
      <c r="K18" s="20">
        <f t="shared" si="11"/>
        <v>1</v>
      </c>
      <c r="L18" s="20">
        <f t="shared" si="12"/>
        <v>1</v>
      </c>
      <c r="M18" s="21">
        <f t="shared" si="1"/>
        <v>0.2857142857142857</v>
      </c>
      <c r="N18" s="20">
        <f t="shared" si="20"/>
        <v>9</v>
      </c>
      <c r="O18" s="21">
        <f t="shared" si="13"/>
        <v>0.32142857142857145</v>
      </c>
      <c r="Q18">
        <v>7</v>
      </c>
      <c r="R18" t="s">
        <v>88</v>
      </c>
      <c r="S18">
        <v>0.28599999999999998</v>
      </c>
      <c r="T18">
        <v>10</v>
      </c>
      <c r="U18">
        <v>28</v>
      </c>
      <c r="V18">
        <v>4</v>
      </c>
      <c r="W18">
        <v>8</v>
      </c>
      <c r="X18">
        <v>1</v>
      </c>
      <c r="Y18">
        <v>0</v>
      </c>
      <c r="Z18">
        <v>0</v>
      </c>
      <c r="AA18">
        <v>8</v>
      </c>
      <c r="AB18">
        <v>1</v>
      </c>
      <c r="AC18">
        <v>1</v>
      </c>
      <c r="AD18">
        <v>9</v>
      </c>
      <c r="AE18">
        <v>0.32100000000000001</v>
      </c>
      <c r="AG18">
        <f t="shared" si="14"/>
        <v>4</v>
      </c>
      <c r="AH18">
        <f t="shared" si="15"/>
        <v>11</v>
      </c>
      <c r="AI18">
        <f t="shared" si="16"/>
        <v>7</v>
      </c>
      <c r="AJ18" t="str">
        <f t="shared" si="17"/>
        <v>Sanford</v>
      </c>
      <c r="AK18" t="str">
        <f t="shared" si="18"/>
        <v>Ron</v>
      </c>
      <c r="AL18" t="str">
        <f t="shared" si="19"/>
        <v>Sanford, Ron</v>
      </c>
    </row>
    <row r="19" spans="1:38" ht="17.100000000000001" customHeight="1" x14ac:dyDescent="0.2">
      <c r="A19" s="19">
        <v>42</v>
      </c>
      <c r="B19" s="19">
        <f t="shared" si="2"/>
        <v>8</v>
      </c>
      <c r="C19" s="36" t="str">
        <f t="shared" si="3"/>
        <v>Lovett, Bryan</v>
      </c>
      <c r="D19" s="20">
        <f t="shared" si="4"/>
        <v>19</v>
      </c>
      <c r="E19" s="20">
        <f t="shared" si="5"/>
        <v>3</v>
      </c>
      <c r="F19" s="20">
        <f t="shared" si="6"/>
        <v>6</v>
      </c>
      <c r="G19" s="20">
        <f t="shared" si="7"/>
        <v>0</v>
      </c>
      <c r="H19" s="20">
        <f t="shared" si="8"/>
        <v>0</v>
      </c>
      <c r="I19" s="20">
        <f t="shared" si="9"/>
        <v>0</v>
      </c>
      <c r="J19" s="20">
        <f t="shared" si="10"/>
        <v>8</v>
      </c>
      <c r="K19" s="20">
        <f t="shared" si="11"/>
        <v>4</v>
      </c>
      <c r="L19" s="20">
        <f t="shared" si="12"/>
        <v>1</v>
      </c>
      <c r="M19" s="21">
        <f t="shared" si="1"/>
        <v>0.31578947368421051</v>
      </c>
      <c r="N19" s="20">
        <f t="shared" si="20"/>
        <v>6</v>
      </c>
      <c r="O19" s="21">
        <f t="shared" si="13"/>
        <v>0.31578947368421051</v>
      </c>
      <c r="Q19">
        <v>8</v>
      </c>
      <c r="R19" t="s">
        <v>89</v>
      </c>
      <c r="S19">
        <v>0.316</v>
      </c>
      <c r="T19">
        <v>8</v>
      </c>
      <c r="U19">
        <v>19</v>
      </c>
      <c r="V19">
        <v>3</v>
      </c>
      <c r="W19">
        <v>6</v>
      </c>
      <c r="X19">
        <v>0</v>
      </c>
      <c r="Y19">
        <v>0</v>
      </c>
      <c r="Z19">
        <v>0</v>
      </c>
      <c r="AA19">
        <v>8</v>
      </c>
      <c r="AB19">
        <v>4</v>
      </c>
      <c r="AC19">
        <v>1</v>
      </c>
      <c r="AD19">
        <v>6</v>
      </c>
      <c r="AE19">
        <v>0.316</v>
      </c>
      <c r="AG19">
        <f t="shared" si="14"/>
        <v>6</v>
      </c>
      <c r="AH19">
        <f t="shared" si="15"/>
        <v>12</v>
      </c>
      <c r="AI19">
        <f t="shared" si="16"/>
        <v>6</v>
      </c>
      <c r="AJ19" t="str">
        <f t="shared" si="17"/>
        <v>Lovett</v>
      </c>
      <c r="AK19" t="str">
        <f t="shared" si="18"/>
        <v>Bryan</v>
      </c>
      <c r="AL19" t="str">
        <f t="shared" si="19"/>
        <v>Lovett, Bryan</v>
      </c>
    </row>
    <row r="20" spans="1:38" ht="17.100000000000001" customHeight="1" x14ac:dyDescent="0.2">
      <c r="A20" s="19">
        <v>63</v>
      </c>
      <c r="B20" s="19">
        <f t="shared" si="2"/>
        <v>10</v>
      </c>
      <c r="C20" s="36" t="str">
        <f t="shared" si="3"/>
        <v>Miller, Roger</v>
      </c>
      <c r="D20" s="20">
        <f t="shared" si="4"/>
        <v>28</v>
      </c>
      <c r="E20" s="20">
        <f t="shared" si="5"/>
        <v>2</v>
      </c>
      <c r="F20" s="20">
        <f t="shared" si="6"/>
        <v>6</v>
      </c>
      <c r="G20" s="20">
        <f t="shared" si="7"/>
        <v>0</v>
      </c>
      <c r="H20" s="20">
        <f t="shared" si="8"/>
        <v>0</v>
      </c>
      <c r="I20" s="20">
        <f t="shared" si="9"/>
        <v>0</v>
      </c>
      <c r="J20" s="20">
        <f t="shared" si="10"/>
        <v>2</v>
      </c>
      <c r="K20" s="20">
        <f t="shared" si="11"/>
        <v>4</v>
      </c>
      <c r="L20" s="20">
        <f t="shared" si="12"/>
        <v>9</v>
      </c>
      <c r="M20" s="21">
        <f t="shared" si="1"/>
        <v>0.21428571428571427</v>
      </c>
      <c r="N20" s="20">
        <f t="shared" si="20"/>
        <v>6</v>
      </c>
      <c r="O20" s="21">
        <f t="shared" si="13"/>
        <v>0.21428571428571427</v>
      </c>
      <c r="Q20">
        <v>9</v>
      </c>
      <c r="R20" t="s">
        <v>90</v>
      </c>
      <c r="S20">
        <v>0.214</v>
      </c>
      <c r="T20">
        <v>10</v>
      </c>
      <c r="U20">
        <v>28</v>
      </c>
      <c r="V20">
        <v>2</v>
      </c>
      <c r="W20">
        <v>6</v>
      </c>
      <c r="X20">
        <v>0</v>
      </c>
      <c r="Y20">
        <v>0</v>
      </c>
      <c r="Z20">
        <v>0</v>
      </c>
      <c r="AA20">
        <v>2</v>
      </c>
      <c r="AB20">
        <v>4</v>
      </c>
      <c r="AC20">
        <v>9</v>
      </c>
      <c r="AD20">
        <v>6</v>
      </c>
      <c r="AE20">
        <v>0.214</v>
      </c>
      <c r="AG20">
        <f t="shared" si="14"/>
        <v>6</v>
      </c>
      <c r="AH20">
        <f t="shared" si="15"/>
        <v>12</v>
      </c>
      <c r="AI20">
        <f t="shared" si="16"/>
        <v>6</v>
      </c>
      <c r="AJ20" t="str">
        <f t="shared" si="17"/>
        <v>Miller</v>
      </c>
      <c r="AK20" t="str">
        <f t="shared" si="18"/>
        <v>Roger</v>
      </c>
      <c r="AL20" t="str">
        <f t="shared" si="19"/>
        <v>Miller, Roger</v>
      </c>
    </row>
    <row r="21" spans="1:38" ht="17.100000000000001" customHeight="1" x14ac:dyDescent="0.2">
      <c r="A21" s="19">
        <v>63</v>
      </c>
      <c r="B21" s="19">
        <f t="shared" si="2"/>
        <v>10</v>
      </c>
      <c r="C21" s="36" t="str">
        <f t="shared" si="3"/>
        <v>Zumbrun, Keith</v>
      </c>
      <c r="D21" s="20">
        <f t="shared" si="4"/>
        <v>30</v>
      </c>
      <c r="E21" s="20">
        <f t="shared" si="5"/>
        <v>2</v>
      </c>
      <c r="F21" s="20">
        <f t="shared" si="6"/>
        <v>6</v>
      </c>
      <c r="G21" s="20">
        <f t="shared" si="7"/>
        <v>0</v>
      </c>
      <c r="H21" s="20">
        <f t="shared" si="8"/>
        <v>0</v>
      </c>
      <c r="I21" s="20">
        <f t="shared" si="9"/>
        <v>0</v>
      </c>
      <c r="J21" s="20">
        <f t="shared" si="10"/>
        <v>8</v>
      </c>
      <c r="K21" s="20">
        <f t="shared" si="11"/>
        <v>2</v>
      </c>
      <c r="L21" s="20">
        <f t="shared" si="12"/>
        <v>5</v>
      </c>
      <c r="M21" s="21">
        <f t="shared" si="1"/>
        <v>0.2</v>
      </c>
      <c r="N21" s="20">
        <f t="shared" si="20"/>
        <v>6</v>
      </c>
      <c r="O21" s="21">
        <f t="shared" si="13"/>
        <v>0.2</v>
      </c>
      <c r="Q21">
        <v>10</v>
      </c>
      <c r="R21" t="s">
        <v>91</v>
      </c>
      <c r="S21">
        <v>0.2</v>
      </c>
      <c r="T21">
        <v>10</v>
      </c>
      <c r="U21">
        <v>30</v>
      </c>
      <c r="V21">
        <v>2</v>
      </c>
      <c r="W21">
        <v>6</v>
      </c>
      <c r="X21">
        <v>0</v>
      </c>
      <c r="Y21">
        <v>0</v>
      </c>
      <c r="Z21">
        <v>0</v>
      </c>
      <c r="AA21">
        <v>8</v>
      </c>
      <c r="AB21">
        <v>2</v>
      </c>
      <c r="AC21">
        <v>5</v>
      </c>
      <c r="AD21">
        <v>6</v>
      </c>
      <c r="AE21">
        <v>0.2</v>
      </c>
      <c r="AG21">
        <f t="shared" si="14"/>
        <v>6</v>
      </c>
      <c r="AH21">
        <f t="shared" si="15"/>
        <v>13</v>
      </c>
      <c r="AI21">
        <f t="shared" si="16"/>
        <v>7</v>
      </c>
      <c r="AJ21" t="str">
        <f t="shared" si="17"/>
        <v>Zumbrun</v>
      </c>
      <c r="AK21" t="str">
        <f t="shared" si="18"/>
        <v>Keith</v>
      </c>
      <c r="AL21" t="str">
        <f t="shared" si="19"/>
        <v>Zumbrun, Keith</v>
      </c>
    </row>
    <row r="22" spans="1:38" ht="17.100000000000001" customHeight="1" x14ac:dyDescent="0.2">
      <c r="A22" s="19">
        <v>74</v>
      </c>
      <c r="B22" s="19">
        <f t="shared" si="2"/>
        <v>7</v>
      </c>
      <c r="C22" s="36" t="str">
        <f t="shared" si="3"/>
        <v>Chronister, Dale</v>
      </c>
      <c r="D22" s="20">
        <f t="shared" si="4"/>
        <v>22</v>
      </c>
      <c r="E22" s="20">
        <f t="shared" si="5"/>
        <v>1</v>
      </c>
      <c r="F22" s="20">
        <f t="shared" si="6"/>
        <v>0</v>
      </c>
      <c r="G22" s="20">
        <f t="shared" si="7"/>
        <v>0</v>
      </c>
      <c r="H22" s="20">
        <f t="shared" si="8"/>
        <v>0</v>
      </c>
      <c r="I22" s="20">
        <f t="shared" si="9"/>
        <v>0</v>
      </c>
      <c r="J22" s="20">
        <f t="shared" si="10"/>
        <v>0</v>
      </c>
      <c r="K22" s="20">
        <f t="shared" si="11"/>
        <v>2</v>
      </c>
      <c r="L22" s="20">
        <f t="shared" si="12"/>
        <v>10</v>
      </c>
      <c r="M22" s="21">
        <f t="shared" si="1"/>
        <v>0</v>
      </c>
      <c r="N22" s="20">
        <f t="shared" si="20"/>
        <v>0</v>
      </c>
      <c r="O22" s="21">
        <f t="shared" si="13"/>
        <v>0</v>
      </c>
      <c r="Q22">
        <v>11</v>
      </c>
      <c r="R22" t="s">
        <v>92</v>
      </c>
      <c r="S22">
        <v>0</v>
      </c>
      <c r="T22">
        <v>7</v>
      </c>
      <c r="U22">
        <v>22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2</v>
      </c>
      <c r="AC22">
        <v>10</v>
      </c>
      <c r="AD22">
        <v>0</v>
      </c>
      <c r="AE22">
        <v>0</v>
      </c>
      <c r="AG22">
        <f t="shared" si="14"/>
        <v>5</v>
      </c>
      <c r="AH22">
        <f t="shared" si="15"/>
        <v>15</v>
      </c>
      <c r="AI22">
        <f t="shared" si="16"/>
        <v>10</v>
      </c>
      <c r="AJ22" t="str">
        <f t="shared" si="17"/>
        <v>Chronister</v>
      </c>
      <c r="AK22" t="str">
        <f t="shared" si="18"/>
        <v>Dale</v>
      </c>
      <c r="AL22" t="str">
        <f t="shared" si="19"/>
        <v>Chronister, Dale</v>
      </c>
    </row>
    <row r="23" spans="1:38" ht="17.100000000000001" customHeight="1" x14ac:dyDescent="0.2">
      <c r="A23" s="19">
        <v>60</v>
      </c>
      <c r="B23" s="19">
        <f t="shared" si="2"/>
        <v>9</v>
      </c>
      <c r="C23" s="36" t="str">
        <f t="shared" si="3"/>
        <v>Hurst, David</v>
      </c>
      <c r="D23" s="20">
        <f t="shared" si="4"/>
        <v>26</v>
      </c>
      <c r="E23" s="20">
        <f t="shared" si="5"/>
        <v>9</v>
      </c>
      <c r="F23" s="20">
        <f t="shared" si="6"/>
        <v>10</v>
      </c>
      <c r="G23" s="20">
        <f t="shared" si="7"/>
        <v>1</v>
      </c>
      <c r="H23" s="20">
        <f t="shared" si="8"/>
        <v>0</v>
      </c>
      <c r="I23" s="20">
        <f t="shared" si="9"/>
        <v>0</v>
      </c>
      <c r="J23" s="20">
        <f t="shared" si="10"/>
        <v>1</v>
      </c>
      <c r="K23" s="20">
        <f t="shared" si="11"/>
        <v>2</v>
      </c>
      <c r="L23" s="20">
        <f t="shared" si="12"/>
        <v>5</v>
      </c>
      <c r="M23" s="21">
        <f t="shared" si="1"/>
        <v>0.38461538461538464</v>
      </c>
      <c r="N23" s="20">
        <f t="shared" si="20"/>
        <v>11</v>
      </c>
      <c r="O23" s="21">
        <f t="shared" si="13"/>
        <v>0.42307692307692307</v>
      </c>
      <c r="Q23">
        <v>12</v>
      </c>
      <c r="R23" t="s">
        <v>93</v>
      </c>
      <c r="S23">
        <v>0.38500000000000001</v>
      </c>
      <c r="T23">
        <v>9</v>
      </c>
      <c r="U23">
        <v>26</v>
      </c>
      <c r="V23">
        <v>9</v>
      </c>
      <c r="W23">
        <v>10</v>
      </c>
      <c r="X23">
        <v>1</v>
      </c>
      <c r="Y23">
        <v>0</v>
      </c>
      <c r="Z23">
        <v>0</v>
      </c>
      <c r="AA23">
        <v>1</v>
      </c>
      <c r="AB23">
        <v>2</v>
      </c>
      <c r="AC23">
        <v>5</v>
      </c>
      <c r="AD23">
        <v>11</v>
      </c>
      <c r="AE23">
        <v>0.42299999999999999</v>
      </c>
      <c r="AG23">
        <f t="shared" si="14"/>
        <v>6</v>
      </c>
      <c r="AH23">
        <f t="shared" si="15"/>
        <v>11</v>
      </c>
      <c r="AI23">
        <f t="shared" si="16"/>
        <v>5</v>
      </c>
      <c r="AJ23" t="str">
        <f t="shared" si="17"/>
        <v>Hurst</v>
      </c>
      <c r="AK23" t="str">
        <f t="shared" si="18"/>
        <v>David</v>
      </c>
      <c r="AL23" t="str">
        <f t="shared" si="19"/>
        <v>Hurst, David</v>
      </c>
    </row>
    <row r="24" spans="1:38" ht="17.100000000000001" customHeight="1" x14ac:dyDescent="0.2">
      <c r="A24" s="19">
        <v>64</v>
      </c>
      <c r="B24" s="19">
        <f t="shared" si="2"/>
        <v>10</v>
      </c>
      <c r="C24" s="36" t="str">
        <f t="shared" si="3"/>
        <v>Schaale, Mike</v>
      </c>
      <c r="D24" s="20">
        <f t="shared" si="4"/>
        <v>26</v>
      </c>
      <c r="E24" s="20">
        <f t="shared" si="5"/>
        <v>9</v>
      </c>
      <c r="F24" s="20">
        <f t="shared" si="6"/>
        <v>10</v>
      </c>
      <c r="G24" s="20">
        <f t="shared" si="7"/>
        <v>2</v>
      </c>
      <c r="H24" s="20">
        <f t="shared" si="8"/>
        <v>0</v>
      </c>
      <c r="I24" s="20">
        <f t="shared" si="9"/>
        <v>0</v>
      </c>
      <c r="J24" s="20">
        <f t="shared" si="10"/>
        <v>0</v>
      </c>
      <c r="K24" s="20">
        <f t="shared" si="11"/>
        <v>5</v>
      </c>
      <c r="L24" s="20">
        <f t="shared" si="12"/>
        <v>5</v>
      </c>
      <c r="M24" s="21">
        <f t="shared" si="1"/>
        <v>0.38461538461538464</v>
      </c>
      <c r="N24" s="20">
        <f t="shared" si="20"/>
        <v>12</v>
      </c>
      <c r="O24" s="21">
        <f t="shared" si="13"/>
        <v>0.46153846153846156</v>
      </c>
      <c r="Q24">
        <v>13</v>
      </c>
      <c r="R24" t="s">
        <v>70</v>
      </c>
      <c r="S24">
        <v>0.38500000000000001</v>
      </c>
      <c r="T24">
        <v>10</v>
      </c>
      <c r="U24">
        <v>26</v>
      </c>
      <c r="V24">
        <v>9</v>
      </c>
      <c r="W24">
        <v>10</v>
      </c>
      <c r="X24">
        <v>2</v>
      </c>
      <c r="Y24">
        <v>0</v>
      </c>
      <c r="Z24">
        <v>0</v>
      </c>
      <c r="AA24">
        <v>0</v>
      </c>
      <c r="AB24">
        <v>5</v>
      </c>
      <c r="AC24">
        <v>5</v>
      </c>
      <c r="AD24">
        <v>12</v>
      </c>
      <c r="AE24">
        <v>0.46200000000000002</v>
      </c>
      <c r="AG24">
        <f t="shared" si="14"/>
        <v>5</v>
      </c>
      <c r="AH24">
        <f t="shared" si="15"/>
        <v>12</v>
      </c>
      <c r="AI24">
        <f t="shared" si="16"/>
        <v>7</v>
      </c>
      <c r="AJ24" t="str">
        <f t="shared" si="17"/>
        <v>Schaale</v>
      </c>
      <c r="AK24" t="str">
        <f t="shared" si="18"/>
        <v>Mike</v>
      </c>
      <c r="AL24" t="str">
        <f t="shared" si="19"/>
        <v>Schaale, Mike</v>
      </c>
    </row>
    <row r="25" spans="1:38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20" t="s">
        <v>74</v>
      </c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707</v>
      </c>
      <c r="B29" s="22"/>
      <c r="C29" s="22" t="s">
        <v>39</v>
      </c>
      <c r="D29" s="23">
        <f>SUM(D12:D28)</f>
        <v>328</v>
      </c>
      <c r="E29" s="23">
        <f t="shared" ref="E29:L29" si="21">SUM(E12:E28)</f>
        <v>83</v>
      </c>
      <c r="F29" s="23">
        <f t="shared" si="21"/>
        <v>118</v>
      </c>
      <c r="G29" s="23">
        <f t="shared" si="21"/>
        <v>17</v>
      </c>
      <c r="H29" s="23">
        <f t="shared" si="21"/>
        <v>3</v>
      </c>
      <c r="I29" s="23">
        <f t="shared" si="21"/>
        <v>0</v>
      </c>
      <c r="J29" s="23">
        <f t="shared" si="21"/>
        <v>79</v>
      </c>
      <c r="K29" s="23">
        <f t="shared" si="21"/>
        <v>49</v>
      </c>
      <c r="L29" s="23">
        <f t="shared" si="21"/>
        <v>44</v>
      </c>
      <c r="M29" s="21">
        <f>F29/D29</f>
        <v>0.3597560975609756</v>
      </c>
      <c r="N29" s="24">
        <f>SUM(N12:N28)</f>
        <v>141</v>
      </c>
      <c r="O29" s="21">
        <f>N29/D29</f>
        <v>0.4298780487804878</v>
      </c>
    </row>
    <row r="30" spans="1:38" ht="17.100000000000001" customHeight="1" x14ac:dyDescent="0.2">
      <c r="A30" s="25">
        <f>A29/13</f>
        <v>54.384615384615387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AG31"/>
      <c r="AH31"/>
      <c r="AI31"/>
      <c r="AJ31"/>
      <c r="AK31"/>
      <c r="AL31"/>
    </row>
    <row r="32" spans="1:38" ht="17.100000000000001" customHeight="1" x14ac:dyDescent="0.2">
      <c r="A32" s="16"/>
      <c r="B32" s="16" t="s">
        <v>25</v>
      </c>
      <c r="C32" s="16" t="s">
        <v>26</v>
      </c>
      <c r="D32" s="16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34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  <c r="AD32" s="33"/>
    </row>
    <row r="33" spans="1:38" ht="17.100000000000001" customHeight="1" x14ac:dyDescent="0.2">
      <c r="A33" s="19"/>
      <c r="B33" s="19">
        <f>IF(C33="","",S33)</f>
        <v>8</v>
      </c>
      <c r="C33" s="36" t="str">
        <f>IF(AH33=0,"",AL33)</f>
        <v>Brenner, Rick</v>
      </c>
      <c r="D33" s="41">
        <f>IF(C33="","",AE33)</f>
        <v>24</v>
      </c>
      <c r="E33" s="20">
        <f>IF(C33="","",V33)</f>
        <v>37</v>
      </c>
      <c r="F33" s="20">
        <f>IF(C33="","",U33)</f>
        <v>16</v>
      </c>
      <c r="G33" s="20">
        <f>IF(C33="","",W33)</f>
        <v>8</v>
      </c>
      <c r="H33" s="20">
        <f>IF(C33="","",X33)</f>
        <v>18</v>
      </c>
      <c r="I33" s="31">
        <f>IF(C33="","",E33*7/D33)</f>
        <v>10.791666666666666</v>
      </c>
      <c r="J33" s="31">
        <f>IF(C33="","",F33*7/D33)</f>
        <v>4.666666666666667</v>
      </c>
      <c r="K33" s="31">
        <f>IF(C33="","",G33*7/D33)</f>
        <v>2.3333333333333335</v>
      </c>
      <c r="L33" s="31">
        <f>IF(C33="","",H33*7/D33)</f>
        <v>5.25</v>
      </c>
      <c r="M33" s="20">
        <f>IF(C33="","",Y33)</f>
        <v>5</v>
      </c>
      <c r="N33" s="20">
        <f>IF(C33="","",Z33)</f>
        <v>0</v>
      </c>
      <c r="O33" s="20">
        <f>IF(C33="","",AA33)</f>
        <v>0</v>
      </c>
      <c r="Q33">
        <v>2</v>
      </c>
      <c r="R33" t="s">
        <v>83</v>
      </c>
      <c r="S33">
        <v>8</v>
      </c>
      <c r="T33">
        <v>24</v>
      </c>
      <c r="U33">
        <v>16</v>
      </c>
      <c r="V33">
        <v>37</v>
      </c>
      <c r="W33">
        <v>8</v>
      </c>
      <c r="X33">
        <v>18</v>
      </c>
      <c r="Y33">
        <v>5</v>
      </c>
      <c r="Z33">
        <v>0</v>
      </c>
      <c r="AA33">
        <v>0</v>
      </c>
      <c r="AE33">
        <f>DOLLARDE(T33,3)</f>
        <v>24</v>
      </c>
      <c r="AG33">
        <f>FIND(" ",R33)</f>
        <v>5</v>
      </c>
      <c r="AH33">
        <f>LEN(R33)</f>
        <v>12</v>
      </c>
      <c r="AI33">
        <f>AH33-AG33</f>
        <v>7</v>
      </c>
      <c r="AJ33" t="str">
        <f>RIGHT(R33,AI33)</f>
        <v>Brenner</v>
      </c>
      <c r="AK33" t="str">
        <f>LEFT(R33,(AG33-1))</f>
        <v>Rick</v>
      </c>
      <c r="AL33" t="str">
        <f>AJ33&amp;", "&amp;AK33</f>
        <v>Brenner, Rick</v>
      </c>
    </row>
    <row r="34" spans="1:38" ht="17.100000000000001" customHeight="1" x14ac:dyDescent="0.2">
      <c r="A34" s="19"/>
      <c r="B34" s="19">
        <f t="shared" ref="B34:B41" si="22">IF(C34="","",S34)</f>
        <v>6</v>
      </c>
      <c r="C34" s="36" t="str">
        <f t="shared" ref="C34:C41" si="23">IF(AH34=0,"",AL34)</f>
        <v>Eichelberger, Robert</v>
      </c>
      <c r="D34" s="41">
        <f t="shared" ref="D34:D41" si="24">IF(C34="","",AE34)</f>
        <v>17.666666666666664</v>
      </c>
      <c r="E34" s="20">
        <f t="shared" ref="E34:E41" si="25">IF(C34="","",V34)</f>
        <v>25</v>
      </c>
      <c r="F34" s="20">
        <f t="shared" ref="F34:F41" si="26">IF(C34="","",U34)</f>
        <v>9</v>
      </c>
      <c r="G34" s="20">
        <f t="shared" ref="G34:G41" si="27">IF(C34="","",W34)</f>
        <v>15</v>
      </c>
      <c r="H34" s="20">
        <f t="shared" ref="H34:H41" si="28">IF(C34="","",X34)</f>
        <v>15</v>
      </c>
      <c r="I34" s="31">
        <f t="shared" ref="I34:I41" si="29">IF(C34="","",E34*7/D34)</f>
        <v>9.9056603773584921</v>
      </c>
      <c r="J34" s="31">
        <f t="shared" ref="J34:J41" si="30">IF(C34="","",F34*7/D34)</f>
        <v>3.5660377358490569</v>
      </c>
      <c r="K34" s="31">
        <f t="shared" ref="K34:K41" si="31">IF(C34="","",G34*7/D34)</f>
        <v>5.9433962264150955</v>
      </c>
      <c r="L34" s="31">
        <f t="shared" ref="L34:L41" si="32">IF(C34="","",H34*7/D34)</f>
        <v>5.9433962264150955</v>
      </c>
      <c r="M34" s="20">
        <f t="shared" ref="M34:M41" si="33">IF(C34="","",Y34)</f>
        <v>3</v>
      </c>
      <c r="N34" s="20">
        <f t="shared" ref="N34:N41" si="34">IF(C34="","",Z34)</f>
        <v>1</v>
      </c>
      <c r="O34" s="20">
        <f t="shared" ref="O34:O41" si="35">IF(C34="","",AA34)</f>
        <v>0</v>
      </c>
      <c r="Q34">
        <v>4</v>
      </c>
      <c r="R34" t="s">
        <v>85</v>
      </c>
      <c r="S34">
        <v>6</v>
      </c>
      <c r="T34">
        <v>17.2</v>
      </c>
      <c r="U34">
        <v>9</v>
      </c>
      <c r="V34">
        <v>25</v>
      </c>
      <c r="W34">
        <v>15</v>
      </c>
      <c r="X34">
        <v>15</v>
      </c>
      <c r="Y34">
        <v>3</v>
      </c>
      <c r="Z34">
        <v>1</v>
      </c>
      <c r="AA34">
        <v>0</v>
      </c>
      <c r="AE34">
        <f t="shared" ref="AE34:AE42" si="36">DOLLARDE(T34,3)</f>
        <v>17.666666666666664</v>
      </c>
      <c r="AG34">
        <f t="shared" ref="AG34:AG36" si="37">FIND(" ",R34)</f>
        <v>7</v>
      </c>
      <c r="AH34">
        <f t="shared" ref="AH34:AH36" si="38">LEN(R34)</f>
        <v>19</v>
      </c>
      <c r="AI34">
        <f t="shared" ref="AI34:AI36" si="39">AH34-AG34</f>
        <v>12</v>
      </c>
      <c r="AJ34" t="str">
        <f t="shared" ref="AJ34:AJ36" si="40">RIGHT(R34,AI34)</f>
        <v>Eichelberger</v>
      </c>
      <c r="AK34" t="str">
        <f t="shared" ref="AK34:AK36" si="41">LEFT(R34,(AG34-1))</f>
        <v>Robert</v>
      </c>
      <c r="AL34" t="str">
        <f t="shared" ref="AL34:AL36" si="42">AJ34&amp;", "&amp;AK34</f>
        <v>Eichelberger, Robert</v>
      </c>
    </row>
    <row r="35" spans="1:38" ht="17.100000000000001" customHeight="1" x14ac:dyDescent="0.2">
      <c r="A35" s="19"/>
      <c r="B35" s="19">
        <f t="shared" si="22"/>
        <v>1</v>
      </c>
      <c r="C35" s="36" t="str">
        <f t="shared" si="23"/>
        <v>Lovett, Bryan</v>
      </c>
      <c r="D35" s="41">
        <f t="shared" si="24"/>
        <v>1</v>
      </c>
      <c r="E35" s="20">
        <f t="shared" si="25"/>
        <v>5</v>
      </c>
      <c r="F35" s="20">
        <f t="shared" si="26"/>
        <v>6</v>
      </c>
      <c r="G35" s="20">
        <f t="shared" si="27"/>
        <v>3</v>
      </c>
      <c r="H35" s="20">
        <f t="shared" si="28"/>
        <v>0</v>
      </c>
      <c r="I35" s="31">
        <f t="shared" si="29"/>
        <v>35</v>
      </c>
      <c r="J35" s="31">
        <f t="shared" si="30"/>
        <v>42</v>
      </c>
      <c r="K35" s="31">
        <f t="shared" si="31"/>
        <v>21</v>
      </c>
      <c r="L35" s="31">
        <f t="shared" si="32"/>
        <v>0</v>
      </c>
      <c r="M35" s="20">
        <f t="shared" si="33"/>
        <v>0</v>
      </c>
      <c r="N35" s="20">
        <f t="shared" si="34"/>
        <v>0</v>
      </c>
      <c r="O35" s="20">
        <f t="shared" si="35"/>
        <v>0</v>
      </c>
      <c r="Q35">
        <v>8</v>
      </c>
      <c r="R35" t="s">
        <v>89</v>
      </c>
      <c r="S35">
        <v>1</v>
      </c>
      <c r="T35">
        <v>1</v>
      </c>
      <c r="U35">
        <v>6</v>
      </c>
      <c r="V35">
        <v>5</v>
      </c>
      <c r="W35">
        <v>3</v>
      </c>
      <c r="X35">
        <v>0</v>
      </c>
      <c r="Y35">
        <v>0</v>
      </c>
      <c r="Z35">
        <v>0</v>
      </c>
      <c r="AA35">
        <v>0</v>
      </c>
      <c r="AE35">
        <f t="shared" si="36"/>
        <v>1</v>
      </c>
      <c r="AG35">
        <f t="shared" si="37"/>
        <v>6</v>
      </c>
      <c r="AH35">
        <f t="shared" si="38"/>
        <v>12</v>
      </c>
      <c r="AI35">
        <f t="shared" si="39"/>
        <v>6</v>
      </c>
      <c r="AJ35" t="str">
        <f t="shared" si="40"/>
        <v>Lovett</v>
      </c>
      <c r="AK35" t="str">
        <f t="shared" si="41"/>
        <v>Bryan</v>
      </c>
      <c r="AL35" t="str">
        <f t="shared" si="42"/>
        <v>Lovett, Bryan</v>
      </c>
    </row>
    <row r="36" spans="1:38" ht="17.100000000000001" customHeight="1" x14ac:dyDescent="0.2">
      <c r="A36" s="19"/>
      <c r="B36" s="19">
        <f t="shared" si="22"/>
        <v>10</v>
      </c>
      <c r="C36" s="36" t="str">
        <f t="shared" si="23"/>
        <v>Zumbrun, Keith</v>
      </c>
      <c r="D36" s="41">
        <f t="shared" si="24"/>
        <v>27.666666666666664</v>
      </c>
      <c r="E36" s="20">
        <f t="shared" si="25"/>
        <v>36</v>
      </c>
      <c r="F36" s="20">
        <f t="shared" si="26"/>
        <v>15</v>
      </c>
      <c r="G36" s="20">
        <f t="shared" si="27"/>
        <v>2</v>
      </c>
      <c r="H36" s="20">
        <f t="shared" si="28"/>
        <v>8</v>
      </c>
      <c r="I36" s="31">
        <f t="shared" si="29"/>
        <v>9.1084337349397604</v>
      </c>
      <c r="J36" s="31">
        <f t="shared" si="30"/>
        <v>3.7951807228915664</v>
      </c>
      <c r="K36" s="31">
        <f t="shared" si="31"/>
        <v>0.50602409638554224</v>
      </c>
      <c r="L36" s="31">
        <f t="shared" si="32"/>
        <v>2.024096385542169</v>
      </c>
      <c r="M36" s="20">
        <f t="shared" si="33"/>
        <v>0</v>
      </c>
      <c r="N36" s="20">
        <f t="shared" si="34"/>
        <v>1</v>
      </c>
      <c r="O36" s="20">
        <f t="shared" si="35"/>
        <v>4</v>
      </c>
      <c r="Q36">
        <v>10</v>
      </c>
      <c r="R36" t="s">
        <v>91</v>
      </c>
      <c r="S36">
        <v>10</v>
      </c>
      <c r="T36">
        <v>27.2</v>
      </c>
      <c r="U36">
        <v>15</v>
      </c>
      <c r="V36">
        <v>36</v>
      </c>
      <c r="W36">
        <v>2</v>
      </c>
      <c r="X36">
        <v>8</v>
      </c>
      <c r="Y36">
        <v>0</v>
      </c>
      <c r="Z36">
        <v>1</v>
      </c>
      <c r="AA36">
        <v>4</v>
      </c>
      <c r="AE36">
        <f t="shared" si="36"/>
        <v>27.666666666666664</v>
      </c>
      <c r="AG36">
        <f t="shared" si="37"/>
        <v>6</v>
      </c>
      <c r="AH36">
        <f t="shared" si="38"/>
        <v>13</v>
      </c>
      <c r="AI36">
        <f t="shared" si="39"/>
        <v>7</v>
      </c>
      <c r="AJ36" t="str">
        <f t="shared" si="40"/>
        <v>Zumbrun</v>
      </c>
      <c r="AK36" t="str">
        <f t="shared" si="41"/>
        <v>Keith</v>
      </c>
      <c r="AL36" t="str">
        <f t="shared" si="42"/>
        <v>Zumbrun, Keith</v>
      </c>
    </row>
    <row r="37" spans="1:38" ht="17.100000000000001" customHeight="1" x14ac:dyDescent="0.2">
      <c r="A37" s="19"/>
      <c r="B37" s="19" t="str">
        <f t="shared" si="22"/>
        <v>1</v>
      </c>
      <c r="C37" s="36" t="str">
        <f t="shared" si="23"/>
        <v>Hurst, David</v>
      </c>
      <c r="D37" s="41">
        <f t="shared" si="24"/>
        <v>1</v>
      </c>
      <c r="E37" s="89" t="str">
        <f t="shared" si="25"/>
        <v>4</v>
      </c>
      <c r="F37" s="89" t="str">
        <f t="shared" si="26"/>
        <v>3</v>
      </c>
      <c r="G37" s="89" t="str">
        <f t="shared" si="27"/>
        <v>2</v>
      </c>
      <c r="H37" s="89" t="str">
        <f t="shared" si="28"/>
        <v>0</v>
      </c>
      <c r="I37" s="90">
        <f t="shared" si="29"/>
        <v>28</v>
      </c>
      <c r="J37" s="90">
        <f t="shared" si="30"/>
        <v>21</v>
      </c>
      <c r="K37" s="90">
        <f t="shared" si="31"/>
        <v>14</v>
      </c>
      <c r="L37" s="90">
        <f t="shared" si="32"/>
        <v>0</v>
      </c>
      <c r="M37" s="89" t="str">
        <f t="shared" si="33"/>
        <v>0</v>
      </c>
      <c r="N37" s="89" t="str">
        <f t="shared" si="34"/>
        <v>0</v>
      </c>
      <c r="O37" s="89" t="str">
        <f t="shared" si="35"/>
        <v>0</v>
      </c>
      <c r="Q37" s="42" t="s">
        <v>526</v>
      </c>
      <c r="R37" s="43" t="s">
        <v>93</v>
      </c>
      <c r="S37" s="91" t="s">
        <v>527</v>
      </c>
      <c r="T37" s="91" t="s">
        <v>528</v>
      </c>
      <c r="U37" s="91" t="s">
        <v>529</v>
      </c>
      <c r="V37" s="91" t="s">
        <v>530</v>
      </c>
      <c r="W37" s="91" t="s">
        <v>531</v>
      </c>
      <c r="X37" s="91" t="s">
        <v>532</v>
      </c>
      <c r="Y37" s="91" t="s">
        <v>532</v>
      </c>
      <c r="Z37" s="91" t="s">
        <v>532</v>
      </c>
      <c r="AA37" s="91" t="s">
        <v>532</v>
      </c>
      <c r="AB37" s="42"/>
      <c r="AC37" s="42"/>
      <c r="AD37" s="42"/>
      <c r="AE37">
        <f t="shared" si="36"/>
        <v>1</v>
      </c>
      <c r="AG37">
        <f t="shared" ref="AG37:AG41" si="43">FIND(" ",R37)</f>
        <v>6</v>
      </c>
      <c r="AH37">
        <f t="shared" ref="AH37:AH41" si="44">LEN(R37)</f>
        <v>11</v>
      </c>
      <c r="AI37">
        <f t="shared" ref="AI37:AI41" si="45">AH37-AG37</f>
        <v>5</v>
      </c>
      <c r="AJ37" t="str">
        <f t="shared" ref="AJ37:AJ41" si="46">RIGHT(R37,AI37)</f>
        <v>Hurst</v>
      </c>
      <c r="AK37" t="str">
        <f t="shared" ref="AK37:AK41" si="47">LEFT(R37,(AG37-1))</f>
        <v>David</v>
      </c>
      <c r="AL37" t="str">
        <f t="shared" ref="AL37:AL41" si="48">AJ37&amp;", "&amp;AK37</f>
        <v>Hurst, David</v>
      </c>
    </row>
    <row r="38" spans="1:38" ht="17.100000000000001" customHeight="1" x14ac:dyDescent="0.2">
      <c r="A38" s="19"/>
      <c r="B38" s="19" t="str">
        <f t="shared" si="22"/>
        <v/>
      </c>
      <c r="C38" s="36" t="str">
        <f t="shared" si="23"/>
        <v/>
      </c>
      <c r="D38" s="41" t="str">
        <f t="shared" si="24"/>
        <v/>
      </c>
      <c r="E38" s="20" t="str">
        <f t="shared" si="25"/>
        <v/>
      </c>
      <c r="F38" s="20" t="str">
        <f t="shared" si="26"/>
        <v/>
      </c>
      <c r="G38" s="20" t="str">
        <f t="shared" si="27"/>
        <v/>
      </c>
      <c r="H38" s="20" t="str">
        <f t="shared" si="28"/>
        <v/>
      </c>
      <c r="I38" s="31" t="str">
        <f t="shared" si="29"/>
        <v/>
      </c>
      <c r="J38" s="31" t="str">
        <f t="shared" si="30"/>
        <v/>
      </c>
      <c r="K38" s="31" t="str">
        <f t="shared" si="31"/>
        <v/>
      </c>
      <c r="L38" s="31" t="str">
        <f t="shared" si="32"/>
        <v/>
      </c>
      <c r="M38" s="20" t="str">
        <f t="shared" si="33"/>
        <v/>
      </c>
      <c r="N38" s="20" t="str">
        <f t="shared" si="34"/>
        <v/>
      </c>
      <c r="O38" s="20" t="str">
        <f t="shared" si="35"/>
        <v/>
      </c>
      <c r="Q38" s="42"/>
      <c r="R38" s="42"/>
      <c r="S38" s="91"/>
      <c r="T38" s="91"/>
      <c r="U38" s="91"/>
      <c r="V38" s="91"/>
      <c r="W38" s="91"/>
      <c r="X38" s="91"/>
      <c r="Y38" s="91"/>
      <c r="Z38" s="91"/>
      <c r="AA38" s="91"/>
      <c r="AB38" s="42"/>
      <c r="AC38" s="42"/>
      <c r="AD38" s="42"/>
      <c r="AE38">
        <f t="shared" si="36"/>
        <v>0</v>
      </c>
      <c r="AG38" t="e">
        <f t="shared" si="43"/>
        <v>#VALUE!</v>
      </c>
      <c r="AH38">
        <f t="shared" si="44"/>
        <v>0</v>
      </c>
      <c r="AI38" t="e">
        <f t="shared" si="45"/>
        <v>#VALUE!</v>
      </c>
      <c r="AJ38" t="e">
        <f t="shared" si="46"/>
        <v>#VALUE!</v>
      </c>
      <c r="AK38" t="e">
        <f t="shared" si="47"/>
        <v>#VALUE!</v>
      </c>
      <c r="AL38" t="e">
        <f t="shared" si="48"/>
        <v>#VALUE!</v>
      </c>
    </row>
    <row r="39" spans="1:38" ht="17.100000000000001" customHeight="1" x14ac:dyDescent="0.2">
      <c r="A39" s="19"/>
      <c r="B39" s="19" t="str">
        <f t="shared" si="22"/>
        <v/>
      </c>
      <c r="C39" s="36" t="str">
        <f t="shared" si="23"/>
        <v/>
      </c>
      <c r="D39" s="41" t="str">
        <f t="shared" si="24"/>
        <v/>
      </c>
      <c r="E39" s="20" t="str">
        <f t="shared" si="25"/>
        <v/>
      </c>
      <c r="F39" s="20" t="str">
        <f t="shared" si="26"/>
        <v/>
      </c>
      <c r="G39" s="20" t="str">
        <f t="shared" si="27"/>
        <v/>
      </c>
      <c r="H39" s="20" t="str">
        <f t="shared" si="28"/>
        <v/>
      </c>
      <c r="I39" s="31" t="str">
        <f t="shared" si="29"/>
        <v/>
      </c>
      <c r="J39" s="31" t="str">
        <f t="shared" si="30"/>
        <v/>
      </c>
      <c r="K39" s="31" t="str">
        <f t="shared" si="31"/>
        <v/>
      </c>
      <c r="L39" s="31" t="str">
        <f t="shared" si="32"/>
        <v/>
      </c>
      <c r="M39" s="20" t="str">
        <f t="shared" si="33"/>
        <v/>
      </c>
      <c r="N39" s="20" t="str">
        <f t="shared" si="34"/>
        <v/>
      </c>
      <c r="O39" s="20" t="str">
        <f t="shared" si="35"/>
        <v/>
      </c>
      <c r="Q39" s="42"/>
      <c r="R39" s="42"/>
      <c r="S39" s="91"/>
      <c r="T39" s="91"/>
      <c r="U39" s="91"/>
      <c r="V39" s="91"/>
      <c r="W39" s="91"/>
      <c r="X39" s="91"/>
      <c r="Y39" s="91"/>
      <c r="Z39" s="91"/>
      <c r="AA39" s="91"/>
      <c r="AB39" s="42"/>
      <c r="AC39" s="42"/>
      <c r="AD39" s="42"/>
      <c r="AE39">
        <f t="shared" si="36"/>
        <v>0</v>
      </c>
      <c r="AG39" t="e">
        <f t="shared" si="43"/>
        <v>#VALUE!</v>
      </c>
      <c r="AH39">
        <f t="shared" si="44"/>
        <v>0</v>
      </c>
      <c r="AI39" t="e">
        <f t="shared" si="45"/>
        <v>#VALUE!</v>
      </c>
      <c r="AJ39" t="e">
        <f t="shared" si="46"/>
        <v>#VALUE!</v>
      </c>
      <c r="AK39" t="e">
        <f t="shared" si="47"/>
        <v>#VALUE!</v>
      </c>
      <c r="AL39" t="e">
        <f t="shared" si="48"/>
        <v>#VALUE!</v>
      </c>
    </row>
    <row r="40" spans="1:38" ht="17.100000000000001" customHeight="1" x14ac:dyDescent="0.2">
      <c r="A40" s="19"/>
      <c r="B40" s="19" t="str">
        <f t="shared" si="22"/>
        <v/>
      </c>
      <c r="C40" s="36" t="str">
        <f t="shared" si="23"/>
        <v/>
      </c>
      <c r="D40" s="41" t="str">
        <f t="shared" si="24"/>
        <v/>
      </c>
      <c r="E40" s="20" t="str">
        <f t="shared" si="25"/>
        <v/>
      </c>
      <c r="F40" s="20" t="str">
        <f t="shared" si="26"/>
        <v/>
      </c>
      <c r="G40" s="20" t="str">
        <f t="shared" si="27"/>
        <v/>
      </c>
      <c r="H40" s="20" t="str">
        <f t="shared" si="28"/>
        <v/>
      </c>
      <c r="I40" s="31" t="str">
        <f t="shared" si="29"/>
        <v/>
      </c>
      <c r="J40" s="31" t="str">
        <f t="shared" si="30"/>
        <v/>
      </c>
      <c r="K40" s="31" t="str">
        <f t="shared" si="31"/>
        <v/>
      </c>
      <c r="L40" s="31" t="str">
        <f t="shared" si="32"/>
        <v/>
      </c>
      <c r="M40" s="20" t="str">
        <f t="shared" si="33"/>
        <v/>
      </c>
      <c r="N40" s="20" t="str">
        <f t="shared" si="34"/>
        <v/>
      </c>
      <c r="O40" s="20" t="str">
        <f t="shared" si="35"/>
        <v/>
      </c>
      <c r="Q40" s="42"/>
      <c r="R40" s="42"/>
      <c r="S40" s="91"/>
      <c r="T40" s="91"/>
      <c r="U40" s="91"/>
      <c r="V40" s="91"/>
      <c r="W40" s="91"/>
      <c r="X40" s="91"/>
      <c r="Y40" s="91"/>
      <c r="Z40" s="91"/>
      <c r="AA40" s="91"/>
      <c r="AB40" s="42"/>
      <c r="AC40" s="42"/>
      <c r="AD40" s="42"/>
      <c r="AE40">
        <f t="shared" si="36"/>
        <v>0</v>
      </c>
      <c r="AG40" t="e">
        <f t="shared" si="43"/>
        <v>#VALUE!</v>
      </c>
      <c r="AH40">
        <f t="shared" si="44"/>
        <v>0</v>
      </c>
      <c r="AI40" t="e">
        <f t="shared" si="45"/>
        <v>#VALUE!</v>
      </c>
      <c r="AJ40" t="e">
        <f t="shared" si="46"/>
        <v>#VALUE!</v>
      </c>
      <c r="AK40" t="e">
        <f t="shared" si="47"/>
        <v>#VALUE!</v>
      </c>
      <c r="AL40" t="e">
        <f t="shared" si="48"/>
        <v>#VALUE!</v>
      </c>
    </row>
    <row r="41" spans="1:38" ht="17.100000000000001" customHeight="1" x14ac:dyDescent="0.2">
      <c r="A41" s="19"/>
      <c r="B41" s="19" t="str">
        <f t="shared" si="22"/>
        <v/>
      </c>
      <c r="C41" s="36" t="str">
        <f t="shared" si="23"/>
        <v/>
      </c>
      <c r="D41" s="41" t="str">
        <f t="shared" si="24"/>
        <v/>
      </c>
      <c r="E41" s="20" t="str">
        <f t="shared" si="25"/>
        <v/>
      </c>
      <c r="F41" s="20" t="str">
        <f t="shared" si="26"/>
        <v/>
      </c>
      <c r="G41" s="20" t="str">
        <f t="shared" si="27"/>
        <v/>
      </c>
      <c r="H41" s="20" t="str">
        <f t="shared" si="28"/>
        <v/>
      </c>
      <c r="I41" s="31" t="str">
        <f t="shared" si="29"/>
        <v/>
      </c>
      <c r="J41" s="31" t="str">
        <f t="shared" si="30"/>
        <v/>
      </c>
      <c r="K41" s="31" t="str">
        <f t="shared" si="31"/>
        <v/>
      </c>
      <c r="L41" s="31" t="str">
        <f t="shared" si="32"/>
        <v/>
      </c>
      <c r="M41" s="20" t="str">
        <f t="shared" si="33"/>
        <v/>
      </c>
      <c r="N41" s="20" t="str">
        <f t="shared" si="34"/>
        <v/>
      </c>
      <c r="O41" s="20" t="str">
        <f t="shared" si="35"/>
        <v/>
      </c>
      <c r="Q41" s="42"/>
      <c r="R41" s="42"/>
      <c r="S41" s="91"/>
      <c r="T41" s="91"/>
      <c r="U41" s="91"/>
      <c r="V41" s="91"/>
      <c r="W41" s="91"/>
      <c r="X41" s="91"/>
      <c r="Y41" s="91"/>
      <c r="Z41" s="91"/>
      <c r="AA41" s="91"/>
      <c r="AB41" s="42"/>
      <c r="AC41" s="42"/>
      <c r="AD41" s="42"/>
      <c r="AE41">
        <f t="shared" si="36"/>
        <v>0</v>
      </c>
      <c r="AG41" t="e">
        <f t="shared" si="43"/>
        <v>#VALUE!</v>
      </c>
      <c r="AH41">
        <f t="shared" si="44"/>
        <v>0</v>
      </c>
      <c r="AI41" t="e">
        <f t="shared" si="45"/>
        <v>#VALUE!</v>
      </c>
      <c r="AJ41" t="e">
        <f t="shared" si="46"/>
        <v>#VALUE!</v>
      </c>
      <c r="AK41" t="e">
        <f t="shared" si="47"/>
        <v>#VALUE!</v>
      </c>
      <c r="AL41" t="e">
        <f t="shared" si="48"/>
        <v>#VALUE!</v>
      </c>
    </row>
    <row r="42" spans="1:38" ht="17.100000000000001" customHeight="1" x14ac:dyDescent="0.2">
      <c r="A42" s="22"/>
      <c r="B42" s="22"/>
      <c r="C42" s="37" t="s">
        <v>39</v>
      </c>
      <c r="D42" s="41">
        <f t="shared" ref="D42:H42" si="49">SUM(D33:D41)</f>
        <v>71.333333333333329</v>
      </c>
      <c r="E42" s="35">
        <f t="shared" si="49"/>
        <v>103</v>
      </c>
      <c r="F42" s="35">
        <f t="shared" si="49"/>
        <v>46</v>
      </c>
      <c r="G42" s="35">
        <f t="shared" si="49"/>
        <v>28</v>
      </c>
      <c r="H42" s="35">
        <f t="shared" si="49"/>
        <v>41</v>
      </c>
      <c r="I42" s="31">
        <f>E42*7/D42</f>
        <v>10.10747663551402</v>
      </c>
      <c r="J42" s="31">
        <f>F42*7/D42</f>
        <v>4.5140186915887854</v>
      </c>
      <c r="K42" s="32">
        <f>G42*7/D42</f>
        <v>2.7476635514018692</v>
      </c>
      <c r="L42" s="32">
        <f>H42*7/D42</f>
        <v>4.0233644859813085</v>
      </c>
      <c r="M42" s="20">
        <f>SUM(M33:M41)</f>
        <v>8</v>
      </c>
      <c r="N42" s="20">
        <f t="shared" ref="N42:O42" si="50">SUM(N33:N41)</f>
        <v>2</v>
      </c>
      <c r="O42" s="20">
        <f t="shared" si="50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E42">
        <f t="shared" si="36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>
      <c r="D45" s="44"/>
      <c r="E45" s="45"/>
      <c r="F45" s="44"/>
      <c r="G45" s="44"/>
      <c r="H45" s="44"/>
      <c r="I45" s="44"/>
      <c r="J45" s="44"/>
      <c r="K45" s="44"/>
    </row>
    <row r="46" spans="1:38" ht="17.100000000000001" customHeight="1" x14ac:dyDescent="0.2">
      <c r="D46" s="44"/>
      <c r="E46" s="45"/>
      <c r="F46" s="44"/>
      <c r="G46" s="44"/>
      <c r="H46" s="44"/>
      <c r="I46" s="44"/>
      <c r="J46" s="44"/>
      <c r="K46" s="44"/>
    </row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Q11" sqref="Q11:AE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48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123</v>
      </c>
      <c r="J1" s="5" t="s">
        <v>2</v>
      </c>
      <c r="K1" s="6" t="s">
        <v>3</v>
      </c>
      <c r="L1" s="7" t="s">
        <v>125</v>
      </c>
      <c r="M1" s="5" t="s">
        <v>4</v>
      </c>
      <c r="N1" s="6" t="s">
        <v>3</v>
      </c>
      <c r="O1" s="7" t="s">
        <v>115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9</v>
      </c>
      <c r="D3" s="2"/>
      <c r="E3" s="12"/>
      <c r="F3" s="3"/>
      <c r="G3" s="13" t="s">
        <v>7</v>
      </c>
      <c r="H3" s="14" t="s">
        <v>73</v>
      </c>
      <c r="I3" s="15"/>
      <c r="J3" s="13" t="s">
        <v>129</v>
      </c>
      <c r="K3" s="14" t="s">
        <v>15</v>
      </c>
      <c r="L3" s="15"/>
      <c r="M3" s="13" t="s">
        <v>7</v>
      </c>
      <c r="N3" s="14" t="s">
        <v>66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3</v>
      </c>
      <c r="I4" s="7" t="s">
        <v>519</v>
      </c>
      <c r="J4" s="5" t="s">
        <v>11</v>
      </c>
      <c r="K4" s="6" t="s">
        <v>3</v>
      </c>
      <c r="L4" s="7" t="s">
        <v>124</v>
      </c>
      <c r="M4" s="5" t="s">
        <v>12</v>
      </c>
      <c r="N4" s="6" t="s">
        <v>3</v>
      </c>
      <c r="O4" s="7" t="s">
        <v>523</v>
      </c>
    </row>
    <row r="5" spans="1:38" s="8" customFormat="1" ht="17.100000000000001" customHeight="1" x14ac:dyDescent="0.25">
      <c r="A5" s="1" t="s">
        <v>13</v>
      </c>
      <c r="B5" s="2"/>
      <c r="C5" s="1" t="s">
        <v>55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7</v>
      </c>
      <c r="H6" s="14" t="s">
        <v>52</v>
      </c>
      <c r="J6" s="13" t="s">
        <v>129</v>
      </c>
      <c r="K6" s="14" t="s">
        <v>14</v>
      </c>
      <c r="L6" s="15"/>
      <c r="M6" s="13" t="s">
        <v>7</v>
      </c>
      <c r="N6" s="14" t="s">
        <v>8</v>
      </c>
      <c r="O6" s="15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5</v>
      </c>
      <c r="D7" s="5" t="s">
        <v>17</v>
      </c>
      <c r="E7" s="6" t="s">
        <v>1</v>
      </c>
      <c r="F7" s="7" t="s">
        <v>539</v>
      </c>
      <c r="G7" s="5" t="s">
        <v>18</v>
      </c>
      <c r="H7" s="6" t="s">
        <v>1</v>
      </c>
      <c r="I7" s="7" t="s">
        <v>539</v>
      </c>
      <c r="J7" s="5" t="s">
        <v>19</v>
      </c>
      <c r="K7" s="6" t="s">
        <v>1</v>
      </c>
      <c r="L7" s="7" t="s">
        <v>542</v>
      </c>
      <c r="M7" s="5" t="s">
        <v>20</v>
      </c>
      <c r="N7" s="6" t="s">
        <v>1</v>
      </c>
      <c r="O7" s="7" t="s">
        <v>550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5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129</v>
      </c>
      <c r="E9" s="14" t="s">
        <v>49</v>
      </c>
      <c r="F9" s="15"/>
      <c r="G9" s="13" t="s">
        <v>129</v>
      </c>
      <c r="H9" s="14" t="s">
        <v>47</v>
      </c>
      <c r="I9" s="15"/>
      <c r="J9" s="13" t="s">
        <v>7</v>
      </c>
      <c r="K9" s="14" t="s">
        <v>62</v>
      </c>
      <c r="L9" s="15"/>
      <c r="M9" s="13" t="s">
        <v>7</v>
      </c>
      <c r="N9" s="14" t="s">
        <v>60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50</v>
      </c>
      <c r="B12" s="19">
        <f>T12</f>
        <v>8</v>
      </c>
      <c r="C12" s="36" t="str">
        <f>AL12</f>
        <v>Landis, Jere</v>
      </c>
      <c r="D12" s="36">
        <f t="shared" ref="D12:L12" si="0">U12</f>
        <v>27</v>
      </c>
      <c r="E12" s="20">
        <f t="shared" si="0"/>
        <v>4</v>
      </c>
      <c r="F12" s="20">
        <f t="shared" si="0"/>
        <v>9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0</v>
      </c>
      <c r="L12" s="20">
        <f t="shared" si="0"/>
        <v>3</v>
      </c>
      <c r="M12" s="21">
        <f t="shared" ref="M12:M24" si="1">F12/D12</f>
        <v>0.33333333333333331</v>
      </c>
      <c r="N12" s="20">
        <f>F12+G12+(H12*2)+(I12*3)</f>
        <v>10</v>
      </c>
      <c r="O12" s="21">
        <f>N12/D12</f>
        <v>0.37037037037037035</v>
      </c>
      <c r="Q12">
        <v>1</v>
      </c>
      <c r="R12" t="s">
        <v>451</v>
      </c>
      <c r="S12">
        <v>0.33300000000000002</v>
      </c>
      <c r="T12">
        <v>8</v>
      </c>
      <c r="U12">
        <v>27</v>
      </c>
      <c r="V12">
        <v>4</v>
      </c>
      <c r="W12">
        <v>9</v>
      </c>
      <c r="X12">
        <v>1</v>
      </c>
      <c r="Y12">
        <v>0</v>
      </c>
      <c r="Z12">
        <v>0</v>
      </c>
      <c r="AA12">
        <v>1</v>
      </c>
      <c r="AB12">
        <v>0</v>
      </c>
      <c r="AC12">
        <v>3</v>
      </c>
      <c r="AD12">
        <v>10</v>
      </c>
      <c r="AE12">
        <v>0.37</v>
      </c>
      <c r="AG12">
        <f>FIND(" ",R12)</f>
        <v>5</v>
      </c>
      <c r="AH12">
        <f>LEN(R12)</f>
        <v>11</v>
      </c>
      <c r="AI12">
        <f>AH12-AG12</f>
        <v>6</v>
      </c>
      <c r="AJ12" t="str">
        <f>RIGHT(R12,AI12)</f>
        <v>Landis</v>
      </c>
      <c r="AK12" t="str">
        <f>LEFT(R12,(AG12-1))</f>
        <v>Jere</v>
      </c>
      <c r="AL12" t="str">
        <f>AJ12&amp;", "&amp;AK12</f>
        <v>Landis, Jere</v>
      </c>
    </row>
    <row r="13" spans="1:38" ht="17.100000000000001" customHeight="1" x14ac:dyDescent="0.2">
      <c r="A13" s="19">
        <v>49</v>
      </c>
      <c r="B13" s="19">
        <f t="shared" ref="B13:B24" si="2">T13</f>
        <v>9</v>
      </c>
      <c r="C13" s="36" t="str">
        <f t="shared" ref="C13:C24" si="3">AL13</f>
        <v>Poff, Kevin</v>
      </c>
      <c r="D13" s="36">
        <f t="shared" ref="D13:L24" si="4">U13</f>
        <v>30</v>
      </c>
      <c r="E13" s="20">
        <f t="shared" si="4"/>
        <v>6</v>
      </c>
      <c r="F13" s="20">
        <f t="shared" si="4"/>
        <v>11</v>
      </c>
      <c r="G13" s="20">
        <f t="shared" si="4"/>
        <v>3</v>
      </c>
      <c r="H13" s="20">
        <f t="shared" si="4"/>
        <v>0</v>
      </c>
      <c r="I13" s="20">
        <f t="shared" si="4"/>
        <v>0</v>
      </c>
      <c r="J13" s="20">
        <f t="shared" si="4"/>
        <v>8</v>
      </c>
      <c r="K13" s="20">
        <f t="shared" si="4"/>
        <v>2</v>
      </c>
      <c r="L13" s="20">
        <f t="shared" si="4"/>
        <v>0</v>
      </c>
      <c r="M13" s="21">
        <f t="shared" si="1"/>
        <v>0.36666666666666664</v>
      </c>
      <c r="N13" s="20">
        <f>F13+G13+(H13*2)+(I13*3)</f>
        <v>14</v>
      </c>
      <c r="O13" s="21">
        <f t="shared" ref="O13:O24" si="5">N13/D13</f>
        <v>0.46666666666666667</v>
      </c>
      <c r="Q13">
        <v>2</v>
      </c>
      <c r="R13" t="s">
        <v>452</v>
      </c>
      <c r="S13">
        <v>0.36699999999999999</v>
      </c>
      <c r="T13">
        <v>9</v>
      </c>
      <c r="U13">
        <v>30</v>
      </c>
      <c r="V13">
        <v>6</v>
      </c>
      <c r="W13">
        <v>11</v>
      </c>
      <c r="X13">
        <v>3</v>
      </c>
      <c r="Y13">
        <v>0</v>
      </c>
      <c r="Z13">
        <v>0</v>
      </c>
      <c r="AA13">
        <v>8</v>
      </c>
      <c r="AB13">
        <v>2</v>
      </c>
      <c r="AC13">
        <v>0</v>
      </c>
      <c r="AD13">
        <v>14</v>
      </c>
      <c r="AE13">
        <v>0.46700000000000003</v>
      </c>
      <c r="AG13">
        <f t="shared" ref="AG13:AG24" si="6">FIND(" ",R13)</f>
        <v>6</v>
      </c>
      <c r="AH13">
        <f t="shared" ref="AH13:AH24" si="7">LEN(R13)</f>
        <v>10</v>
      </c>
      <c r="AI13">
        <f t="shared" ref="AI13:AI24" si="8">AH13-AG13</f>
        <v>4</v>
      </c>
      <c r="AJ13" t="str">
        <f t="shared" ref="AJ13:AJ24" si="9">RIGHT(R13,AI13)</f>
        <v>Poff</v>
      </c>
      <c r="AK13" t="str">
        <f t="shared" ref="AK13:AK24" si="10">LEFT(R13,(AG13-1))</f>
        <v>Kevin</v>
      </c>
      <c r="AL13" t="str">
        <f t="shared" ref="AL13:AL24" si="11">AJ13&amp;", "&amp;AK13</f>
        <v>Poff, Kevin</v>
      </c>
    </row>
    <row r="14" spans="1:38" ht="17.100000000000001" customHeight="1" x14ac:dyDescent="0.2">
      <c r="A14" s="19">
        <v>40</v>
      </c>
      <c r="B14" s="19">
        <f t="shared" si="2"/>
        <v>9</v>
      </c>
      <c r="C14" s="36" t="str">
        <f t="shared" si="3"/>
        <v>Waltemyer, Terry</v>
      </c>
      <c r="D14" s="36">
        <f t="shared" si="4"/>
        <v>28</v>
      </c>
      <c r="E14" s="20">
        <f t="shared" si="4"/>
        <v>4</v>
      </c>
      <c r="F14" s="20">
        <f t="shared" si="4"/>
        <v>8</v>
      </c>
      <c r="G14" s="20">
        <f t="shared" si="4"/>
        <v>2</v>
      </c>
      <c r="H14" s="20">
        <f t="shared" si="4"/>
        <v>0</v>
      </c>
      <c r="I14" s="20">
        <f t="shared" si="4"/>
        <v>0</v>
      </c>
      <c r="J14" s="20">
        <f t="shared" si="4"/>
        <v>3</v>
      </c>
      <c r="K14" s="20">
        <f t="shared" si="4"/>
        <v>3</v>
      </c>
      <c r="L14" s="20">
        <f t="shared" si="4"/>
        <v>2</v>
      </c>
      <c r="M14" s="21">
        <f t="shared" si="1"/>
        <v>0.2857142857142857</v>
      </c>
      <c r="N14" s="20">
        <f t="shared" ref="N14:N24" si="12">F14+G14+(H14*2)+(I14*3)</f>
        <v>10</v>
      </c>
      <c r="O14" s="21">
        <f t="shared" si="5"/>
        <v>0.35714285714285715</v>
      </c>
      <c r="Q14">
        <v>3</v>
      </c>
      <c r="R14" t="s">
        <v>453</v>
      </c>
      <c r="S14">
        <v>0.28599999999999998</v>
      </c>
      <c r="T14">
        <v>9</v>
      </c>
      <c r="U14">
        <v>28</v>
      </c>
      <c r="V14">
        <v>4</v>
      </c>
      <c r="W14">
        <v>8</v>
      </c>
      <c r="X14">
        <v>2</v>
      </c>
      <c r="Y14">
        <v>0</v>
      </c>
      <c r="Z14">
        <v>0</v>
      </c>
      <c r="AA14">
        <v>3</v>
      </c>
      <c r="AB14">
        <v>3</v>
      </c>
      <c r="AC14">
        <v>2</v>
      </c>
      <c r="AD14">
        <v>10</v>
      </c>
      <c r="AE14">
        <v>0.35699999999999998</v>
      </c>
      <c r="AG14">
        <f t="shared" si="6"/>
        <v>6</v>
      </c>
      <c r="AH14">
        <f t="shared" si="7"/>
        <v>15</v>
      </c>
      <c r="AI14">
        <f t="shared" si="8"/>
        <v>9</v>
      </c>
      <c r="AJ14" t="str">
        <f t="shared" si="9"/>
        <v>Waltemyer</v>
      </c>
      <c r="AK14" t="str">
        <f t="shared" si="10"/>
        <v>Terry</v>
      </c>
      <c r="AL14" t="str">
        <f t="shared" si="11"/>
        <v>Waltemyer, Terry</v>
      </c>
    </row>
    <row r="15" spans="1:38" ht="17.100000000000001" customHeight="1" x14ac:dyDescent="0.2">
      <c r="A15" s="19">
        <v>48</v>
      </c>
      <c r="B15" s="19">
        <f t="shared" si="2"/>
        <v>9</v>
      </c>
      <c r="C15" s="36" t="str">
        <f t="shared" si="3"/>
        <v>Brady, Scott</v>
      </c>
      <c r="D15" s="36">
        <f t="shared" si="4"/>
        <v>24</v>
      </c>
      <c r="E15" s="20">
        <f t="shared" si="4"/>
        <v>6</v>
      </c>
      <c r="F15" s="20">
        <f t="shared" si="4"/>
        <v>11</v>
      </c>
      <c r="G15" s="20">
        <f t="shared" si="4"/>
        <v>2</v>
      </c>
      <c r="H15" s="20">
        <f t="shared" si="4"/>
        <v>0</v>
      </c>
      <c r="I15" s="20">
        <f t="shared" si="4"/>
        <v>0</v>
      </c>
      <c r="J15" s="20">
        <f t="shared" si="4"/>
        <v>2</v>
      </c>
      <c r="K15" s="20">
        <f t="shared" si="4"/>
        <v>6</v>
      </c>
      <c r="L15" s="20">
        <f t="shared" si="4"/>
        <v>2</v>
      </c>
      <c r="M15" s="21">
        <f t="shared" si="1"/>
        <v>0.45833333333333331</v>
      </c>
      <c r="N15" s="20">
        <f t="shared" si="12"/>
        <v>13</v>
      </c>
      <c r="O15" s="21">
        <f t="shared" si="5"/>
        <v>0.54166666666666663</v>
      </c>
      <c r="Q15">
        <v>4</v>
      </c>
      <c r="R15" t="s">
        <v>454</v>
      </c>
      <c r="S15">
        <v>0.45800000000000002</v>
      </c>
      <c r="T15">
        <v>9</v>
      </c>
      <c r="U15">
        <v>24</v>
      </c>
      <c r="V15">
        <v>6</v>
      </c>
      <c r="W15">
        <v>11</v>
      </c>
      <c r="X15">
        <v>2</v>
      </c>
      <c r="Y15">
        <v>0</v>
      </c>
      <c r="Z15">
        <v>0</v>
      </c>
      <c r="AA15">
        <v>2</v>
      </c>
      <c r="AB15">
        <v>6</v>
      </c>
      <c r="AC15">
        <v>2</v>
      </c>
      <c r="AD15">
        <v>13</v>
      </c>
      <c r="AE15">
        <v>0.54200000000000004</v>
      </c>
      <c r="AG15">
        <f t="shared" si="6"/>
        <v>6</v>
      </c>
      <c r="AH15">
        <f t="shared" si="7"/>
        <v>11</v>
      </c>
      <c r="AI15">
        <f t="shared" si="8"/>
        <v>5</v>
      </c>
      <c r="AJ15" t="str">
        <f t="shared" si="9"/>
        <v>Brady</v>
      </c>
      <c r="AK15" t="str">
        <f t="shared" si="10"/>
        <v>Scott</v>
      </c>
      <c r="AL15" t="str">
        <f t="shared" si="11"/>
        <v>Brady, Scott</v>
      </c>
    </row>
    <row r="16" spans="1:38" ht="17.100000000000001" customHeight="1" x14ac:dyDescent="0.2">
      <c r="A16" s="19">
        <v>42</v>
      </c>
      <c r="B16" s="19">
        <f t="shared" si="2"/>
        <v>2</v>
      </c>
      <c r="C16" s="36" t="str">
        <f t="shared" si="3"/>
        <v>Klinedinst, Keith</v>
      </c>
      <c r="D16" s="36">
        <f t="shared" si="4"/>
        <v>7</v>
      </c>
      <c r="E16" s="20">
        <f t="shared" si="4"/>
        <v>1</v>
      </c>
      <c r="F16" s="20">
        <f t="shared" si="4"/>
        <v>2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1</v>
      </c>
      <c r="K16" s="20">
        <f t="shared" si="4"/>
        <v>0</v>
      </c>
      <c r="L16" s="20">
        <f t="shared" si="4"/>
        <v>1</v>
      </c>
      <c r="M16" s="21">
        <f t="shared" si="1"/>
        <v>0.2857142857142857</v>
      </c>
      <c r="N16" s="20">
        <f t="shared" si="12"/>
        <v>2</v>
      </c>
      <c r="O16" s="21">
        <f t="shared" si="5"/>
        <v>0.2857142857142857</v>
      </c>
      <c r="Q16">
        <v>5</v>
      </c>
      <c r="R16" t="s">
        <v>455</v>
      </c>
      <c r="S16">
        <v>0.28599999999999998</v>
      </c>
      <c r="T16">
        <v>2</v>
      </c>
      <c r="U16">
        <v>7</v>
      </c>
      <c r="V16">
        <v>1</v>
      </c>
      <c r="W16">
        <v>2</v>
      </c>
      <c r="X16">
        <v>0</v>
      </c>
      <c r="Y16">
        <v>0</v>
      </c>
      <c r="Z16">
        <v>0</v>
      </c>
      <c r="AA16">
        <v>1</v>
      </c>
      <c r="AB16">
        <v>0</v>
      </c>
      <c r="AC16">
        <v>1</v>
      </c>
      <c r="AD16">
        <v>2</v>
      </c>
      <c r="AE16">
        <v>0.28599999999999998</v>
      </c>
      <c r="AG16">
        <f t="shared" si="6"/>
        <v>6</v>
      </c>
      <c r="AH16">
        <f t="shared" si="7"/>
        <v>16</v>
      </c>
      <c r="AI16">
        <f t="shared" si="8"/>
        <v>10</v>
      </c>
      <c r="AJ16" t="str">
        <f t="shared" si="9"/>
        <v>Klinedinst</v>
      </c>
      <c r="AK16" t="str">
        <f t="shared" si="10"/>
        <v>Keith</v>
      </c>
      <c r="AL16" t="str">
        <f t="shared" si="11"/>
        <v>Klinedinst, Keith</v>
      </c>
    </row>
    <row r="17" spans="1:38" ht="17.100000000000001" customHeight="1" x14ac:dyDescent="0.2">
      <c r="A17" s="19">
        <v>60</v>
      </c>
      <c r="B17" s="19">
        <f t="shared" si="2"/>
        <v>7</v>
      </c>
      <c r="C17" s="36" t="str">
        <f t="shared" si="3"/>
        <v>Seitz, Jay</v>
      </c>
      <c r="D17" s="36">
        <f t="shared" si="4"/>
        <v>18</v>
      </c>
      <c r="E17" s="20">
        <f t="shared" si="4"/>
        <v>2</v>
      </c>
      <c r="F17" s="20">
        <f t="shared" si="4"/>
        <v>2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1</v>
      </c>
      <c r="K17" s="20">
        <f t="shared" si="4"/>
        <v>4</v>
      </c>
      <c r="L17" s="20">
        <f t="shared" si="4"/>
        <v>4</v>
      </c>
      <c r="M17" s="21">
        <f t="shared" si="1"/>
        <v>0.1111111111111111</v>
      </c>
      <c r="N17" s="20">
        <f t="shared" si="12"/>
        <v>2</v>
      </c>
      <c r="O17" s="21">
        <f t="shared" si="5"/>
        <v>0.1111111111111111</v>
      </c>
      <c r="Q17">
        <v>6</v>
      </c>
      <c r="R17" t="s">
        <v>456</v>
      </c>
      <c r="S17">
        <v>0.111</v>
      </c>
      <c r="T17">
        <v>7</v>
      </c>
      <c r="U17">
        <v>18</v>
      </c>
      <c r="V17">
        <v>2</v>
      </c>
      <c r="W17">
        <v>2</v>
      </c>
      <c r="X17">
        <v>0</v>
      </c>
      <c r="Y17">
        <v>0</v>
      </c>
      <c r="Z17">
        <v>0</v>
      </c>
      <c r="AA17">
        <v>1</v>
      </c>
      <c r="AB17">
        <v>4</v>
      </c>
      <c r="AC17">
        <v>4</v>
      </c>
      <c r="AD17">
        <v>2</v>
      </c>
      <c r="AE17">
        <v>0.111</v>
      </c>
      <c r="AG17">
        <f t="shared" si="6"/>
        <v>4</v>
      </c>
      <c r="AH17">
        <f t="shared" si="7"/>
        <v>9</v>
      </c>
      <c r="AI17">
        <f t="shared" si="8"/>
        <v>5</v>
      </c>
      <c r="AJ17" t="str">
        <f t="shared" si="9"/>
        <v>Seitz</v>
      </c>
      <c r="AK17" t="str">
        <f t="shared" si="10"/>
        <v>Jay</v>
      </c>
      <c r="AL17" t="str">
        <f t="shared" si="11"/>
        <v>Seitz, Jay</v>
      </c>
    </row>
    <row r="18" spans="1:38" ht="17.100000000000001" customHeight="1" x14ac:dyDescent="0.2">
      <c r="A18" s="19">
        <v>59</v>
      </c>
      <c r="B18" s="19">
        <f t="shared" si="2"/>
        <v>8</v>
      </c>
      <c r="C18" s="36" t="str">
        <f t="shared" si="3"/>
        <v>McNaney, Mark</v>
      </c>
      <c r="D18" s="36">
        <f t="shared" si="4"/>
        <v>21</v>
      </c>
      <c r="E18" s="20">
        <f t="shared" si="4"/>
        <v>1</v>
      </c>
      <c r="F18" s="20">
        <f t="shared" si="4"/>
        <v>1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2</v>
      </c>
      <c r="K18" s="20">
        <f t="shared" si="4"/>
        <v>3</v>
      </c>
      <c r="L18" s="20">
        <f t="shared" si="4"/>
        <v>4</v>
      </c>
      <c r="M18" s="21">
        <f t="shared" si="1"/>
        <v>4.7619047619047616E-2</v>
      </c>
      <c r="N18" s="20">
        <f t="shared" si="12"/>
        <v>2</v>
      </c>
      <c r="O18" s="21">
        <f t="shared" si="5"/>
        <v>9.5238095238095233E-2</v>
      </c>
      <c r="Q18">
        <v>7</v>
      </c>
      <c r="R18" t="s">
        <v>457</v>
      </c>
      <c r="S18">
        <v>4.8000000000000001E-2</v>
      </c>
      <c r="T18">
        <v>8</v>
      </c>
      <c r="U18">
        <v>21</v>
      </c>
      <c r="V18">
        <v>1</v>
      </c>
      <c r="W18">
        <v>1</v>
      </c>
      <c r="X18">
        <v>1</v>
      </c>
      <c r="Y18">
        <v>0</v>
      </c>
      <c r="Z18">
        <v>0</v>
      </c>
      <c r="AA18">
        <v>2</v>
      </c>
      <c r="AB18">
        <v>3</v>
      </c>
      <c r="AC18">
        <v>4</v>
      </c>
      <c r="AD18">
        <v>2</v>
      </c>
      <c r="AE18">
        <v>9.5000000000000001E-2</v>
      </c>
      <c r="AG18">
        <f t="shared" si="6"/>
        <v>5</v>
      </c>
      <c r="AH18">
        <f t="shared" si="7"/>
        <v>12</v>
      </c>
      <c r="AI18">
        <f t="shared" si="8"/>
        <v>7</v>
      </c>
      <c r="AJ18" t="str">
        <f t="shared" si="9"/>
        <v>McNaney</v>
      </c>
      <c r="AK18" t="str">
        <f t="shared" si="10"/>
        <v>Mark</v>
      </c>
      <c r="AL18" t="str">
        <f t="shared" si="11"/>
        <v>McNaney, Mark</v>
      </c>
    </row>
    <row r="19" spans="1:38" ht="17.100000000000001" customHeight="1" x14ac:dyDescent="0.2">
      <c r="A19" s="19">
        <v>47</v>
      </c>
      <c r="B19" s="19">
        <f t="shared" si="2"/>
        <v>9</v>
      </c>
      <c r="C19" s="36" t="str">
        <f t="shared" si="3"/>
        <v>Winpigler, Michael</v>
      </c>
      <c r="D19" s="36">
        <f t="shared" si="4"/>
        <v>23</v>
      </c>
      <c r="E19" s="20">
        <f t="shared" si="4"/>
        <v>4</v>
      </c>
      <c r="F19" s="20">
        <f t="shared" si="4"/>
        <v>7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5</v>
      </c>
      <c r="K19" s="20">
        <f t="shared" si="4"/>
        <v>6</v>
      </c>
      <c r="L19" s="20">
        <f t="shared" si="4"/>
        <v>1</v>
      </c>
      <c r="M19" s="21">
        <f t="shared" si="1"/>
        <v>0.30434782608695654</v>
      </c>
      <c r="N19" s="20">
        <f t="shared" si="12"/>
        <v>7</v>
      </c>
      <c r="O19" s="21">
        <f t="shared" si="5"/>
        <v>0.30434782608695654</v>
      </c>
      <c r="Q19">
        <v>8</v>
      </c>
      <c r="R19" t="s">
        <v>458</v>
      </c>
      <c r="S19">
        <v>0.30399999999999999</v>
      </c>
      <c r="T19">
        <v>9</v>
      </c>
      <c r="U19">
        <v>23</v>
      </c>
      <c r="V19">
        <v>4</v>
      </c>
      <c r="W19">
        <v>7</v>
      </c>
      <c r="X19">
        <v>0</v>
      </c>
      <c r="Y19">
        <v>0</v>
      </c>
      <c r="Z19">
        <v>0</v>
      </c>
      <c r="AA19">
        <v>5</v>
      </c>
      <c r="AB19">
        <v>6</v>
      </c>
      <c r="AC19">
        <v>1</v>
      </c>
      <c r="AD19">
        <v>7</v>
      </c>
      <c r="AE19">
        <v>0.30399999999999999</v>
      </c>
      <c r="AG19">
        <f t="shared" si="6"/>
        <v>8</v>
      </c>
      <c r="AH19">
        <f t="shared" si="7"/>
        <v>17</v>
      </c>
      <c r="AI19">
        <f t="shared" si="8"/>
        <v>9</v>
      </c>
      <c r="AJ19" t="str">
        <f t="shared" si="9"/>
        <v>Winpigler</v>
      </c>
      <c r="AK19" t="str">
        <f t="shared" si="10"/>
        <v>Michael</v>
      </c>
      <c r="AL19" t="str">
        <f t="shared" si="11"/>
        <v>Winpigler, Michael</v>
      </c>
    </row>
    <row r="20" spans="1:38" ht="17.100000000000001" customHeight="1" x14ac:dyDescent="0.2">
      <c r="A20" s="19">
        <v>55</v>
      </c>
      <c r="B20" s="19">
        <f t="shared" si="2"/>
        <v>6</v>
      </c>
      <c r="C20" s="36" t="str">
        <f t="shared" si="3"/>
        <v>Poff, Tim</v>
      </c>
      <c r="D20" s="36">
        <f t="shared" si="4"/>
        <v>19</v>
      </c>
      <c r="E20" s="20">
        <f t="shared" si="4"/>
        <v>1</v>
      </c>
      <c r="F20" s="20">
        <f t="shared" si="4"/>
        <v>9</v>
      </c>
      <c r="G20" s="20">
        <f t="shared" si="4"/>
        <v>3</v>
      </c>
      <c r="H20" s="20">
        <f t="shared" si="4"/>
        <v>0</v>
      </c>
      <c r="I20" s="20">
        <f t="shared" si="4"/>
        <v>0</v>
      </c>
      <c r="J20" s="20">
        <f t="shared" si="4"/>
        <v>3</v>
      </c>
      <c r="K20" s="20">
        <f t="shared" si="4"/>
        <v>2</v>
      </c>
      <c r="L20" s="20">
        <f t="shared" si="4"/>
        <v>2</v>
      </c>
      <c r="M20" s="21">
        <f t="shared" si="1"/>
        <v>0.47368421052631576</v>
      </c>
      <c r="N20" s="20">
        <f t="shared" si="12"/>
        <v>12</v>
      </c>
      <c r="O20" s="21">
        <f t="shared" si="5"/>
        <v>0.63157894736842102</v>
      </c>
      <c r="Q20">
        <v>9</v>
      </c>
      <c r="R20" t="s">
        <v>55</v>
      </c>
      <c r="S20">
        <v>0.47399999999999998</v>
      </c>
      <c r="T20">
        <v>6</v>
      </c>
      <c r="U20">
        <v>19</v>
      </c>
      <c r="V20">
        <v>1</v>
      </c>
      <c r="W20">
        <v>9</v>
      </c>
      <c r="X20">
        <v>3</v>
      </c>
      <c r="Y20">
        <v>0</v>
      </c>
      <c r="Z20">
        <v>0</v>
      </c>
      <c r="AA20">
        <v>3</v>
      </c>
      <c r="AB20">
        <v>2</v>
      </c>
      <c r="AC20">
        <v>2</v>
      </c>
      <c r="AD20">
        <v>12</v>
      </c>
      <c r="AE20">
        <v>0.63200000000000001</v>
      </c>
      <c r="AG20">
        <f t="shared" si="6"/>
        <v>4</v>
      </c>
      <c r="AH20">
        <f t="shared" si="7"/>
        <v>8</v>
      </c>
      <c r="AI20">
        <f t="shared" si="8"/>
        <v>4</v>
      </c>
      <c r="AJ20" t="str">
        <f t="shared" si="9"/>
        <v>Poff</v>
      </c>
      <c r="AK20" t="str">
        <f t="shared" si="10"/>
        <v>Tim</v>
      </c>
      <c r="AL20" t="str">
        <f t="shared" si="11"/>
        <v>Poff, Tim</v>
      </c>
    </row>
    <row r="21" spans="1:38" ht="17.100000000000001" customHeight="1" x14ac:dyDescent="0.2">
      <c r="A21" s="19">
        <v>38</v>
      </c>
      <c r="B21" s="19">
        <f t="shared" si="2"/>
        <v>6</v>
      </c>
      <c r="C21" s="36" t="str">
        <f t="shared" si="3"/>
        <v>Cash, Jason</v>
      </c>
      <c r="D21" s="36">
        <f t="shared" si="4"/>
        <v>17</v>
      </c>
      <c r="E21" s="20">
        <f t="shared" si="4"/>
        <v>1</v>
      </c>
      <c r="F21" s="20">
        <f t="shared" si="4"/>
        <v>3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3</v>
      </c>
      <c r="K21" s="20">
        <f t="shared" si="4"/>
        <v>1</v>
      </c>
      <c r="L21" s="20">
        <f t="shared" si="4"/>
        <v>5</v>
      </c>
      <c r="M21" s="21">
        <f t="shared" si="1"/>
        <v>0.17647058823529413</v>
      </c>
      <c r="N21" s="20">
        <f t="shared" si="12"/>
        <v>3</v>
      </c>
      <c r="O21" s="21">
        <f t="shared" si="5"/>
        <v>0.17647058823529413</v>
      </c>
      <c r="Q21">
        <v>10</v>
      </c>
      <c r="R21" t="s">
        <v>459</v>
      </c>
      <c r="S21">
        <v>0.17599999999999999</v>
      </c>
      <c r="T21">
        <v>6</v>
      </c>
      <c r="U21">
        <v>17</v>
      </c>
      <c r="V21">
        <v>1</v>
      </c>
      <c r="W21">
        <v>3</v>
      </c>
      <c r="X21">
        <v>0</v>
      </c>
      <c r="Y21">
        <v>0</v>
      </c>
      <c r="Z21">
        <v>0</v>
      </c>
      <c r="AA21">
        <v>3</v>
      </c>
      <c r="AB21">
        <v>1</v>
      </c>
      <c r="AC21">
        <v>5</v>
      </c>
      <c r="AD21">
        <v>3</v>
      </c>
      <c r="AE21">
        <v>0.17599999999999999</v>
      </c>
      <c r="AG21">
        <f t="shared" si="6"/>
        <v>6</v>
      </c>
      <c r="AH21">
        <f t="shared" si="7"/>
        <v>10</v>
      </c>
      <c r="AI21">
        <f t="shared" si="8"/>
        <v>4</v>
      </c>
      <c r="AJ21" t="str">
        <f t="shared" si="9"/>
        <v>Cash</v>
      </c>
      <c r="AK21" t="str">
        <f t="shared" si="10"/>
        <v>Jason</v>
      </c>
      <c r="AL21" t="str">
        <f t="shared" si="11"/>
        <v>Cash, Jason</v>
      </c>
    </row>
    <row r="22" spans="1:38" ht="17.100000000000001" customHeight="1" x14ac:dyDescent="0.2">
      <c r="A22" s="19">
        <v>66</v>
      </c>
      <c r="B22" s="19">
        <f t="shared" si="2"/>
        <v>9</v>
      </c>
      <c r="C22" s="36" t="str">
        <f t="shared" si="3"/>
        <v>Schwertzler, Jim</v>
      </c>
      <c r="D22" s="36">
        <f t="shared" si="4"/>
        <v>24</v>
      </c>
      <c r="E22" s="20">
        <f t="shared" si="4"/>
        <v>2</v>
      </c>
      <c r="F22" s="20">
        <f t="shared" si="4"/>
        <v>7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4</v>
      </c>
      <c r="K22" s="20">
        <f t="shared" si="4"/>
        <v>4</v>
      </c>
      <c r="L22" s="20">
        <f t="shared" si="4"/>
        <v>6</v>
      </c>
      <c r="M22" s="21">
        <f t="shared" si="1"/>
        <v>0.29166666666666669</v>
      </c>
      <c r="N22" s="20">
        <f t="shared" si="12"/>
        <v>7</v>
      </c>
      <c r="O22" s="21">
        <f t="shared" si="5"/>
        <v>0.29166666666666669</v>
      </c>
      <c r="Q22">
        <v>11</v>
      </c>
      <c r="R22" t="s">
        <v>460</v>
      </c>
      <c r="S22">
        <v>0.29199999999999998</v>
      </c>
      <c r="T22">
        <v>9</v>
      </c>
      <c r="U22">
        <v>24</v>
      </c>
      <c r="V22">
        <v>2</v>
      </c>
      <c r="W22">
        <v>7</v>
      </c>
      <c r="X22">
        <v>0</v>
      </c>
      <c r="Y22">
        <v>0</v>
      </c>
      <c r="Z22">
        <v>0</v>
      </c>
      <c r="AA22">
        <v>4</v>
      </c>
      <c r="AB22">
        <v>4</v>
      </c>
      <c r="AC22">
        <v>6</v>
      </c>
      <c r="AD22">
        <v>7</v>
      </c>
      <c r="AE22">
        <v>0.29199999999999998</v>
      </c>
      <c r="AG22">
        <f t="shared" si="6"/>
        <v>4</v>
      </c>
      <c r="AH22">
        <f t="shared" si="7"/>
        <v>15</v>
      </c>
      <c r="AI22">
        <f t="shared" si="8"/>
        <v>11</v>
      </c>
      <c r="AJ22" t="str">
        <f t="shared" si="9"/>
        <v>Schwertzler</v>
      </c>
      <c r="AK22" t="str">
        <f t="shared" si="10"/>
        <v>Jim</v>
      </c>
      <c r="AL22" t="str">
        <f t="shared" si="11"/>
        <v>Schwertzler, Jim</v>
      </c>
    </row>
    <row r="23" spans="1:38" ht="17.100000000000001" customHeight="1" x14ac:dyDescent="0.2">
      <c r="A23" s="19">
        <v>51</v>
      </c>
      <c r="B23" s="19">
        <f t="shared" si="2"/>
        <v>9</v>
      </c>
      <c r="C23" s="36" t="str">
        <f t="shared" si="3"/>
        <v>Hyson, Todd</v>
      </c>
      <c r="D23" s="36">
        <f t="shared" si="4"/>
        <v>26</v>
      </c>
      <c r="E23" s="20">
        <f t="shared" si="4"/>
        <v>4</v>
      </c>
      <c r="F23" s="20">
        <f t="shared" si="4"/>
        <v>5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1</v>
      </c>
      <c r="K23" s="20">
        <f t="shared" si="4"/>
        <v>2</v>
      </c>
      <c r="L23" s="20">
        <f t="shared" si="4"/>
        <v>5</v>
      </c>
      <c r="M23" s="21">
        <f t="shared" si="1"/>
        <v>0.19230769230769232</v>
      </c>
      <c r="N23" s="20">
        <f t="shared" si="12"/>
        <v>5</v>
      </c>
      <c r="O23" s="21">
        <f t="shared" si="5"/>
        <v>0.19230769230769232</v>
      </c>
      <c r="Q23">
        <v>12</v>
      </c>
      <c r="R23" t="s">
        <v>461</v>
      </c>
      <c r="S23">
        <v>0.192</v>
      </c>
      <c r="T23">
        <v>9</v>
      </c>
      <c r="U23">
        <v>26</v>
      </c>
      <c r="V23">
        <v>4</v>
      </c>
      <c r="W23">
        <v>5</v>
      </c>
      <c r="X23">
        <v>0</v>
      </c>
      <c r="Y23">
        <v>0</v>
      </c>
      <c r="Z23">
        <v>0</v>
      </c>
      <c r="AA23">
        <v>1</v>
      </c>
      <c r="AB23">
        <v>2</v>
      </c>
      <c r="AC23">
        <v>5</v>
      </c>
      <c r="AD23">
        <v>5</v>
      </c>
      <c r="AE23">
        <v>0.192</v>
      </c>
      <c r="AG23">
        <f t="shared" si="6"/>
        <v>5</v>
      </c>
      <c r="AH23">
        <f t="shared" si="7"/>
        <v>10</v>
      </c>
      <c r="AI23">
        <f t="shared" si="8"/>
        <v>5</v>
      </c>
      <c r="AJ23" t="str">
        <f t="shared" si="9"/>
        <v>Hyson</v>
      </c>
      <c r="AK23" t="str">
        <f t="shared" si="10"/>
        <v>Todd</v>
      </c>
      <c r="AL23" t="str">
        <f t="shared" si="11"/>
        <v>Hyson, Todd</v>
      </c>
    </row>
    <row r="24" spans="1:38" ht="17.100000000000001" customHeight="1" x14ac:dyDescent="0.2">
      <c r="A24" s="19">
        <v>61</v>
      </c>
      <c r="B24" s="19">
        <f t="shared" si="2"/>
        <v>9</v>
      </c>
      <c r="C24" s="36" t="str">
        <f t="shared" si="3"/>
        <v>Bugaile, Eric</v>
      </c>
      <c r="D24" s="36">
        <f t="shared" si="4"/>
        <v>27</v>
      </c>
      <c r="E24" s="20">
        <f t="shared" si="4"/>
        <v>3</v>
      </c>
      <c r="F24" s="20">
        <f t="shared" si="4"/>
        <v>7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2</v>
      </c>
      <c r="L24" s="20">
        <f t="shared" si="4"/>
        <v>9</v>
      </c>
      <c r="M24" s="21">
        <f t="shared" si="1"/>
        <v>0.25925925925925924</v>
      </c>
      <c r="N24" s="20">
        <f t="shared" si="12"/>
        <v>7</v>
      </c>
      <c r="O24" s="21">
        <f t="shared" si="5"/>
        <v>0.25925925925925924</v>
      </c>
      <c r="Q24">
        <v>13</v>
      </c>
      <c r="R24" t="s">
        <v>462</v>
      </c>
      <c r="S24">
        <v>0.25900000000000001</v>
      </c>
      <c r="T24">
        <v>9</v>
      </c>
      <c r="U24">
        <v>27</v>
      </c>
      <c r="V24">
        <v>3</v>
      </c>
      <c r="W24">
        <v>7</v>
      </c>
      <c r="X24">
        <v>0</v>
      </c>
      <c r="Y24">
        <v>0</v>
      </c>
      <c r="Z24">
        <v>0</v>
      </c>
      <c r="AA24">
        <v>1</v>
      </c>
      <c r="AB24">
        <v>2</v>
      </c>
      <c r="AC24">
        <v>9</v>
      </c>
      <c r="AD24">
        <v>7</v>
      </c>
      <c r="AE24">
        <v>0.25900000000000001</v>
      </c>
      <c r="AG24">
        <f t="shared" si="6"/>
        <v>5</v>
      </c>
      <c r="AH24">
        <f t="shared" si="7"/>
        <v>12</v>
      </c>
      <c r="AI24">
        <f t="shared" si="8"/>
        <v>7</v>
      </c>
      <c r="AJ24" t="str">
        <f t="shared" si="9"/>
        <v>Bugaile</v>
      </c>
      <c r="AK24" t="str">
        <f t="shared" si="10"/>
        <v>Eric</v>
      </c>
      <c r="AL24" t="str">
        <f t="shared" si="11"/>
        <v>Bugaile, Eric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666</v>
      </c>
      <c r="B29" s="22"/>
      <c r="C29" s="37" t="s">
        <v>39</v>
      </c>
      <c r="D29" s="38">
        <f>SUM(D12:D28)</f>
        <v>291</v>
      </c>
      <c r="E29" s="23">
        <f t="shared" ref="E29:L29" si="13">SUM(E12:E28)</f>
        <v>39</v>
      </c>
      <c r="F29" s="23">
        <f t="shared" si="13"/>
        <v>82</v>
      </c>
      <c r="G29" s="23">
        <f t="shared" si="13"/>
        <v>12</v>
      </c>
      <c r="H29" s="23">
        <f t="shared" si="13"/>
        <v>0</v>
      </c>
      <c r="I29" s="23">
        <f t="shared" si="13"/>
        <v>0</v>
      </c>
      <c r="J29" s="23">
        <f t="shared" si="13"/>
        <v>35</v>
      </c>
      <c r="K29" s="23">
        <f t="shared" si="13"/>
        <v>35</v>
      </c>
      <c r="L29" s="23">
        <f t="shared" si="13"/>
        <v>44</v>
      </c>
      <c r="M29" s="21">
        <f>F29/D29</f>
        <v>0.28178694158075601</v>
      </c>
      <c r="N29" s="24">
        <f>SUM(N12:N28)</f>
        <v>94</v>
      </c>
      <c r="O29" s="21">
        <f>N29/D29</f>
        <v>0.32302405498281789</v>
      </c>
    </row>
    <row r="30" spans="1:38" ht="17.100000000000001" customHeight="1" x14ac:dyDescent="0.2">
      <c r="A30" s="25">
        <f>A29/13</f>
        <v>51.230769230769234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88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1</v>
      </c>
      <c r="C33" s="36" t="str">
        <f>IF(AH33=0,"",AL33)</f>
        <v>Landis, Jere</v>
      </c>
      <c r="D33" s="41">
        <f>IF(C33="","",AE33)</f>
        <v>2</v>
      </c>
      <c r="E33" s="20">
        <f>IF(C33="","",V33)</f>
        <v>8</v>
      </c>
      <c r="F33" s="20">
        <f>IF(C33="","",U33)</f>
        <v>9</v>
      </c>
      <c r="G33" s="20">
        <f>IF(C33="","",W33)</f>
        <v>6</v>
      </c>
      <c r="H33" s="20">
        <f>IF(C33="","",X33)</f>
        <v>2</v>
      </c>
      <c r="I33" s="31">
        <f>IF(C33="","",E33*7/D33)</f>
        <v>28</v>
      </c>
      <c r="J33" s="31">
        <f>IF(C33="","",F33*7/D33)</f>
        <v>31.5</v>
      </c>
      <c r="K33" s="31">
        <f>IF(C33="","",G33*7/D33)</f>
        <v>21</v>
      </c>
      <c r="L33" s="31">
        <f>IF(C33="","",H33*7/D33)</f>
        <v>7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t="s">
        <v>451</v>
      </c>
      <c r="S33">
        <v>1</v>
      </c>
      <c r="T33">
        <v>2</v>
      </c>
      <c r="U33">
        <v>9</v>
      </c>
      <c r="V33">
        <v>8</v>
      </c>
      <c r="W33">
        <v>6</v>
      </c>
      <c r="X33">
        <v>2</v>
      </c>
      <c r="Y33">
        <v>0</v>
      </c>
      <c r="Z33">
        <v>0</v>
      </c>
      <c r="AA33">
        <v>0</v>
      </c>
      <c r="AE33">
        <f>DOLLARDE(T33,3)</f>
        <v>2</v>
      </c>
      <c r="AG33">
        <f>FIND(" ",R33)</f>
        <v>5</v>
      </c>
      <c r="AH33">
        <f>LEN(R33)</f>
        <v>11</v>
      </c>
      <c r="AI33">
        <f>AH33-AG33</f>
        <v>6</v>
      </c>
      <c r="AJ33" t="str">
        <f>RIGHT(R33,AI33)</f>
        <v>Landis</v>
      </c>
      <c r="AK33" t="str">
        <f>LEFT(R33,(AG33-1))</f>
        <v>Jere</v>
      </c>
      <c r="AL33" t="str">
        <f>AJ33&amp;", "&amp;AK33</f>
        <v>Landis, Jere</v>
      </c>
    </row>
    <row r="34" spans="1:38" ht="17.100000000000001" customHeight="1" x14ac:dyDescent="0.2">
      <c r="A34" s="19"/>
      <c r="B34" s="19">
        <f t="shared" ref="B34:B41" si="14">IF(C34="","",S34)</f>
        <v>1</v>
      </c>
      <c r="C34" s="36" t="str">
        <f t="shared" ref="C34:C41" si="15">IF(AH34=0,"",AL34)</f>
        <v>Poff, Kevin</v>
      </c>
      <c r="D34" s="41">
        <f t="shared" ref="D34:D41" si="16">IF(C34="","",AE34)</f>
        <v>4</v>
      </c>
      <c r="E34" s="20">
        <f t="shared" ref="E34:E41" si="17">IF(C34="","",V34)</f>
        <v>8</v>
      </c>
      <c r="F34" s="20">
        <f t="shared" ref="F34:F41" si="18">IF(C34="","",U34)</f>
        <v>6</v>
      </c>
      <c r="G34" s="20">
        <f t="shared" ref="G34:G41" si="19">IF(C34="","",W34)</f>
        <v>5</v>
      </c>
      <c r="H34" s="20">
        <f t="shared" ref="H34:H41" si="20">IF(C34="","",X34)</f>
        <v>1</v>
      </c>
      <c r="I34" s="31">
        <f t="shared" ref="I34:I41" si="21">IF(C34="","",E34*7/D34)</f>
        <v>14</v>
      </c>
      <c r="J34" s="31">
        <f t="shared" ref="J34:J41" si="22">IF(C34="","",F34*7/D34)</f>
        <v>10.5</v>
      </c>
      <c r="K34" s="31">
        <f t="shared" ref="K34:K41" si="23">IF(C34="","",G34*7/D34)</f>
        <v>8.75</v>
      </c>
      <c r="L34" s="31">
        <f t="shared" ref="L34:L41" si="24">IF(C34="","",H34*7/D34)</f>
        <v>1.75</v>
      </c>
      <c r="M34" s="20">
        <f t="shared" ref="M34:M41" si="25">IF(C34="","",Y34)</f>
        <v>0</v>
      </c>
      <c r="N34" s="20">
        <f t="shared" ref="N34:N41" si="26">IF(C34="","",Z34)</f>
        <v>1</v>
      </c>
      <c r="O34" s="20">
        <f t="shared" ref="O34:O41" si="27">IF(C34="","",AA34)</f>
        <v>0</v>
      </c>
      <c r="Q34">
        <v>2</v>
      </c>
      <c r="R34" t="s">
        <v>452</v>
      </c>
      <c r="S34">
        <v>1</v>
      </c>
      <c r="T34">
        <v>4</v>
      </c>
      <c r="U34">
        <v>6</v>
      </c>
      <c r="V34">
        <v>8</v>
      </c>
      <c r="W34">
        <v>5</v>
      </c>
      <c r="X34">
        <v>1</v>
      </c>
      <c r="Y34">
        <v>0</v>
      </c>
      <c r="Z34">
        <v>1</v>
      </c>
      <c r="AA34">
        <v>0</v>
      </c>
      <c r="AE34">
        <f t="shared" ref="AE34:AE42" si="28">DOLLARDE(T34,3)</f>
        <v>4</v>
      </c>
      <c r="AG34">
        <f t="shared" ref="AG34:AG41" si="29">FIND(" ",R34)</f>
        <v>6</v>
      </c>
      <c r="AH34">
        <f t="shared" ref="AH34:AH41" si="30">LEN(R34)</f>
        <v>10</v>
      </c>
      <c r="AI34">
        <f t="shared" ref="AI34:AI41" si="31">AH34-AG34</f>
        <v>4</v>
      </c>
      <c r="AJ34" t="str">
        <f t="shared" ref="AJ34:AJ41" si="32">RIGHT(R34,AI34)</f>
        <v>Poff</v>
      </c>
      <c r="AK34" t="str">
        <f t="shared" ref="AK34:AK41" si="33">LEFT(R34,(AG34-1))</f>
        <v>Kevin</v>
      </c>
      <c r="AL34" t="str">
        <f t="shared" ref="AL34:AL41" si="34">AJ34&amp;", "&amp;AK34</f>
        <v>Poff, Kevin</v>
      </c>
    </row>
    <row r="35" spans="1:38" ht="17.100000000000001" customHeight="1" x14ac:dyDescent="0.2">
      <c r="A35" s="19"/>
      <c r="B35" s="19">
        <f t="shared" si="14"/>
        <v>9</v>
      </c>
      <c r="C35" s="36" t="str">
        <f t="shared" si="15"/>
        <v>Brady, Scott</v>
      </c>
      <c r="D35" s="41">
        <f t="shared" si="16"/>
        <v>36</v>
      </c>
      <c r="E35" s="20">
        <f t="shared" si="17"/>
        <v>49</v>
      </c>
      <c r="F35" s="20">
        <f t="shared" si="18"/>
        <v>18</v>
      </c>
      <c r="G35" s="20">
        <f t="shared" si="19"/>
        <v>20</v>
      </c>
      <c r="H35" s="20">
        <f t="shared" si="20"/>
        <v>15</v>
      </c>
      <c r="I35" s="31">
        <f t="shared" si="21"/>
        <v>9.5277777777777786</v>
      </c>
      <c r="J35" s="31">
        <f t="shared" si="22"/>
        <v>3.5</v>
      </c>
      <c r="K35" s="31">
        <f t="shared" si="23"/>
        <v>3.8888888888888888</v>
      </c>
      <c r="L35" s="31">
        <f t="shared" si="24"/>
        <v>2.9166666666666665</v>
      </c>
      <c r="M35" s="20">
        <f t="shared" si="25"/>
        <v>3</v>
      </c>
      <c r="N35" s="20">
        <f t="shared" si="26"/>
        <v>3</v>
      </c>
      <c r="O35" s="20">
        <f t="shared" si="27"/>
        <v>0</v>
      </c>
      <c r="Q35">
        <v>4</v>
      </c>
      <c r="R35" t="s">
        <v>454</v>
      </c>
      <c r="S35">
        <v>9</v>
      </c>
      <c r="T35">
        <v>36</v>
      </c>
      <c r="U35">
        <v>18</v>
      </c>
      <c r="V35">
        <v>49</v>
      </c>
      <c r="W35">
        <v>20</v>
      </c>
      <c r="X35">
        <v>15</v>
      </c>
      <c r="Y35">
        <v>3</v>
      </c>
      <c r="Z35">
        <v>3</v>
      </c>
      <c r="AA35">
        <v>0</v>
      </c>
      <c r="AE35">
        <f t="shared" si="28"/>
        <v>36</v>
      </c>
      <c r="AG35">
        <f t="shared" si="29"/>
        <v>6</v>
      </c>
      <c r="AH35">
        <f t="shared" si="30"/>
        <v>11</v>
      </c>
      <c r="AI35">
        <f t="shared" si="31"/>
        <v>5</v>
      </c>
      <c r="AJ35" t="str">
        <f t="shared" si="32"/>
        <v>Brady</v>
      </c>
      <c r="AK35" t="str">
        <f t="shared" si="33"/>
        <v>Scott</v>
      </c>
      <c r="AL35" t="str">
        <f t="shared" si="34"/>
        <v>Brady, Scott</v>
      </c>
    </row>
    <row r="36" spans="1:38" ht="17.100000000000001" customHeight="1" x14ac:dyDescent="0.2">
      <c r="A36" s="19"/>
      <c r="B36" s="19">
        <f t="shared" si="14"/>
        <v>3</v>
      </c>
      <c r="C36" s="36" t="str">
        <f t="shared" si="15"/>
        <v>McNaney, Mark</v>
      </c>
      <c r="D36" s="41">
        <f t="shared" si="16"/>
        <v>9</v>
      </c>
      <c r="E36" s="20">
        <f t="shared" si="17"/>
        <v>17</v>
      </c>
      <c r="F36" s="20">
        <f t="shared" si="18"/>
        <v>7</v>
      </c>
      <c r="G36" s="20">
        <f t="shared" si="19"/>
        <v>1</v>
      </c>
      <c r="H36" s="20">
        <f t="shared" si="20"/>
        <v>1</v>
      </c>
      <c r="I36" s="31">
        <f t="shared" si="21"/>
        <v>13.222222222222221</v>
      </c>
      <c r="J36" s="31">
        <f t="shared" si="22"/>
        <v>5.4444444444444446</v>
      </c>
      <c r="K36" s="31">
        <f t="shared" si="23"/>
        <v>0.77777777777777779</v>
      </c>
      <c r="L36" s="31">
        <f t="shared" si="24"/>
        <v>0.77777777777777779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7</v>
      </c>
      <c r="R36" t="s">
        <v>457</v>
      </c>
      <c r="S36">
        <v>3</v>
      </c>
      <c r="T36">
        <v>9</v>
      </c>
      <c r="U36">
        <v>7</v>
      </c>
      <c r="V36">
        <v>17</v>
      </c>
      <c r="W36">
        <v>1</v>
      </c>
      <c r="X36">
        <v>1</v>
      </c>
      <c r="Y36">
        <v>0</v>
      </c>
      <c r="Z36">
        <v>0</v>
      </c>
      <c r="AA36">
        <v>0</v>
      </c>
      <c r="AE36">
        <f t="shared" si="28"/>
        <v>9</v>
      </c>
      <c r="AG36">
        <f t="shared" si="29"/>
        <v>5</v>
      </c>
      <c r="AH36">
        <f t="shared" si="30"/>
        <v>12</v>
      </c>
      <c r="AI36">
        <f t="shared" si="31"/>
        <v>7</v>
      </c>
      <c r="AJ36" t="str">
        <f t="shared" si="32"/>
        <v>McNaney</v>
      </c>
      <c r="AK36" t="str">
        <f t="shared" si="33"/>
        <v>Mark</v>
      </c>
      <c r="AL36" t="str">
        <f t="shared" si="34"/>
        <v>McNaney, Mark</v>
      </c>
    </row>
    <row r="37" spans="1:38" ht="17.100000000000001" customHeight="1" x14ac:dyDescent="0.2">
      <c r="A37" s="19"/>
      <c r="B37" s="19">
        <f t="shared" si="14"/>
        <v>6</v>
      </c>
      <c r="C37" s="36" t="str">
        <f t="shared" si="15"/>
        <v>Poff, Tim</v>
      </c>
      <c r="D37" s="41">
        <f t="shared" si="16"/>
        <v>19</v>
      </c>
      <c r="E37" s="20">
        <f t="shared" si="17"/>
        <v>29</v>
      </c>
      <c r="F37" s="20">
        <f t="shared" si="18"/>
        <v>15</v>
      </c>
      <c r="G37" s="20">
        <f t="shared" si="19"/>
        <v>6</v>
      </c>
      <c r="H37" s="20">
        <f t="shared" si="20"/>
        <v>7</v>
      </c>
      <c r="I37" s="31">
        <f t="shared" si="21"/>
        <v>10.684210526315789</v>
      </c>
      <c r="J37" s="31">
        <f t="shared" si="22"/>
        <v>5.5263157894736841</v>
      </c>
      <c r="K37" s="31">
        <f t="shared" si="23"/>
        <v>2.2105263157894739</v>
      </c>
      <c r="L37" s="31">
        <f t="shared" si="24"/>
        <v>2.5789473684210527</v>
      </c>
      <c r="M37" s="20">
        <f t="shared" si="25"/>
        <v>2</v>
      </c>
      <c r="N37" s="20">
        <f t="shared" si="26"/>
        <v>1</v>
      </c>
      <c r="O37" s="20">
        <f t="shared" si="27"/>
        <v>3</v>
      </c>
      <c r="Q37">
        <v>9</v>
      </c>
      <c r="R37" t="s">
        <v>55</v>
      </c>
      <c r="S37">
        <v>6</v>
      </c>
      <c r="T37">
        <v>19</v>
      </c>
      <c r="U37">
        <v>15</v>
      </c>
      <c r="V37">
        <v>29</v>
      </c>
      <c r="W37">
        <v>6</v>
      </c>
      <c r="X37">
        <v>7</v>
      </c>
      <c r="Y37">
        <v>2</v>
      </c>
      <c r="Z37">
        <v>1</v>
      </c>
      <c r="AA37">
        <v>3</v>
      </c>
      <c r="AE37">
        <f t="shared" si="28"/>
        <v>19</v>
      </c>
      <c r="AG37">
        <f t="shared" si="29"/>
        <v>4</v>
      </c>
      <c r="AH37">
        <f t="shared" si="30"/>
        <v>8</v>
      </c>
      <c r="AI37">
        <f t="shared" si="31"/>
        <v>4</v>
      </c>
      <c r="AJ37" t="str">
        <f t="shared" si="32"/>
        <v>Poff</v>
      </c>
      <c r="AK37" t="str">
        <f t="shared" si="33"/>
        <v>Tim</v>
      </c>
      <c r="AL37" t="str">
        <f t="shared" si="34"/>
        <v>Poff, Tim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41">
        <f t="shared" ref="D42:H42" si="35">SUM(D33:D41)</f>
        <v>70</v>
      </c>
      <c r="E42" s="35">
        <f t="shared" si="35"/>
        <v>111</v>
      </c>
      <c r="F42" s="35">
        <f t="shared" si="35"/>
        <v>55</v>
      </c>
      <c r="G42" s="35">
        <f t="shared" si="35"/>
        <v>38</v>
      </c>
      <c r="H42" s="35">
        <f t="shared" si="35"/>
        <v>26</v>
      </c>
      <c r="I42" s="31">
        <f>E42*7/D42</f>
        <v>11.1</v>
      </c>
      <c r="J42" s="31">
        <f>F42*7/D42</f>
        <v>5.5</v>
      </c>
      <c r="K42" s="32">
        <f>G42*7/D42</f>
        <v>3.8</v>
      </c>
      <c r="L42" s="32">
        <f>H42*7/D42</f>
        <v>2.6</v>
      </c>
      <c r="M42" s="20">
        <f>SUM(M33:M41)</f>
        <v>5</v>
      </c>
      <c r="N42" s="20">
        <f t="shared" ref="N42:O42" si="36">SUM(N33:N41)</f>
        <v>5</v>
      </c>
      <c r="O42" s="20">
        <f t="shared" si="36"/>
        <v>3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Q32" sqref="Q32:AA35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48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121</v>
      </c>
      <c r="J1" s="5" t="s">
        <v>2</v>
      </c>
      <c r="K1" s="6" t="s">
        <v>1</v>
      </c>
      <c r="L1" s="7" t="s">
        <v>125</v>
      </c>
      <c r="M1" s="5" t="s">
        <v>4</v>
      </c>
      <c r="N1" s="6" t="s">
        <v>3</v>
      </c>
      <c r="O1" s="7" t="s">
        <v>126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15</v>
      </c>
      <c r="D3" s="2"/>
      <c r="E3" s="12"/>
      <c r="F3" s="3"/>
      <c r="G3" s="13" t="s">
        <v>129</v>
      </c>
      <c r="H3" s="14" t="s">
        <v>14</v>
      </c>
      <c r="I3" s="15"/>
      <c r="J3" s="13" t="s">
        <v>129</v>
      </c>
      <c r="K3" s="14" t="s">
        <v>9</v>
      </c>
      <c r="L3" s="15"/>
      <c r="M3" s="13" t="s">
        <v>129</v>
      </c>
      <c r="N3" s="14" t="s">
        <v>8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516</v>
      </c>
      <c r="I4" s="7" t="s">
        <v>517</v>
      </c>
      <c r="J4" s="5" t="s">
        <v>11</v>
      </c>
      <c r="K4" s="6" t="s">
        <v>3</v>
      </c>
      <c r="L4" s="7" t="s">
        <v>525</v>
      </c>
      <c r="M4" s="5" t="s">
        <v>12</v>
      </c>
      <c r="N4" s="6" t="s">
        <v>1</v>
      </c>
      <c r="O4" s="7" t="s">
        <v>118</v>
      </c>
    </row>
    <row r="5" spans="1:38" s="8" customFormat="1" ht="17.100000000000001" customHeight="1" x14ac:dyDescent="0.25">
      <c r="A5" s="1" t="s">
        <v>13</v>
      </c>
      <c r="B5" s="2"/>
      <c r="C5" s="1" t="s">
        <v>54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7</v>
      </c>
      <c r="H6" s="14" t="s">
        <v>62</v>
      </c>
      <c r="J6" s="13" t="s">
        <v>7</v>
      </c>
      <c r="K6" s="14" t="s">
        <v>49</v>
      </c>
      <c r="L6" s="15"/>
      <c r="M6" s="13" t="s">
        <v>129</v>
      </c>
      <c r="N6" s="14" t="s">
        <v>73</v>
      </c>
      <c r="O6" s="15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3</v>
      </c>
      <c r="D7" s="5" t="s">
        <v>17</v>
      </c>
      <c r="E7" s="6" t="s">
        <v>3</v>
      </c>
      <c r="F7" s="7" t="s">
        <v>540</v>
      </c>
      <c r="G7" s="5" t="s">
        <v>18</v>
      </c>
      <c r="H7" s="6" t="s">
        <v>3</v>
      </c>
      <c r="I7" s="7" t="s">
        <v>535</v>
      </c>
      <c r="J7" s="5" t="s">
        <v>19</v>
      </c>
      <c r="K7" s="6" t="s">
        <v>3</v>
      </c>
      <c r="L7" s="7" t="s">
        <v>543</v>
      </c>
      <c r="M7" s="5" t="s">
        <v>20</v>
      </c>
      <c r="N7" s="6" t="s">
        <v>3</v>
      </c>
      <c r="O7" s="7" t="s">
        <v>551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6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1</v>
      </c>
      <c r="D9" s="13" t="s">
        <v>129</v>
      </c>
      <c r="E9" s="14" t="s">
        <v>52</v>
      </c>
      <c r="F9" s="15"/>
      <c r="G9" s="13" t="s">
        <v>7</v>
      </c>
      <c r="H9" s="14" t="s">
        <v>66</v>
      </c>
      <c r="I9" s="15"/>
      <c r="J9" s="13" t="s">
        <v>7</v>
      </c>
      <c r="K9" s="14" t="s">
        <v>60</v>
      </c>
      <c r="L9" s="15"/>
      <c r="M9" s="13" t="s">
        <v>129</v>
      </c>
      <c r="N9" s="14" t="s">
        <v>23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50</v>
      </c>
      <c r="B12" s="19">
        <f>T12</f>
        <v>10</v>
      </c>
      <c r="C12" s="36" t="str">
        <f>AL12</f>
        <v>Weaver, Scott</v>
      </c>
      <c r="D12" s="36">
        <f t="shared" ref="D12:L12" si="0">U12</f>
        <v>27</v>
      </c>
      <c r="E12" s="20">
        <f t="shared" si="0"/>
        <v>8</v>
      </c>
      <c r="F12" s="20">
        <f t="shared" si="0"/>
        <v>10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9</v>
      </c>
      <c r="L12" s="20">
        <f t="shared" si="0"/>
        <v>1</v>
      </c>
      <c r="M12" s="21">
        <f t="shared" ref="M12:M24" si="1">F12/D12</f>
        <v>0.37037037037037035</v>
      </c>
      <c r="N12" s="20">
        <f>F12+G12+(H12*2)+(I12*3)</f>
        <v>11</v>
      </c>
      <c r="O12" s="21">
        <f>N12/D12</f>
        <v>0.40740740740740738</v>
      </c>
      <c r="Q12">
        <v>1</v>
      </c>
      <c r="R12" t="s">
        <v>463</v>
      </c>
      <c r="S12">
        <v>0.37</v>
      </c>
      <c r="T12">
        <v>10</v>
      </c>
      <c r="U12">
        <v>27</v>
      </c>
      <c r="V12">
        <v>8</v>
      </c>
      <c r="W12">
        <v>10</v>
      </c>
      <c r="X12">
        <v>1</v>
      </c>
      <c r="Y12">
        <v>0</v>
      </c>
      <c r="Z12">
        <v>0</v>
      </c>
      <c r="AA12">
        <v>3</v>
      </c>
      <c r="AB12">
        <v>9</v>
      </c>
      <c r="AC12">
        <v>1</v>
      </c>
      <c r="AD12">
        <v>11</v>
      </c>
      <c r="AE12">
        <v>0.40699999999999997</v>
      </c>
      <c r="AG12">
        <f>FIND(" ",R12)</f>
        <v>6</v>
      </c>
      <c r="AH12">
        <f>LEN(R12)</f>
        <v>12</v>
      </c>
      <c r="AI12">
        <f>AH12-AG12</f>
        <v>6</v>
      </c>
      <c r="AJ12" t="str">
        <f>RIGHT(R12,AI12)</f>
        <v>Weaver</v>
      </c>
      <c r="AK12" t="str">
        <f>LEFT(R12,(AG12-1))</f>
        <v>Scott</v>
      </c>
      <c r="AL12" t="str">
        <f>AJ12&amp;", "&amp;AK12</f>
        <v>Weaver, Scott</v>
      </c>
    </row>
    <row r="13" spans="1:38" ht="17.100000000000001" customHeight="1" x14ac:dyDescent="0.2">
      <c r="A13" s="19">
        <v>51</v>
      </c>
      <c r="B13" s="19">
        <f t="shared" ref="B13:B24" si="2">T13</f>
        <v>9</v>
      </c>
      <c r="C13" s="36" t="str">
        <f t="shared" ref="C13:C24" si="3">AL13</f>
        <v>Chronister, John</v>
      </c>
      <c r="D13" s="36">
        <f t="shared" ref="D13:L24" si="4">U13</f>
        <v>26</v>
      </c>
      <c r="E13" s="20">
        <f t="shared" si="4"/>
        <v>5</v>
      </c>
      <c r="F13" s="20">
        <f t="shared" si="4"/>
        <v>8</v>
      </c>
      <c r="G13" s="20">
        <f t="shared" si="4"/>
        <v>3</v>
      </c>
      <c r="H13" s="20">
        <f t="shared" si="4"/>
        <v>0</v>
      </c>
      <c r="I13" s="20">
        <f t="shared" si="4"/>
        <v>0</v>
      </c>
      <c r="J13" s="20">
        <f t="shared" si="4"/>
        <v>3</v>
      </c>
      <c r="K13" s="20">
        <f t="shared" si="4"/>
        <v>5</v>
      </c>
      <c r="L13" s="20">
        <f t="shared" si="4"/>
        <v>0</v>
      </c>
      <c r="M13" s="21">
        <f t="shared" si="1"/>
        <v>0.30769230769230771</v>
      </c>
      <c r="N13" s="20">
        <f>F13+G13+(H13*2)+(I13*3)</f>
        <v>11</v>
      </c>
      <c r="O13" s="21">
        <f t="shared" ref="O13:O24" si="5">N13/D13</f>
        <v>0.42307692307692307</v>
      </c>
      <c r="Q13">
        <v>2</v>
      </c>
      <c r="R13" t="s">
        <v>465</v>
      </c>
      <c r="S13">
        <v>0.308</v>
      </c>
      <c r="T13">
        <v>9</v>
      </c>
      <c r="U13">
        <v>26</v>
      </c>
      <c r="V13">
        <v>5</v>
      </c>
      <c r="W13">
        <v>8</v>
      </c>
      <c r="X13">
        <v>3</v>
      </c>
      <c r="Y13">
        <v>0</v>
      </c>
      <c r="Z13">
        <v>0</v>
      </c>
      <c r="AA13">
        <v>3</v>
      </c>
      <c r="AB13">
        <v>5</v>
      </c>
      <c r="AC13">
        <v>0</v>
      </c>
      <c r="AD13">
        <v>11</v>
      </c>
      <c r="AE13">
        <v>0.42299999999999999</v>
      </c>
      <c r="AG13">
        <f t="shared" ref="AG13:AG24" si="6">FIND(" ",R13)</f>
        <v>5</v>
      </c>
      <c r="AH13">
        <f t="shared" ref="AH13:AH24" si="7">LEN(R13)</f>
        <v>15</v>
      </c>
      <c r="AI13">
        <f t="shared" ref="AI13:AI24" si="8">AH13-AG13</f>
        <v>10</v>
      </c>
      <c r="AJ13" t="str">
        <f t="shared" ref="AJ13:AJ24" si="9">RIGHT(R13,AI13)</f>
        <v>Chronister</v>
      </c>
      <c r="AK13" t="str">
        <f t="shared" ref="AK13:AK24" si="10">LEFT(R13,(AG13-1))</f>
        <v>John</v>
      </c>
      <c r="AL13" t="str">
        <f t="shared" ref="AL13:AL24" si="11">AJ13&amp;", "&amp;AK13</f>
        <v>Chronister, John</v>
      </c>
    </row>
    <row r="14" spans="1:38" ht="17.100000000000001" customHeight="1" x14ac:dyDescent="0.2">
      <c r="A14" s="19">
        <v>40</v>
      </c>
      <c r="B14" s="19">
        <f t="shared" si="2"/>
        <v>9</v>
      </c>
      <c r="C14" s="36" t="str">
        <f t="shared" si="3"/>
        <v>Miller, Sean</v>
      </c>
      <c r="D14" s="36">
        <f t="shared" si="4"/>
        <v>28</v>
      </c>
      <c r="E14" s="20">
        <f t="shared" si="4"/>
        <v>4</v>
      </c>
      <c r="F14" s="20">
        <f t="shared" si="4"/>
        <v>9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7</v>
      </c>
      <c r="K14" s="20">
        <f t="shared" si="4"/>
        <v>2</v>
      </c>
      <c r="L14" s="20">
        <f t="shared" si="4"/>
        <v>1</v>
      </c>
      <c r="M14" s="21">
        <f t="shared" si="1"/>
        <v>0.32142857142857145</v>
      </c>
      <c r="N14" s="20">
        <f t="shared" ref="N14:N24" si="12">F14+G14+(H14*2)+(I14*3)</f>
        <v>9</v>
      </c>
      <c r="O14" s="21">
        <f t="shared" si="5"/>
        <v>0.32142857142857145</v>
      </c>
      <c r="Q14">
        <v>3</v>
      </c>
      <c r="R14" t="s">
        <v>466</v>
      </c>
      <c r="S14">
        <v>0.32100000000000001</v>
      </c>
      <c r="T14">
        <v>9</v>
      </c>
      <c r="U14">
        <v>28</v>
      </c>
      <c r="V14">
        <v>4</v>
      </c>
      <c r="W14">
        <v>9</v>
      </c>
      <c r="X14">
        <v>0</v>
      </c>
      <c r="Y14">
        <v>0</v>
      </c>
      <c r="Z14">
        <v>0</v>
      </c>
      <c r="AA14">
        <v>7</v>
      </c>
      <c r="AB14">
        <v>2</v>
      </c>
      <c r="AC14">
        <v>1</v>
      </c>
      <c r="AD14">
        <v>9</v>
      </c>
      <c r="AE14">
        <v>0.32100000000000001</v>
      </c>
      <c r="AG14">
        <f t="shared" si="6"/>
        <v>5</v>
      </c>
      <c r="AH14">
        <f t="shared" si="7"/>
        <v>11</v>
      </c>
      <c r="AI14">
        <f t="shared" si="8"/>
        <v>6</v>
      </c>
      <c r="AJ14" t="str">
        <f t="shared" si="9"/>
        <v>Miller</v>
      </c>
      <c r="AK14" t="str">
        <f t="shared" si="10"/>
        <v>Sean</v>
      </c>
      <c r="AL14" t="str">
        <f t="shared" si="11"/>
        <v>Miller, Sean</v>
      </c>
    </row>
    <row r="15" spans="1:38" ht="17.100000000000001" customHeight="1" x14ac:dyDescent="0.2">
      <c r="A15" s="19">
        <v>54</v>
      </c>
      <c r="B15" s="19">
        <f t="shared" si="2"/>
        <v>10</v>
      </c>
      <c r="C15" s="36" t="str">
        <f t="shared" si="3"/>
        <v>Shoff, Todd</v>
      </c>
      <c r="D15" s="36">
        <f t="shared" si="4"/>
        <v>28</v>
      </c>
      <c r="E15" s="20">
        <f t="shared" si="4"/>
        <v>7</v>
      </c>
      <c r="F15" s="20">
        <f t="shared" si="4"/>
        <v>8</v>
      </c>
      <c r="G15" s="20">
        <f t="shared" si="4"/>
        <v>1</v>
      </c>
      <c r="H15" s="20">
        <f t="shared" si="4"/>
        <v>0</v>
      </c>
      <c r="I15" s="20">
        <f t="shared" si="4"/>
        <v>0</v>
      </c>
      <c r="J15" s="20">
        <f t="shared" si="4"/>
        <v>3</v>
      </c>
      <c r="K15" s="20">
        <f t="shared" si="4"/>
        <v>7</v>
      </c>
      <c r="L15" s="20">
        <f t="shared" si="4"/>
        <v>4</v>
      </c>
      <c r="M15" s="21">
        <f t="shared" si="1"/>
        <v>0.2857142857142857</v>
      </c>
      <c r="N15" s="20">
        <f t="shared" si="12"/>
        <v>9</v>
      </c>
      <c r="O15" s="21">
        <f t="shared" si="5"/>
        <v>0.32142857142857145</v>
      </c>
      <c r="Q15">
        <v>4</v>
      </c>
      <c r="R15" t="s">
        <v>464</v>
      </c>
      <c r="S15">
        <v>0.28599999999999998</v>
      </c>
      <c r="T15">
        <v>10</v>
      </c>
      <c r="U15">
        <v>28</v>
      </c>
      <c r="V15">
        <v>7</v>
      </c>
      <c r="W15">
        <v>8</v>
      </c>
      <c r="X15">
        <v>1</v>
      </c>
      <c r="Y15">
        <v>0</v>
      </c>
      <c r="Z15">
        <v>0</v>
      </c>
      <c r="AA15">
        <v>3</v>
      </c>
      <c r="AB15">
        <v>7</v>
      </c>
      <c r="AC15">
        <v>4</v>
      </c>
      <c r="AD15">
        <v>9</v>
      </c>
      <c r="AE15">
        <v>0.32100000000000001</v>
      </c>
      <c r="AG15">
        <f t="shared" si="6"/>
        <v>5</v>
      </c>
      <c r="AH15">
        <f t="shared" si="7"/>
        <v>10</v>
      </c>
      <c r="AI15">
        <f t="shared" si="8"/>
        <v>5</v>
      </c>
      <c r="AJ15" t="str">
        <f t="shared" si="9"/>
        <v>Shoff</v>
      </c>
      <c r="AK15" t="str">
        <f t="shared" si="10"/>
        <v>Todd</v>
      </c>
      <c r="AL15" t="str">
        <f t="shared" si="11"/>
        <v>Shoff, Todd</v>
      </c>
    </row>
    <row r="16" spans="1:38" ht="17.100000000000001" customHeight="1" x14ac:dyDescent="0.2">
      <c r="A16" s="19">
        <v>35</v>
      </c>
      <c r="B16" s="19">
        <f t="shared" si="2"/>
        <v>7</v>
      </c>
      <c r="C16" s="36" t="str">
        <f t="shared" si="3"/>
        <v>Gartland, Steve</v>
      </c>
      <c r="D16" s="36">
        <f t="shared" si="4"/>
        <v>17</v>
      </c>
      <c r="E16" s="20">
        <f t="shared" si="4"/>
        <v>5</v>
      </c>
      <c r="F16" s="20">
        <f t="shared" si="4"/>
        <v>6</v>
      </c>
      <c r="G16" s="20">
        <f t="shared" si="4"/>
        <v>1</v>
      </c>
      <c r="H16" s="20">
        <f t="shared" si="4"/>
        <v>0</v>
      </c>
      <c r="I16" s="20">
        <f t="shared" si="4"/>
        <v>0</v>
      </c>
      <c r="J16" s="20">
        <f t="shared" si="4"/>
        <v>4</v>
      </c>
      <c r="K16" s="20">
        <f t="shared" si="4"/>
        <v>5</v>
      </c>
      <c r="L16" s="20">
        <f t="shared" si="4"/>
        <v>5</v>
      </c>
      <c r="M16" s="21">
        <f t="shared" si="1"/>
        <v>0.35294117647058826</v>
      </c>
      <c r="N16" s="20">
        <f t="shared" si="12"/>
        <v>7</v>
      </c>
      <c r="O16" s="21">
        <f t="shared" si="5"/>
        <v>0.41176470588235292</v>
      </c>
      <c r="Q16">
        <v>5</v>
      </c>
      <c r="R16" t="s">
        <v>467</v>
      </c>
      <c r="S16">
        <v>0.35299999999999998</v>
      </c>
      <c r="T16">
        <v>7</v>
      </c>
      <c r="U16">
        <v>17</v>
      </c>
      <c r="V16">
        <v>5</v>
      </c>
      <c r="W16">
        <v>6</v>
      </c>
      <c r="X16">
        <v>1</v>
      </c>
      <c r="Y16">
        <v>0</v>
      </c>
      <c r="Z16">
        <v>0</v>
      </c>
      <c r="AA16">
        <v>4</v>
      </c>
      <c r="AB16">
        <v>5</v>
      </c>
      <c r="AC16">
        <v>5</v>
      </c>
      <c r="AD16">
        <v>7</v>
      </c>
      <c r="AE16">
        <v>0.41199999999999998</v>
      </c>
      <c r="AG16">
        <f t="shared" si="6"/>
        <v>6</v>
      </c>
      <c r="AH16">
        <f t="shared" si="7"/>
        <v>14</v>
      </c>
      <c r="AI16">
        <f t="shared" si="8"/>
        <v>8</v>
      </c>
      <c r="AJ16" t="str">
        <f t="shared" si="9"/>
        <v>Gartland</v>
      </c>
      <c r="AK16" t="str">
        <f t="shared" si="10"/>
        <v>Steve</v>
      </c>
      <c r="AL16" t="str">
        <f t="shared" si="11"/>
        <v>Gartland, Steve</v>
      </c>
    </row>
    <row r="17" spans="1:38" ht="17.100000000000001" customHeight="1" x14ac:dyDescent="0.2">
      <c r="A17" s="19">
        <v>52</v>
      </c>
      <c r="B17" s="19">
        <f t="shared" si="2"/>
        <v>7</v>
      </c>
      <c r="C17" s="36" t="str">
        <f t="shared" si="3"/>
        <v>Reilly, Rick</v>
      </c>
      <c r="D17" s="36">
        <f t="shared" si="4"/>
        <v>16</v>
      </c>
      <c r="E17" s="20">
        <f t="shared" si="4"/>
        <v>5</v>
      </c>
      <c r="F17" s="20">
        <f t="shared" si="4"/>
        <v>4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4</v>
      </c>
      <c r="K17" s="20">
        <f t="shared" si="4"/>
        <v>4</v>
      </c>
      <c r="L17" s="20">
        <f t="shared" si="4"/>
        <v>5</v>
      </c>
      <c r="M17" s="21">
        <f t="shared" si="1"/>
        <v>0.25</v>
      </c>
      <c r="N17" s="20">
        <f t="shared" si="12"/>
        <v>4</v>
      </c>
      <c r="O17" s="21">
        <f t="shared" si="5"/>
        <v>0.25</v>
      </c>
      <c r="Q17">
        <v>6</v>
      </c>
      <c r="R17" t="s">
        <v>468</v>
      </c>
      <c r="S17">
        <v>0.25</v>
      </c>
      <c r="T17">
        <v>7</v>
      </c>
      <c r="U17">
        <v>16</v>
      </c>
      <c r="V17">
        <v>5</v>
      </c>
      <c r="W17">
        <v>4</v>
      </c>
      <c r="X17">
        <v>0</v>
      </c>
      <c r="Y17">
        <v>0</v>
      </c>
      <c r="Z17">
        <v>0</v>
      </c>
      <c r="AA17">
        <v>4</v>
      </c>
      <c r="AB17">
        <v>4</v>
      </c>
      <c r="AC17">
        <v>5</v>
      </c>
      <c r="AD17">
        <v>4</v>
      </c>
      <c r="AE17">
        <v>0.25</v>
      </c>
      <c r="AG17">
        <f t="shared" si="6"/>
        <v>5</v>
      </c>
      <c r="AH17">
        <f t="shared" si="7"/>
        <v>11</v>
      </c>
      <c r="AI17">
        <f t="shared" si="8"/>
        <v>6</v>
      </c>
      <c r="AJ17" t="str">
        <f t="shared" si="9"/>
        <v>Reilly</v>
      </c>
      <c r="AK17" t="str">
        <f t="shared" si="10"/>
        <v>Rick</v>
      </c>
      <c r="AL17" t="str">
        <f t="shared" si="11"/>
        <v>Reilly, Rick</v>
      </c>
    </row>
    <row r="18" spans="1:38" ht="17.100000000000001" customHeight="1" x14ac:dyDescent="0.2">
      <c r="A18" s="19">
        <v>44</v>
      </c>
      <c r="B18" s="19">
        <f t="shared" si="2"/>
        <v>7</v>
      </c>
      <c r="C18" s="36" t="str">
        <f t="shared" si="3"/>
        <v>Devilbiss, Dan</v>
      </c>
      <c r="D18" s="36">
        <f t="shared" si="4"/>
        <v>19</v>
      </c>
      <c r="E18" s="20">
        <f t="shared" si="4"/>
        <v>2</v>
      </c>
      <c r="F18" s="20">
        <f t="shared" si="4"/>
        <v>3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5</v>
      </c>
      <c r="L18" s="20">
        <f t="shared" si="4"/>
        <v>5</v>
      </c>
      <c r="M18" s="21">
        <f t="shared" si="1"/>
        <v>0.15789473684210525</v>
      </c>
      <c r="N18" s="20">
        <f t="shared" si="12"/>
        <v>4</v>
      </c>
      <c r="O18" s="21">
        <f t="shared" si="5"/>
        <v>0.21052631578947367</v>
      </c>
      <c r="Q18">
        <v>7</v>
      </c>
      <c r="R18" t="s">
        <v>469</v>
      </c>
      <c r="S18">
        <v>0.158</v>
      </c>
      <c r="T18">
        <v>7</v>
      </c>
      <c r="U18">
        <v>19</v>
      </c>
      <c r="V18">
        <v>2</v>
      </c>
      <c r="W18">
        <v>3</v>
      </c>
      <c r="X18">
        <v>1</v>
      </c>
      <c r="Y18">
        <v>0</v>
      </c>
      <c r="Z18">
        <v>0</v>
      </c>
      <c r="AA18">
        <v>3</v>
      </c>
      <c r="AB18">
        <v>5</v>
      </c>
      <c r="AC18">
        <v>5</v>
      </c>
      <c r="AD18">
        <v>4</v>
      </c>
      <c r="AE18">
        <v>0.21099999999999999</v>
      </c>
      <c r="AG18">
        <f t="shared" si="6"/>
        <v>4</v>
      </c>
      <c r="AH18">
        <f t="shared" si="7"/>
        <v>13</v>
      </c>
      <c r="AI18">
        <f t="shared" si="8"/>
        <v>9</v>
      </c>
      <c r="AJ18" t="str">
        <f t="shared" si="9"/>
        <v>Devilbiss</v>
      </c>
      <c r="AK18" t="str">
        <f t="shared" si="10"/>
        <v>Dan</v>
      </c>
      <c r="AL18" t="str">
        <f t="shared" si="11"/>
        <v>Devilbiss, Dan</v>
      </c>
    </row>
    <row r="19" spans="1:38" ht="17.100000000000001" customHeight="1" x14ac:dyDescent="0.2">
      <c r="A19" s="19">
        <v>56</v>
      </c>
      <c r="B19" s="19">
        <f t="shared" si="2"/>
        <v>5</v>
      </c>
      <c r="C19" s="36" t="str">
        <f t="shared" si="3"/>
        <v>Ballard, Owen</v>
      </c>
      <c r="D19" s="36">
        <f t="shared" si="4"/>
        <v>9</v>
      </c>
      <c r="E19" s="20">
        <f t="shared" si="4"/>
        <v>1</v>
      </c>
      <c r="F19" s="20">
        <f t="shared" si="4"/>
        <v>4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1</v>
      </c>
      <c r="K19" s="20">
        <f t="shared" si="4"/>
        <v>0</v>
      </c>
      <c r="L19" s="20">
        <f t="shared" si="4"/>
        <v>2</v>
      </c>
      <c r="M19" s="21">
        <f t="shared" si="1"/>
        <v>0.44444444444444442</v>
      </c>
      <c r="N19" s="20">
        <f t="shared" si="12"/>
        <v>4</v>
      </c>
      <c r="O19" s="21">
        <f t="shared" si="5"/>
        <v>0.44444444444444442</v>
      </c>
      <c r="Q19">
        <v>8</v>
      </c>
      <c r="R19" t="s">
        <v>54</v>
      </c>
      <c r="S19">
        <v>0.44400000000000001</v>
      </c>
      <c r="T19">
        <v>5</v>
      </c>
      <c r="U19">
        <v>9</v>
      </c>
      <c r="V19">
        <v>1</v>
      </c>
      <c r="W19">
        <v>4</v>
      </c>
      <c r="X19">
        <v>0</v>
      </c>
      <c r="Y19">
        <v>0</v>
      </c>
      <c r="Z19">
        <v>0</v>
      </c>
      <c r="AA19">
        <v>1</v>
      </c>
      <c r="AB19">
        <v>0</v>
      </c>
      <c r="AC19">
        <v>2</v>
      </c>
      <c r="AD19">
        <v>4</v>
      </c>
      <c r="AE19">
        <v>0.44400000000000001</v>
      </c>
      <c r="AG19">
        <f t="shared" si="6"/>
        <v>5</v>
      </c>
      <c r="AH19">
        <f t="shared" si="7"/>
        <v>12</v>
      </c>
      <c r="AI19">
        <f t="shared" si="8"/>
        <v>7</v>
      </c>
      <c r="AJ19" t="str">
        <f t="shared" si="9"/>
        <v>Ballard</v>
      </c>
      <c r="AK19" t="str">
        <f t="shared" si="10"/>
        <v>Owen</v>
      </c>
      <c r="AL19" t="str">
        <f t="shared" si="11"/>
        <v>Ballard, Owen</v>
      </c>
    </row>
    <row r="20" spans="1:38" ht="17.100000000000001" customHeight="1" x14ac:dyDescent="0.2">
      <c r="A20" s="19">
        <v>48</v>
      </c>
      <c r="B20" s="19">
        <f t="shared" si="2"/>
        <v>8</v>
      </c>
      <c r="C20" s="36" t="str">
        <f t="shared" si="3"/>
        <v>Whitaker, Mike</v>
      </c>
      <c r="D20" s="36">
        <f t="shared" si="4"/>
        <v>26</v>
      </c>
      <c r="E20" s="20">
        <f t="shared" si="4"/>
        <v>3</v>
      </c>
      <c r="F20" s="20">
        <f t="shared" si="4"/>
        <v>8</v>
      </c>
      <c r="G20" s="20">
        <f t="shared" si="4"/>
        <v>2</v>
      </c>
      <c r="H20" s="20">
        <f t="shared" si="4"/>
        <v>1</v>
      </c>
      <c r="I20" s="20">
        <f t="shared" si="4"/>
        <v>0</v>
      </c>
      <c r="J20" s="20">
        <f t="shared" si="4"/>
        <v>6</v>
      </c>
      <c r="K20" s="20">
        <f t="shared" si="4"/>
        <v>1</v>
      </c>
      <c r="L20" s="20">
        <f t="shared" si="4"/>
        <v>4</v>
      </c>
      <c r="M20" s="21">
        <f t="shared" si="1"/>
        <v>0.30769230769230771</v>
      </c>
      <c r="N20" s="20">
        <f t="shared" si="12"/>
        <v>12</v>
      </c>
      <c r="O20" s="21">
        <f t="shared" si="5"/>
        <v>0.46153846153846156</v>
      </c>
      <c r="Q20">
        <v>9</v>
      </c>
      <c r="R20" t="s">
        <v>470</v>
      </c>
      <c r="S20">
        <v>0.308</v>
      </c>
      <c r="T20">
        <v>8</v>
      </c>
      <c r="U20">
        <v>26</v>
      </c>
      <c r="V20">
        <v>3</v>
      </c>
      <c r="W20">
        <v>8</v>
      </c>
      <c r="X20">
        <v>2</v>
      </c>
      <c r="Y20">
        <v>1</v>
      </c>
      <c r="Z20">
        <v>0</v>
      </c>
      <c r="AA20">
        <v>6</v>
      </c>
      <c r="AB20">
        <v>1</v>
      </c>
      <c r="AC20">
        <v>4</v>
      </c>
      <c r="AD20">
        <v>12</v>
      </c>
      <c r="AE20">
        <v>0.46200000000000002</v>
      </c>
      <c r="AG20">
        <f t="shared" si="6"/>
        <v>5</v>
      </c>
      <c r="AH20">
        <f t="shared" si="7"/>
        <v>13</v>
      </c>
      <c r="AI20">
        <f t="shared" si="8"/>
        <v>8</v>
      </c>
      <c r="AJ20" t="str">
        <f t="shared" si="9"/>
        <v>Whitaker</v>
      </c>
      <c r="AK20" t="str">
        <f t="shared" si="10"/>
        <v>Mike</v>
      </c>
      <c r="AL20" t="str">
        <f t="shared" si="11"/>
        <v>Whitaker, Mike</v>
      </c>
    </row>
    <row r="21" spans="1:38" ht="17.100000000000001" customHeight="1" x14ac:dyDescent="0.2">
      <c r="A21" s="19">
        <v>50</v>
      </c>
      <c r="B21" s="19">
        <f t="shared" si="2"/>
        <v>7</v>
      </c>
      <c r="C21" s="36" t="str">
        <f t="shared" si="3"/>
        <v>Delp, Daniel</v>
      </c>
      <c r="D21" s="36">
        <f t="shared" si="4"/>
        <v>22</v>
      </c>
      <c r="E21" s="20">
        <f t="shared" si="4"/>
        <v>2</v>
      </c>
      <c r="F21" s="20">
        <f t="shared" si="4"/>
        <v>7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6</v>
      </c>
      <c r="K21" s="20">
        <f t="shared" si="4"/>
        <v>1</v>
      </c>
      <c r="L21" s="20">
        <f t="shared" si="4"/>
        <v>3</v>
      </c>
      <c r="M21" s="21">
        <f t="shared" si="1"/>
        <v>0.31818181818181818</v>
      </c>
      <c r="N21" s="20">
        <f t="shared" si="12"/>
        <v>7</v>
      </c>
      <c r="O21" s="21">
        <f t="shared" si="5"/>
        <v>0.31818181818181818</v>
      </c>
      <c r="Q21">
        <v>10</v>
      </c>
      <c r="R21" t="s">
        <v>471</v>
      </c>
      <c r="S21">
        <v>0.318</v>
      </c>
      <c r="T21">
        <v>7</v>
      </c>
      <c r="U21">
        <v>22</v>
      </c>
      <c r="V21">
        <v>2</v>
      </c>
      <c r="W21">
        <v>7</v>
      </c>
      <c r="X21">
        <v>0</v>
      </c>
      <c r="Y21">
        <v>0</v>
      </c>
      <c r="Z21">
        <v>0</v>
      </c>
      <c r="AA21">
        <v>6</v>
      </c>
      <c r="AB21">
        <v>1</v>
      </c>
      <c r="AC21">
        <v>3</v>
      </c>
      <c r="AD21">
        <v>7</v>
      </c>
      <c r="AE21">
        <v>0.318</v>
      </c>
      <c r="AG21">
        <f t="shared" si="6"/>
        <v>7</v>
      </c>
      <c r="AH21">
        <f t="shared" si="7"/>
        <v>11</v>
      </c>
      <c r="AI21">
        <f t="shared" si="8"/>
        <v>4</v>
      </c>
      <c r="AJ21" t="str">
        <f t="shared" si="9"/>
        <v>Delp</v>
      </c>
      <c r="AK21" t="str">
        <f t="shared" si="10"/>
        <v>Daniel</v>
      </c>
      <c r="AL21" t="str">
        <f t="shared" si="11"/>
        <v>Delp, Daniel</v>
      </c>
    </row>
    <row r="22" spans="1:38" ht="17.100000000000001" customHeight="1" x14ac:dyDescent="0.2">
      <c r="A22" s="19">
        <v>60</v>
      </c>
      <c r="B22" s="19">
        <f t="shared" si="2"/>
        <v>8</v>
      </c>
      <c r="C22" s="36" t="str">
        <f t="shared" si="3"/>
        <v>Kennedy, Mike</v>
      </c>
      <c r="D22" s="36">
        <f t="shared" si="4"/>
        <v>25</v>
      </c>
      <c r="E22" s="20">
        <f t="shared" si="4"/>
        <v>1</v>
      </c>
      <c r="F22" s="20">
        <f t="shared" si="4"/>
        <v>4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2</v>
      </c>
      <c r="K22" s="20">
        <f t="shared" si="4"/>
        <v>1</v>
      </c>
      <c r="L22" s="20">
        <f t="shared" si="4"/>
        <v>5</v>
      </c>
      <c r="M22" s="21">
        <f t="shared" si="1"/>
        <v>0.16</v>
      </c>
      <c r="N22" s="20">
        <f t="shared" si="12"/>
        <v>4</v>
      </c>
      <c r="O22" s="21">
        <f t="shared" si="5"/>
        <v>0.16</v>
      </c>
      <c r="Q22">
        <v>11</v>
      </c>
      <c r="R22" t="s">
        <v>472</v>
      </c>
      <c r="S22">
        <v>0.16</v>
      </c>
      <c r="T22">
        <v>8</v>
      </c>
      <c r="U22">
        <v>25</v>
      </c>
      <c r="V22">
        <v>1</v>
      </c>
      <c r="W22">
        <v>4</v>
      </c>
      <c r="X22">
        <v>0</v>
      </c>
      <c r="Y22">
        <v>0</v>
      </c>
      <c r="Z22">
        <v>0</v>
      </c>
      <c r="AA22">
        <v>2</v>
      </c>
      <c r="AB22">
        <v>1</v>
      </c>
      <c r="AC22">
        <v>5</v>
      </c>
      <c r="AD22">
        <v>4</v>
      </c>
      <c r="AE22">
        <v>0.16</v>
      </c>
      <c r="AG22">
        <f t="shared" si="6"/>
        <v>5</v>
      </c>
      <c r="AH22">
        <f t="shared" si="7"/>
        <v>12</v>
      </c>
      <c r="AI22">
        <f t="shared" si="8"/>
        <v>7</v>
      </c>
      <c r="AJ22" t="str">
        <f t="shared" si="9"/>
        <v>Kennedy</v>
      </c>
      <c r="AK22" t="str">
        <f t="shared" si="10"/>
        <v>Mike</v>
      </c>
      <c r="AL22" t="str">
        <f t="shared" si="11"/>
        <v>Kennedy, Mike</v>
      </c>
    </row>
    <row r="23" spans="1:38" ht="17.100000000000001" customHeight="1" x14ac:dyDescent="0.2">
      <c r="A23" s="19">
        <v>49</v>
      </c>
      <c r="B23" s="19">
        <f t="shared" si="2"/>
        <v>6</v>
      </c>
      <c r="C23" s="36" t="str">
        <f t="shared" si="3"/>
        <v>Miller, Steve</v>
      </c>
      <c r="D23" s="36">
        <f t="shared" si="4"/>
        <v>17</v>
      </c>
      <c r="E23" s="20">
        <f t="shared" si="4"/>
        <v>2</v>
      </c>
      <c r="F23" s="20">
        <f t="shared" si="4"/>
        <v>7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4</v>
      </c>
      <c r="K23" s="20">
        <f t="shared" si="4"/>
        <v>2</v>
      </c>
      <c r="L23" s="20">
        <f t="shared" si="4"/>
        <v>2</v>
      </c>
      <c r="M23" s="21">
        <f t="shared" si="1"/>
        <v>0.41176470588235292</v>
      </c>
      <c r="N23" s="20">
        <f t="shared" si="12"/>
        <v>7</v>
      </c>
      <c r="O23" s="21">
        <f t="shared" si="5"/>
        <v>0.41176470588235292</v>
      </c>
      <c r="Q23">
        <v>12</v>
      </c>
      <c r="R23" t="s">
        <v>473</v>
      </c>
      <c r="S23">
        <v>0.41199999999999998</v>
      </c>
      <c r="T23">
        <v>6</v>
      </c>
      <c r="U23">
        <v>17</v>
      </c>
      <c r="V23">
        <v>2</v>
      </c>
      <c r="W23">
        <v>7</v>
      </c>
      <c r="X23">
        <v>0</v>
      </c>
      <c r="Y23">
        <v>0</v>
      </c>
      <c r="Z23">
        <v>0</v>
      </c>
      <c r="AA23">
        <v>4</v>
      </c>
      <c r="AB23">
        <v>2</v>
      </c>
      <c r="AC23">
        <v>2</v>
      </c>
      <c r="AD23">
        <v>7</v>
      </c>
      <c r="AE23">
        <v>0.41199999999999998</v>
      </c>
      <c r="AG23">
        <f t="shared" si="6"/>
        <v>6</v>
      </c>
      <c r="AH23">
        <f t="shared" si="7"/>
        <v>12</v>
      </c>
      <c r="AI23">
        <f t="shared" si="8"/>
        <v>6</v>
      </c>
      <c r="AJ23" t="str">
        <f t="shared" si="9"/>
        <v>Miller</v>
      </c>
      <c r="AK23" t="str">
        <f t="shared" si="10"/>
        <v>Steve</v>
      </c>
      <c r="AL23" t="str">
        <f t="shared" si="11"/>
        <v>Miller, Steve</v>
      </c>
    </row>
    <row r="24" spans="1:38" ht="17.100000000000001" customHeight="1" x14ac:dyDescent="0.2">
      <c r="A24" s="19">
        <v>36</v>
      </c>
      <c r="B24" s="19">
        <f t="shared" si="2"/>
        <v>10</v>
      </c>
      <c r="C24" s="36" t="str">
        <f t="shared" si="3"/>
        <v>Dehoff, Smokey</v>
      </c>
      <c r="D24" s="36">
        <f t="shared" si="4"/>
        <v>35</v>
      </c>
      <c r="E24" s="20">
        <f t="shared" si="4"/>
        <v>4</v>
      </c>
      <c r="F24" s="20">
        <f t="shared" si="4"/>
        <v>10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0</v>
      </c>
      <c r="L24" s="20">
        <f t="shared" si="4"/>
        <v>7</v>
      </c>
      <c r="M24" s="21">
        <f t="shared" si="1"/>
        <v>0.2857142857142857</v>
      </c>
      <c r="N24" s="20">
        <f t="shared" si="12"/>
        <v>10</v>
      </c>
      <c r="O24" s="21">
        <f t="shared" si="5"/>
        <v>0.2857142857142857</v>
      </c>
      <c r="Q24">
        <v>13</v>
      </c>
      <c r="R24" t="s">
        <v>474</v>
      </c>
      <c r="S24">
        <v>0.28599999999999998</v>
      </c>
      <c r="T24">
        <v>10</v>
      </c>
      <c r="U24">
        <v>35</v>
      </c>
      <c r="V24">
        <v>4</v>
      </c>
      <c r="W24">
        <v>10</v>
      </c>
      <c r="X24">
        <v>0</v>
      </c>
      <c r="Y24">
        <v>0</v>
      </c>
      <c r="Z24">
        <v>0</v>
      </c>
      <c r="AA24">
        <v>0</v>
      </c>
      <c r="AB24">
        <v>0</v>
      </c>
      <c r="AC24">
        <v>7</v>
      </c>
      <c r="AD24">
        <v>10</v>
      </c>
      <c r="AE24">
        <v>0.28599999999999998</v>
      </c>
      <c r="AG24">
        <f t="shared" si="6"/>
        <v>7</v>
      </c>
      <c r="AH24">
        <f t="shared" si="7"/>
        <v>13</v>
      </c>
      <c r="AI24">
        <f t="shared" si="8"/>
        <v>6</v>
      </c>
      <c r="AJ24" t="str">
        <f t="shared" si="9"/>
        <v>Dehoff</v>
      </c>
      <c r="AK24" t="str">
        <f t="shared" si="10"/>
        <v>Smokey</v>
      </c>
      <c r="AL24" t="str">
        <f t="shared" si="11"/>
        <v>Dehoff, Smokey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625</v>
      </c>
      <c r="B29" s="22"/>
      <c r="C29" s="37" t="s">
        <v>39</v>
      </c>
      <c r="D29" s="38">
        <f>SUM(D12:D28)</f>
        <v>295</v>
      </c>
      <c r="E29" s="23">
        <f t="shared" ref="E29:L29" si="13">SUM(E12:E28)</f>
        <v>49</v>
      </c>
      <c r="F29" s="23">
        <f t="shared" si="13"/>
        <v>88</v>
      </c>
      <c r="G29" s="23">
        <f t="shared" si="13"/>
        <v>9</v>
      </c>
      <c r="H29" s="23">
        <f t="shared" si="13"/>
        <v>1</v>
      </c>
      <c r="I29" s="23">
        <f t="shared" si="13"/>
        <v>0</v>
      </c>
      <c r="J29" s="23">
        <f t="shared" si="13"/>
        <v>46</v>
      </c>
      <c r="K29" s="23">
        <f t="shared" si="13"/>
        <v>42</v>
      </c>
      <c r="L29" s="23">
        <f t="shared" si="13"/>
        <v>44</v>
      </c>
      <c r="M29" s="21">
        <f>F29/D29</f>
        <v>0.29830508474576273</v>
      </c>
      <c r="N29" s="24">
        <f>SUM(N12:N28)</f>
        <v>99</v>
      </c>
      <c r="O29" s="21">
        <f>N29/D29</f>
        <v>0.33559322033898303</v>
      </c>
    </row>
    <row r="30" spans="1:38" ht="17.100000000000001" customHeight="1" x14ac:dyDescent="0.2">
      <c r="A30" s="25">
        <f>A29/13</f>
        <v>48.07692307692308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34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9</v>
      </c>
      <c r="C33" s="36" t="str">
        <f>IF(AH33=0,"",AL33)</f>
        <v>Weaver, Scott</v>
      </c>
      <c r="D33" s="41">
        <f>IF(C33="","",AE33)</f>
        <v>25</v>
      </c>
      <c r="E33" s="20">
        <f>IF(C33="","",V33)</f>
        <v>32</v>
      </c>
      <c r="F33" s="20">
        <f>IF(C33="","",U33)</f>
        <v>21</v>
      </c>
      <c r="G33" s="20">
        <f>IF(C33="","",W33)</f>
        <v>13</v>
      </c>
      <c r="H33" s="20">
        <f>IF(C33="","",X33)</f>
        <v>19</v>
      </c>
      <c r="I33" s="31">
        <f>IF(C33="","",E33*7/D33)</f>
        <v>8.9600000000000009</v>
      </c>
      <c r="J33" s="31">
        <f>IF(C33="","",F33*7/D33)</f>
        <v>5.88</v>
      </c>
      <c r="K33" s="31">
        <f>IF(C33="","",G33*7/D33)</f>
        <v>3.64</v>
      </c>
      <c r="L33" s="31">
        <f>IF(C33="","",H33*7/D33)</f>
        <v>5.32</v>
      </c>
      <c r="M33" s="20">
        <f>IF(C33="","",Y33)</f>
        <v>0</v>
      </c>
      <c r="N33" s="20">
        <f>IF(C33="","",Z33)</f>
        <v>2</v>
      </c>
      <c r="O33" s="20">
        <f>IF(C33="","",AA33)</f>
        <v>2</v>
      </c>
      <c r="Q33">
        <v>1</v>
      </c>
      <c r="R33" t="s">
        <v>463</v>
      </c>
      <c r="S33">
        <v>9</v>
      </c>
      <c r="T33">
        <v>25</v>
      </c>
      <c r="U33">
        <v>21</v>
      </c>
      <c r="V33">
        <v>32</v>
      </c>
      <c r="W33">
        <v>13</v>
      </c>
      <c r="X33">
        <v>19</v>
      </c>
      <c r="Y33">
        <v>0</v>
      </c>
      <c r="Z33">
        <v>2</v>
      </c>
      <c r="AA33">
        <v>2</v>
      </c>
      <c r="AE33">
        <f>DOLLARDE(T33,3)</f>
        <v>25</v>
      </c>
      <c r="AG33">
        <f>FIND(" ",R33)</f>
        <v>6</v>
      </c>
      <c r="AH33">
        <f>LEN(R33)</f>
        <v>12</v>
      </c>
      <c r="AI33">
        <f>AH33-AG33</f>
        <v>6</v>
      </c>
      <c r="AJ33" t="str">
        <f>RIGHT(R33,AI33)</f>
        <v>Weaver</v>
      </c>
      <c r="AK33" t="str">
        <f>LEFT(R33,(AG33-1))</f>
        <v>Scott</v>
      </c>
      <c r="AL33" t="str">
        <f>AJ33&amp;", "&amp;AK33</f>
        <v>Weaver, Scott</v>
      </c>
    </row>
    <row r="34" spans="1:38" ht="17.100000000000001" customHeight="1" x14ac:dyDescent="0.2">
      <c r="A34" s="19"/>
      <c r="B34" s="19">
        <f t="shared" ref="B34:B41" si="14">IF(C34="","",S34)</f>
        <v>10</v>
      </c>
      <c r="C34" s="36" t="str">
        <f t="shared" ref="C34:C41" si="15">IF(AH34=0,"",AL34)</f>
        <v>Shoff, Todd</v>
      </c>
      <c r="D34" s="41">
        <f t="shared" ref="D34:D41" si="16">IF(C34="","",AE34)</f>
        <v>40</v>
      </c>
      <c r="E34" s="20">
        <f t="shared" ref="E34:E41" si="17">IF(C34="","",V34)</f>
        <v>45</v>
      </c>
      <c r="F34" s="20">
        <f t="shared" ref="F34:F41" si="18">IF(C34="","",U34)</f>
        <v>24</v>
      </c>
      <c r="G34" s="20">
        <f t="shared" ref="G34:G41" si="19">IF(C34="","",W34)</f>
        <v>24</v>
      </c>
      <c r="H34" s="20">
        <f t="shared" ref="H34:H41" si="20">IF(C34="","",X34)</f>
        <v>23</v>
      </c>
      <c r="I34" s="31">
        <f t="shared" ref="I34:I41" si="21">IF(C34="","",E34*7/D34)</f>
        <v>7.875</v>
      </c>
      <c r="J34" s="31">
        <f t="shared" ref="J34:J41" si="22">IF(C34="","",F34*7/D34)</f>
        <v>4.2</v>
      </c>
      <c r="K34" s="31">
        <f t="shared" ref="K34:K41" si="23">IF(C34="","",G34*7/D34)</f>
        <v>4.2</v>
      </c>
      <c r="L34" s="31">
        <f t="shared" ref="L34:L41" si="24">IF(C34="","",H34*7/D34)</f>
        <v>4.0250000000000004</v>
      </c>
      <c r="M34" s="20">
        <f t="shared" ref="M34:M41" si="25">IF(C34="","",Y34)</f>
        <v>3</v>
      </c>
      <c r="N34" s="20">
        <f t="shared" ref="N34:N41" si="26">IF(C34="","",Z34)</f>
        <v>2</v>
      </c>
      <c r="O34" s="20">
        <f t="shared" ref="O34:O41" si="27">IF(C34="","",AA34)</f>
        <v>0</v>
      </c>
      <c r="Q34">
        <v>4</v>
      </c>
      <c r="R34" t="s">
        <v>464</v>
      </c>
      <c r="S34">
        <v>10</v>
      </c>
      <c r="T34">
        <v>40</v>
      </c>
      <c r="U34">
        <v>24</v>
      </c>
      <c r="V34">
        <v>45</v>
      </c>
      <c r="W34">
        <v>24</v>
      </c>
      <c r="X34">
        <v>23</v>
      </c>
      <c r="Y34">
        <v>3</v>
      </c>
      <c r="Z34">
        <v>2</v>
      </c>
      <c r="AA34">
        <v>0</v>
      </c>
      <c r="AE34">
        <f t="shared" ref="AE34:AE42" si="28">DOLLARDE(T34,3)</f>
        <v>40</v>
      </c>
      <c r="AG34">
        <f t="shared" ref="AG34:AG41" si="29">FIND(" ",R34)</f>
        <v>5</v>
      </c>
      <c r="AH34">
        <f t="shared" ref="AH34:AH41" si="30">LEN(R34)</f>
        <v>10</v>
      </c>
      <c r="AI34">
        <f t="shared" ref="AI34:AI41" si="31">AH34-AG34</f>
        <v>5</v>
      </c>
      <c r="AJ34" t="str">
        <f t="shared" ref="AJ34:AJ41" si="32">RIGHT(R34,AI34)</f>
        <v>Shoff</v>
      </c>
      <c r="AK34" t="str">
        <f t="shared" ref="AK34:AK41" si="33">LEFT(R34,(AG34-1))</f>
        <v>Todd</v>
      </c>
      <c r="AL34" t="str">
        <f t="shared" ref="AL34:AL41" si="34">AJ34&amp;", "&amp;AK34</f>
        <v>Shoff, Todd</v>
      </c>
    </row>
    <row r="35" spans="1:38" ht="17.100000000000001" customHeight="1" x14ac:dyDescent="0.2">
      <c r="A35" s="19"/>
      <c r="B35" s="19">
        <f t="shared" si="14"/>
        <v>2</v>
      </c>
      <c r="C35" s="36" t="str">
        <f t="shared" si="15"/>
        <v>Miller, Steve</v>
      </c>
      <c r="D35" s="41">
        <f t="shared" si="16"/>
        <v>2.3333333333333335</v>
      </c>
      <c r="E35" s="20">
        <f t="shared" si="17"/>
        <v>7</v>
      </c>
      <c r="F35" s="20">
        <f t="shared" si="18"/>
        <v>8</v>
      </c>
      <c r="G35" s="20">
        <f t="shared" si="19"/>
        <v>5</v>
      </c>
      <c r="H35" s="20">
        <f t="shared" si="20"/>
        <v>1</v>
      </c>
      <c r="I35" s="31">
        <f t="shared" si="21"/>
        <v>21</v>
      </c>
      <c r="J35" s="31">
        <f t="shared" si="22"/>
        <v>24</v>
      </c>
      <c r="K35" s="31">
        <f t="shared" si="23"/>
        <v>14.999999999999998</v>
      </c>
      <c r="L35" s="31">
        <f t="shared" si="24"/>
        <v>3</v>
      </c>
      <c r="M35" s="20">
        <f t="shared" si="25"/>
        <v>0</v>
      </c>
      <c r="N35" s="20">
        <f t="shared" si="26"/>
        <v>2</v>
      </c>
      <c r="O35" s="20">
        <f t="shared" si="27"/>
        <v>0</v>
      </c>
      <c r="Q35">
        <v>12</v>
      </c>
      <c r="R35" t="s">
        <v>473</v>
      </c>
      <c r="S35">
        <v>2</v>
      </c>
      <c r="T35">
        <v>2.1</v>
      </c>
      <c r="U35">
        <v>8</v>
      </c>
      <c r="V35">
        <v>7</v>
      </c>
      <c r="W35">
        <v>5</v>
      </c>
      <c r="X35">
        <v>1</v>
      </c>
      <c r="Y35">
        <v>0</v>
      </c>
      <c r="Z35">
        <v>2</v>
      </c>
      <c r="AA35">
        <v>0</v>
      </c>
      <c r="AE35">
        <f t="shared" si="28"/>
        <v>2.3333333333333335</v>
      </c>
      <c r="AG35">
        <f t="shared" si="29"/>
        <v>6</v>
      </c>
      <c r="AH35">
        <f t="shared" si="30"/>
        <v>12</v>
      </c>
      <c r="AI35">
        <f t="shared" si="31"/>
        <v>6</v>
      </c>
      <c r="AJ35" t="str">
        <f t="shared" si="32"/>
        <v>Miller</v>
      </c>
      <c r="AK35" t="str">
        <f t="shared" si="33"/>
        <v>Steve</v>
      </c>
      <c r="AL35" t="str">
        <f t="shared" si="34"/>
        <v>Miller, Steve</v>
      </c>
    </row>
    <row r="36" spans="1:38" ht="17.100000000000001" customHeight="1" x14ac:dyDescent="0.2">
      <c r="A36" s="19"/>
      <c r="B36" s="19" t="str">
        <f t="shared" si="14"/>
        <v/>
      </c>
      <c r="C36" s="36" t="str">
        <f t="shared" si="15"/>
        <v/>
      </c>
      <c r="D36" s="41" t="str">
        <f t="shared" si="16"/>
        <v/>
      </c>
      <c r="E36" s="20" t="str">
        <f t="shared" si="17"/>
        <v/>
      </c>
      <c r="F36" s="20" t="str">
        <f t="shared" si="18"/>
        <v/>
      </c>
      <c r="G36" s="20" t="str">
        <f t="shared" si="19"/>
        <v/>
      </c>
      <c r="H36" s="20" t="str">
        <f t="shared" si="20"/>
        <v/>
      </c>
      <c r="I36" s="31" t="str">
        <f t="shared" si="21"/>
        <v/>
      </c>
      <c r="J36" s="31" t="str">
        <f t="shared" si="22"/>
        <v/>
      </c>
      <c r="K36" s="31" t="str">
        <f t="shared" si="23"/>
        <v/>
      </c>
      <c r="L36" s="31" t="str">
        <f t="shared" si="24"/>
        <v/>
      </c>
      <c r="M36" s="20" t="str">
        <f t="shared" si="25"/>
        <v/>
      </c>
      <c r="N36" s="20" t="str">
        <f t="shared" si="26"/>
        <v/>
      </c>
      <c r="O36" s="20" t="str">
        <f t="shared" si="27"/>
        <v/>
      </c>
      <c r="AE36">
        <f t="shared" si="28"/>
        <v>0</v>
      </c>
      <c r="AG36" t="e">
        <f t="shared" si="29"/>
        <v>#VALUE!</v>
      </c>
      <c r="AH36">
        <f t="shared" si="30"/>
        <v>0</v>
      </c>
      <c r="AI36" t="e">
        <f t="shared" si="31"/>
        <v>#VALUE!</v>
      </c>
      <c r="AJ36" t="e">
        <f t="shared" si="32"/>
        <v>#VALUE!</v>
      </c>
      <c r="AK36" t="e">
        <f t="shared" si="33"/>
        <v>#VALUE!</v>
      </c>
      <c r="AL36" t="e">
        <f t="shared" si="34"/>
        <v>#VALUE!</v>
      </c>
    </row>
    <row r="37" spans="1:38" ht="17.100000000000001" customHeight="1" x14ac:dyDescent="0.2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20" t="str">
        <f t="shared" si="17"/>
        <v/>
      </c>
      <c r="F37" s="20" t="str">
        <f t="shared" si="18"/>
        <v/>
      </c>
      <c r="G37" s="20" t="str">
        <f t="shared" si="19"/>
        <v/>
      </c>
      <c r="H37" s="20" t="str">
        <f t="shared" si="20"/>
        <v/>
      </c>
      <c r="I37" s="31" t="str">
        <f t="shared" si="21"/>
        <v/>
      </c>
      <c r="J37" s="31" t="str">
        <f t="shared" si="22"/>
        <v/>
      </c>
      <c r="K37" s="31" t="str">
        <f t="shared" si="23"/>
        <v/>
      </c>
      <c r="L37" s="31" t="str">
        <f t="shared" si="24"/>
        <v/>
      </c>
      <c r="M37" s="20" t="str">
        <f t="shared" si="25"/>
        <v/>
      </c>
      <c r="N37" s="20" t="str">
        <f t="shared" si="26"/>
        <v/>
      </c>
      <c r="O37" s="20" t="str">
        <f t="shared" si="27"/>
        <v/>
      </c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41">
        <f t="shared" ref="D42:H42" si="35">SUM(D33:D41)</f>
        <v>67.333333333333329</v>
      </c>
      <c r="E42" s="35">
        <f t="shared" si="35"/>
        <v>84</v>
      </c>
      <c r="F42" s="35">
        <f t="shared" si="35"/>
        <v>53</v>
      </c>
      <c r="G42" s="35">
        <f t="shared" si="35"/>
        <v>42</v>
      </c>
      <c r="H42" s="35">
        <f t="shared" si="35"/>
        <v>43</v>
      </c>
      <c r="I42" s="31">
        <f>E42*7/D42</f>
        <v>8.7326732673267333</v>
      </c>
      <c r="J42" s="31">
        <f>F42*7/D42</f>
        <v>5.5099009900990099</v>
      </c>
      <c r="K42" s="32">
        <f>G42*7/D42</f>
        <v>4.3663366336633667</v>
      </c>
      <c r="L42" s="32">
        <f>H42*7/D42</f>
        <v>4.4702970297029703</v>
      </c>
      <c r="M42" s="20">
        <f>SUM(M33:M41)</f>
        <v>3</v>
      </c>
      <c r="N42" s="20">
        <f t="shared" ref="N42:O42" si="36">SUM(N33:N41)</f>
        <v>6</v>
      </c>
      <c r="O42" s="20">
        <f t="shared" si="36"/>
        <v>2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Q11" sqref="Q11:AE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48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127</v>
      </c>
      <c r="J1" s="5" t="s">
        <v>2</v>
      </c>
      <c r="K1" s="6" t="s">
        <v>3</v>
      </c>
      <c r="L1" s="7" t="s">
        <v>128</v>
      </c>
      <c r="M1" s="5" t="s">
        <v>4</v>
      </c>
      <c r="N1" s="6" t="s">
        <v>3</v>
      </c>
      <c r="O1" s="7" t="s">
        <v>124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52</v>
      </c>
      <c r="D3" s="2"/>
      <c r="E3" s="12"/>
      <c r="F3" s="3"/>
      <c r="G3" s="13" t="s">
        <v>129</v>
      </c>
      <c r="H3" s="14" t="s">
        <v>49</v>
      </c>
      <c r="I3" s="15"/>
      <c r="J3" s="13" t="s">
        <v>129</v>
      </c>
      <c r="K3" s="14" t="s">
        <v>8</v>
      </c>
      <c r="L3" s="15"/>
      <c r="M3" s="13" t="s">
        <v>129</v>
      </c>
      <c r="N3" s="14" t="s">
        <v>73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1</v>
      </c>
      <c r="I4" s="7" t="s">
        <v>519</v>
      </c>
      <c r="J4" s="5" t="s">
        <v>11</v>
      </c>
      <c r="K4" s="6" t="s">
        <v>3</v>
      </c>
      <c r="L4" s="7" t="s">
        <v>524</v>
      </c>
      <c r="M4" s="5" t="s">
        <v>12</v>
      </c>
      <c r="N4" s="6" t="s">
        <v>3</v>
      </c>
      <c r="O4" s="7" t="s">
        <v>537</v>
      </c>
    </row>
    <row r="5" spans="1:38" s="8" customFormat="1" ht="17.100000000000001" customHeight="1" x14ac:dyDescent="0.25">
      <c r="A5" s="1" t="s">
        <v>13</v>
      </c>
      <c r="B5" s="2"/>
      <c r="C5" s="1" t="s">
        <v>53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7</v>
      </c>
      <c r="H6" s="14" t="s">
        <v>9</v>
      </c>
      <c r="J6" s="13" t="s">
        <v>7</v>
      </c>
      <c r="K6" s="14" t="s">
        <v>60</v>
      </c>
      <c r="L6" s="15"/>
      <c r="M6" s="13" t="s">
        <v>129</v>
      </c>
      <c r="N6" s="14" t="s">
        <v>14</v>
      </c>
      <c r="O6" s="15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3</v>
      </c>
      <c r="D7" s="5" t="s">
        <v>17</v>
      </c>
      <c r="E7" s="6" t="s">
        <v>1</v>
      </c>
      <c r="F7" s="7" t="s">
        <v>540</v>
      </c>
      <c r="G7" s="5" t="s">
        <v>18</v>
      </c>
      <c r="H7" s="6" t="s">
        <v>3</v>
      </c>
      <c r="I7" s="7" t="s">
        <v>118</v>
      </c>
      <c r="J7" s="5" t="s">
        <v>19</v>
      </c>
      <c r="K7" s="6" t="s">
        <v>3</v>
      </c>
      <c r="L7" s="7" t="s">
        <v>513</v>
      </c>
      <c r="M7" s="5" t="s">
        <v>20</v>
      </c>
      <c r="N7" s="6" t="s">
        <v>3</v>
      </c>
      <c r="O7" s="7" t="s">
        <v>547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7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129</v>
      </c>
      <c r="E9" s="14" t="s">
        <v>15</v>
      </c>
      <c r="F9" s="15"/>
      <c r="G9" s="13" t="s">
        <v>7</v>
      </c>
      <c r="H9" s="14" t="s">
        <v>62</v>
      </c>
      <c r="I9" s="15"/>
      <c r="J9" s="13" t="s">
        <v>515</v>
      </c>
      <c r="K9" s="14" t="s">
        <v>66</v>
      </c>
      <c r="L9" s="15"/>
      <c r="M9" s="13" t="s">
        <v>7</v>
      </c>
      <c r="N9" s="14" t="s">
        <v>68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53</v>
      </c>
      <c r="B12" s="19">
        <f>T12</f>
        <v>10</v>
      </c>
      <c r="C12" s="36" t="str">
        <f>AL12</f>
        <v>Seitz, Tim</v>
      </c>
      <c r="D12" s="36">
        <f t="shared" ref="D12:L12" si="0">U12</f>
        <v>27</v>
      </c>
      <c r="E12" s="20">
        <f t="shared" si="0"/>
        <v>5</v>
      </c>
      <c r="F12" s="20">
        <f t="shared" si="0"/>
        <v>8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5</v>
      </c>
      <c r="L12" s="20">
        <f t="shared" si="0"/>
        <v>1</v>
      </c>
      <c r="M12" s="21">
        <f t="shared" ref="M12:M24" si="1">F12/D12</f>
        <v>0.29629629629629628</v>
      </c>
      <c r="N12" s="20">
        <f>F12+G12+(H12*2)+(I12*3)</f>
        <v>8</v>
      </c>
      <c r="O12" s="21">
        <f>N12/D12</f>
        <v>0.29629629629629628</v>
      </c>
      <c r="Q12">
        <v>1</v>
      </c>
      <c r="R12" t="s">
        <v>475</v>
      </c>
      <c r="S12">
        <v>0.29599999999999999</v>
      </c>
      <c r="T12">
        <v>10</v>
      </c>
      <c r="U12">
        <v>27</v>
      </c>
      <c r="V12">
        <v>5</v>
      </c>
      <c r="W12">
        <v>8</v>
      </c>
      <c r="X12">
        <v>0</v>
      </c>
      <c r="Y12">
        <v>0</v>
      </c>
      <c r="Z12">
        <v>0</v>
      </c>
      <c r="AA12">
        <v>3</v>
      </c>
      <c r="AB12">
        <v>5</v>
      </c>
      <c r="AC12">
        <v>1</v>
      </c>
      <c r="AD12">
        <v>8</v>
      </c>
      <c r="AE12">
        <v>0.29599999999999999</v>
      </c>
      <c r="AG12">
        <f>FIND(" ",R12)</f>
        <v>4</v>
      </c>
      <c r="AH12">
        <f>LEN(R12)</f>
        <v>9</v>
      </c>
      <c r="AI12">
        <f>AH12-AG12</f>
        <v>5</v>
      </c>
      <c r="AJ12" t="str">
        <f>RIGHT(R12,AI12)</f>
        <v>Seitz</v>
      </c>
      <c r="AK12" t="str">
        <f>LEFT(R12,(AG12-1))</f>
        <v>Tim</v>
      </c>
      <c r="AL12" t="str">
        <f>AJ12&amp;", "&amp;AK12</f>
        <v>Seitz, Tim</v>
      </c>
    </row>
    <row r="13" spans="1:38" ht="17.100000000000001" customHeight="1" x14ac:dyDescent="0.2">
      <c r="A13" s="19">
        <v>43</v>
      </c>
      <c r="B13" s="19">
        <f t="shared" ref="B13:B24" si="2">T13</f>
        <v>9</v>
      </c>
      <c r="C13" s="36" t="str">
        <f t="shared" ref="C13:C24" si="3">AL13</f>
        <v>Snyder, Jack</v>
      </c>
      <c r="D13" s="36">
        <f t="shared" ref="D13:L24" si="4">U13</f>
        <v>23</v>
      </c>
      <c r="E13" s="20">
        <f t="shared" si="4"/>
        <v>5</v>
      </c>
      <c r="F13" s="20">
        <f t="shared" si="4"/>
        <v>5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2</v>
      </c>
      <c r="K13" s="20">
        <f t="shared" si="4"/>
        <v>6</v>
      </c>
      <c r="L13" s="20">
        <f t="shared" si="4"/>
        <v>10</v>
      </c>
      <c r="M13" s="21">
        <f t="shared" si="1"/>
        <v>0.21739130434782608</v>
      </c>
      <c r="N13" s="20">
        <f>F13+G13+(H13*2)+(I13*3)</f>
        <v>5</v>
      </c>
      <c r="O13" s="21">
        <f t="shared" ref="O13:O24" si="5">N13/D13</f>
        <v>0.21739130434782608</v>
      </c>
      <c r="Q13">
        <v>2</v>
      </c>
      <c r="R13" t="s">
        <v>476</v>
      </c>
      <c r="S13">
        <v>0.217</v>
      </c>
      <c r="T13">
        <v>9</v>
      </c>
      <c r="U13">
        <v>23</v>
      </c>
      <c r="V13">
        <v>5</v>
      </c>
      <c r="W13">
        <v>5</v>
      </c>
      <c r="X13">
        <v>0</v>
      </c>
      <c r="Y13">
        <v>0</v>
      </c>
      <c r="Z13">
        <v>0</v>
      </c>
      <c r="AA13">
        <v>2</v>
      </c>
      <c r="AB13">
        <v>6</v>
      </c>
      <c r="AC13">
        <v>10</v>
      </c>
      <c r="AD13">
        <v>5</v>
      </c>
      <c r="AE13">
        <v>0.217</v>
      </c>
      <c r="AG13">
        <f t="shared" ref="AG13:AG24" si="6">FIND(" ",R13)</f>
        <v>5</v>
      </c>
      <c r="AH13">
        <f t="shared" ref="AH13:AH24" si="7">LEN(R13)</f>
        <v>11</v>
      </c>
      <c r="AI13">
        <f t="shared" ref="AI13:AI24" si="8">AH13-AG13</f>
        <v>6</v>
      </c>
      <c r="AJ13" t="str">
        <f t="shared" ref="AJ13:AJ24" si="9">RIGHT(R13,AI13)</f>
        <v>Snyder</v>
      </c>
      <c r="AK13" t="str">
        <f t="shared" ref="AK13:AK24" si="10">LEFT(R13,(AG13-1))</f>
        <v>Jack</v>
      </c>
      <c r="AL13" t="str">
        <f t="shared" ref="AL13:AL24" si="11">AJ13&amp;", "&amp;AK13</f>
        <v>Snyder, Jack</v>
      </c>
    </row>
    <row r="14" spans="1:38" ht="17.100000000000001" customHeight="1" x14ac:dyDescent="0.2">
      <c r="A14" s="19">
        <v>51</v>
      </c>
      <c r="B14" s="19">
        <f t="shared" si="2"/>
        <v>9</v>
      </c>
      <c r="C14" s="36" t="str">
        <f t="shared" si="3"/>
        <v>Snyder, Mick</v>
      </c>
      <c r="D14" s="36">
        <f t="shared" si="4"/>
        <v>26</v>
      </c>
      <c r="E14" s="20">
        <f t="shared" si="4"/>
        <v>3</v>
      </c>
      <c r="F14" s="20">
        <f t="shared" si="4"/>
        <v>10</v>
      </c>
      <c r="G14" s="20">
        <f t="shared" si="4"/>
        <v>1</v>
      </c>
      <c r="H14" s="20">
        <f t="shared" si="4"/>
        <v>1</v>
      </c>
      <c r="I14" s="20">
        <f t="shared" si="4"/>
        <v>0</v>
      </c>
      <c r="J14" s="20">
        <f t="shared" si="4"/>
        <v>4</v>
      </c>
      <c r="K14" s="20">
        <f t="shared" si="4"/>
        <v>1</v>
      </c>
      <c r="L14" s="20">
        <f t="shared" si="4"/>
        <v>6</v>
      </c>
      <c r="M14" s="21">
        <f t="shared" si="1"/>
        <v>0.38461538461538464</v>
      </c>
      <c r="N14" s="20">
        <f t="shared" ref="N14:N24" si="12">F14+G14+(H14*2)+(I14*3)</f>
        <v>13</v>
      </c>
      <c r="O14" s="21">
        <f t="shared" si="5"/>
        <v>0.5</v>
      </c>
      <c r="Q14">
        <v>3</v>
      </c>
      <c r="R14" t="s">
        <v>477</v>
      </c>
      <c r="S14">
        <v>0.38500000000000001</v>
      </c>
      <c r="T14">
        <v>9</v>
      </c>
      <c r="U14">
        <v>26</v>
      </c>
      <c r="V14">
        <v>3</v>
      </c>
      <c r="W14">
        <v>10</v>
      </c>
      <c r="X14">
        <v>1</v>
      </c>
      <c r="Y14">
        <v>1</v>
      </c>
      <c r="Z14">
        <v>0</v>
      </c>
      <c r="AA14">
        <v>4</v>
      </c>
      <c r="AB14">
        <v>1</v>
      </c>
      <c r="AC14">
        <v>6</v>
      </c>
      <c r="AD14">
        <v>13</v>
      </c>
      <c r="AE14">
        <v>0.5</v>
      </c>
      <c r="AG14">
        <f t="shared" si="6"/>
        <v>5</v>
      </c>
      <c r="AH14">
        <f t="shared" si="7"/>
        <v>11</v>
      </c>
      <c r="AI14">
        <f t="shared" si="8"/>
        <v>6</v>
      </c>
      <c r="AJ14" t="str">
        <f t="shared" si="9"/>
        <v>Snyder</v>
      </c>
      <c r="AK14" t="str">
        <f t="shared" si="10"/>
        <v>Mick</v>
      </c>
      <c r="AL14" t="str">
        <f t="shared" si="11"/>
        <v>Snyder, Mick</v>
      </c>
    </row>
    <row r="15" spans="1:38" ht="17.100000000000001" customHeight="1" x14ac:dyDescent="0.2">
      <c r="A15" s="19">
        <v>53</v>
      </c>
      <c r="B15" s="19">
        <f t="shared" si="2"/>
        <v>9</v>
      </c>
      <c r="C15" s="36" t="str">
        <f t="shared" si="3"/>
        <v>Zayas, Andy</v>
      </c>
      <c r="D15" s="36">
        <f t="shared" si="4"/>
        <v>28</v>
      </c>
      <c r="E15" s="20">
        <f t="shared" si="4"/>
        <v>5</v>
      </c>
      <c r="F15" s="20">
        <f t="shared" si="4"/>
        <v>8</v>
      </c>
      <c r="G15" s="20">
        <f t="shared" si="4"/>
        <v>1</v>
      </c>
      <c r="H15" s="20">
        <f t="shared" si="4"/>
        <v>1</v>
      </c>
      <c r="I15" s="20">
        <f t="shared" si="4"/>
        <v>0</v>
      </c>
      <c r="J15" s="20">
        <f t="shared" si="4"/>
        <v>5</v>
      </c>
      <c r="K15" s="20">
        <f t="shared" si="4"/>
        <v>1</v>
      </c>
      <c r="L15" s="20">
        <f t="shared" si="4"/>
        <v>4</v>
      </c>
      <c r="M15" s="21">
        <f t="shared" si="1"/>
        <v>0.2857142857142857</v>
      </c>
      <c r="N15" s="20">
        <f t="shared" si="12"/>
        <v>11</v>
      </c>
      <c r="O15" s="21">
        <f t="shared" si="5"/>
        <v>0.39285714285714285</v>
      </c>
      <c r="Q15">
        <v>4</v>
      </c>
      <c r="R15" t="s">
        <v>478</v>
      </c>
      <c r="S15">
        <v>0.28599999999999998</v>
      </c>
      <c r="T15">
        <v>9</v>
      </c>
      <c r="U15">
        <v>28</v>
      </c>
      <c r="V15">
        <v>5</v>
      </c>
      <c r="W15">
        <v>8</v>
      </c>
      <c r="X15">
        <v>1</v>
      </c>
      <c r="Y15">
        <v>1</v>
      </c>
      <c r="Z15">
        <v>0</v>
      </c>
      <c r="AA15">
        <v>5</v>
      </c>
      <c r="AB15">
        <v>1</v>
      </c>
      <c r="AC15">
        <v>4</v>
      </c>
      <c r="AD15">
        <v>11</v>
      </c>
      <c r="AE15">
        <v>0.39300000000000002</v>
      </c>
      <c r="AG15">
        <f t="shared" si="6"/>
        <v>5</v>
      </c>
      <c r="AH15">
        <f t="shared" si="7"/>
        <v>10</v>
      </c>
      <c r="AI15">
        <f t="shared" si="8"/>
        <v>5</v>
      </c>
      <c r="AJ15" t="str">
        <f t="shared" si="9"/>
        <v>Zayas</v>
      </c>
      <c r="AK15" t="str">
        <f t="shared" si="10"/>
        <v>Andy</v>
      </c>
      <c r="AL15" t="str">
        <f t="shared" si="11"/>
        <v>Zayas, Andy</v>
      </c>
    </row>
    <row r="16" spans="1:38" ht="17.100000000000001" customHeight="1" x14ac:dyDescent="0.2">
      <c r="A16" s="19">
        <v>42</v>
      </c>
      <c r="B16" s="19">
        <f t="shared" si="2"/>
        <v>10</v>
      </c>
      <c r="C16" s="36" t="str">
        <f t="shared" si="3"/>
        <v>Smith, Chad</v>
      </c>
      <c r="D16" s="36">
        <f t="shared" si="4"/>
        <v>23</v>
      </c>
      <c r="E16" s="20">
        <f t="shared" si="4"/>
        <v>7</v>
      </c>
      <c r="F16" s="20">
        <f t="shared" si="4"/>
        <v>9</v>
      </c>
      <c r="G16" s="20">
        <f t="shared" si="4"/>
        <v>3</v>
      </c>
      <c r="H16" s="20">
        <f t="shared" si="4"/>
        <v>0</v>
      </c>
      <c r="I16" s="20">
        <f t="shared" si="4"/>
        <v>0</v>
      </c>
      <c r="J16" s="20">
        <f t="shared" si="4"/>
        <v>5</v>
      </c>
      <c r="K16" s="20">
        <f t="shared" si="4"/>
        <v>7</v>
      </c>
      <c r="L16" s="20">
        <f t="shared" si="4"/>
        <v>1</v>
      </c>
      <c r="M16" s="21">
        <f t="shared" si="1"/>
        <v>0.39130434782608697</v>
      </c>
      <c r="N16" s="20">
        <f t="shared" si="12"/>
        <v>12</v>
      </c>
      <c r="O16" s="21">
        <f t="shared" si="5"/>
        <v>0.52173913043478259</v>
      </c>
      <c r="Q16">
        <v>5</v>
      </c>
      <c r="R16" t="s">
        <v>479</v>
      </c>
      <c r="S16">
        <v>0.39100000000000001</v>
      </c>
      <c r="T16">
        <v>10</v>
      </c>
      <c r="U16">
        <v>23</v>
      </c>
      <c r="V16">
        <v>7</v>
      </c>
      <c r="W16">
        <v>9</v>
      </c>
      <c r="X16">
        <v>3</v>
      </c>
      <c r="Y16">
        <v>0</v>
      </c>
      <c r="Z16">
        <v>0</v>
      </c>
      <c r="AA16">
        <v>5</v>
      </c>
      <c r="AB16">
        <v>7</v>
      </c>
      <c r="AC16">
        <v>1</v>
      </c>
      <c r="AD16">
        <v>12</v>
      </c>
      <c r="AE16">
        <v>0.52200000000000002</v>
      </c>
      <c r="AG16">
        <f t="shared" si="6"/>
        <v>5</v>
      </c>
      <c r="AH16">
        <f t="shared" si="7"/>
        <v>10</v>
      </c>
      <c r="AI16">
        <f t="shared" si="8"/>
        <v>5</v>
      </c>
      <c r="AJ16" t="str">
        <f t="shared" si="9"/>
        <v>Smith</v>
      </c>
      <c r="AK16" t="str">
        <f t="shared" si="10"/>
        <v>Chad</v>
      </c>
      <c r="AL16" t="str">
        <f t="shared" si="11"/>
        <v>Smith, Chad</v>
      </c>
    </row>
    <row r="17" spans="1:38" ht="17.100000000000001" customHeight="1" x14ac:dyDescent="0.2">
      <c r="A17" s="19">
        <v>55</v>
      </c>
      <c r="B17" s="19">
        <f t="shared" si="2"/>
        <v>6</v>
      </c>
      <c r="C17" s="36" t="str">
        <f t="shared" si="3"/>
        <v>Hammers, Brett</v>
      </c>
      <c r="D17" s="36">
        <f t="shared" si="4"/>
        <v>16</v>
      </c>
      <c r="E17" s="20">
        <f t="shared" si="4"/>
        <v>4</v>
      </c>
      <c r="F17" s="20">
        <f t="shared" si="4"/>
        <v>5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4</v>
      </c>
      <c r="K17" s="20">
        <f t="shared" si="4"/>
        <v>2</v>
      </c>
      <c r="L17" s="20">
        <f t="shared" si="4"/>
        <v>2</v>
      </c>
      <c r="M17" s="21">
        <f t="shared" si="1"/>
        <v>0.3125</v>
      </c>
      <c r="N17" s="20">
        <f t="shared" si="12"/>
        <v>5</v>
      </c>
      <c r="O17" s="21">
        <f t="shared" si="5"/>
        <v>0.3125</v>
      </c>
      <c r="Q17">
        <v>6</v>
      </c>
      <c r="R17" t="s">
        <v>480</v>
      </c>
      <c r="S17">
        <v>0.312</v>
      </c>
      <c r="T17">
        <v>6</v>
      </c>
      <c r="U17">
        <v>16</v>
      </c>
      <c r="V17">
        <v>4</v>
      </c>
      <c r="W17">
        <v>5</v>
      </c>
      <c r="X17">
        <v>0</v>
      </c>
      <c r="Y17">
        <v>0</v>
      </c>
      <c r="Z17">
        <v>0</v>
      </c>
      <c r="AA17">
        <v>4</v>
      </c>
      <c r="AB17">
        <v>2</v>
      </c>
      <c r="AC17">
        <v>2</v>
      </c>
      <c r="AD17">
        <v>5</v>
      </c>
      <c r="AE17">
        <v>0.312</v>
      </c>
      <c r="AG17">
        <f t="shared" si="6"/>
        <v>6</v>
      </c>
      <c r="AH17">
        <f t="shared" si="7"/>
        <v>13</v>
      </c>
      <c r="AI17">
        <f t="shared" si="8"/>
        <v>7</v>
      </c>
      <c r="AJ17" t="str">
        <f t="shared" si="9"/>
        <v>Hammers</v>
      </c>
      <c r="AK17" t="str">
        <f t="shared" si="10"/>
        <v>Brett</v>
      </c>
      <c r="AL17" t="str">
        <f t="shared" si="11"/>
        <v>Hammers, Brett</v>
      </c>
    </row>
    <row r="18" spans="1:38" ht="17.100000000000001" customHeight="1" x14ac:dyDescent="0.2">
      <c r="A18" s="19">
        <v>60</v>
      </c>
      <c r="B18" s="19">
        <f t="shared" si="2"/>
        <v>9</v>
      </c>
      <c r="C18" s="36" t="str">
        <f t="shared" si="3"/>
        <v>Sniffin, Dave</v>
      </c>
      <c r="D18" s="36">
        <f t="shared" si="4"/>
        <v>26</v>
      </c>
      <c r="E18" s="20">
        <f t="shared" si="4"/>
        <v>1</v>
      </c>
      <c r="F18" s="20">
        <f t="shared" si="4"/>
        <v>8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1</v>
      </c>
      <c r="L18" s="20">
        <f t="shared" si="4"/>
        <v>1</v>
      </c>
      <c r="M18" s="21">
        <f t="shared" si="1"/>
        <v>0.30769230769230771</v>
      </c>
      <c r="N18" s="20">
        <f t="shared" si="12"/>
        <v>8</v>
      </c>
      <c r="O18" s="21">
        <f t="shared" si="5"/>
        <v>0.30769230769230771</v>
      </c>
      <c r="Q18">
        <v>7</v>
      </c>
      <c r="R18" t="s">
        <v>481</v>
      </c>
      <c r="S18">
        <v>0.308</v>
      </c>
      <c r="T18">
        <v>9</v>
      </c>
      <c r="U18">
        <v>26</v>
      </c>
      <c r="V18">
        <v>1</v>
      </c>
      <c r="W18">
        <v>8</v>
      </c>
      <c r="X18">
        <v>0</v>
      </c>
      <c r="Y18">
        <v>0</v>
      </c>
      <c r="Z18">
        <v>0</v>
      </c>
      <c r="AA18">
        <v>3</v>
      </c>
      <c r="AB18">
        <v>1</v>
      </c>
      <c r="AC18">
        <v>1</v>
      </c>
      <c r="AD18">
        <v>8</v>
      </c>
      <c r="AE18">
        <v>0.308</v>
      </c>
      <c r="AG18">
        <f t="shared" si="6"/>
        <v>5</v>
      </c>
      <c r="AH18">
        <f t="shared" si="7"/>
        <v>12</v>
      </c>
      <c r="AI18">
        <f t="shared" si="8"/>
        <v>7</v>
      </c>
      <c r="AJ18" t="str">
        <f t="shared" si="9"/>
        <v>Sniffin</v>
      </c>
      <c r="AK18" t="str">
        <f t="shared" si="10"/>
        <v>Dave</v>
      </c>
      <c r="AL18" t="str">
        <f t="shared" si="11"/>
        <v>Sniffin, Dave</v>
      </c>
    </row>
    <row r="19" spans="1:38" ht="17.100000000000001" customHeight="1" x14ac:dyDescent="0.2">
      <c r="A19" s="19">
        <v>58</v>
      </c>
      <c r="B19" s="19">
        <f t="shared" si="2"/>
        <v>9</v>
      </c>
      <c r="C19" s="36" t="str">
        <f t="shared" si="3"/>
        <v>Biser, Ron</v>
      </c>
      <c r="D19" s="36">
        <f t="shared" si="4"/>
        <v>22</v>
      </c>
      <c r="E19" s="20">
        <f t="shared" si="4"/>
        <v>5</v>
      </c>
      <c r="F19" s="20">
        <f t="shared" si="4"/>
        <v>11</v>
      </c>
      <c r="G19" s="20">
        <f t="shared" si="4"/>
        <v>2</v>
      </c>
      <c r="H19" s="20">
        <f t="shared" si="4"/>
        <v>1</v>
      </c>
      <c r="I19" s="20">
        <f t="shared" si="4"/>
        <v>0</v>
      </c>
      <c r="J19" s="20">
        <f t="shared" si="4"/>
        <v>2</v>
      </c>
      <c r="K19" s="20">
        <f t="shared" si="4"/>
        <v>5</v>
      </c>
      <c r="L19" s="20">
        <f t="shared" si="4"/>
        <v>3</v>
      </c>
      <c r="M19" s="21">
        <f t="shared" si="1"/>
        <v>0.5</v>
      </c>
      <c r="N19" s="20">
        <f t="shared" si="12"/>
        <v>15</v>
      </c>
      <c r="O19" s="21">
        <f t="shared" si="5"/>
        <v>0.68181818181818177</v>
      </c>
      <c r="Q19">
        <v>8</v>
      </c>
      <c r="R19" t="s">
        <v>482</v>
      </c>
      <c r="S19">
        <v>0.5</v>
      </c>
      <c r="T19">
        <v>9</v>
      </c>
      <c r="U19">
        <v>22</v>
      </c>
      <c r="V19">
        <v>5</v>
      </c>
      <c r="W19">
        <v>11</v>
      </c>
      <c r="X19">
        <v>2</v>
      </c>
      <c r="Y19">
        <v>1</v>
      </c>
      <c r="Z19">
        <v>0</v>
      </c>
      <c r="AA19">
        <v>2</v>
      </c>
      <c r="AB19">
        <v>5</v>
      </c>
      <c r="AC19">
        <v>3</v>
      </c>
      <c r="AD19">
        <v>15</v>
      </c>
      <c r="AE19">
        <v>0.68200000000000005</v>
      </c>
      <c r="AG19">
        <f t="shared" si="6"/>
        <v>4</v>
      </c>
      <c r="AH19">
        <f t="shared" si="7"/>
        <v>9</v>
      </c>
      <c r="AI19">
        <f t="shared" si="8"/>
        <v>5</v>
      </c>
      <c r="AJ19" t="str">
        <f t="shared" si="9"/>
        <v>Biser</v>
      </c>
      <c r="AK19" t="str">
        <f t="shared" si="10"/>
        <v>Ron</v>
      </c>
      <c r="AL19" t="str">
        <f t="shared" si="11"/>
        <v>Biser, Ron</v>
      </c>
    </row>
    <row r="20" spans="1:38" ht="17.100000000000001" customHeight="1" x14ac:dyDescent="0.2">
      <c r="A20" s="19">
        <v>58</v>
      </c>
      <c r="B20" s="19">
        <f t="shared" si="2"/>
        <v>9</v>
      </c>
      <c r="C20" s="36" t="str">
        <f t="shared" si="3"/>
        <v>Nodine, Gary</v>
      </c>
      <c r="D20" s="36">
        <f t="shared" si="4"/>
        <v>24</v>
      </c>
      <c r="E20" s="20">
        <f t="shared" si="4"/>
        <v>2</v>
      </c>
      <c r="F20" s="20">
        <f t="shared" si="4"/>
        <v>6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3</v>
      </c>
      <c r="K20" s="20">
        <f t="shared" si="4"/>
        <v>3</v>
      </c>
      <c r="L20" s="20">
        <f t="shared" si="4"/>
        <v>6</v>
      </c>
      <c r="M20" s="21">
        <f t="shared" si="1"/>
        <v>0.25</v>
      </c>
      <c r="N20" s="20">
        <f t="shared" si="12"/>
        <v>6</v>
      </c>
      <c r="O20" s="21">
        <f t="shared" si="5"/>
        <v>0.25</v>
      </c>
      <c r="Q20">
        <v>9</v>
      </c>
      <c r="R20" t="s">
        <v>483</v>
      </c>
      <c r="S20">
        <v>0.25</v>
      </c>
      <c r="T20">
        <v>9</v>
      </c>
      <c r="U20">
        <v>24</v>
      </c>
      <c r="V20">
        <v>2</v>
      </c>
      <c r="W20">
        <v>6</v>
      </c>
      <c r="X20">
        <v>0</v>
      </c>
      <c r="Y20">
        <v>0</v>
      </c>
      <c r="Z20">
        <v>0</v>
      </c>
      <c r="AA20">
        <v>3</v>
      </c>
      <c r="AB20">
        <v>3</v>
      </c>
      <c r="AC20">
        <v>6</v>
      </c>
      <c r="AD20">
        <v>6</v>
      </c>
      <c r="AE20">
        <v>0.25</v>
      </c>
      <c r="AG20">
        <f t="shared" si="6"/>
        <v>5</v>
      </c>
      <c r="AH20">
        <f t="shared" si="7"/>
        <v>11</v>
      </c>
      <c r="AI20">
        <f t="shared" si="8"/>
        <v>6</v>
      </c>
      <c r="AJ20" t="str">
        <f t="shared" si="9"/>
        <v>Nodine</v>
      </c>
      <c r="AK20" t="str">
        <f t="shared" si="10"/>
        <v>Gary</v>
      </c>
      <c r="AL20" t="str">
        <f t="shared" si="11"/>
        <v>Nodine, Gary</v>
      </c>
    </row>
    <row r="21" spans="1:38" ht="17.100000000000001" customHeight="1" x14ac:dyDescent="0.2">
      <c r="A21" s="19">
        <v>57</v>
      </c>
      <c r="B21" s="19">
        <f t="shared" si="2"/>
        <v>7</v>
      </c>
      <c r="C21" s="36" t="str">
        <f t="shared" si="3"/>
        <v>Howington, Rick</v>
      </c>
      <c r="D21" s="36">
        <f t="shared" si="4"/>
        <v>19</v>
      </c>
      <c r="E21" s="20">
        <f t="shared" si="4"/>
        <v>3</v>
      </c>
      <c r="F21" s="20">
        <f t="shared" si="4"/>
        <v>7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5</v>
      </c>
      <c r="K21" s="20">
        <f t="shared" si="4"/>
        <v>1</v>
      </c>
      <c r="L21" s="20">
        <f t="shared" si="4"/>
        <v>1</v>
      </c>
      <c r="M21" s="21">
        <f t="shared" si="1"/>
        <v>0.36842105263157893</v>
      </c>
      <c r="N21" s="20">
        <f t="shared" si="12"/>
        <v>7</v>
      </c>
      <c r="O21" s="21">
        <f t="shared" si="5"/>
        <v>0.36842105263157893</v>
      </c>
      <c r="Q21">
        <v>10</v>
      </c>
      <c r="R21" t="s">
        <v>484</v>
      </c>
      <c r="S21">
        <v>0.36799999999999999</v>
      </c>
      <c r="T21">
        <v>7</v>
      </c>
      <c r="U21">
        <v>19</v>
      </c>
      <c r="V21">
        <v>3</v>
      </c>
      <c r="W21">
        <v>7</v>
      </c>
      <c r="X21">
        <v>0</v>
      </c>
      <c r="Y21">
        <v>0</v>
      </c>
      <c r="Z21">
        <v>0</v>
      </c>
      <c r="AA21">
        <v>5</v>
      </c>
      <c r="AB21">
        <v>1</v>
      </c>
      <c r="AC21">
        <v>1</v>
      </c>
      <c r="AD21">
        <v>7</v>
      </c>
      <c r="AE21">
        <v>0.36799999999999999</v>
      </c>
      <c r="AG21">
        <f t="shared" si="6"/>
        <v>5</v>
      </c>
      <c r="AH21">
        <f t="shared" si="7"/>
        <v>14</v>
      </c>
      <c r="AI21">
        <f t="shared" si="8"/>
        <v>9</v>
      </c>
      <c r="AJ21" t="str">
        <f t="shared" si="9"/>
        <v>Howington</v>
      </c>
      <c r="AK21" t="str">
        <f t="shared" si="10"/>
        <v>Rick</v>
      </c>
      <c r="AL21" t="str">
        <f t="shared" si="11"/>
        <v>Howington, Rick</v>
      </c>
    </row>
    <row r="22" spans="1:38" ht="17.100000000000001" customHeight="1" x14ac:dyDescent="0.2">
      <c r="A22" s="19">
        <v>61</v>
      </c>
      <c r="B22" s="19">
        <f t="shared" si="2"/>
        <v>7</v>
      </c>
      <c r="C22" s="36" t="str">
        <f t="shared" si="3"/>
        <v>Ditzel, Ed</v>
      </c>
      <c r="D22" s="36">
        <f t="shared" si="4"/>
        <v>17</v>
      </c>
      <c r="E22" s="20">
        <f t="shared" si="4"/>
        <v>2</v>
      </c>
      <c r="F22" s="20">
        <f t="shared" si="4"/>
        <v>2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2</v>
      </c>
      <c r="K22" s="20">
        <f t="shared" si="4"/>
        <v>3</v>
      </c>
      <c r="L22" s="20">
        <f t="shared" si="4"/>
        <v>4</v>
      </c>
      <c r="M22" s="21">
        <f t="shared" si="1"/>
        <v>0.11764705882352941</v>
      </c>
      <c r="N22" s="20">
        <f t="shared" si="12"/>
        <v>2</v>
      </c>
      <c r="O22" s="21">
        <f t="shared" si="5"/>
        <v>0.11764705882352941</v>
      </c>
      <c r="Q22">
        <v>11</v>
      </c>
      <c r="R22" t="s">
        <v>485</v>
      </c>
      <c r="S22">
        <v>0.11799999999999999</v>
      </c>
      <c r="T22">
        <v>7</v>
      </c>
      <c r="U22">
        <v>17</v>
      </c>
      <c r="V22">
        <v>2</v>
      </c>
      <c r="W22">
        <v>2</v>
      </c>
      <c r="X22">
        <v>0</v>
      </c>
      <c r="Y22">
        <v>0</v>
      </c>
      <c r="Z22">
        <v>0</v>
      </c>
      <c r="AA22">
        <v>2</v>
      </c>
      <c r="AB22">
        <v>3</v>
      </c>
      <c r="AC22">
        <v>4</v>
      </c>
      <c r="AD22">
        <v>2</v>
      </c>
      <c r="AE22">
        <v>0.11799999999999999</v>
      </c>
      <c r="AG22">
        <f t="shared" si="6"/>
        <v>3</v>
      </c>
      <c r="AH22">
        <f t="shared" si="7"/>
        <v>9</v>
      </c>
      <c r="AI22">
        <f t="shared" si="8"/>
        <v>6</v>
      </c>
      <c r="AJ22" t="str">
        <f t="shared" si="9"/>
        <v>Ditzel</v>
      </c>
      <c r="AK22" t="str">
        <f t="shared" si="10"/>
        <v>Ed</v>
      </c>
      <c r="AL22" t="str">
        <f t="shared" si="11"/>
        <v>Ditzel, Ed</v>
      </c>
    </row>
    <row r="23" spans="1:38" ht="17.100000000000001" customHeight="1" x14ac:dyDescent="0.2">
      <c r="A23" s="19">
        <v>53</v>
      </c>
      <c r="B23" s="19">
        <f t="shared" si="2"/>
        <v>8</v>
      </c>
      <c r="C23" s="36" t="str">
        <f t="shared" si="3"/>
        <v>Young, Tom</v>
      </c>
      <c r="D23" s="36">
        <f t="shared" si="4"/>
        <v>22</v>
      </c>
      <c r="E23" s="20">
        <f t="shared" si="4"/>
        <v>4</v>
      </c>
      <c r="F23" s="20">
        <f t="shared" si="4"/>
        <v>4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3</v>
      </c>
      <c r="L23" s="20">
        <f t="shared" si="4"/>
        <v>3</v>
      </c>
      <c r="M23" s="21">
        <f t="shared" si="1"/>
        <v>0.18181818181818182</v>
      </c>
      <c r="N23" s="20">
        <f t="shared" si="12"/>
        <v>4</v>
      </c>
      <c r="O23" s="21">
        <f t="shared" si="5"/>
        <v>0.18181818181818182</v>
      </c>
      <c r="Q23">
        <v>12</v>
      </c>
      <c r="R23" t="s">
        <v>486</v>
      </c>
      <c r="S23">
        <v>0.182</v>
      </c>
      <c r="T23">
        <v>8</v>
      </c>
      <c r="U23">
        <v>22</v>
      </c>
      <c r="V23">
        <v>4</v>
      </c>
      <c r="W23">
        <v>4</v>
      </c>
      <c r="X23">
        <v>0</v>
      </c>
      <c r="Y23">
        <v>0</v>
      </c>
      <c r="Z23">
        <v>0</v>
      </c>
      <c r="AA23">
        <v>2</v>
      </c>
      <c r="AB23">
        <v>3</v>
      </c>
      <c r="AC23">
        <v>3</v>
      </c>
      <c r="AD23">
        <v>4</v>
      </c>
      <c r="AE23">
        <v>0.182</v>
      </c>
      <c r="AG23">
        <f t="shared" si="6"/>
        <v>4</v>
      </c>
      <c r="AH23">
        <f t="shared" si="7"/>
        <v>9</v>
      </c>
      <c r="AI23">
        <f t="shared" si="8"/>
        <v>5</v>
      </c>
      <c r="AJ23" t="str">
        <f t="shared" si="9"/>
        <v>Young</v>
      </c>
      <c r="AK23" t="str">
        <f t="shared" si="10"/>
        <v>Tom</v>
      </c>
      <c r="AL23" t="str">
        <f t="shared" si="11"/>
        <v>Young, Tom</v>
      </c>
    </row>
    <row r="24" spans="1:38" ht="17.100000000000001" customHeight="1" x14ac:dyDescent="0.2">
      <c r="A24" s="19">
        <v>60</v>
      </c>
      <c r="B24" s="19">
        <f t="shared" si="2"/>
        <v>10</v>
      </c>
      <c r="C24" s="36" t="str">
        <f t="shared" si="3"/>
        <v>Wolfe, Gordie</v>
      </c>
      <c r="D24" s="36">
        <f t="shared" si="4"/>
        <v>29</v>
      </c>
      <c r="E24" s="20">
        <f t="shared" si="4"/>
        <v>3</v>
      </c>
      <c r="F24" s="20">
        <f t="shared" si="4"/>
        <v>15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3</v>
      </c>
      <c r="K24" s="20">
        <f t="shared" si="4"/>
        <v>2</v>
      </c>
      <c r="L24" s="20">
        <f t="shared" si="4"/>
        <v>2</v>
      </c>
      <c r="M24" s="21">
        <f t="shared" si="1"/>
        <v>0.51724137931034486</v>
      </c>
      <c r="N24" s="20">
        <f t="shared" si="12"/>
        <v>15</v>
      </c>
      <c r="O24" s="21">
        <f t="shared" si="5"/>
        <v>0.51724137931034486</v>
      </c>
      <c r="Q24">
        <v>13</v>
      </c>
      <c r="R24" t="s">
        <v>53</v>
      </c>
      <c r="S24">
        <v>0.51700000000000002</v>
      </c>
      <c r="T24">
        <v>10</v>
      </c>
      <c r="U24">
        <v>29</v>
      </c>
      <c r="V24">
        <v>3</v>
      </c>
      <c r="W24">
        <v>15</v>
      </c>
      <c r="X24">
        <v>0</v>
      </c>
      <c r="Y24">
        <v>0</v>
      </c>
      <c r="Z24">
        <v>0</v>
      </c>
      <c r="AA24">
        <v>3</v>
      </c>
      <c r="AB24">
        <v>2</v>
      </c>
      <c r="AC24">
        <v>2</v>
      </c>
      <c r="AD24">
        <v>15</v>
      </c>
      <c r="AE24">
        <v>0.51700000000000002</v>
      </c>
      <c r="AG24">
        <f t="shared" si="6"/>
        <v>7</v>
      </c>
      <c r="AH24">
        <f t="shared" si="7"/>
        <v>12</v>
      </c>
      <c r="AI24">
        <f t="shared" si="8"/>
        <v>5</v>
      </c>
      <c r="AJ24" t="str">
        <f t="shared" si="9"/>
        <v>Wolfe</v>
      </c>
      <c r="AK24" t="str">
        <f t="shared" si="10"/>
        <v>Gordie</v>
      </c>
      <c r="AL24" t="str">
        <f t="shared" si="11"/>
        <v>Wolfe, Gordie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704</v>
      </c>
      <c r="B29" s="22"/>
      <c r="C29" s="37" t="s">
        <v>39</v>
      </c>
      <c r="D29" s="38">
        <f>SUM(D12:D28)</f>
        <v>302</v>
      </c>
      <c r="E29" s="23">
        <f t="shared" ref="E29:L29" si="13">SUM(E12:E28)</f>
        <v>49</v>
      </c>
      <c r="F29" s="23">
        <f t="shared" si="13"/>
        <v>98</v>
      </c>
      <c r="G29" s="23">
        <f t="shared" si="13"/>
        <v>7</v>
      </c>
      <c r="H29" s="23">
        <f t="shared" si="13"/>
        <v>3</v>
      </c>
      <c r="I29" s="23">
        <f t="shared" si="13"/>
        <v>0</v>
      </c>
      <c r="J29" s="23">
        <f t="shared" si="13"/>
        <v>43</v>
      </c>
      <c r="K29" s="23">
        <f t="shared" si="13"/>
        <v>40</v>
      </c>
      <c r="L29" s="23">
        <f t="shared" si="13"/>
        <v>44</v>
      </c>
      <c r="M29" s="21">
        <f>F29/D29</f>
        <v>0.32450331125827814</v>
      </c>
      <c r="N29" s="24">
        <f>SUM(N12:N28)</f>
        <v>111</v>
      </c>
      <c r="O29" s="21">
        <f>N29/D29</f>
        <v>0.36754966887417218</v>
      </c>
    </row>
    <row r="30" spans="1:38" ht="17.100000000000001" customHeight="1" x14ac:dyDescent="0.2">
      <c r="A30" s="25">
        <f>A29/13</f>
        <v>54.153846153846153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88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3</v>
      </c>
      <c r="C33" s="36" t="str">
        <f>IF(AH33=0,"",AL33)</f>
        <v>Seitz, Tim</v>
      </c>
      <c r="D33" s="41">
        <f>IF(C33="","",AE33)</f>
        <v>7</v>
      </c>
      <c r="E33" s="20">
        <f>IF(C33="","",V33)</f>
        <v>20</v>
      </c>
      <c r="F33" s="20">
        <f>IF(C33="","",U33)</f>
        <v>17</v>
      </c>
      <c r="G33" s="20">
        <f>IF(C33="","",W33)</f>
        <v>9</v>
      </c>
      <c r="H33" s="20">
        <f>IF(C33="","",X33)</f>
        <v>2</v>
      </c>
      <c r="I33" s="31">
        <f>IF(C33="","",E33*7/D33)</f>
        <v>20</v>
      </c>
      <c r="J33" s="31">
        <f>IF(C33="","",F33*7/D33)</f>
        <v>17</v>
      </c>
      <c r="K33" s="31">
        <f>IF(C33="","",G33*7/D33)</f>
        <v>9</v>
      </c>
      <c r="L33" s="31">
        <f>IF(C33="","",H33*7/D33)</f>
        <v>2</v>
      </c>
      <c r="M33" s="20">
        <f>IF(C33="","",Y33)</f>
        <v>0</v>
      </c>
      <c r="N33" s="20">
        <f>IF(C33="","",Z33)</f>
        <v>1</v>
      </c>
      <c r="O33" s="20">
        <f>IF(C33="","",AA33)</f>
        <v>0</v>
      </c>
      <c r="Q33">
        <v>1</v>
      </c>
      <c r="R33" t="s">
        <v>475</v>
      </c>
      <c r="S33">
        <v>3</v>
      </c>
      <c r="T33">
        <v>7</v>
      </c>
      <c r="U33">
        <v>17</v>
      </c>
      <c r="V33">
        <v>20</v>
      </c>
      <c r="W33">
        <v>9</v>
      </c>
      <c r="X33">
        <v>2</v>
      </c>
      <c r="Y33">
        <v>0</v>
      </c>
      <c r="Z33">
        <v>1</v>
      </c>
      <c r="AA33">
        <v>0</v>
      </c>
      <c r="AE33">
        <f>DOLLARDE(T33,3)</f>
        <v>7</v>
      </c>
      <c r="AG33">
        <f>FIND(" ",R33)</f>
        <v>4</v>
      </c>
      <c r="AH33">
        <f>LEN(R33)</f>
        <v>9</v>
      </c>
      <c r="AI33">
        <f>AH33-AG33</f>
        <v>5</v>
      </c>
      <c r="AJ33" t="str">
        <f>RIGHT(R33,AI33)</f>
        <v>Seitz</v>
      </c>
      <c r="AK33" t="str">
        <f>LEFT(R33,(AG33-1))</f>
        <v>Tim</v>
      </c>
      <c r="AL33" t="str">
        <f>AJ33&amp;", "&amp;AK33</f>
        <v>Seitz, Tim</v>
      </c>
    </row>
    <row r="34" spans="1:38" ht="17.100000000000001" customHeight="1" x14ac:dyDescent="0.2">
      <c r="A34" s="19"/>
      <c r="B34" s="19">
        <f t="shared" ref="B34:B41" si="14">IF(C34="","",S34)</f>
        <v>3</v>
      </c>
      <c r="C34" s="36" t="str">
        <f t="shared" ref="C34:C41" si="15">IF(AH34=0,"",AL34)</f>
        <v>Snyder, Jack</v>
      </c>
      <c r="D34" s="41">
        <f t="shared" ref="D34:D41" si="16">IF(C34="","",AE34)</f>
        <v>10</v>
      </c>
      <c r="E34" s="20">
        <f t="shared" ref="E34:E41" si="17">IF(C34="","",V34)</f>
        <v>25</v>
      </c>
      <c r="F34" s="20">
        <f t="shared" ref="F34:F41" si="18">IF(C34="","",U34)</f>
        <v>17</v>
      </c>
      <c r="G34" s="20">
        <f t="shared" ref="G34:G41" si="19">IF(C34="","",W34)</f>
        <v>7</v>
      </c>
      <c r="H34" s="20">
        <f t="shared" ref="H34:H41" si="20">IF(C34="","",X34)</f>
        <v>4</v>
      </c>
      <c r="I34" s="31">
        <f t="shared" ref="I34:I41" si="21">IF(C34="","",E34*7/D34)</f>
        <v>17.5</v>
      </c>
      <c r="J34" s="31">
        <f t="shared" ref="J34:J41" si="22">IF(C34="","",F34*7/D34)</f>
        <v>11.9</v>
      </c>
      <c r="K34" s="31">
        <f t="shared" ref="K34:K41" si="23">IF(C34="","",G34*7/D34)</f>
        <v>4.9000000000000004</v>
      </c>
      <c r="L34" s="31">
        <f t="shared" ref="L34:L41" si="24">IF(C34="","",H34*7/D34)</f>
        <v>2.8</v>
      </c>
      <c r="M34" s="20">
        <f t="shared" ref="M34:M41" si="25">IF(C34="","",Y34)</f>
        <v>1</v>
      </c>
      <c r="N34" s="20">
        <f t="shared" ref="N34:N41" si="26">IF(C34="","",Z34)</f>
        <v>1</v>
      </c>
      <c r="O34" s="20">
        <f t="shared" ref="O34:O41" si="27">IF(C34="","",AA34)</f>
        <v>0</v>
      </c>
      <c r="Q34">
        <v>2</v>
      </c>
      <c r="R34" t="s">
        <v>476</v>
      </c>
      <c r="S34">
        <v>3</v>
      </c>
      <c r="T34">
        <v>10</v>
      </c>
      <c r="U34">
        <v>17</v>
      </c>
      <c r="V34">
        <v>25</v>
      </c>
      <c r="W34">
        <v>7</v>
      </c>
      <c r="X34">
        <v>4</v>
      </c>
      <c r="Y34">
        <v>1</v>
      </c>
      <c r="Z34">
        <v>1</v>
      </c>
      <c r="AA34">
        <v>0</v>
      </c>
      <c r="AE34">
        <f t="shared" ref="AE34:AE42" si="28">DOLLARDE(T34,3)</f>
        <v>10</v>
      </c>
      <c r="AG34">
        <f t="shared" ref="AG34:AG41" si="29">FIND(" ",R34)</f>
        <v>5</v>
      </c>
      <c r="AH34">
        <f t="shared" ref="AH34:AH41" si="30">LEN(R34)</f>
        <v>11</v>
      </c>
      <c r="AI34">
        <f t="shared" ref="AI34:AI41" si="31">AH34-AG34</f>
        <v>6</v>
      </c>
      <c r="AJ34" t="str">
        <f t="shared" ref="AJ34:AJ41" si="32">RIGHT(R34,AI34)</f>
        <v>Snyder</v>
      </c>
      <c r="AK34" t="str">
        <f t="shared" ref="AK34:AK41" si="33">LEFT(R34,(AG34-1))</f>
        <v>Jack</v>
      </c>
      <c r="AL34" t="str">
        <f t="shared" ref="AL34:AL41" si="34">AJ34&amp;", "&amp;AK34</f>
        <v>Snyder, Jack</v>
      </c>
    </row>
    <row r="35" spans="1:38" ht="17.100000000000001" customHeight="1" x14ac:dyDescent="0.2">
      <c r="A35" s="19"/>
      <c r="B35" s="19">
        <f t="shared" si="14"/>
        <v>7</v>
      </c>
      <c r="C35" s="36" t="str">
        <f t="shared" si="15"/>
        <v>Zayas, Andy</v>
      </c>
      <c r="D35" s="41">
        <f t="shared" si="16"/>
        <v>20</v>
      </c>
      <c r="E35" s="20">
        <f t="shared" si="17"/>
        <v>30</v>
      </c>
      <c r="F35" s="20">
        <f t="shared" si="18"/>
        <v>22</v>
      </c>
      <c r="G35" s="20">
        <f t="shared" si="19"/>
        <v>10</v>
      </c>
      <c r="H35" s="20">
        <f t="shared" si="20"/>
        <v>5</v>
      </c>
      <c r="I35" s="31">
        <f t="shared" si="21"/>
        <v>10.5</v>
      </c>
      <c r="J35" s="31">
        <f t="shared" si="22"/>
        <v>7.7</v>
      </c>
      <c r="K35" s="31">
        <f t="shared" si="23"/>
        <v>3.5</v>
      </c>
      <c r="L35" s="31">
        <f t="shared" si="24"/>
        <v>1.75</v>
      </c>
      <c r="M35" s="20">
        <f t="shared" si="25"/>
        <v>0</v>
      </c>
      <c r="N35" s="20">
        <f t="shared" si="26"/>
        <v>2</v>
      </c>
      <c r="O35" s="20">
        <f t="shared" si="27"/>
        <v>1</v>
      </c>
      <c r="Q35">
        <v>4</v>
      </c>
      <c r="R35" t="s">
        <v>478</v>
      </c>
      <c r="S35">
        <v>7</v>
      </c>
      <c r="T35">
        <v>20</v>
      </c>
      <c r="U35">
        <v>22</v>
      </c>
      <c r="V35">
        <v>30</v>
      </c>
      <c r="W35">
        <v>10</v>
      </c>
      <c r="X35">
        <v>5</v>
      </c>
      <c r="Y35">
        <v>0</v>
      </c>
      <c r="Z35">
        <v>2</v>
      </c>
      <c r="AA35">
        <v>1</v>
      </c>
      <c r="AE35">
        <f t="shared" si="28"/>
        <v>20</v>
      </c>
      <c r="AG35">
        <f t="shared" si="29"/>
        <v>5</v>
      </c>
      <c r="AH35">
        <f t="shared" si="30"/>
        <v>10</v>
      </c>
      <c r="AI35">
        <f t="shared" si="31"/>
        <v>5</v>
      </c>
      <c r="AJ35" t="str">
        <f t="shared" si="32"/>
        <v>Zayas</v>
      </c>
      <c r="AK35" t="str">
        <f t="shared" si="33"/>
        <v>Andy</v>
      </c>
      <c r="AL35" t="str">
        <f t="shared" si="34"/>
        <v>Zayas, Andy</v>
      </c>
    </row>
    <row r="36" spans="1:38" ht="17.100000000000001" customHeight="1" x14ac:dyDescent="0.2">
      <c r="A36" s="19"/>
      <c r="B36" s="19">
        <f t="shared" si="14"/>
        <v>8</v>
      </c>
      <c r="C36" s="36" t="str">
        <f t="shared" si="15"/>
        <v>Smith, Chad</v>
      </c>
      <c r="D36" s="41">
        <f t="shared" si="16"/>
        <v>28</v>
      </c>
      <c r="E36" s="20">
        <f t="shared" si="17"/>
        <v>58</v>
      </c>
      <c r="F36" s="20">
        <f t="shared" si="18"/>
        <v>40</v>
      </c>
      <c r="G36" s="20">
        <f t="shared" si="19"/>
        <v>23</v>
      </c>
      <c r="H36" s="20">
        <f t="shared" si="20"/>
        <v>16</v>
      </c>
      <c r="I36" s="31">
        <f t="shared" si="21"/>
        <v>14.5</v>
      </c>
      <c r="J36" s="31">
        <f t="shared" si="22"/>
        <v>10</v>
      </c>
      <c r="K36" s="31">
        <f t="shared" si="23"/>
        <v>5.75</v>
      </c>
      <c r="L36" s="31">
        <f t="shared" si="24"/>
        <v>4</v>
      </c>
      <c r="M36" s="20">
        <f t="shared" si="25"/>
        <v>2</v>
      </c>
      <c r="N36" s="20">
        <f t="shared" si="26"/>
        <v>3</v>
      </c>
      <c r="O36" s="20">
        <f t="shared" si="27"/>
        <v>0</v>
      </c>
      <c r="Q36">
        <v>5</v>
      </c>
      <c r="R36" t="s">
        <v>479</v>
      </c>
      <c r="S36">
        <v>8</v>
      </c>
      <c r="T36">
        <v>28</v>
      </c>
      <c r="U36">
        <v>40</v>
      </c>
      <c r="V36">
        <v>58</v>
      </c>
      <c r="W36">
        <v>23</v>
      </c>
      <c r="X36">
        <v>16</v>
      </c>
      <c r="Y36">
        <v>2</v>
      </c>
      <c r="Z36">
        <v>3</v>
      </c>
      <c r="AA36">
        <v>0</v>
      </c>
      <c r="AE36">
        <f t="shared" si="28"/>
        <v>28</v>
      </c>
      <c r="AG36">
        <f t="shared" si="29"/>
        <v>5</v>
      </c>
      <c r="AH36">
        <f t="shared" si="30"/>
        <v>10</v>
      </c>
      <c r="AI36">
        <f t="shared" si="31"/>
        <v>5</v>
      </c>
      <c r="AJ36" t="str">
        <f t="shared" si="32"/>
        <v>Smith</v>
      </c>
      <c r="AK36" t="str">
        <f t="shared" si="33"/>
        <v>Chad</v>
      </c>
      <c r="AL36" t="str">
        <f t="shared" si="34"/>
        <v>Smith, Chad</v>
      </c>
    </row>
    <row r="37" spans="1:38" ht="17.100000000000001" customHeight="1" x14ac:dyDescent="0.2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20" t="str">
        <f t="shared" si="17"/>
        <v/>
      </c>
      <c r="F37" s="20" t="str">
        <f t="shared" si="18"/>
        <v/>
      </c>
      <c r="G37" s="20" t="str">
        <f t="shared" si="19"/>
        <v/>
      </c>
      <c r="H37" s="20" t="str">
        <f t="shared" si="20"/>
        <v/>
      </c>
      <c r="I37" s="31" t="str">
        <f t="shared" si="21"/>
        <v/>
      </c>
      <c r="J37" s="31" t="str">
        <f t="shared" si="22"/>
        <v/>
      </c>
      <c r="K37" s="31" t="str">
        <f t="shared" si="23"/>
        <v/>
      </c>
      <c r="L37" s="31" t="str">
        <f t="shared" si="24"/>
        <v/>
      </c>
      <c r="M37" s="20" t="str">
        <f t="shared" si="25"/>
        <v/>
      </c>
      <c r="N37" s="20" t="str">
        <f t="shared" si="26"/>
        <v/>
      </c>
      <c r="O37" s="20" t="str">
        <f t="shared" si="27"/>
        <v/>
      </c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31">
        <f t="shared" ref="D42" si="35">SUM(D33:D41)</f>
        <v>65</v>
      </c>
      <c r="E42" s="35">
        <f t="shared" ref="E42:H42" si="36">SUM(E33:E41)</f>
        <v>133</v>
      </c>
      <c r="F42" s="35">
        <f t="shared" si="36"/>
        <v>96</v>
      </c>
      <c r="G42" s="35">
        <f t="shared" si="36"/>
        <v>49</v>
      </c>
      <c r="H42" s="35">
        <f t="shared" si="36"/>
        <v>27</v>
      </c>
      <c r="I42" s="31">
        <f>E42*7/D42</f>
        <v>14.323076923076924</v>
      </c>
      <c r="J42" s="31">
        <f>F42*7/D42</f>
        <v>10.338461538461539</v>
      </c>
      <c r="K42" s="32">
        <f>G42*7/D42</f>
        <v>5.2769230769230768</v>
      </c>
      <c r="L42" s="32">
        <f>H42*7/D42</f>
        <v>2.9076923076923076</v>
      </c>
      <c r="M42" s="20">
        <f>SUM(M33:M41)</f>
        <v>3</v>
      </c>
      <c r="N42" s="20">
        <f t="shared" ref="N42:O42" si="37">SUM(N33:N41)</f>
        <v>7</v>
      </c>
      <c r="O42" s="20">
        <f t="shared" si="37"/>
        <v>1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P30" sqref="P30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48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71</v>
      </c>
      <c r="J1" s="5" t="s">
        <v>2</v>
      </c>
      <c r="K1" s="6" t="s">
        <v>1</v>
      </c>
      <c r="L1" s="7" t="s">
        <v>128</v>
      </c>
      <c r="M1" s="5" t="s">
        <v>4</v>
      </c>
      <c r="N1" s="6" t="s">
        <v>1</v>
      </c>
      <c r="O1" s="7" t="s">
        <v>126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8</v>
      </c>
      <c r="D3" s="2"/>
      <c r="E3" s="12"/>
      <c r="F3" s="3"/>
      <c r="G3" s="13" t="s">
        <v>7</v>
      </c>
      <c r="H3" s="14" t="s">
        <v>47</v>
      </c>
      <c r="I3" s="15"/>
      <c r="J3" s="13" t="s">
        <v>129</v>
      </c>
      <c r="K3" s="14" t="s">
        <v>52</v>
      </c>
      <c r="L3" s="15"/>
      <c r="M3" s="13" t="s">
        <v>129</v>
      </c>
      <c r="N3" s="14" t="s">
        <v>15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1</v>
      </c>
      <c r="I4" s="7" t="s">
        <v>520</v>
      </c>
      <c r="J4" s="5" t="s">
        <v>11</v>
      </c>
      <c r="K4" s="6" t="s">
        <v>1</v>
      </c>
      <c r="L4" s="7" t="s">
        <v>110</v>
      </c>
      <c r="M4" s="5" t="s">
        <v>12</v>
      </c>
      <c r="N4" s="6" t="s">
        <v>1</v>
      </c>
      <c r="O4" s="7" t="s">
        <v>523</v>
      </c>
    </row>
    <row r="5" spans="1:38" s="8" customFormat="1" ht="17.100000000000001" customHeight="1" x14ac:dyDescent="0.25">
      <c r="A5" s="1" t="s">
        <v>13</v>
      </c>
      <c r="B5" s="2"/>
      <c r="C5" s="1" t="s">
        <v>51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129</v>
      </c>
      <c r="H6" s="14" t="s">
        <v>49</v>
      </c>
      <c r="J6" s="13" t="s">
        <v>129</v>
      </c>
      <c r="K6" s="14" t="s">
        <v>73</v>
      </c>
      <c r="L6" s="15"/>
      <c r="M6" s="13" t="s">
        <v>7</v>
      </c>
      <c r="N6" s="14" t="s">
        <v>9</v>
      </c>
      <c r="O6" s="15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8</v>
      </c>
      <c r="D7" s="5" t="s">
        <v>17</v>
      </c>
      <c r="E7" s="6" t="s">
        <v>1</v>
      </c>
      <c r="F7" s="7" t="s">
        <v>538</v>
      </c>
      <c r="G7" s="5" t="s">
        <v>18</v>
      </c>
      <c r="H7" s="6" t="s">
        <v>1</v>
      </c>
      <c r="I7" s="7" t="s">
        <v>544</v>
      </c>
      <c r="J7" s="5" t="s">
        <v>19</v>
      </c>
      <c r="K7" s="6" t="s">
        <v>3</v>
      </c>
      <c r="L7" s="7" t="s">
        <v>518</v>
      </c>
      <c r="M7" s="5" t="s">
        <v>20</v>
      </c>
      <c r="N7" s="6" t="s">
        <v>3</v>
      </c>
      <c r="O7" s="7" t="s">
        <v>548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2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7</v>
      </c>
      <c r="E9" s="14" t="s">
        <v>14</v>
      </c>
      <c r="F9" s="15"/>
      <c r="G9" s="13" t="s">
        <v>7</v>
      </c>
      <c r="H9" s="14" t="s">
        <v>23</v>
      </c>
      <c r="I9" s="15"/>
      <c r="J9" s="13" t="s">
        <v>7</v>
      </c>
      <c r="K9" s="14" t="s">
        <v>64</v>
      </c>
      <c r="L9" s="15"/>
      <c r="M9" s="13" t="s">
        <v>129</v>
      </c>
      <c r="N9" s="14" t="s">
        <v>64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50</v>
      </c>
      <c r="B12" s="19">
        <f>T12</f>
        <v>10</v>
      </c>
      <c r="C12" s="36" t="str">
        <f>AL12</f>
        <v>Johnston, Paul</v>
      </c>
      <c r="D12" s="36">
        <f t="shared" ref="D12:L12" si="0">U12</f>
        <v>31</v>
      </c>
      <c r="E12" s="20">
        <f t="shared" si="0"/>
        <v>12</v>
      </c>
      <c r="F12" s="20">
        <f t="shared" si="0"/>
        <v>16</v>
      </c>
      <c r="G12" s="20">
        <f t="shared" si="0"/>
        <v>3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2</v>
      </c>
      <c r="L12" s="20">
        <f t="shared" si="0"/>
        <v>2</v>
      </c>
      <c r="M12" s="21">
        <f t="shared" ref="M12:M24" si="1">F12/D12</f>
        <v>0.5161290322580645</v>
      </c>
      <c r="N12" s="20">
        <f>F12+G12+(H12*2)+(I12*3)</f>
        <v>19</v>
      </c>
      <c r="O12" s="21">
        <f>N12/D12</f>
        <v>0.61290322580645162</v>
      </c>
      <c r="Q12">
        <v>1</v>
      </c>
      <c r="R12" t="s">
        <v>487</v>
      </c>
      <c r="S12">
        <v>0.51600000000000001</v>
      </c>
      <c r="T12">
        <v>10</v>
      </c>
      <c r="U12">
        <v>31</v>
      </c>
      <c r="V12">
        <v>12</v>
      </c>
      <c r="W12">
        <v>16</v>
      </c>
      <c r="X12">
        <v>3</v>
      </c>
      <c r="Y12">
        <v>0</v>
      </c>
      <c r="Z12">
        <v>0</v>
      </c>
      <c r="AA12">
        <v>4</v>
      </c>
      <c r="AB12">
        <v>2</v>
      </c>
      <c r="AC12">
        <v>2</v>
      </c>
      <c r="AD12">
        <v>19</v>
      </c>
      <c r="AE12">
        <v>0.61299999999999999</v>
      </c>
      <c r="AG12">
        <f>FIND(" ",R12)</f>
        <v>5</v>
      </c>
      <c r="AH12">
        <f>LEN(R12)</f>
        <v>13</v>
      </c>
      <c r="AI12">
        <f>AH12-AG12</f>
        <v>8</v>
      </c>
      <c r="AJ12" t="str">
        <f>RIGHT(R12,AI12)</f>
        <v>Johnston</v>
      </c>
      <c r="AK12" t="str">
        <f>LEFT(R12,(AG12-1))</f>
        <v>Paul</v>
      </c>
      <c r="AL12" t="str">
        <f>AJ12&amp;", "&amp;AK12</f>
        <v>Johnston, Paul</v>
      </c>
    </row>
    <row r="13" spans="1:38" ht="17.100000000000001" customHeight="1" x14ac:dyDescent="0.2">
      <c r="A13" s="19">
        <v>51</v>
      </c>
      <c r="B13" s="19">
        <f t="shared" ref="B13:B24" si="2">T13</f>
        <v>10</v>
      </c>
      <c r="C13" s="36" t="str">
        <f t="shared" ref="C13:C24" si="3">AL13</f>
        <v>Klinedinst, Steve</v>
      </c>
      <c r="D13" s="36">
        <f t="shared" ref="D13:L24" si="4">U13</f>
        <v>29</v>
      </c>
      <c r="E13" s="20">
        <f t="shared" si="4"/>
        <v>11</v>
      </c>
      <c r="F13" s="20">
        <f t="shared" si="4"/>
        <v>12</v>
      </c>
      <c r="G13" s="20">
        <f t="shared" si="4"/>
        <v>2</v>
      </c>
      <c r="H13" s="20">
        <f t="shared" si="4"/>
        <v>0</v>
      </c>
      <c r="I13" s="20">
        <f t="shared" si="4"/>
        <v>0</v>
      </c>
      <c r="J13" s="20">
        <f t="shared" si="4"/>
        <v>5</v>
      </c>
      <c r="K13" s="20">
        <f t="shared" si="4"/>
        <v>5</v>
      </c>
      <c r="L13" s="20">
        <f t="shared" si="4"/>
        <v>3</v>
      </c>
      <c r="M13" s="21">
        <f t="shared" si="1"/>
        <v>0.41379310344827586</v>
      </c>
      <c r="N13" s="20">
        <f>F13+G13+(H13*2)+(I13*3)</f>
        <v>14</v>
      </c>
      <c r="O13" s="21">
        <f t="shared" ref="O13:O24" si="5">N13/D13</f>
        <v>0.48275862068965519</v>
      </c>
      <c r="Q13">
        <v>2</v>
      </c>
      <c r="R13" t="s">
        <v>491</v>
      </c>
      <c r="S13">
        <v>0.41399999999999998</v>
      </c>
      <c r="T13">
        <v>10</v>
      </c>
      <c r="U13">
        <v>29</v>
      </c>
      <c r="V13">
        <v>11</v>
      </c>
      <c r="W13">
        <v>12</v>
      </c>
      <c r="X13">
        <v>2</v>
      </c>
      <c r="Y13">
        <v>0</v>
      </c>
      <c r="Z13">
        <v>0</v>
      </c>
      <c r="AA13">
        <v>5</v>
      </c>
      <c r="AB13">
        <v>5</v>
      </c>
      <c r="AC13">
        <v>3</v>
      </c>
      <c r="AD13">
        <v>14</v>
      </c>
      <c r="AE13">
        <v>0.48299999999999998</v>
      </c>
      <c r="AG13">
        <f t="shared" ref="AG13:AG24" si="6">FIND(" ",R13)</f>
        <v>6</v>
      </c>
      <c r="AH13">
        <f t="shared" ref="AH13:AH24" si="7">LEN(R13)</f>
        <v>16</v>
      </c>
      <c r="AI13">
        <f t="shared" ref="AI13:AI24" si="8">AH13-AG13</f>
        <v>10</v>
      </c>
      <c r="AJ13" t="str">
        <f t="shared" ref="AJ13:AJ24" si="9">RIGHT(R13,AI13)</f>
        <v>Klinedinst</v>
      </c>
      <c r="AK13" t="str">
        <f t="shared" ref="AK13:AK24" si="10">LEFT(R13,(AG13-1))</f>
        <v>Steve</v>
      </c>
      <c r="AL13" t="str">
        <f t="shared" ref="AL13:AL24" si="11">AJ13&amp;", "&amp;AK13</f>
        <v>Klinedinst, Steve</v>
      </c>
    </row>
    <row r="14" spans="1:38" ht="17.100000000000001" customHeight="1" x14ac:dyDescent="0.2">
      <c r="A14" s="19">
        <v>50</v>
      </c>
      <c r="B14" s="19">
        <f t="shared" si="2"/>
        <v>10</v>
      </c>
      <c r="C14" s="36" t="str">
        <f t="shared" si="3"/>
        <v>Lyter, Jim</v>
      </c>
      <c r="D14" s="36">
        <f t="shared" si="4"/>
        <v>29</v>
      </c>
      <c r="E14" s="20">
        <f t="shared" si="4"/>
        <v>14</v>
      </c>
      <c r="F14" s="20">
        <f t="shared" si="4"/>
        <v>17</v>
      </c>
      <c r="G14" s="20">
        <f t="shared" si="4"/>
        <v>4</v>
      </c>
      <c r="H14" s="20">
        <f t="shared" si="4"/>
        <v>0</v>
      </c>
      <c r="I14" s="20">
        <f t="shared" si="4"/>
        <v>0</v>
      </c>
      <c r="J14" s="20">
        <f t="shared" si="4"/>
        <v>10</v>
      </c>
      <c r="K14" s="20">
        <f t="shared" si="4"/>
        <v>4</v>
      </c>
      <c r="L14" s="20">
        <f t="shared" si="4"/>
        <v>2</v>
      </c>
      <c r="M14" s="21">
        <f t="shared" si="1"/>
        <v>0.58620689655172409</v>
      </c>
      <c r="N14" s="20">
        <f t="shared" ref="N14:N24" si="12">F14+G14+(H14*2)+(I14*3)</f>
        <v>21</v>
      </c>
      <c r="O14" s="21">
        <f t="shared" si="5"/>
        <v>0.72413793103448276</v>
      </c>
      <c r="Q14">
        <v>3</v>
      </c>
      <c r="R14" t="s">
        <v>51</v>
      </c>
      <c r="S14">
        <v>0.58599999999999997</v>
      </c>
      <c r="T14">
        <v>10</v>
      </c>
      <c r="U14">
        <v>29</v>
      </c>
      <c r="V14">
        <v>14</v>
      </c>
      <c r="W14">
        <v>17</v>
      </c>
      <c r="X14">
        <v>4</v>
      </c>
      <c r="Y14">
        <v>0</v>
      </c>
      <c r="Z14">
        <v>0</v>
      </c>
      <c r="AA14">
        <v>10</v>
      </c>
      <c r="AB14">
        <v>4</v>
      </c>
      <c r="AC14">
        <v>2</v>
      </c>
      <c r="AD14">
        <v>21</v>
      </c>
      <c r="AE14">
        <v>0.72399999999999998</v>
      </c>
      <c r="AG14">
        <f t="shared" si="6"/>
        <v>4</v>
      </c>
      <c r="AH14">
        <f t="shared" si="7"/>
        <v>9</v>
      </c>
      <c r="AI14">
        <f t="shared" si="8"/>
        <v>5</v>
      </c>
      <c r="AJ14" t="str">
        <f t="shared" si="9"/>
        <v>Lyter</v>
      </c>
      <c r="AK14" t="str">
        <f t="shared" si="10"/>
        <v>Jim</v>
      </c>
      <c r="AL14" t="str">
        <f t="shared" si="11"/>
        <v>Lyter, Jim</v>
      </c>
    </row>
    <row r="15" spans="1:38" ht="17.100000000000001" customHeight="1" x14ac:dyDescent="0.2">
      <c r="A15" s="19">
        <v>53</v>
      </c>
      <c r="B15" s="19">
        <f t="shared" si="2"/>
        <v>9</v>
      </c>
      <c r="C15" s="36" t="str">
        <f t="shared" si="3"/>
        <v>Hanson, Steve</v>
      </c>
      <c r="D15" s="36">
        <f t="shared" si="4"/>
        <v>23</v>
      </c>
      <c r="E15" s="20">
        <f t="shared" si="4"/>
        <v>10</v>
      </c>
      <c r="F15" s="20">
        <f t="shared" si="4"/>
        <v>14</v>
      </c>
      <c r="G15" s="20">
        <f t="shared" si="4"/>
        <v>2</v>
      </c>
      <c r="H15" s="20">
        <f t="shared" si="4"/>
        <v>0</v>
      </c>
      <c r="I15" s="20">
        <f t="shared" si="4"/>
        <v>0</v>
      </c>
      <c r="J15" s="20">
        <f t="shared" si="4"/>
        <v>10</v>
      </c>
      <c r="K15" s="20">
        <f t="shared" si="4"/>
        <v>4</v>
      </c>
      <c r="L15" s="20">
        <f t="shared" si="4"/>
        <v>0</v>
      </c>
      <c r="M15" s="21">
        <f t="shared" si="1"/>
        <v>0.60869565217391308</v>
      </c>
      <c r="N15" s="20">
        <f t="shared" si="12"/>
        <v>16</v>
      </c>
      <c r="O15" s="21">
        <f t="shared" si="5"/>
        <v>0.69565217391304346</v>
      </c>
      <c r="Q15">
        <v>4</v>
      </c>
      <c r="R15" t="s">
        <v>492</v>
      </c>
      <c r="S15">
        <v>0.60899999999999999</v>
      </c>
      <c r="T15">
        <v>9</v>
      </c>
      <c r="U15">
        <v>23</v>
      </c>
      <c r="V15">
        <v>10</v>
      </c>
      <c r="W15">
        <v>14</v>
      </c>
      <c r="X15">
        <v>2</v>
      </c>
      <c r="Y15">
        <v>0</v>
      </c>
      <c r="Z15">
        <v>0</v>
      </c>
      <c r="AA15">
        <v>10</v>
      </c>
      <c r="AB15">
        <v>4</v>
      </c>
      <c r="AC15">
        <v>0</v>
      </c>
      <c r="AD15">
        <v>16</v>
      </c>
      <c r="AE15">
        <v>0.69599999999999995</v>
      </c>
      <c r="AG15">
        <f t="shared" si="6"/>
        <v>6</v>
      </c>
      <c r="AH15">
        <f t="shared" si="7"/>
        <v>12</v>
      </c>
      <c r="AI15">
        <f t="shared" si="8"/>
        <v>6</v>
      </c>
      <c r="AJ15" t="str">
        <f t="shared" si="9"/>
        <v>Hanson</v>
      </c>
      <c r="AK15" t="str">
        <f t="shared" si="10"/>
        <v>Steve</v>
      </c>
      <c r="AL15" t="str">
        <f t="shared" si="11"/>
        <v>Hanson, Steve</v>
      </c>
    </row>
    <row r="16" spans="1:38" ht="17.100000000000001" customHeight="1" x14ac:dyDescent="0.2">
      <c r="A16" s="19">
        <v>39</v>
      </c>
      <c r="B16" s="19">
        <f t="shared" si="2"/>
        <v>10</v>
      </c>
      <c r="C16" s="36" t="str">
        <f t="shared" si="3"/>
        <v>Gartland, Terry</v>
      </c>
      <c r="D16" s="36">
        <f t="shared" si="4"/>
        <v>32</v>
      </c>
      <c r="E16" s="20">
        <f t="shared" si="4"/>
        <v>8</v>
      </c>
      <c r="F16" s="20">
        <f t="shared" si="4"/>
        <v>10</v>
      </c>
      <c r="G16" s="20">
        <f t="shared" si="4"/>
        <v>1</v>
      </c>
      <c r="H16" s="20">
        <f t="shared" si="4"/>
        <v>0</v>
      </c>
      <c r="I16" s="20">
        <f t="shared" si="4"/>
        <v>0</v>
      </c>
      <c r="J16" s="20">
        <f t="shared" si="4"/>
        <v>7</v>
      </c>
      <c r="K16" s="20">
        <f t="shared" si="4"/>
        <v>0</v>
      </c>
      <c r="L16" s="20">
        <f t="shared" si="4"/>
        <v>4</v>
      </c>
      <c r="M16" s="21">
        <f t="shared" si="1"/>
        <v>0.3125</v>
      </c>
      <c r="N16" s="20">
        <f t="shared" si="12"/>
        <v>11</v>
      </c>
      <c r="O16" s="21">
        <f t="shared" si="5"/>
        <v>0.34375</v>
      </c>
      <c r="Q16">
        <v>5</v>
      </c>
      <c r="R16" t="s">
        <v>488</v>
      </c>
      <c r="S16">
        <v>0.312</v>
      </c>
      <c r="T16">
        <v>10</v>
      </c>
      <c r="U16">
        <v>32</v>
      </c>
      <c r="V16">
        <v>8</v>
      </c>
      <c r="W16">
        <v>10</v>
      </c>
      <c r="X16">
        <v>1</v>
      </c>
      <c r="Y16">
        <v>0</v>
      </c>
      <c r="Z16">
        <v>0</v>
      </c>
      <c r="AA16">
        <v>7</v>
      </c>
      <c r="AB16">
        <v>0</v>
      </c>
      <c r="AC16">
        <v>4</v>
      </c>
      <c r="AD16">
        <v>11</v>
      </c>
      <c r="AE16">
        <v>0.34399999999999997</v>
      </c>
      <c r="AG16">
        <f t="shared" si="6"/>
        <v>6</v>
      </c>
      <c r="AH16">
        <f t="shared" si="7"/>
        <v>14</v>
      </c>
      <c r="AI16">
        <f t="shared" si="8"/>
        <v>8</v>
      </c>
      <c r="AJ16" t="str">
        <f t="shared" si="9"/>
        <v>Gartland</v>
      </c>
      <c r="AK16" t="str">
        <f t="shared" si="10"/>
        <v>Terry</v>
      </c>
      <c r="AL16" t="str">
        <f t="shared" si="11"/>
        <v>Gartland, Terry</v>
      </c>
    </row>
    <row r="17" spans="1:38" ht="17.100000000000001" customHeight="1" x14ac:dyDescent="0.2">
      <c r="A17" s="19">
        <v>45</v>
      </c>
      <c r="B17" s="19">
        <f t="shared" si="2"/>
        <v>10</v>
      </c>
      <c r="C17" s="36" t="str">
        <f t="shared" si="3"/>
        <v>Lehman, Ron</v>
      </c>
      <c r="D17" s="36">
        <f t="shared" si="4"/>
        <v>23</v>
      </c>
      <c r="E17" s="20">
        <f t="shared" si="4"/>
        <v>10</v>
      </c>
      <c r="F17" s="20">
        <f t="shared" si="4"/>
        <v>11</v>
      </c>
      <c r="G17" s="20">
        <f t="shared" si="4"/>
        <v>5</v>
      </c>
      <c r="H17" s="20">
        <f t="shared" si="4"/>
        <v>0</v>
      </c>
      <c r="I17" s="20">
        <f t="shared" si="4"/>
        <v>0</v>
      </c>
      <c r="J17" s="20">
        <f t="shared" si="4"/>
        <v>13</v>
      </c>
      <c r="K17" s="20">
        <f t="shared" si="4"/>
        <v>10</v>
      </c>
      <c r="L17" s="20">
        <f t="shared" si="4"/>
        <v>2</v>
      </c>
      <c r="M17" s="21">
        <f t="shared" si="1"/>
        <v>0.47826086956521741</v>
      </c>
      <c r="N17" s="20">
        <f t="shared" si="12"/>
        <v>16</v>
      </c>
      <c r="O17" s="21">
        <f t="shared" si="5"/>
        <v>0.69565217391304346</v>
      </c>
      <c r="Q17">
        <v>6</v>
      </c>
      <c r="R17" t="s">
        <v>493</v>
      </c>
      <c r="S17">
        <v>0.47799999999999998</v>
      </c>
      <c r="T17">
        <v>10</v>
      </c>
      <c r="U17">
        <v>23</v>
      </c>
      <c r="V17">
        <v>10</v>
      </c>
      <c r="W17">
        <v>11</v>
      </c>
      <c r="X17">
        <v>5</v>
      </c>
      <c r="Y17">
        <v>0</v>
      </c>
      <c r="Z17">
        <v>0</v>
      </c>
      <c r="AA17">
        <v>13</v>
      </c>
      <c r="AB17">
        <v>10</v>
      </c>
      <c r="AC17">
        <v>2</v>
      </c>
      <c r="AD17">
        <v>16</v>
      </c>
      <c r="AE17">
        <v>0.69599999999999995</v>
      </c>
      <c r="AG17">
        <f t="shared" si="6"/>
        <v>4</v>
      </c>
      <c r="AH17">
        <f t="shared" si="7"/>
        <v>10</v>
      </c>
      <c r="AI17">
        <f t="shared" si="8"/>
        <v>6</v>
      </c>
      <c r="AJ17" t="str">
        <f t="shared" si="9"/>
        <v>Lehman</v>
      </c>
      <c r="AK17" t="str">
        <f t="shared" si="10"/>
        <v>Ron</v>
      </c>
      <c r="AL17" t="str">
        <f t="shared" si="11"/>
        <v>Lehman, Ron</v>
      </c>
    </row>
    <row r="18" spans="1:38" ht="17.100000000000001" customHeight="1" x14ac:dyDescent="0.2">
      <c r="A18" s="19">
        <v>55</v>
      </c>
      <c r="B18" s="19">
        <f t="shared" si="2"/>
        <v>10</v>
      </c>
      <c r="C18" s="36" t="str">
        <f t="shared" si="3"/>
        <v>Haywood, Steve</v>
      </c>
      <c r="D18" s="36">
        <f t="shared" si="4"/>
        <v>29</v>
      </c>
      <c r="E18" s="20">
        <f t="shared" si="4"/>
        <v>6</v>
      </c>
      <c r="F18" s="20">
        <f t="shared" si="4"/>
        <v>15</v>
      </c>
      <c r="G18" s="20">
        <f t="shared" si="4"/>
        <v>2</v>
      </c>
      <c r="H18" s="20">
        <f t="shared" si="4"/>
        <v>0</v>
      </c>
      <c r="I18" s="20">
        <f t="shared" si="4"/>
        <v>0</v>
      </c>
      <c r="J18" s="20">
        <f t="shared" si="4"/>
        <v>12</v>
      </c>
      <c r="K18" s="20">
        <f t="shared" si="4"/>
        <v>4</v>
      </c>
      <c r="L18" s="20">
        <f t="shared" si="4"/>
        <v>3</v>
      </c>
      <c r="M18" s="21">
        <f t="shared" si="1"/>
        <v>0.51724137931034486</v>
      </c>
      <c r="N18" s="20">
        <f t="shared" si="12"/>
        <v>17</v>
      </c>
      <c r="O18" s="21">
        <f t="shared" si="5"/>
        <v>0.58620689655172409</v>
      </c>
      <c r="Q18">
        <v>7</v>
      </c>
      <c r="R18" t="s">
        <v>489</v>
      </c>
      <c r="S18">
        <v>0.51700000000000002</v>
      </c>
      <c r="T18">
        <v>10</v>
      </c>
      <c r="U18">
        <v>29</v>
      </c>
      <c r="V18">
        <v>6</v>
      </c>
      <c r="W18">
        <v>15</v>
      </c>
      <c r="X18">
        <v>2</v>
      </c>
      <c r="Y18">
        <v>0</v>
      </c>
      <c r="Z18">
        <v>0</v>
      </c>
      <c r="AA18">
        <v>12</v>
      </c>
      <c r="AB18">
        <v>4</v>
      </c>
      <c r="AC18">
        <v>3</v>
      </c>
      <c r="AD18">
        <v>17</v>
      </c>
      <c r="AE18">
        <v>0.58599999999999997</v>
      </c>
      <c r="AG18">
        <f t="shared" si="6"/>
        <v>6</v>
      </c>
      <c r="AH18">
        <f t="shared" si="7"/>
        <v>13</v>
      </c>
      <c r="AI18">
        <f t="shared" si="8"/>
        <v>7</v>
      </c>
      <c r="AJ18" t="str">
        <f t="shared" si="9"/>
        <v>Haywood</v>
      </c>
      <c r="AK18" t="str">
        <f t="shared" si="10"/>
        <v>Steve</v>
      </c>
      <c r="AL18" t="str">
        <f t="shared" si="11"/>
        <v>Haywood, Steve</v>
      </c>
    </row>
    <row r="19" spans="1:38" ht="17.100000000000001" customHeight="1" x14ac:dyDescent="0.2">
      <c r="A19" s="19">
        <v>40</v>
      </c>
      <c r="B19" s="19">
        <f t="shared" si="2"/>
        <v>10</v>
      </c>
      <c r="C19" s="36" t="str">
        <f t="shared" si="3"/>
        <v>Woltz, Gregg</v>
      </c>
      <c r="D19" s="36">
        <f t="shared" si="4"/>
        <v>29</v>
      </c>
      <c r="E19" s="20">
        <f t="shared" si="4"/>
        <v>6</v>
      </c>
      <c r="F19" s="20">
        <f t="shared" si="4"/>
        <v>15</v>
      </c>
      <c r="G19" s="20">
        <f t="shared" si="4"/>
        <v>3</v>
      </c>
      <c r="H19" s="20">
        <f t="shared" si="4"/>
        <v>2</v>
      </c>
      <c r="I19" s="20">
        <f t="shared" si="4"/>
        <v>0</v>
      </c>
      <c r="J19" s="20">
        <f t="shared" si="4"/>
        <v>18</v>
      </c>
      <c r="K19" s="20">
        <f t="shared" si="4"/>
        <v>4</v>
      </c>
      <c r="L19" s="20">
        <f t="shared" si="4"/>
        <v>1</v>
      </c>
      <c r="M19" s="21">
        <f t="shared" si="1"/>
        <v>0.51724137931034486</v>
      </c>
      <c r="N19" s="20">
        <f t="shared" si="12"/>
        <v>22</v>
      </c>
      <c r="O19" s="21">
        <f t="shared" si="5"/>
        <v>0.75862068965517238</v>
      </c>
      <c r="Q19">
        <v>8</v>
      </c>
      <c r="R19" t="s">
        <v>494</v>
      </c>
      <c r="S19">
        <v>0.51700000000000002</v>
      </c>
      <c r="T19">
        <v>10</v>
      </c>
      <c r="U19">
        <v>29</v>
      </c>
      <c r="V19">
        <v>6</v>
      </c>
      <c r="W19">
        <v>15</v>
      </c>
      <c r="X19">
        <v>3</v>
      </c>
      <c r="Y19">
        <v>2</v>
      </c>
      <c r="Z19">
        <v>0</v>
      </c>
      <c r="AA19">
        <v>18</v>
      </c>
      <c r="AB19">
        <v>4</v>
      </c>
      <c r="AC19">
        <v>1</v>
      </c>
      <c r="AD19">
        <v>22</v>
      </c>
      <c r="AE19">
        <v>0.75900000000000001</v>
      </c>
      <c r="AG19">
        <f t="shared" si="6"/>
        <v>6</v>
      </c>
      <c r="AH19">
        <f t="shared" si="7"/>
        <v>11</v>
      </c>
      <c r="AI19">
        <f t="shared" si="8"/>
        <v>5</v>
      </c>
      <c r="AJ19" t="str">
        <f t="shared" si="9"/>
        <v>Woltz</v>
      </c>
      <c r="AK19" t="str">
        <f t="shared" si="10"/>
        <v>Gregg</v>
      </c>
      <c r="AL19" t="str">
        <f t="shared" si="11"/>
        <v>Woltz, Gregg</v>
      </c>
    </row>
    <row r="20" spans="1:38" ht="17.100000000000001" customHeight="1" x14ac:dyDescent="0.2">
      <c r="A20" s="19">
        <v>42</v>
      </c>
      <c r="B20" s="19">
        <f t="shared" si="2"/>
        <v>7</v>
      </c>
      <c r="C20" s="36" t="str">
        <f t="shared" si="3"/>
        <v>Corvino, Michael</v>
      </c>
      <c r="D20" s="36">
        <f t="shared" si="4"/>
        <v>17</v>
      </c>
      <c r="E20" s="20">
        <f t="shared" si="4"/>
        <v>1</v>
      </c>
      <c r="F20" s="20">
        <f t="shared" si="4"/>
        <v>1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1</v>
      </c>
      <c r="K20" s="20">
        <f t="shared" si="4"/>
        <v>5</v>
      </c>
      <c r="L20" s="20">
        <f t="shared" si="4"/>
        <v>11</v>
      </c>
      <c r="M20" s="21">
        <f t="shared" si="1"/>
        <v>5.8823529411764705E-2</v>
      </c>
      <c r="N20" s="20">
        <f t="shared" si="12"/>
        <v>1</v>
      </c>
      <c r="O20" s="21">
        <f t="shared" si="5"/>
        <v>5.8823529411764705E-2</v>
      </c>
      <c r="Q20">
        <v>9</v>
      </c>
      <c r="R20" t="s">
        <v>495</v>
      </c>
      <c r="S20">
        <v>5.8999999999999997E-2</v>
      </c>
      <c r="T20">
        <v>7</v>
      </c>
      <c r="U20">
        <v>17</v>
      </c>
      <c r="V20">
        <v>1</v>
      </c>
      <c r="W20">
        <v>1</v>
      </c>
      <c r="X20">
        <v>0</v>
      </c>
      <c r="Y20">
        <v>0</v>
      </c>
      <c r="Z20">
        <v>0</v>
      </c>
      <c r="AA20">
        <v>1</v>
      </c>
      <c r="AB20">
        <v>5</v>
      </c>
      <c r="AC20">
        <v>11</v>
      </c>
      <c r="AD20">
        <v>1</v>
      </c>
      <c r="AE20">
        <v>5.8999999999999997E-2</v>
      </c>
      <c r="AG20">
        <f t="shared" si="6"/>
        <v>8</v>
      </c>
      <c r="AH20">
        <f t="shared" si="7"/>
        <v>15</v>
      </c>
      <c r="AI20">
        <f t="shared" si="8"/>
        <v>7</v>
      </c>
      <c r="AJ20" t="str">
        <f t="shared" si="9"/>
        <v>Corvino</v>
      </c>
      <c r="AK20" t="str">
        <f t="shared" si="10"/>
        <v>Michael</v>
      </c>
      <c r="AL20" t="str">
        <f t="shared" si="11"/>
        <v>Corvino, Michael</v>
      </c>
    </row>
    <row r="21" spans="1:38" ht="17.100000000000001" customHeight="1" x14ac:dyDescent="0.2">
      <c r="A21" s="19">
        <v>68</v>
      </c>
      <c r="B21" s="19">
        <f t="shared" si="2"/>
        <v>10</v>
      </c>
      <c r="C21" s="36" t="str">
        <f t="shared" si="3"/>
        <v>Alvelo, Carlos</v>
      </c>
      <c r="D21" s="36">
        <f t="shared" si="4"/>
        <v>31</v>
      </c>
      <c r="E21" s="20">
        <f t="shared" si="4"/>
        <v>2</v>
      </c>
      <c r="F21" s="20">
        <f t="shared" si="4"/>
        <v>7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1</v>
      </c>
      <c r="K21" s="20">
        <f t="shared" si="4"/>
        <v>2</v>
      </c>
      <c r="L21" s="20">
        <f t="shared" si="4"/>
        <v>6</v>
      </c>
      <c r="M21" s="21">
        <f t="shared" si="1"/>
        <v>0.22580645161290322</v>
      </c>
      <c r="N21" s="20">
        <f t="shared" si="12"/>
        <v>7</v>
      </c>
      <c r="O21" s="21">
        <f t="shared" si="5"/>
        <v>0.22580645161290322</v>
      </c>
      <c r="Q21">
        <v>10</v>
      </c>
      <c r="R21" t="s">
        <v>496</v>
      </c>
      <c r="S21">
        <v>0.22600000000000001</v>
      </c>
      <c r="T21">
        <v>10</v>
      </c>
      <c r="U21">
        <v>31</v>
      </c>
      <c r="V21">
        <v>2</v>
      </c>
      <c r="W21">
        <v>7</v>
      </c>
      <c r="X21">
        <v>0</v>
      </c>
      <c r="Y21">
        <v>0</v>
      </c>
      <c r="Z21">
        <v>0</v>
      </c>
      <c r="AA21">
        <v>1</v>
      </c>
      <c r="AB21">
        <v>2</v>
      </c>
      <c r="AC21">
        <v>6</v>
      </c>
      <c r="AD21">
        <v>7</v>
      </c>
      <c r="AE21">
        <v>0.22600000000000001</v>
      </c>
      <c r="AG21">
        <f t="shared" si="6"/>
        <v>7</v>
      </c>
      <c r="AH21">
        <f t="shared" si="7"/>
        <v>13</v>
      </c>
      <c r="AI21">
        <f t="shared" si="8"/>
        <v>6</v>
      </c>
      <c r="AJ21" t="str">
        <f t="shared" si="9"/>
        <v>Alvelo</v>
      </c>
      <c r="AK21" t="str">
        <f t="shared" si="10"/>
        <v>Carlos</v>
      </c>
      <c r="AL21" t="str">
        <f t="shared" si="11"/>
        <v>Alvelo, Carlos</v>
      </c>
    </row>
    <row r="22" spans="1:38" ht="17.100000000000001" customHeight="1" x14ac:dyDescent="0.2">
      <c r="A22" s="19">
        <v>46</v>
      </c>
      <c r="B22" s="19">
        <f t="shared" si="2"/>
        <v>8</v>
      </c>
      <c r="C22" s="36" t="str">
        <f t="shared" si="3"/>
        <v>Bower, Todd</v>
      </c>
      <c r="D22" s="36">
        <f t="shared" si="4"/>
        <v>26</v>
      </c>
      <c r="E22" s="20">
        <f t="shared" si="4"/>
        <v>3</v>
      </c>
      <c r="F22" s="20">
        <f t="shared" si="4"/>
        <v>8</v>
      </c>
      <c r="G22" s="20">
        <f t="shared" si="4"/>
        <v>1</v>
      </c>
      <c r="H22" s="20">
        <f t="shared" si="4"/>
        <v>0</v>
      </c>
      <c r="I22" s="20">
        <f t="shared" si="4"/>
        <v>0</v>
      </c>
      <c r="J22" s="20">
        <f t="shared" si="4"/>
        <v>5</v>
      </c>
      <c r="K22" s="20">
        <f t="shared" si="4"/>
        <v>1</v>
      </c>
      <c r="L22" s="20">
        <f t="shared" si="4"/>
        <v>1</v>
      </c>
      <c r="M22" s="21">
        <f t="shared" si="1"/>
        <v>0.30769230769230771</v>
      </c>
      <c r="N22" s="20">
        <f t="shared" si="12"/>
        <v>9</v>
      </c>
      <c r="O22" s="21">
        <f t="shared" si="5"/>
        <v>0.34615384615384615</v>
      </c>
      <c r="Q22">
        <v>11</v>
      </c>
      <c r="R22" t="s">
        <v>497</v>
      </c>
      <c r="S22">
        <v>0.308</v>
      </c>
      <c r="T22">
        <v>8</v>
      </c>
      <c r="U22">
        <v>26</v>
      </c>
      <c r="V22">
        <v>3</v>
      </c>
      <c r="W22">
        <v>8</v>
      </c>
      <c r="X22">
        <v>1</v>
      </c>
      <c r="Y22">
        <v>0</v>
      </c>
      <c r="Z22">
        <v>0</v>
      </c>
      <c r="AA22">
        <v>5</v>
      </c>
      <c r="AB22">
        <v>1</v>
      </c>
      <c r="AC22">
        <v>1</v>
      </c>
      <c r="AD22">
        <v>9</v>
      </c>
      <c r="AE22">
        <v>0.34599999999999997</v>
      </c>
      <c r="AG22">
        <f t="shared" si="6"/>
        <v>5</v>
      </c>
      <c r="AH22">
        <f t="shared" si="7"/>
        <v>10</v>
      </c>
      <c r="AI22">
        <f t="shared" si="8"/>
        <v>5</v>
      </c>
      <c r="AJ22" t="str">
        <f t="shared" si="9"/>
        <v>Bower</v>
      </c>
      <c r="AK22" t="str">
        <f t="shared" si="10"/>
        <v>Todd</v>
      </c>
      <c r="AL22" t="str">
        <f t="shared" si="11"/>
        <v>Bower, Todd</v>
      </c>
    </row>
    <row r="23" spans="1:38" ht="17.100000000000001" customHeight="1" x14ac:dyDescent="0.2">
      <c r="A23" s="19">
        <v>46</v>
      </c>
      <c r="B23" s="19">
        <f t="shared" si="2"/>
        <v>10</v>
      </c>
      <c r="C23" s="36" t="str">
        <f t="shared" si="3"/>
        <v>Wenschhof, Lonnie</v>
      </c>
      <c r="D23" s="36">
        <f t="shared" si="4"/>
        <v>30</v>
      </c>
      <c r="E23" s="20">
        <f t="shared" si="4"/>
        <v>6</v>
      </c>
      <c r="F23" s="20">
        <f t="shared" si="4"/>
        <v>6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3</v>
      </c>
      <c r="K23" s="20">
        <f t="shared" si="4"/>
        <v>3</v>
      </c>
      <c r="L23" s="20">
        <f t="shared" si="4"/>
        <v>12</v>
      </c>
      <c r="M23" s="21">
        <f t="shared" si="1"/>
        <v>0.2</v>
      </c>
      <c r="N23" s="20">
        <f t="shared" si="12"/>
        <v>6</v>
      </c>
      <c r="O23" s="21">
        <f t="shared" si="5"/>
        <v>0.2</v>
      </c>
      <c r="Q23">
        <v>12</v>
      </c>
      <c r="R23" t="s">
        <v>490</v>
      </c>
      <c r="S23">
        <v>0.2</v>
      </c>
      <c r="T23">
        <v>10</v>
      </c>
      <c r="U23">
        <v>30</v>
      </c>
      <c r="V23">
        <v>6</v>
      </c>
      <c r="W23">
        <v>6</v>
      </c>
      <c r="X23">
        <v>0</v>
      </c>
      <c r="Y23">
        <v>0</v>
      </c>
      <c r="Z23">
        <v>0</v>
      </c>
      <c r="AA23">
        <v>3</v>
      </c>
      <c r="AB23">
        <v>3</v>
      </c>
      <c r="AC23">
        <v>12</v>
      </c>
      <c r="AD23">
        <v>6</v>
      </c>
      <c r="AE23">
        <v>0.2</v>
      </c>
      <c r="AG23">
        <f t="shared" si="6"/>
        <v>7</v>
      </c>
      <c r="AH23">
        <f t="shared" si="7"/>
        <v>16</v>
      </c>
      <c r="AI23">
        <f t="shared" si="8"/>
        <v>9</v>
      </c>
      <c r="AJ23" t="str">
        <f t="shared" si="9"/>
        <v>Wenschhof</v>
      </c>
      <c r="AK23" t="str">
        <f t="shared" si="10"/>
        <v>Lonnie</v>
      </c>
      <c r="AL23" t="str">
        <f t="shared" si="11"/>
        <v>Wenschhof, Lonnie</v>
      </c>
    </row>
    <row r="24" spans="1:38" ht="17.100000000000001" customHeight="1" x14ac:dyDescent="0.2">
      <c r="A24" s="19">
        <v>51</v>
      </c>
      <c r="B24" s="19">
        <f t="shared" si="2"/>
        <v>3</v>
      </c>
      <c r="C24" s="36" t="str">
        <f t="shared" si="3"/>
        <v>Lindstrom, Kevin</v>
      </c>
      <c r="D24" s="36">
        <f t="shared" si="4"/>
        <v>10</v>
      </c>
      <c r="E24" s="20">
        <f t="shared" si="4"/>
        <v>3</v>
      </c>
      <c r="F24" s="20">
        <f t="shared" si="4"/>
        <v>5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0</v>
      </c>
      <c r="L24" s="20">
        <f t="shared" si="4"/>
        <v>1</v>
      </c>
      <c r="M24" s="21">
        <f t="shared" si="1"/>
        <v>0.5</v>
      </c>
      <c r="N24" s="20">
        <f t="shared" si="12"/>
        <v>5</v>
      </c>
      <c r="O24" s="21">
        <f t="shared" si="5"/>
        <v>0.5</v>
      </c>
      <c r="Q24">
        <v>13</v>
      </c>
      <c r="R24" t="s">
        <v>498</v>
      </c>
      <c r="S24">
        <v>0.5</v>
      </c>
      <c r="T24">
        <v>3</v>
      </c>
      <c r="U24">
        <v>10</v>
      </c>
      <c r="V24">
        <v>3</v>
      </c>
      <c r="W24">
        <v>5</v>
      </c>
      <c r="X24">
        <v>0</v>
      </c>
      <c r="Y24">
        <v>0</v>
      </c>
      <c r="Z24">
        <v>0</v>
      </c>
      <c r="AA24">
        <v>0</v>
      </c>
      <c r="AB24">
        <v>0</v>
      </c>
      <c r="AC24">
        <v>1</v>
      </c>
      <c r="AD24">
        <v>5</v>
      </c>
      <c r="AE24">
        <v>0.5</v>
      </c>
      <c r="AG24">
        <f t="shared" si="6"/>
        <v>6</v>
      </c>
      <c r="AH24">
        <f t="shared" si="7"/>
        <v>15</v>
      </c>
      <c r="AI24">
        <f t="shared" si="8"/>
        <v>9</v>
      </c>
      <c r="AJ24" t="str">
        <f t="shared" si="9"/>
        <v>Lindstrom</v>
      </c>
      <c r="AK24" t="str">
        <f t="shared" si="10"/>
        <v>Kevin</v>
      </c>
      <c r="AL24" t="str">
        <f t="shared" si="11"/>
        <v>Lindstrom, Kevin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636</v>
      </c>
      <c r="B29" s="22"/>
      <c r="C29" s="37" t="s">
        <v>39</v>
      </c>
      <c r="D29" s="38">
        <f>SUM(D12:D28)</f>
        <v>339</v>
      </c>
      <c r="E29" s="23">
        <f t="shared" ref="E29:L29" si="13">SUM(E12:E28)</f>
        <v>92</v>
      </c>
      <c r="F29" s="23">
        <f t="shared" si="13"/>
        <v>137</v>
      </c>
      <c r="G29" s="23">
        <f t="shared" si="13"/>
        <v>23</v>
      </c>
      <c r="H29" s="23">
        <f t="shared" si="13"/>
        <v>2</v>
      </c>
      <c r="I29" s="23">
        <f t="shared" si="13"/>
        <v>0</v>
      </c>
      <c r="J29" s="23">
        <f t="shared" si="13"/>
        <v>89</v>
      </c>
      <c r="K29" s="23">
        <f t="shared" si="13"/>
        <v>44</v>
      </c>
      <c r="L29" s="23">
        <f t="shared" si="13"/>
        <v>48</v>
      </c>
      <c r="M29" s="21">
        <f>F29/D29</f>
        <v>0.40412979351032446</v>
      </c>
      <c r="N29" s="24">
        <f>SUM(N12:N28)</f>
        <v>164</v>
      </c>
      <c r="O29" s="21">
        <f>N29/D29</f>
        <v>0.48377581120943952</v>
      </c>
    </row>
    <row r="30" spans="1:38" ht="17.100000000000001" customHeight="1" x14ac:dyDescent="0.2">
      <c r="A30" s="25">
        <f>A29/13</f>
        <v>48.92307692307692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34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10</v>
      </c>
      <c r="C33" s="36" t="str">
        <f>IF(AH33=0,"",AL33)</f>
        <v>Johnston, Paul</v>
      </c>
      <c r="D33" s="41">
        <f>IF(C33="","",AE33)</f>
        <v>40</v>
      </c>
      <c r="E33" s="20">
        <f>IF(C33="","",V33)</f>
        <v>47</v>
      </c>
      <c r="F33" s="20">
        <f>IF(C33="","",U33)</f>
        <v>22</v>
      </c>
      <c r="G33" s="20">
        <f>IF(C33="","",W33)</f>
        <v>20</v>
      </c>
      <c r="H33" s="20">
        <f>IF(C33="","",X33)</f>
        <v>33</v>
      </c>
      <c r="I33" s="31">
        <f>IF(C33="","",E33*7/D33)</f>
        <v>8.2249999999999996</v>
      </c>
      <c r="J33" s="31">
        <f>IF(C33="","",F33*7/D33)</f>
        <v>3.85</v>
      </c>
      <c r="K33" s="31">
        <f>IF(C33="","",G33*7/D33)</f>
        <v>3.5</v>
      </c>
      <c r="L33" s="31">
        <f>IF(C33="","",H33*7/D33)</f>
        <v>5.7750000000000004</v>
      </c>
      <c r="M33" s="20">
        <f>IF(C33="","",Y33)</f>
        <v>5</v>
      </c>
      <c r="N33" s="20">
        <f>IF(C33="","",Z33)</f>
        <v>1</v>
      </c>
      <c r="O33" s="20">
        <f>IF(C33="","",AA33)</f>
        <v>0</v>
      </c>
      <c r="Q33">
        <v>1</v>
      </c>
      <c r="R33" t="s">
        <v>487</v>
      </c>
      <c r="S33">
        <v>10</v>
      </c>
      <c r="T33">
        <v>40</v>
      </c>
      <c r="U33">
        <v>22</v>
      </c>
      <c r="V33">
        <v>47</v>
      </c>
      <c r="W33">
        <v>20</v>
      </c>
      <c r="X33">
        <v>33</v>
      </c>
      <c r="Y33">
        <v>5</v>
      </c>
      <c r="Z33">
        <v>1</v>
      </c>
      <c r="AA33">
        <v>0</v>
      </c>
      <c r="AE33">
        <f>DOLLARDE(T33,3)</f>
        <v>40</v>
      </c>
      <c r="AG33">
        <f>FIND(" ",R33)</f>
        <v>5</v>
      </c>
      <c r="AH33">
        <f>LEN(R33)</f>
        <v>13</v>
      </c>
      <c r="AI33">
        <f>AH33-AG33</f>
        <v>8</v>
      </c>
      <c r="AJ33" t="str">
        <f>RIGHT(R33,AI33)</f>
        <v>Johnston</v>
      </c>
      <c r="AK33" t="str">
        <f>LEFT(R33,(AG33-1))</f>
        <v>Paul</v>
      </c>
      <c r="AL33" t="str">
        <f>AJ33&amp;", "&amp;AK33</f>
        <v>Johnston, Paul</v>
      </c>
    </row>
    <row r="34" spans="1:38" ht="17.100000000000001" customHeight="1" x14ac:dyDescent="0.2">
      <c r="A34" s="19"/>
      <c r="B34" s="19">
        <f t="shared" ref="B34:B41" si="14">IF(C34="","",S34)</f>
        <v>1</v>
      </c>
      <c r="C34" s="36" t="str">
        <f t="shared" ref="C34:C41" si="15">IF(AH34=0,"",AL34)</f>
        <v>Hanson, Steve</v>
      </c>
      <c r="D34" s="41">
        <f t="shared" ref="D34:D41" si="16">IF(C34="","",AE34)</f>
        <v>1</v>
      </c>
      <c r="E34" s="20">
        <f t="shared" ref="E34:E41" si="17">IF(C34="","",V34)</f>
        <v>3</v>
      </c>
      <c r="F34" s="20">
        <f t="shared" ref="F34:F41" si="18">IF(C34="","",U34)</f>
        <v>0</v>
      </c>
      <c r="G34" s="20">
        <f t="shared" ref="G34:G41" si="19">IF(C34="","",W34)</f>
        <v>0</v>
      </c>
      <c r="H34" s="20">
        <f t="shared" ref="H34:H41" si="20">IF(C34="","",X34)</f>
        <v>1</v>
      </c>
      <c r="I34" s="31">
        <f t="shared" ref="I34:I41" si="21">IF(C34="","",E34*7/D34)</f>
        <v>21</v>
      </c>
      <c r="J34" s="31">
        <f t="shared" ref="J34:J41" si="22">IF(C34="","",F34*7/D34)</f>
        <v>0</v>
      </c>
      <c r="K34" s="31">
        <f t="shared" ref="K34:K41" si="23">IF(C34="","",G34*7/D34)</f>
        <v>0</v>
      </c>
      <c r="L34" s="31">
        <f t="shared" ref="L34:L41" si="24">IF(C34="","",H34*7/D34)</f>
        <v>7</v>
      </c>
      <c r="M34" s="20">
        <f t="shared" ref="M34:M41" si="25">IF(C34="","",Y34)</f>
        <v>0</v>
      </c>
      <c r="N34" s="20">
        <f t="shared" ref="N34:N41" si="26">IF(C34="","",Z34)</f>
        <v>0</v>
      </c>
      <c r="O34" s="20">
        <f t="shared" ref="O34:O41" si="27">IF(C34="","",AA34)</f>
        <v>0</v>
      </c>
      <c r="Q34">
        <v>4</v>
      </c>
      <c r="R34" t="s">
        <v>492</v>
      </c>
      <c r="S34">
        <v>1</v>
      </c>
      <c r="T34">
        <v>1</v>
      </c>
      <c r="U34">
        <v>0</v>
      </c>
      <c r="V34">
        <v>3</v>
      </c>
      <c r="W34">
        <v>0</v>
      </c>
      <c r="X34">
        <v>1</v>
      </c>
      <c r="Y34">
        <v>0</v>
      </c>
      <c r="Z34">
        <v>0</v>
      </c>
      <c r="AA34">
        <v>0</v>
      </c>
      <c r="AE34">
        <f t="shared" ref="AE34:AE42" si="28">DOLLARDE(T34,3)</f>
        <v>1</v>
      </c>
      <c r="AG34">
        <f t="shared" ref="AG34:AG41" si="29">FIND(" ",R34)</f>
        <v>6</v>
      </c>
      <c r="AH34">
        <f t="shared" ref="AH34:AH41" si="30">LEN(R34)</f>
        <v>12</v>
      </c>
      <c r="AI34">
        <f t="shared" ref="AI34:AI41" si="31">AH34-AG34</f>
        <v>6</v>
      </c>
      <c r="AJ34" t="str">
        <f t="shared" ref="AJ34:AJ41" si="32">RIGHT(R34,AI34)</f>
        <v>Hanson</v>
      </c>
      <c r="AK34" t="str">
        <f t="shared" ref="AK34:AK41" si="33">LEFT(R34,(AG34-1))</f>
        <v>Steve</v>
      </c>
      <c r="AL34" t="str">
        <f t="shared" ref="AL34:AL41" si="34">AJ34&amp;", "&amp;AK34</f>
        <v>Hanson, Steve</v>
      </c>
    </row>
    <row r="35" spans="1:38" ht="17.100000000000001" customHeight="1" x14ac:dyDescent="0.2">
      <c r="A35" s="19"/>
      <c r="B35" s="19">
        <f t="shared" si="14"/>
        <v>8</v>
      </c>
      <c r="C35" s="36" t="str">
        <f t="shared" si="15"/>
        <v>Gartland, Terry</v>
      </c>
      <c r="D35" s="41">
        <f t="shared" si="16"/>
        <v>18</v>
      </c>
      <c r="E35" s="20">
        <f t="shared" si="17"/>
        <v>20</v>
      </c>
      <c r="F35" s="20">
        <f t="shared" si="18"/>
        <v>20</v>
      </c>
      <c r="G35" s="20">
        <f t="shared" si="19"/>
        <v>13</v>
      </c>
      <c r="H35" s="20">
        <f t="shared" si="20"/>
        <v>16</v>
      </c>
      <c r="I35" s="31">
        <f t="shared" si="21"/>
        <v>7.7777777777777777</v>
      </c>
      <c r="J35" s="31">
        <f t="shared" si="22"/>
        <v>7.7777777777777777</v>
      </c>
      <c r="K35" s="31">
        <f t="shared" si="23"/>
        <v>5.0555555555555554</v>
      </c>
      <c r="L35" s="31">
        <f t="shared" si="24"/>
        <v>6.2222222222222223</v>
      </c>
      <c r="M35" s="20">
        <f t="shared" si="25"/>
        <v>2</v>
      </c>
      <c r="N35" s="20">
        <f t="shared" si="26"/>
        <v>1</v>
      </c>
      <c r="O35" s="20">
        <f t="shared" si="27"/>
        <v>0</v>
      </c>
      <c r="Q35">
        <v>5</v>
      </c>
      <c r="R35" t="s">
        <v>488</v>
      </c>
      <c r="S35">
        <v>8</v>
      </c>
      <c r="T35">
        <v>18</v>
      </c>
      <c r="U35">
        <v>20</v>
      </c>
      <c r="V35">
        <v>20</v>
      </c>
      <c r="W35">
        <v>13</v>
      </c>
      <c r="X35">
        <v>16</v>
      </c>
      <c r="Y35">
        <v>2</v>
      </c>
      <c r="Z35">
        <v>1</v>
      </c>
      <c r="AA35">
        <v>0</v>
      </c>
      <c r="AE35">
        <f t="shared" si="28"/>
        <v>18</v>
      </c>
      <c r="AG35">
        <f t="shared" si="29"/>
        <v>6</v>
      </c>
      <c r="AH35">
        <f t="shared" si="30"/>
        <v>14</v>
      </c>
      <c r="AI35">
        <f t="shared" si="31"/>
        <v>8</v>
      </c>
      <c r="AJ35" t="str">
        <f t="shared" si="32"/>
        <v>Gartland</v>
      </c>
      <c r="AK35" t="str">
        <f t="shared" si="33"/>
        <v>Terry</v>
      </c>
      <c r="AL35" t="str">
        <f t="shared" si="34"/>
        <v>Gartland, Terry</v>
      </c>
    </row>
    <row r="36" spans="1:38" ht="17.100000000000001" customHeight="1" x14ac:dyDescent="0.2">
      <c r="A36" s="19"/>
      <c r="B36" s="19">
        <f t="shared" si="14"/>
        <v>4</v>
      </c>
      <c r="C36" s="36" t="str">
        <f t="shared" si="15"/>
        <v>Haywood, Steve</v>
      </c>
      <c r="D36" s="41">
        <f t="shared" si="16"/>
        <v>4</v>
      </c>
      <c r="E36" s="20">
        <f t="shared" si="17"/>
        <v>4</v>
      </c>
      <c r="F36" s="20">
        <f t="shared" si="18"/>
        <v>5</v>
      </c>
      <c r="G36" s="20">
        <f t="shared" si="19"/>
        <v>8</v>
      </c>
      <c r="H36" s="20">
        <f t="shared" si="20"/>
        <v>4</v>
      </c>
      <c r="I36" s="31">
        <f t="shared" si="21"/>
        <v>7</v>
      </c>
      <c r="J36" s="31">
        <f t="shared" si="22"/>
        <v>8.75</v>
      </c>
      <c r="K36" s="31">
        <f t="shared" si="23"/>
        <v>14</v>
      </c>
      <c r="L36" s="31">
        <f t="shared" si="24"/>
        <v>7</v>
      </c>
      <c r="M36" s="20">
        <f t="shared" si="25"/>
        <v>1</v>
      </c>
      <c r="N36" s="20">
        <f t="shared" si="26"/>
        <v>0</v>
      </c>
      <c r="O36" s="20">
        <f t="shared" si="27"/>
        <v>0</v>
      </c>
      <c r="Q36">
        <v>7</v>
      </c>
      <c r="R36" t="s">
        <v>489</v>
      </c>
      <c r="S36">
        <v>4</v>
      </c>
      <c r="T36">
        <v>4</v>
      </c>
      <c r="U36">
        <v>5</v>
      </c>
      <c r="V36">
        <v>4</v>
      </c>
      <c r="W36">
        <v>8</v>
      </c>
      <c r="X36">
        <v>4</v>
      </c>
      <c r="Y36">
        <v>1</v>
      </c>
      <c r="Z36">
        <v>0</v>
      </c>
      <c r="AA36">
        <v>0</v>
      </c>
      <c r="AE36">
        <f t="shared" si="28"/>
        <v>4</v>
      </c>
      <c r="AG36">
        <f t="shared" si="29"/>
        <v>6</v>
      </c>
      <c r="AH36">
        <f t="shared" si="30"/>
        <v>13</v>
      </c>
      <c r="AI36">
        <f t="shared" si="31"/>
        <v>7</v>
      </c>
      <c r="AJ36" t="str">
        <f t="shared" si="32"/>
        <v>Haywood</v>
      </c>
      <c r="AK36" t="str">
        <f t="shared" si="33"/>
        <v>Steve</v>
      </c>
      <c r="AL36" t="str">
        <f t="shared" si="34"/>
        <v>Haywood, Steve</v>
      </c>
    </row>
    <row r="37" spans="1:38" ht="17.100000000000001" customHeight="1" x14ac:dyDescent="0.2">
      <c r="A37" s="19"/>
      <c r="B37" s="19">
        <f t="shared" si="14"/>
        <v>3</v>
      </c>
      <c r="C37" s="36" t="str">
        <f t="shared" si="15"/>
        <v>Wenschhof, Lonnie</v>
      </c>
      <c r="D37" s="41">
        <f t="shared" si="16"/>
        <v>6</v>
      </c>
      <c r="E37" s="20">
        <f t="shared" si="17"/>
        <v>8</v>
      </c>
      <c r="F37" s="20">
        <f t="shared" si="18"/>
        <v>4</v>
      </c>
      <c r="G37" s="20">
        <f t="shared" si="19"/>
        <v>6</v>
      </c>
      <c r="H37" s="20">
        <f t="shared" si="20"/>
        <v>1</v>
      </c>
      <c r="I37" s="31">
        <f t="shared" si="21"/>
        <v>9.3333333333333339</v>
      </c>
      <c r="J37" s="31">
        <f t="shared" si="22"/>
        <v>4.666666666666667</v>
      </c>
      <c r="K37" s="31">
        <f t="shared" si="23"/>
        <v>7</v>
      </c>
      <c r="L37" s="31">
        <f t="shared" si="24"/>
        <v>1.1666666666666667</v>
      </c>
      <c r="M37" s="20">
        <f t="shared" si="25"/>
        <v>0</v>
      </c>
      <c r="N37" s="20">
        <f t="shared" si="26"/>
        <v>0</v>
      </c>
      <c r="O37" s="20">
        <f t="shared" si="27"/>
        <v>1</v>
      </c>
      <c r="Q37">
        <v>12</v>
      </c>
      <c r="R37" t="s">
        <v>490</v>
      </c>
      <c r="S37">
        <v>3</v>
      </c>
      <c r="T37">
        <v>6</v>
      </c>
      <c r="U37">
        <v>4</v>
      </c>
      <c r="V37">
        <v>8</v>
      </c>
      <c r="W37">
        <v>6</v>
      </c>
      <c r="X37">
        <v>1</v>
      </c>
      <c r="Y37">
        <v>0</v>
      </c>
      <c r="Z37">
        <v>0</v>
      </c>
      <c r="AA37">
        <v>1</v>
      </c>
      <c r="AE37">
        <f t="shared" si="28"/>
        <v>6</v>
      </c>
      <c r="AG37">
        <f t="shared" si="29"/>
        <v>7</v>
      </c>
      <c r="AH37">
        <f t="shared" si="30"/>
        <v>16</v>
      </c>
      <c r="AI37">
        <f t="shared" si="31"/>
        <v>9</v>
      </c>
      <c r="AJ37" t="str">
        <f t="shared" si="32"/>
        <v>Wenschhof</v>
      </c>
      <c r="AK37" t="str">
        <f t="shared" si="33"/>
        <v>Lonnie</v>
      </c>
      <c r="AL37" t="str">
        <f t="shared" si="34"/>
        <v>Wenschhof, Lonnie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31">
        <f t="shared" ref="D42" si="35">SUM(D33:D41)</f>
        <v>69</v>
      </c>
      <c r="E42" s="35">
        <f t="shared" ref="E42:H42" si="36">SUM(E33:E41)</f>
        <v>82</v>
      </c>
      <c r="F42" s="35">
        <f t="shared" si="36"/>
        <v>51</v>
      </c>
      <c r="G42" s="35">
        <f t="shared" si="36"/>
        <v>47</v>
      </c>
      <c r="H42" s="35">
        <f t="shared" si="36"/>
        <v>55</v>
      </c>
      <c r="I42" s="31">
        <f>E42*7/D42</f>
        <v>8.3188405797101446</v>
      </c>
      <c r="J42" s="31">
        <f>F42*7/D42</f>
        <v>5.1739130434782608</v>
      </c>
      <c r="K42" s="32">
        <f>G42*7/D42</f>
        <v>4.7681159420289854</v>
      </c>
      <c r="L42" s="32">
        <f>H42*7/D42</f>
        <v>5.5797101449275361</v>
      </c>
      <c r="M42" s="20">
        <f>SUM(M33:M41)</f>
        <v>8</v>
      </c>
      <c r="N42" s="20">
        <f t="shared" ref="N42:O42" si="37">SUM(N33:N41)</f>
        <v>2</v>
      </c>
      <c r="O42" s="20">
        <f t="shared" si="37"/>
        <v>1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R8" sqref="R8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48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127</v>
      </c>
      <c r="J1" s="5" t="s">
        <v>2</v>
      </c>
      <c r="K1" s="6" t="s">
        <v>1</v>
      </c>
      <c r="L1" s="7" t="s">
        <v>113</v>
      </c>
      <c r="M1" s="5" t="s">
        <v>4</v>
      </c>
      <c r="N1" s="6" t="s">
        <v>3</v>
      </c>
      <c r="O1" s="7" t="s">
        <v>122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49</v>
      </c>
      <c r="D3" s="2"/>
      <c r="E3" s="12"/>
      <c r="F3" s="3"/>
      <c r="G3" s="13" t="s">
        <v>129</v>
      </c>
      <c r="H3" s="14" t="s">
        <v>52</v>
      </c>
      <c r="I3" s="15"/>
      <c r="J3" s="13" t="s">
        <v>7</v>
      </c>
      <c r="K3" s="14" t="s">
        <v>73</v>
      </c>
      <c r="L3" s="15"/>
      <c r="M3" s="13" t="s">
        <v>7</v>
      </c>
      <c r="N3" s="14" t="s">
        <v>14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3</v>
      </c>
      <c r="I4" s="7" t="s">
        <v>520</v>
      </c>
      <c r="J4" s="5" t="s">
        <v>11</v>
      </c>
      <c r="K4" s="6" t="s">
        <v>1</v>
      </c>
      <c r="L4" s="7" t="s">
        <v>525</v>
      </c>
      <c r="M4" s="5" t="s">
        <v>12</v>
      </c>
      <c r="N4" s="6" t="s">
        <v>3</v>
      </c>
      <c r="O4" s="7" t="s">
        <v>536</v>
      </c>
    </row>
    <row r="5" spans="1:38" s="8" customFormat="1" ht="17.100000000000001" customHeight="1" x14ac:dyDescent="0.25">
      <c r="A5" s="1" t="s">
        <v>13</v>
      </c>
      <c r="B5" s="2"/>
      <c r="C5" s="1" t="s">
        <v>50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129</v>
      </c>
      <c r="H6" s="14" t="s">
        <v>8</v>
      </c>
      <c r="J6" s="13" t="s">
        <v>7</v>
      </c>
      <c r="K6" s="14" t="s">
        <v>15</v>
      </c>
      <c r="L6" s="15"/>
      <c r="M6" s="13" t="s">
        <v>7</v>
      </c>
      <c r="N6" s="14" t="s">
        <v>64</v>
      </c>
      <c r="O6" s="15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4</v>
      </c>
      <c r="D7" s="5" t="s">
        <v>17</v>
      </c>
      <c r="E7" s="6" t="s">
        <v>3</v>
      </c>
      <c r="F7" s="7" t="s">
        <v>539</v>
      </c>
      <c r="G7" s="5" t="s">
        <v>18</v>
      </c>
      <c r="H7" s="6" t="s">
        <v>3</v>
      </c>
      <c r="I7" s="7" t="s">
        <v>120</v>
      </c>
      <c r="J7" s="5" t="s">
        <v>19</v>
      </c>
      <c r="K7" s="6" t="s">
        <v>1</v>
      </c>
      <c r="L7" s="7" t="s">
        <v>541</v>
      </c>
      <c r="M7" s="5" t="s">
        <v>20</v>
      </c>
      <c r="N7" s="6" t="s">
        <v>1</v>
      </c>
      <c r="O7" s="7" t="s">
        <v>521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6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129</v>
      </c>
      <c r="E9" s="14" t="s">
        <v>9</v>
      </c>
      <c r="F9" s="15"/>
      <c r="G9" s="13" t="s">
        <v>129</v>
      </c>
      <c r="H9" s="14" t="s">
        <v>60</v>
      </c>
      <c r="I9" s="15"/>
      <c r="J9" s="13" t="s">
        <v>129</v>
      </c>
      <c r="K9" s="14" t="s">
        <v>68</v>
      </c>
      <c r="L9" s="15"/>
      <c r="M9" s="13" t="s">
        <v>515</v>
      </c>
      <c r="N9" s="14" t="s">
        <v>66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47</v>
      </c>
      <c r="B12" s="19">
        <f>T12</f>
        <v>10</v>
      </c>
      <c r="C12" s="36" t="str">
        <f>AL12</f>
        <v>Burk, Stephen</v>
      </c>
      <c r="D12" s="36">
        <f t="shared" ref="D12:L12" si="0">U12</f>
        <v>30</v>
      </c>
      <c r="E12" s="20">
        <f t="shared" si="0"/>
        <v>8</v>
      </c>
      <c r="F12" s="20">
        <f t="shared" si="0"/>
        <v>14</v>
      </c>
      <c r="G12" s="20">
        <f t="shared" si="0"/>
        <v>3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5</v>
      </c>
      <c r="L12" s="20">
        <f t="shared" si="0"/>
        <v>0</v>
      </c>
      <c r="M12" s="21">
        <f t="shared" ref="M12:M24" si="1">F12/D12</f>
        <v>0.46666666666666667</v>
      </c>
      <c r="N12" s="20">
        <f>F12+G12+(H12*2)+(I12*3)</f>
        <v>17</v>
      </c>
      <c r="O12" s="21">
        <f>N12/D12</f>
        <v>0.56666666666666665</v>
      </c>
      <c r="Q12">
        <v>1</v>
      </c>
      <c r="R12" t="s">
        <v>499</v>
      </c>
      <c r="S12">
        <v>0.46700000000000003</v>
      </c>
      <c r="T12">
        <v>10</v>
      </c>
      <c r="U12">
        <v>30</v>
      </c>
      <c r="V12">
        <v>8</v>
      </c>
      <c r="W12">
        <v>14</v>
      </c>
      <c r="X12">
        <v>3</v>
      </c>
      <c r="Y12">
        <v>0</v>
      </c>
      <c r="Z12">
        <v>0</v>
      </c>
      <c r="AA12">
        <v>4</v>
      </c>
      <c r="AB12">
        <v>5</v>
      </c>
      <c r="AC12">
        <v>0</v>
      </c>
      <c r="AD12">
        <v>17</v>
      </c>
      <c r="AE12">
        <v>0.56699999999999995</v>
      </c>
      <c r="AG12">
        <f>FIND(" ",R12)</f>
        <v>8</v>
      </c>
      <c r="AH12">
        <f>LEN(R12)</f>
        <v>12</v>
      </c>
      <c r="AI12">
        <f>AH12-AG12</f>
        <v>4</v>
      </c>
      <c r="AJ12" t="str">
        <f>RIGHT(R12,AI12)</f>
        <v>Burk</v>
      </c>
      <c r="AK12" t="str">
        <f>LEFT(R12,(AG12-1))</f>
        <v>Stephen</v>
      </c>
      <c r="AL12" t="str">
        <f>AJ12&amp;", "&amp;AK12</f>
        <v>Burk, Stephen</v>
      </c>
    </row>
    <row r="13" spans="1:38" ht="17.100000000000001" customHeight="1" x14ac:dyDescent="0.2">
      <c r="A13" s="19">
        <v>52</v>
      </c>
      <c r="B13" s="19">
        <f t="shared" ref="B13:B24" si="2">T13</f>
        <v>10</v>
      </c>
      <c r="C13" s="36" t="str">
        <f t="shared" ref="C13:C24" si="3">AL13</f>
        <v>Millon, Ernie</v>
      </c>
      <c r="D13" s="36">
        <f t="shared" ref="D13:L24" si="4">U13</f>
        <v>32</v>
      </c>
      <c r="E13" s="20">
        <f t="shared" si="4"/>
        <v>9</v>
      </c>
      <c r="F13" s="20">
        <f t="shared" si="4"/>
        <v>8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6</v>
      </c>
      <c r="K13" s="20">
        <f t="shared" si="4"/>
        <v>2</v>
      </c>
      <c r="L13" s="20">
        <f t="shared" si="4"/>
        <v>5</v>
      </c>
      <c r="M13" s="21">
        <f t="shared" si="1"/>
        <v>0.25</v>
      </c>
      <c r="N13" s="20">
        <f>F13+G13+(H13*2)+(I13*3)</f>
        <v>8</v>
      </c>
      <c r="O13" s="21">
        <f t="shared" ref="O13:O24" si="5">N13/D13</f>
        <v>0.25</v>
      </c>
      <c r="Q13">
        <v>2</v>
      </c>
      <c r="R13" t="s">
        <v>500</v>
      </c>
      <c r="S13">
        <v>0.25</v>
      </c>
      <c r="T13">
        <v>10</v>
      </c>
      <c r="U13">
        <v>32</v>
      </c>
      <c r="V13">
        <v>9</v>
      </c>
      <c r="W13">
        <v>8</v>
      </c>
      <c r="X13">
        <v>0</v>
      </c>
      <c r="Y13">
        <v>0</v>
      </c>
      <c r="Z13">
        <v>0</v>
      </c>
      <c r="AA13">
        <v>6</v>
      </c>
      <c r="AB13">
        <v>2</v>
      </c>
      <c r="AC13">
        <v>5</v>
      </c>
      <c r="AD13">
        <v>8</v>
      </c>
      <c r="AE13">
        <v>0.25</v>
      </c>
      <c r="AG13">
        <f t="shared" ref="AG13:AG24" si="6">FIND(" ",R13)</f>
        <v>6</v>
      </c>
      <c r="AH13">
        <f t="shared" ref="AH13:AH24" si="7">LEN(R13)</f>
        <v>12</v>
      </c>
      <c r="AI13">
        <f t="shared" ref="AI13:AI24" si="8">AH13-AG13</f>
        <v>6</v>
      </c>
      <c r="AJ13" t="str">
        <f t="shared" ref="AJ13:AJ24" si="9">RIGHT(R13,AI13)</f>
        <v>Millon</v>
      </c>
      <c r="AK13" t="str">
        <f t="shared" ref="AK13:AK24" si="10">LEFT(R13,(AG13-1))</f>
        <v>Ernie</v>
      </c>
      <c r="AL13" t="str">
        <f t="shared" ref="AL13:AL24" si="11">AJ13&amp;", "&amp;AK13</f>
        <v>Millon, Ernie</v>
      </c>
    </row>
    <row r="14" spans="1:38" ht="17.100000000000001" customHeight="1" x14ac:dyDescent="0.2">
      <c r="A14" s="19">
        <v>56</v>
      </c>
      <c r="B14" s="19">
        <f t="shared" si="2"/>
        <v>10</v>
      </c>
      <c r="C14" s="36" t="str">
        <f t="shared" si="3"/>
        <v>Persing, Jay</v>
      </c>
      <c r="D14" s="36">
        <f t="shared" si="4"/>
        <v>28</v>
      </c>
      <c r="E14" s="20">
        <f t="shared" si="4"/>
        <v>5</v>
      </c>
      <c r="F14" s="20">
        <f t="shared" si="4"/>
        <v>12</v>
      </c>
      <c r="G14" s="20">
        <f t="shared" si="4"/>
        <v>2</v>
      </c>
      <c r="H14" s="20">
        <f t="shared" si="4"/>
        <v>0</v>
      </c>
      <c r="I14" s="20">
        <f t="shared" si="4"/>
        <v>0</v>
      </c>
      <c r="J14" s="20">
        <f t="shared" si="4"/>
        <v>7</v>
      </c>
      <c r="K14" s="20">
        <f t="shared" si="4"/>
        <v>7</v>
      </c>
      <c r="L14" s="20">
        <f t="shared" si="4"/>
        <v>1</v>
      </c>
      <c r="M14" s="21">
        <f t="shared" si="1"/>
        <v>0.42857142857142855</v>
      </c>
      <c r="N14" s="20">
        <f t="shared" ref="N14:N24" si="12">F14+G14+(H14*2)+(I14*3)</f>
        <v>14</v>
      </c>
      <c r="O14" s="21">
        <f t="shared" si="5"/>
        <v>0.5</v>
      </c>
      <c r="Q14">
        <v>3</v>
      </c>
      <c r="R14" t="s">
        <v>501</v>
      </c>
      <c r="S14">
        <v>0.42899999999999999</v>
      </c>
      <c r="T14">
        <v>10</v>
      </c>
      <c r="U14">
        <v>28</v>
      </c>
      <c r="V14">
        <v>5</v>
      </c>
      <c r="W14">
        <v>12</v>
      </c>
      <c r="X14">
        <v>2</v>
      </c>
      <c r="Y14">
        <v>0</v>
      </c>
      <c r="Z14">
        <v>0</v>
      </c>
      <c r="AA14">
        <v>7</v>
      </c>
      <c r="AB14">
        <v>7</v>
      </c>
      <c r="AC14">
        <v>1</v>
      </c>
      <c r="AD14">
        <v>14</v>
      </c>
      <c r="AE14">
        <v>0.5</v>
      </c>
      <c r="AG14">
        <f t="shared" si="6"/>
        <v>4</v>
      </c>
      <c r="AH14">
        <f t="shared" si="7"/>
        <v>11</v>
      </c>
      <c r="AI14">
        <f t="shared" si="8"/>
        <v>7</v>
      </c>
      <c r="AJ14" t="str">
        <f t="shared" si="9"/>
        <v>Persing</v>
      </c>
      <c r="AK14" t="str">
        <f t="shared" si="10"/>
        <v>Jay</v>
      </c>
      <c r="AL14" t="str">
        <f t="shared" si="11"/>
        <v>Persing, Jay</v>
      </c>
    </row>
    <row r="15" spans="1:38" ht="17.100000000000001" customHeight="1" x14ac:dyDescent="0.2">
      <c r="A15" s="19">
        <v>49</v>
      </c>
      <c r="B15" s="19">
        <f t="shared" si="2"/>
        <v>8</v>
      </c>
      <c r="C15" s="36" t="str">
        <f t="shared" si="3"/>
        <v>Soskin, Dion</v>
      </c>
      <c r="D15" s="36">
        <f t="shared" si="4"/>
        <v>26</v>
      </c>
      <c r="E15" s="20">
        <f t="shared" si="4"/>
        <v>3</v>
      </c>
      <c r="F15" s="20">
        <f t="shared" si="4"/>
        <v>12</v>
      </c>
      <c r="G15" s="20">
        <f t="shared" si="4"/>
        <v>2</v>
      </c>
      <c r="H15" s="20">
        <f t="shared" si="4"/>
        <v>0</v>
      </c>
      <c r="I15" s="20">
        <f t="shared" si="4"/>
        <v>0</v>
      </c>
      <c r="J15" s="20">
        <f t="shared" si="4"/>
        <v>4</v>
      </c>
      <c r="K15" s="20">
        <f t="shared" si="4"/>
        <v>0</v>
      </c>
      <c r="L15" s="20">
        <f t="shared" si="4"/>
        <v>2</v>
      </c>
      <c r="M15" s="21">
        <f t="shared" si="1"/>
        <v>0.46153846153846156</v>
      </c>
      <c r="N15" s="20">
        <f t="shared" si="12"/>
        <v>14</v>
      </c>
      <c r="O15" s="21">
        <f t="shared" si="5"/>
        <v>0.53846153846153844</v>
      </c>
      <c r="Q15">
        <v>4</v>
      </c>
      <c r="R15" t="s">
        <v>502</v>
      </c>
      <c r="S15">
        <v>0.46200000000000002</v>
      </c>
      <c r="T15">
        <v>8</v>
      </c>
      <c r="U15">
        <v>26</v>
      </c>
      <c r="V15">
        <v>3</v>
      </c>
      <c r="W15">
        <v>12</v>
      </c>
      <c r="X15">
        <v>2</v>
      </c>
      <c r="Y15">
        <v>0</v>
      </c>
      <c r="Z15">
        <v>0</v>
      </c>
      <c r="AA15">
        <v>4</v>
      </c>
      <c r="AB15">
        <v>0</v>
      </c>
      <c r="AC15">
        <v>2</v>
      </c>
      <c r="AD15">
        <v>14</v>
      </c>
      <c r="AE15">
        <v>0.53800000000000003</v>
      </c>
      <c r="AG15">
        <f t="shared" si="6"/>
        <v>5</v>
      </c>
      <c r="AH15">
        <f t="shared" si="7"/>
        <v>11</v>
      </c>
      <c r="AI15">
        <f t="shared" si="8"/>
        <v>6</v>
      </c>
      <c r="AJ15" t="str">
        <f t="shared" si="9"/>
        <v>Soskin</v>
      </c>
      <c r="AK15" t="str">
        <f t="shared" si="10"/>
        <v>Dion</v>
      </c>
      <c r="AL15" t="str">
        <f t="shared" si="11"/>
        <v>Soskin, Dion</v>
      </c>
    </row>
    <row r="16" spans="1:38" ht="17.100000000000001" customHeight="1" x14ac:dyDescent="0.2">
      <c r="A16" s="19">
        <v>57</v>
      </c>
      <c r="B16" s="19">
        <f t="shared" si="2"/>
        <v>10</v>
      </c>
      <c r="C16" s="36" t="str">
        <f t="shared" si="3"/>
        <v>Riccobono, Ric</v>
      </c>
      <c r="D16" s="36">
        <f t="shared" si="4"/>
        <v>32</v>
      </c>
      <c r="E16" s="20">
        <f t="shared" si="4"/>
        <v>7</v>
      </c>
      <c r="F16" s="20">
        <f t="shared" si="4"/>
        <v>10</v>
      </c>
      <c r="G16" s="20">
        <f t="shared" si="4"/>
        <v>1</v>
      </c>
      <c r="H16" s="20">
        <f t="shared" si="4"/>
        <v>0</v>
      </c>
      <c r="I16" s="20">
        <f t="shared" si="4"/>
        <v>0</v>
      </c>
      <c r="J16" s="20">
        <f t="shared" si="4"/>
        <v>4</v>
      </c>
      <c r="K16" s="20">
        <f t="shared" si="4"/>
        <v>2</v>
      </c>
      <c r="L16" s="20">
        <f t="shared" si="4"/>
        <v>2</v>
      </c>
      <c r="M16" s="21">
        <f t="shared" si="1"/>
        <v>0.3125</v>
      </c>
      <c r="N16" s="20">
        <f t="shared" si="12"/>
        <v>11</v>
      </c>
      <c r="O16" s="21">
        <f t="shared" si="5"/>
        <v>0.34375</v>
      </c>
      <c r="Q16">
        <v>5</v>
      </c>
      <c r="R16" t="s">
        <v>503</v>
      </c>
      <c r="S16">
        <v>0.312</v>
      </c>
      <c r="T16">
        <v>10</v>
      </c>
      <c r="U16">
        <v>32</v>
      </c>
      <c r="V16">
        <v>7</v>
      </c>
      <c r="W16">
        <v>10</v>
      </c>
      <c r="X16">
        <v>1</v>
      </c>
      <c r="Y16">
        <v>0</v>
      </c>
      <c r="Z16">
        <v>0</v>
      </c>
      <c r="AA16">
        <v>4</v>
      </c>
      <c r="AB16">
        <v>2</v>
      </c>
      <c r="AC16">
        <v>2</v>
      </c>
      <c r="AD16">
        <v>11</v>
      </c>
      <c r="AE16">
        <v>0.34399999999999997</v>
      </c>
      <c r="AG16">
        <f t="shared" si="6"/>
        <v>4</v>
      </c>
      <c r="AH16">
        <f t="shared" si="7"/>
        <v>13</v>
      </c>
      <c r="AI16">
        <f t="shared" si="8"/>
        <v>9</v>
      </c>
      <c r="AJ16" t="str">
        <f t="shared" si="9"/>
        <v>Riccobono</v>
      </c>
      <c r="AK16" t="str">
        <f t="shared" si="10"/>
        <v>Ric</v>
      </c>
      <c r="AL16" t="str">
        <f t="shared" si="11"/>
        <v>Riccobono, Ric</v>
      </c>
    </row>
    <row r="17" spans="1:38" ht="17.100000000000001" customHeight="1" x14ac:dyDescent="0.2">
      <c r="A17" s="19">
        <v>53</v>
      </c>
      <c r="B17" s="19">
        <f t="shared" si="2"/>
        <v>10</v>
      </c>
      <c r="C17" s="36" t="str">
        <f t="shared" si="3"/>
        <v>Pessognelli, Ken</v>
      </c>
      <c r="D17" s="36">
        <f t="shared" si="4"/>
        <v>29</v>
      </c>
      <c r="E17" s="20">
        <f t="shared" si="4"/>
        <v>4</v>
      </c>
      <c r="F17" s="20">
        <f t="shared" si="4"/>
        <v>11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6</v>
      </c>
      <c r="K17" s="20">
        <f t="shared" si="4"/>
        <v>4</v>
      </c>
      <c r="L17" s="20">
        <f t="shared" si="4"/>
        <v>1</v>
      </c>
      <c r="M17" s="21">
        <f t="shared" si="1"/>
        <v>0.37931034482758619</v>
      </c>
      <c r="N17" s="20">
        <f t="shared" si="12"/>
        <v>11</v>
      </c>
      <c r="O17" s="21">
        <f t="shared" si="5"/>
        <v>0.37931034482758619</v>
      </c>
      <c r="Q17">
        <v>6</v>
      </c>
      <c r="R17" t="s">
        <v>504</v>
      </c>
      <c r="S17">
        <v>0.379</v>
      </c>
      <c r="T17">
        <v>10</v>
      </c>
      <c r="U17">
        <v>29</v>
      </c>
      <c r="V17">
        <v>4</v>
      </c>
      <c r="W17">
        <v>11</v>
      </c>
      <c r="X17">
        <v>0</v>
      </c>
      <c r="Y17">
        <v>0</v>
      </c>
      <c r="Z17">
        <v>0</v>
      </c>
      <c r="AA17">
        <v>6</v>
      </c>
      <c r="AB17">
        <v>4</v>
      </c>
      <c r="AC17">
        <v>1</v>
      </c>
      <c r="AD17">
        <v>11</v>
      </c>
      <c r="AE17">
        <v>0.379</v>
      </c>
      <c r="AG17">
        <f t="shared" si="6"/>
        <v>4</v>
      </c>
      <c r="AH17">
        <f t="shared" si="7"/>
        <v>15</v>
      </c>
      <c r="AI17">
        <f t="shared" si="8"/>
        <v>11</v>
      </c>
      <c r="AJ17" t="str">
        <f t="shared" si="9"/>
        <v>Pessognelli</v>
      </c>
      <c r="AK17" t="str">
        <f t="shared" si="10"/>
        <v>Ken</v>
      </c>
      <c r="AL17" t="str">
        <f t="shared" si="11"/>
        <v>Pessognelli, Ken</v>
      </c>
    </row>
    <row r="18" spans="1:38" ht="17.100000000000001" customHeight="1" x14ac:dyDescent="0.2">
      <c r="A18" s="19">
        <v>54</v>
      </c>
      <c r="B18" s="19">
        <f t="shared" si="2"/>
        <v>7</v>
      </c>
      <c r="C18" s="36" t="str">
        <f t="shared" si="3"/>
        <v>Gladhill, Eric</v>
      </c>
      <c r="D18" s="36">
        <f t="shared" si="4"/>
        <v>24</v>
      </c>
      <c r="E18" s="20">
        <f t="shared" si="4"/>
        <v>2</v>
      </c>
      <c r="F18" s="20">
        <f t="shared" si="4"/>
        <v>9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2</v>
      </c>
      <c r="K18" s="20">
        <f t="shared" si="4"/>
        <v>0</v>
      </c>
      <c r="L18" s="20">
        <f t="shared" si="4"/>
        <v>3</v>
      </c>
      <c r="M18" s="21">
        <f t="shared" si="1"/>
        <v>0.375</v>
      </c>
      <c r="N18" s="20">
        <f t="shared" si="12"/>
        <v>10</v>
      </c>
      <c r="O18" s="21">
        <f t="shared" si="5"/>
        <v>0.41666666666666669</v>
      </c>
      <c r="Q18">
        <v>7</v>
      </c>
      <c r="R18" t="s">
        <v>505</v>
      </c>
      <c r="S18">
        <v>0.375</v>
      </c>
      <c r="T18">
        <v>7</v>
      </c>
      <c r="U18">
        <v>24</v>
      </c>
      <c r="V18">
        <v>2</v>
      </c>
      <c r="W18">
        <v>9</v>
      </c>
      <c r="X18">
        <v>1</v>
      </c>
      <c r="Y18">
        <v>0</v>
      </c>
      <c r="Z18">
        <v>0</v>
      </c>
      <c r="AA18">
        <v>2</v>
      </c>
      <c r="AB18">
        <v>0</v>
      </c>
      <c r="AC18">
        <v>3</v>
      </c>
      <c r="AD18">
        <v>10</v>
      </c>
      <c r="AE18">
        <v>0.41699999999999998</v>
      </c>
      <c r="AG18">
        <f t="shared" si="6"/>
        <v>5</v>
      </c>
      <c r="AH18">
        <f t="shared" si="7"/>
        <v>13</v>
      </c>
      <c r="AI18">
        <f t="shared" si="8"/>
        <v>8</v>
      </c>
      <c r="AJ18" t="str">
        <f t="shared" si="9"/>
        <v>Gladhill</v>
      </c>
      <c r="AK18" t="str">
        <f t="shared" si="10"/>
        <v>Eric</v>
      </c>
      <c r="AL18" t="str">
        <f t="shared" si="11"/>
        <v>Gladhill, Eric</v>
      </c>
    </row>
    <row r="19" spans="1:38" ht="17.100000000000001" customHeight="1" x14ac:dyDescent="0.2">
      <c r="A19" s="19">
        <v>46</v>
      </c>
      <c r="B19" s="19">
        <f t="shared" si="2"/>
        <v>2</v>
      </c>
      <c r="C19" s="36" t="str">
        <f t="shared" si="3"/>
        <v>Rodriguez, Miguel</v>
      </c>
      <c r="D19" s="36">
        <f t="shared" si="4"/>
        <v>4</v>
      </c>
      <c r="E19" s="20">
        <f t="shared" si="4"/>
        <v>1</v>
      </c>
      <c r="F19" s="20">
        <f t="shared" si="4"/>
        <v>2</v>
      </c>
      <c r="G19" s="20">
        <f t="shared" si="4"/>
        <v>1</v>
      </c>
      <c r="H19" s="20">
        <f t="shared" si="4"/>
        <v>0</v>
      </c>
      <c r="I19" s="20">
        <f t="shared" si="4"/>
        <v>0</v>
      </c>
      <c r="J19" s="20">
        <f t="shared" si="4"/>
        <v>4</v>
      </c>
      <c r="K19" s="20">
        <f t="shared" si="4"/>
        <v>2</v>
      </c>
      <c r="L19" s="20">
        <f t="shared" si="4"/>
        <v>0</v>
      </c>
      <c r="M19" s="21">
        <f t="shared" si="1"/>
        <v>0.5</v>
      </c>
      <c r="N19" s="20">
        <f t="shared" si="12"/>
        <v>3</v>
      </c>
      <c r="O19" s="21">
        <f t="shared" si="5"/>
        <v>0.75</v>
      </c>
      <c r="Q19">
        <v>8</v>
      </c>
      <c r="R19" t="s">
        <v>506</v>
      </c>
      <c r="S19">
        <v>0.5</v>
      </c>
      <c r="T19">
        <v>2</v>
      </c>
      <c r="U19">
        <v>4</v>
      </c>
      <c r="V19">
        <v>1</v>
      </c>
      <c r="W19">
        <v>2</v>
      </c>
      <c r="X19">
        <v>1</v>
      </c>
      <c r="Y19">
        <v>0</v>
      </c>
      <c r="Z19">
        <v>0</v>
      </c>
      <c r="AA19">
        <v>4</v>
      </c>
      <c r="AB19">
        <v>2</v>
      </c>
      <c r="AC19">
        <v>0</v>
      </c>
      <c r="AD19">
        <v>3</v>
      </c>
      <c r="AE19">
        <v>0.75</v>
      </c>
      <c r="AG19">
        <f t="shared" si="6"/>
        <v>7</v>
      </c>
      <c r="AH19">
        <f t="shared" si="7"/>
        <v>16</v>
      </c>
      <c r="AI19">
        <f t="shared" si="8"/>
        <v>9</v>
      </c>
      <c r="AJ19" t="str">
        <f t="shared" si="9"/>
        <v>Rodriguez</v>
      </c>
      <c r="AK19" t="str">
        <f t="shared" si="10"/>
        <v>Miguel</v>
      </c>
      <c r="AL19" t="str">
        <f t="shared" si="11"/>
        <v>Rodriguez, Miguel</v>
      </c>
    </row>
    <row r="20" spans="1:38" ht="17.100000000000001" customHeight="1" x14ac:dyDescent="0.2">
      <c r="A20" s="19">
        <v>41</v>
      </c>
      <c r="B20" s="19">
        <f t="shared" si="2"/>
        <v>10</v>
      </c>
      <c r="C20" s="36" t="str">
        <f t="shared" si="3"/>
        <v>Vega, Renato</v>
      </c>
      <c r="D20" s="36">
        <f t="shared" si="4"/>
        <v>32</v>
      </c>
      <c r="E20" s="20">
        <f t="shared" si="4"/>
        <v>7</v>
      </c>
      <c r="F20" s="20">
        <f t="shared" si="4"/>
        <v>10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5</v>
      </c>
      <c r="K20" s="20">
        <f t="shared" si="4"/>
        <v>2</v>
      </c>
      <c r="L20" s="20">
        <f t="shared" si="4"/>
        <v>4</v>
      </c>
      <c r="M20" s="21">
        <f t="shared" si="1"/>
        <v>0.3125</v>
      </c>
      <c r="N20" s="20">
        <f t="shared" si="12"/>
        <v>10</v>
      </c>
      <c r="O20" s="21">
        <f t="shared" si="5"/>
        <v>0.3125</v>
      </c>
      <c r="Q20">
        <v>9</v>
      </c>
      <c r="R20" t="s">
        <v>507</v>
      </c>
      <c r="S20">
        <v>0.312</v>
      </c>
      <c r="T20">
        <v>10</v>
      </c>
      <c r="U20">
        <v>32</v>
      </c>
      <c r="V20">
        <v>7</v>
      </c>
      <c r="W20">
        <v>10</v>
      </c>
      <c r="X20">
        <v>0</v>
      </c>
      <c r="Y20">
        <v>0</v>
      </c>
      <c r="Z20">
        <v>0</v>
      </c>
      <c r="AA20">
        <v>5</v>
      </c>
      <c r="AB20">
        <v>2</v>
      </c>
      <c r="AC20">
        <v>4</v>
      </c>
      <c r="AD20">
        <v>10</v>
      </c>
      <c r="AE20">
        <v>0.312</v>
      </c>
      <c r="AG20">
        <f t="shared" si="6"/>
        <v>7</v>
      </c>
      <c r="AH20">
        <f t="shared" si="7"/>
        <v>11</v>
      </c>
      <c r="AI20">
        <f t="shared" si="8"/>
        <v>4</v>
      </c>
      <c r="AJ20" t="str">
        <f t="shared" si="9"/>
        <v>Vega</v>
      </c>
      <c r="AK20" t="str">
        <f t="shared" si="10"/>
        <v>Renato</v>
      </c>
      <c r="AL20" t="str">
        <f t="shared" si="11"/>
        <v>Vega, Renato</v>
      </c>
    </row>
    <row r="21" spans="1:38" ht="17.100000000000001" customHeight="1" x14ac:dyDescent="0.2">
      <c r="A21" s="19">
        <v>56</v>
      </c>
      <c r="B21" s="19">
        <f t="shared" si="2"/>
        <v>10</v>
      </c>
      <c r="C21" s="36" t="str">
        <f t="shared" si="3"/>
        <v>Martin, Ron</v>
      </c>
      <c r="D21" s="36">
        <f t="shared" si="4"/>
        <v>27</v>
      </c>
      <c r="E21" s="20">
        <f t="shared" si="4"/>
        <v>6</v>
      </c>
      <c r="F21" s="20">
        <f t="shared" si="4"/>
        <v>5</v>
      </c>
      <c r="G21" s="20">
        <f t="shared" si="4"/>
        <v>1</v>
      </c>
      <c r="H21" s="20">
        <f t="shared" si="4"/>
        <v>0</v>
      </c>
      <c r="I21" s="20">
        <f t="shared" si="4"/>
        <v>0</v>
      </c>
      <c r="J21" s="20">
        <f t="shared" si="4"/>
        <v>3</v>
      </c>
      <c r="K21" s="20">
        <f t="shared" si="4"/>
        <v>6</v>
      </c>
      <c r="L21" s="20">
        <f t="shared" si="4"/>
        <v>4</v>
      </c>
      <c r="M21" s="21">
        <f t="shared" si="1"/>
        <v>0.18518518518518517</v>
      </c>
      <c r="N21" s="20">
        <f t="shared" si="12"/>
        <v>6</v>
      </c>
      <c r="O21" s="21">
        <f t="shared" si="5"/>
        <v>0.22222222222222221</v>
      </c>
      <c r="Q21">
        <v>10</v>
      </c>
      <c r="R21" t="s">
        <v>508</v>
      </c>
      <c r="S21">
        <v>0.185</v>
      </c>
      <c r="T21">
        <v>10</v>
      </c>
      <c r="U21">
        <v>27</v>
      </c>
      <c r="V21">
        <v>6</v>
      </c>
      <c r="W21">
        <v>5</v>
      </c>
      <c r="X21">
        <v>1</v>
      </c>
      <c r="Y21">
        <v>0</v>
      </c>
      <c r="Z21">
        <v>0</v>
      </c>
      <c r="AA21">
        <v>3</v>
      </c>
      <c r="AB21">
        <v>6</v>
      </c>
      <c r="AC21">
        <v>4</v>
      </c>
      <c r="AD21">
        <v>6</v>
      </c>
      <c r="AE21">
        <v>0.222</v>
      </c>
      <c r="AG21">
        <f t="shared" si="6"/>
        <v>4</v>
      </c>
      <c r="AH21">
        <f t="shared" si="7"/>
        <v>10</v>
      </c>
      <c r="AI21">
        <f t="shared" si="8"/>
        <v>6</v>
      </c>
      <c r="AJ21" t="str">
        <f t="shared" si="9"/>
        <v>Martin</v>
      </c>
      <c r="AK21" t="str">
        <f t="shared" si="10"/>
        <v>Ron</v>
      </c>
      <c r="AL21" t="str">
        <f t="shared" si="11"/>
        <v>Martin, Ron</v>
      </c>
    </row>
    <row r="22" spans="1:38" ht="17.100000000000001" customHeight="1" x14ac:dyDescent="0.2">
      <c r="A22" s="19">
        <v>47</v>
      </c>
      <c r="B22" s="19">
        <f t="shared" si="2"/>
        <v>9</v>
      </c>
      <c r="C22" s="36" t="str">
        <f t="shared" si="3"/>
        <v>Tapp, Michael</v>
      </c>
      <c r="D22" s="36">
        <f t="shared" si="4"/>
        <v>24</v>
      </c>
      <c r="E22" s="20">
        <f t="shared" si="4"/>
        <v>6</v>
      </c>
      <c r="F22" s="20">
        <f t="shared" si="4"/>
        <v>7</v>
      </c>
      <c r="G22" s="20">
        <f t="shared" si="4"/>
        <v>1</v>
      </c>
      <c r="H22" s="20">
        <f t="shared" si="4"/>
        <v>0</v>
      </c>
      <c r="I22" s="20">
        <f t="shared" si="4"/>
        <v>0</v>
      </c>
      <c r="J22" s="20">
        <f t="shared" si="4"/>
        <v>5</v>
      </c>
      <c r="K22" s="20">
        <f t="shared" si="4"/>
        <v>5</v>
      </c>
      <c r="L22" s="20">
        <f t="shared" si="4"/>
        <v>4</v>
      </c>
      <c r="M22" s="21">
        <f t="shared" si="1"/>
        <v>0.29166666666666669</v>
      </c>
      <c r="N22" s="20">
        <f t="shared" si="12"/>
        <v>8</v>
      </c>
      <c r="O22" s="21">
        <f t="shared" si="5"/>
        <v>0.33333333333333331</v>
      </c>
      <c r="Q22">
        <v>11</v>
      </c>
      <c r="R22" t="s">
        <v>509</v>
      </c>
      <c r="S22">
        <v>0.29199999999999998</v>
      </c>
      <c r="T22">
        <v>9</v>
      </c>
      <c r="U22">
        <v>24</v>
      </c>
      <c r="V22">
        <v>6</v>
      </c>
      <c r="W22">
        <v>7</v>
      </c>
      <c r="X22">
        <v>1</v>
      </c>
      <c r="Y22">
        <v>0</v>
      </c>
      <c r="Z22">
        <v>0</v>
      </c>
      <c r="AA22">
        <v>5</v>
      </c>
      <c r="AB22">
        <v>5</v>
      </c>
      <c r="AC22">
        <v>4</v>
      </c>
      <c r="AD22">
        <v>8</v>
      </c>
      <c r="AE22">
        <v>0.33300000000000002</v>
      </c>
      <c r="AG22">
        <f t="shared" si="6"/>
        <v>8</v>
      </c>
      <c r="AH22">
        <f t="shared" si="7"/>
        <v>12</v>
      </c>
      <c r="AI22">
        <f t="shared" si="8"/>
        <v>4</v>
      </c>
      <c r="AJ22" t="str">
        <f t="shared" si="9"/>
        <v>Tapp</v>
      </c>
      <c r="AK22" t="str">
        <f t="shared" si="10"/>
        <v>Michael</v>
      </c>
      <c r="AL22" t="str">
        <f t="shared" si="11"/>
        <v>Tapp, Michael</v>
      </c>
    </row>
    <row r="23" spans="1:38" ht="17.100000000000001" customHeight="1" x14ac:dyDescent="0.2">
      <c r="A23" s="19">
        <v>58</v>
      </c>
      <c r="B23" s="19">
        <f t="shared" si="2"/>
        <v>6</v>
      </c>
      <c r="C23" s="36" t="str">
        <f t="shared" si="3"/>
        <v>Stanford, Rick</v>
      </c>
      <c r="D23" s="36">
        <f t="shared" si="4"/>
        <v>16</v>
      </c>
      <c r="E23" s="20">
        <f t="shared" si="4"/>
        <v>1</v>
      </c>
      <c r="F23" s="20">
        <f t="shared" si="4"/>
        <v>3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1</v>
      </c>
      <c r="K23" s="20">
        <f t="shared" si="4"/>
        <v>3</v>
      </c>
      <c r="L23" s="20">
        <f t="shared" si="4"/>
        <v>0</v>
      </c>
      <c r="M23" s="21">
        <f t="shared" si="1"/>
        <v>0.1875</v>
      </c>
      <c r="N23" s="20">
        <f t="shared" si="12"/>
        <v>3</v>
      </c>
      <c r="O23" s="21">
        <f t="shared" si="5"/>
        <v>0.1875</v>
      </c>
      <c r="Q23">
        <v>12</v>
      </c>
      <c r="R23" t="s">
        <v>510</v>
      </c>
      <c r="S23">
        <v>0.187</v>
      </c>
      <c r="T23">
        <v>6</v>
      </c>
      <c r="U23">
        <v>16</v>
      </c>
      <c r="V23">
        <v>1</v>
      </c>
      <c r="W23">
        <v>3</v>
      </c>
      <c r="X23">
        <v>0</v>
      </c>
      <c r="Y23">
        <v>0</v>
      </c>
      <c r="Z23">
        <v>0</v>
      </c>
      <c r="AA23">
        <v>1</v>
      </c>
      <c r="AB23">
        <v>3</v>
      </c>
      <c r="AC23">
        <v>0</v>
      </c>
      <c r="AD23">
        <v>3</v>
      </c>
      <c r="AE23">
        <v>0.187</v>
      </c>
      <c r="AG23">
        <f t="shared" si="6"/>
        <v>5</v>
      </c>
      <c r="AH23">
        <f t="shared" si="7"/>
        <v>13</v>
      </c>
      <c r="AI23">
        <f t="shared" si="8"/>
        <v>8</v>
      </c>
      <c r="AJ23" t="str">
        <f t="shared" si="9"/>
        <v>Stanford</v>
      </c>
      <c r="AK23" t="str">
        <f t="shared" si="10"/>
        <v>Rick</v>
      </c>
      <c r="AL23" t="str">
        <f t="shared" si="11"/>
        <v>Stanford, Rick</v>
      </c>
    </row>
    <row r="24" spans="1:38" ht="17.100000000000001" customHeight="1" x14ac:dyDescent="0.2">
      <c r="A24" s="19">
        <v>59</v>
      </c>
      <c r="B24" s="19">
        <f t="shared" si="2"/>
        <v>7</v>
      </c>
      <c r="C24" s="36" t="str">
        <f t="shared" si="3"/>
        <v>Wentland, Barry</v>
      </c>
      <c r="D24" s="36">
        <f t="shared" si="4"/>
        <v>22</v>
      </c>
      <c r="E24" s="20">
        <f t="shared" si="4"/>
        <v>3</v>
      </c>
      <c r="F24" s="20">
        <f t="shared" si="4"/>
        <v>6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3</v>
      </c>
      <c r="K24" s="20">
        <f t="shared" si="4"/>
        <v>2</v>
      </c>
      <c r="L24" s="20">
        <f t="shared" si="4"/>
        <v>6</v>
      </c>
      <c r="M24" s="21">
        <f t="shared" si="1"/>
        <v>0.27272727272727271</v>
      </c>
      <c r="N24" s="20">
        <f t="shared" si="12"/>
        <v>6</v>
      </c>
      <c r="O24" s="21">
        <f t="shared" si="5"/>
        <v>0.27272727272727271</v>
      </c>
      <c r="Q24">
        <v>13</v>
      </c>
      <c r="R24" t="s">
        <v>50</v>
      </c>
      <c r="S24">
        <v>0.27300000000000002</v>
      </c>
      <c r="T24">
        <v>7</v>
      </c>
      <c r="U24">
        <v>22</v>
      </c>
      <c r="V24">
        <v>3</v>
      </c>
      <c r="W24">
        <v>6</v>
      </c>
      <c r="X24">
        <v>0</v>
      </c>
      <c r="Y24">
        <v>0</v>
      </c>
      <c r="Z24">
        <v>0</v>
      </c>
      <c r="AA24">
        <v>3</v>
      </c>
      <c r="AB24">
        <v>2</v>
      </c>
      <c r="AC24">
        <v>6</v>
      </c>
      <c r="AD24">
        <v>6</v>
      </c>
      <c r="AE24">
        <v>0.27300000000000002</v>
      </c>
      <c r="AG24">
        <f t="shared" si="6"/>
        <v>6</v>
      </c>
      <c r="AH24">
        <f t="shared" si="7"/>
        <v>14</v>
      </c>
      <c r="AI24">
        <f t="shared" si="8"/>
        <v>8</v>
      </c>
      <c r="AJ24" t="str">
        <f t="shared" si="9"/>
        <v>Wentland</v>
      </c>
      <c r="AK24" t="str">
        <f t="shared" si="10"/>
        <v>Barry</v>
      </c>
      <c r="AL24" t="str">
        <f t="shared" si="11"/>
        <v>Wentland, Barry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675</v>
      </c>
      <c r="B29" s="22"/>
      <c r="C29" s="37" t="s">
        <v>39</v>
      </c>
      <c r="D29" s="38">
        <f>SUM(D12:D28)</f>
        <v>326</v>
      </c>
      <c r="E29" s="23">
        <f t="shared" ref="E29:L29" si="13">SUM(E12:E28)</f>
        <v>62</v>
      </c>
      <c r="F29" s="23">
        <f t="shared" si="13"/>
        <v>109</v>
      </c>
      <c r="G29" s="23">
        <f t="shared" si="13"/>
        <v>12</v>
      </c>
      <c r="H29" s="23">
        <f t="shared" si="13"/>
        <v>0</v>
      </c>
      <c r="I29" s="23">
        <f t="shared" si="13"/>
        <v>0</v>
      </c>
      <c r="J29" s="23">
        <f t="shared" si="13"/>
        <v>54</v>
      </c>
      <c r="K29" s="23">
        <f t="shared" si="13"/>
        <v>40</v>
      </c>
      <c r="L29" s="23">
        <f t="shared" si="13"/>
        <v>32</v>
      </c>
      <c r="M29" s="21">
        <f>F29/D29</f>
        <v>0.33435582822085891</v>
      </c>
      <c r="N29" s="24">
        <f>SUM(N12:N28)</f>
        <v>121</v>
      </c>
      <c r="O29" s="21">
        <f>N29/D29</f>
        <v>0.37116564417177916</v>
      </c>
    </row>
    <row r="30" spans="1:38" ht="17.100000000000001" customHeight="1" x14ac:dyDescent="0.2">
      <c r="A30" s="25">
        <f>A29/13</f>
        <v>51.92307692307692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88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6</v>
      </c>
      <c r="C33" s="36" t="str">
        <f>IF(AH33=0,"",AL33)</f>
        <v>Millon, Ernie</v>
      </c>
      <c r="D33" s="41">
        <f>IF(C33="","",AE33)</f>
        <v>20</v>
      </c>
      <c r="E33" s="20">
        <f>IF(C33="","",V33)</f>
        <v>25</v>
      </c>
      <c r="F33" s="20">
        <f>IF(C33="","",U33)</f>
        <v>15</v>
      </c>
      <c r="G33" s="20">
        <f>IF(C33="","",W33)</f>
        <v>20</v>
      </c>
      <c r="H33" s="20">
        <f>IF(C33="","",X33)</f>
        <v>25</v>
      </c>
      <c r="I33" s="31">
        <f>IF(C33="","",E33*7/D33)</f>
        <v>8.75</v>
      </c>
      <c r="J33" s="31">
        <f>IF(C33="","",F33*7/D33)</f>
        <v>5.25</v>
      </c>
      <c r="K33" s="31">
        <f>IF(C33="","",G33*7/D33)</f>
        <v>7</v>
      </c>
      <c r="L33" s="31">
        <f>IF(C33="","",H33*7/D33)</f>
        <v>8.75</v>
      </c>
      <c r="M33" s="20">
        <f>IF(C33="","",Y33)</f>
        <v>2</v>
      </c>
      <c r="N33" s="20">
        <f>IF(C33="","",Z33)</f>
        <v>1</v>
      </c>
      <c r="O33" s="20">
        <f>IF(C33="","",AA33)</f>
        <v>0</v>
      </c>
      <c r="Q33">
        <v>2</v>
      </c>
      <c r="R33" t="s">
        <v>500</v>
      </c>
      <c r="S33">
        <v>6</v>
      </c>
      <c r="T33">
        <v>20</v>
      </c>
      <c r="U33">
        <v>15</v>
      </c>
      <c r="V33">
        <v>25</v>
      </c>
      <c r="W33">
        <v>20</v>
      </c>
      <c r="X33">
        <v>25</v>
      </c>
      <c r="Y33">
        <v>2</v>
      </c>
      <c r="Z33">
        <v>1</v>
      </c>
      <c r="AA33">
        <v>0</v>
      </c>
      <c r="AE33">
        <f>DOLLARDE(T33,3)</f>
        <v>20</v>
      </c>
      <c r="AG33">
        <f>FIND(" ",R33)</f>
        <v>6</v>
      </c>
      <c r="AH33">
        <f>LEN(R33)</f>
        <v>12</v>
      </c>
      <c r="AI33">
        <f>AH33-AG33</f>
        <v>6</v>
      </c>
      <c r="AJ33" t="str">
        <f>RIGHT(R33,AI33)</f>
        <v>Millon</v>
      </c>
      <c r="AK33" t="str">
        <f>LEFT(R33,(AG33-1))</f>
        <v>Ernie</v>
      </c>
      <c r="AL33" t="str">
        <f>AJ33&amp;", "&amp;AK33</f>
        <v>Millon, Ernie</v>
      </c>
    </row>
    <row r="34" spans="1:38" ht="17.100000000000001" customHeight="1" x14ac:dyDescent="0.2">
      <c r="A34" s="19"/>
      <c r="B34" s="19">
        <f t="shared" ref="B34:B41" si="14">IF(C34="","",S34)</f>
        <v>8</v>
      </c>
      <c r="C34" s="36" t="str">
        <f t="shared" ref="C34:C41" si="15">IF(AH34=0,"",AL34)</f>
        <v>Persing, Jay</v>
      </c>
      <c r="D34" s="41">
        <f t="shared" ref="D34:D41" si="16">IF(C34="","",AE34)</f>
        <v>31</v>
      </c>
      <c r="E34" s="20">
        <f t="shared" ref="E34:E41" si="17">IF(C34="","",V34)</f>
        <v>65</v>
      </c>
      <c r="F34" s="20">
        <f t="shared" ref="F34:F41" si="18">IF(C34="","",U34)</f>
        <v>47</v>
      </c>
      <c r="G34" s="20">
        <f t="shared" ref="G34:G41" si="19">IF(C34="","",W34)</f>
        <v>16</v>
      </c>
      <c r="H34" s="20">
        <f t="shared" ref="H34:H41" si="20">IF(C34="","",X34)</f>
        <v>11</v>
      </c>
      <c r="I34" s="31">
        <f t="shared" ref="I34:I41" si="21">IF(C34="","",E34*7/D34)</f>
        <v>14.67741935483871</v>
      </c>
      <c r="J34" s="31">
        <f t="shared" ref="J34:J41" si="22">IF(C34="","",F34*7/D34)</f>
        <v>10.612903225806452</v>
      </c>
      <c r="K34" s="31">
        <f t="shared" ref="K34:K41" si="23">IF(C34="","",G34*7/D34)</f>
        <v>3.6129032258064515</v>
      </c>
      <c r="L34" s="31">
        <f t="shared" ref="L34:L41" si="24">IF(C34="","",H34*7/D34)</f>
        <v>2.4838709677419355</v>
      </c>
      <c r="M34" s="20">
        <f t="shared" ref="M34:M41" si="25">IF(C34="","",Y34)</f>
        <v>1</v>
      </c>
      <c r="N34" s="20">
        <f t="shared" ref="N34:N41" si="26">IF(C34="","",Z34)</f>
        <v>4</v>
      </c>
      <c r="O34" s="20">
        <f t="shared" ref="O34:O41" si="27">IF(C34="","",AA34)</f>
        <v>0</v>
      </c>
      <c r="Q34">
        <v>3</v>
      </c>
      <c r="R34" t="s">
        <v>501</v>
      </c>
      <c r="S34">
        <v>8</v>
      </c>
      <c r="T34">
        <v>31</v>
      </c>
      <c r="U34">
        <v>47</v>
      </c>
      <c r="V34">
        <v>65</v>
      </c>
      <c r="W34">
        <v>16</v>
      </c>
      <c r="X34">
        <v>11</v>
      </c>
      <c r="Y34">
        <v>1</v>
      </c>
      <c r="Z34">
        <v>4</v>
      </c>
      <c r="AA34">
        <v>0</v>
      </c>
      <c r="AE34">
        <f t="shared" ref="AE34:AE42" si="28">DOLLARDE(T34,3)</f>
        <v>31</v>
      </c>
      <c r="AG34">
        <f t="shared" ref="AG34:AG41" si="29">FIND(" ",R34)</f>
        <v>4</v>
      </c>
      <c r="AH34">
        <f t="shared" ref="AH34:AH41" si="30">LEN(R34)</f>
        <v>11</v>
      </c>
      <c r="AI34">
        <f t="shared" ref="AI34:AI41" si="31">AH34-AG34</f>
        <v>7</v>
      </c>
      <c r="AJ34" t="str">
        <f t="shared" ref="AJ34:AJ41" si="32">RIGHT(R34,AI34)</f>
        <v>Persing</v>
      </c>
      <c r="AK34" t="str">
        <f t="shared" ref="AK34:AK41" si="33">LEFT(R34,(AG34-1))</f>
        <v>Jay</v>
      </c>
      <c r="AL34" t="str">
        <f t="shared" ref="AL34:AL41" si="34">AJ34&amp;", "&amp;AK34</f>
        <v>Persing, Jay</v>
      </c>
    </row>
    <row r="35" spans="1:38" ht="17.100000000000001" customHeight="1" x14ac:dyDescent="0.2">
      <c r="A35" s="19"/>
      <c r="B35" s="19">
        <f t="shared" si="14"/>
        <v>3</v>
      </c>
      <c r="C35" s="36" t="str">
        <f t="shared" si="15"/>
        <v>Soskin, Dion</v>
      </c>
      <c r="D35" s="41">
        <f t="shared" si="16"/>
        <v>7</v>
      </c>
      <c r="E35" s="20">
        <f t="shared" si="17"/>
        <v>14</v>
      </c>
      <c r="F35" s="20">
        <f t="shared" si="18"/>
        <v>11</v>
      </c>
      <c r="G35" s="20">
        <f t="shared" si="19"/>
        <v>10</v>
      </c>
      <c r="H35" s="20">
        <f t="shared" si="20"/>
        <v>3</v>
      </c>
      <c r="I35" s="31">
        <f t="shared" si="21"/>
        <v>14</v>
      </c>
      <c r="J35" s="31">
        <f t="shared" si="22"/>
        <v>11</v>
      </c>
      <c r="K35" s="31">
        <f t="shared" si="23"/>
        <v>10</v>
      </c>
      <c r="L35" s="31">
        <f t="shared" si="24"/>
        <v>3</v>
      </c>
      <c r="M35" s="20">
        <f t="shared" si="25"/>
        <v>0</v>
      </c>
      <c r="N35" s="20">
        <f t="shared" si="26"/>
        <v>1</v>
      </c>
      <c r="O35" s="20">
        <f t="shared" si="27"/>
        <v>1</v>
      </c>
      <c r="Q35">
        <v>4</v>
      </c>
      <c r="R35" t="s">
        <v>502</v>
      </c>
      <c r="S35">
        <v>3</v>
      </c>
      <c r="T35">
        <v>7</v>
      </c>
      <c r="U35">
        <v>11</v>
      </c>
      <c r="V35">
        <v>14</v>
      </c>
      <c r="W35">
        <v>10</v>
      </c>
      <c r="X35">
        <v>3</v>
      </c>
      <c r="Y35">
        <v>0</v>
      </c>
      <c r="Z35">
        <v>1</v>
      </c>
      <c r="AA35">
        <v>1</v>
      </c>
      <c r="AE35">
        <f t="shared" si="28"/>
        <v>7</v>
      </c>
      <c r="AG35">
        <f t="shared" si="29"/>
        <v>5</v>
      </c>
      <c r="AH35">
        <f t="shared" si="30"/>
        <v>11</v>
      </c>
      <c r="AI35">
        <f t="shared" si="31"/>
        <v>6</v>
      </c>
      <c r="AJ35" t="str">
        <f t="shared" si="32"/>
        <v>Soskin</v>
      </c>
      <c r="AK35" t="str">
        <f t="shared" si="33"/>
        <v>Dion</v>
      </c>
      <c r="AL35" t="str">
        <f t="shared" si="34"/>
        <v>Soskin, Dion</v>
      </c>
    </row>
    <row r="36" spans="1:38" ht="17.100000000000001" customHeight="1" x14ac:dyDescent="0.2">
      <c r="A36" s="19"/>
      <c r="B36" s="19">
        <f t="shared" si="14"/>
        <v>2</v>
      </c>
      <c r="C36" s="36" t="str">
        <f t="shared" si="15"/>
        <v>Pessognelli, Ken</v>
      </c>
      <c r="D36" s="41">
        <f t="shared" si="16"/>
        <v>4</v>
      </c>
      <c r="E36" s="20">
        <f t="shared" si="17"/>
        <v>6</v>
      </c>
      <c r="F36" s="20">
        <f t="shared" si="18"/>
        <v>5</v>
      </c>
      <c r="G36" s="20">
        <f t="shared" si="19"/>
        <v>3</v>
      </c>
      <c r="H36" s="20">
        <f t="shared" si="20"/>
        <v>1</v>
      </c>
      <c r="I36" s="31">
        <f t="shared" si="21"/>
        <v>10.5</v>
      </c>
      <c r="J36" s="31">
        <f t="shared" si="22"/>
        <v>8.75</v>
      </c>
      <c r="K36" s="31">
        <f t="shared" si="23"/>
        <v>5.25</v>
      </c>
      <c r="L36" s="31">
        <f t="shared" si="24"/>
        <v>1.75</v>
      </c>
      <c r="M36" s="20">
        <f t="shared" si="25"/>
        <v>1</v>
      </c>
      <c r="N36" s="20">
        <f t="shared" si="26"/>
        <v>0</v>
      </c>
      <c r="O36" s="20">
        <f t="shared" si="27"/>
        <v>0</v>
      </c>
      <c r="Q36">
        <v>6</v>
      </c>
      <c r="R36" t="s">
        <v>504</v>
      </c>
      <c r="S36">
        <v>2</v>
      </c>
      <c r="T36">
        <v>4</v>
      </c>
      <c r="U36">
        <v>5</v>
      </c>
      <c r="V36">
        <v>6</v>
      </c>
      <c r="W36">
        <v>3</v>
      </c>
      <c r="X36">
        <v>1</v>
      </c>
      <c r="Y36">
        <v>1</v>
      </c>
      <c r="Z36">
        <v>0</v>
      </c>
      <c r="AA36">
        <v>0</v>
      </c>
      <c r="AE36">
        <f t="shared" si="28"/>
        <v>4</v>
      </c>
      <c r="AG36">
        <f t="shared" si="29"/>
        <v>4</v>
      </c>
      <c r="AH36">
        <f t="shared" si="30"/>
        <v>15</v>
      </c>
      <c r="AI36">
        <f t="shared" si="31"/>
        <v>11</v>
      </c>
      <c r="AJ36" t="str">
        <f t="shared" si="32"/>
        <v>Pessognelli</v>
      </c>
      <c r="AK36" t="str">
        <f t="shared" si="33"/>
        <v>Ken</v>
      </c>
      <c r="AL36" t="str">
        <f t="shared" si="34"/>
        <v>Pessognelli, Ken</v>
      </c>
    </row>
    <row r="37" spans="1:38" ht="17.100000000000001" customHeight="1" x14ac:dyDescent="0.2">
      <c r="A37" s="19"/>
      <c r="B37" s="19">
        <f t="shared" si="14"/>
        <v>3</v>
      </c>
      <c r="C37" s="36" t="str">
        <f t="shared" si="15"/>
        <v>Gladhill, Eric</v>
      </c>
      <c r="D37" s="41">
        <f t="shared" si="16"/>
        <v>6</v>
      </c>
      <c r="E37" s="20">
        <f t="shared" si="17"/>
        <v>10</v>
      </c>
      <c r="F37" s="20">
        <f t="shared" si="18"/>
        <v>3</v>
      </c>
      <c r="G37" s="20">
        <f t="shared" si="19"/>
        <v>5</v>
      </c>
      <c r="H37" s="20">
        <f t="shared" si="20"/>
        <v>2</v>
      </c>
      <c r="I37" s="31">
        <f t="shared" si="21"/>
        <v>11.666666666666666</v>
      </c>
      <c r="J37" s="31">
        <f t="shared" si="22"/>
        <v>3.5</v>
      </c>
      <c r="K37" s="31">
        <f t="shared" si="23"/>
        <v>5.833333333333333</v>
      </c>
      <c r="L37" s="31">
        <f t="shared" si="24"/>
        <v>2.3333333333333335</v>
      </c>
      <c r="M37" s="20">
        <f t="shared" si="25"/>
        <v>0</v>
      </c>
      <c r="N37" s="20">
        <f t="shared" si="26"/>
        <v>0</v>
      </c>
      <c r="O37" s="20">
        <f t="shared" si="27"/>
        <v>0</v>
      </c>
      <c r="Q37">
        <v>7</v>
      </c>
      <c r="R37" t="s">
        <v>505</v>
      </c>
      <c r="S37">
        <v>3</v>
      </c>
      <c r="T37">
        <v>6</v>
      </c>
      <c r="U37">
        <v>3</v>
      </c>
      <c r="V37">
        <v>10</v>
      </c>
      <c r="W37">
        <v>5</v>
      </c>
      <c r="X37">
        <v>2</v>
      </c>
      <c r="Y37">
        <v>0</v>
      </c>
      <c r="Z37">
        <v>0</v>
      </c>
      <c r="AA37">
        <v>0</v>
      </c>
      <c r="AE37">
        <f t="shared" si="28"/>
        <v>6</v>
      </c>
      <c r="AG37">
        <f t="shared" si="29"/>
        <v>5</v>
      </c>
      <c r="AH37">
        <f t="shared" si="30"/>
        <v>13</v>
      </c>
      <c r="AI37">
        <f t="shared" si="31"/>
        <v>8</v>
      </c>
      <c r="AJ37" t="str">
        <f t="shared" si="32"/>
        <v>Gladhill</v>
      </c>
      <c r="AK37" t="str">
        <f t="shared" si="33"/>
        <v>Eric</v>
      </c>
      <c r="AL37" t="str">
        <f t="shared" si="34"/>
        <v>Gladhill, Eric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31">
        <f t="shared" ref="D42:H42" si="35">SUM(D33:D41)</f>
        <v>68</v>
      </c>
      <c r="E42" s="35">
        <f t="shared" si="35"/>
        <v>120</v>
      </c>
      <c r="F42" s="35">
        <f t="shared" si="35"/>
        <v>81</v>
      </c>
      <c r="G42" s="35">
        <f t="shared" si="35"/>
        <v>54</v>
      </c>
      <c r="H42" s="35">
        <f t="shared" si="35"/>
        <v>42</v>
      </c>
      <c r="I42" s="31">
        <f>E42*7/D42</f>
        <v>12.352941176470589</v>
      </c>
      <c r="J42" s="31">
        <f>F42*7/D42</f>
        <v>8.3382352941176467</v>
      </c>
      <c r="K42" s="32">
        <f>G42*7/D42</f>
        <v>5.5588235294117645</v>
      </c>
      <c r="L42" s="32">
        <f>H42*7/D42</f>
        <v>4.3235294117647056</v>
      </c>
      <c r="M42" s="20">
        <f>SUM(M33:M41)</f>
        <v>4</v>
      </c>
      <c r="N42" s="20">
        <f t="shared" ref="N42:O42" si="36">SUM(N33:N41)</f>
        <v>6</v>
      </c>
      <c r="O42" s="20">
        <f t="shared" si="36"/>
        <v>1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workbookViewId="0">
      <selection sqref="A1:P92"/>
    </sheetView>
  </sheetViews>
  <sheetFormatPr defaultRowHeight="12.75" x14ac:dyDescent="0.2"/>
  <cols>
    <col min="1" max="2" width="7.28515625" customWidth="1"/>
    <col min="3" max="3" width="18.140625" bestFit="1" customWidth="1"/>
    <col min="4" max="4" width="13.7109375" customWidth="1"/>
    <col min="5" max="13" width="7.28515625" customWidth="1"/>
    <col min="14" max="14" width="7.28515625" style="83" customWidth="1"/>
    <col min="15" max="15" width="7.28515625" customWidth="1"/>
    <col min="16" max="16" width="7.28515625" style="83" customWidth="1"/>
  </cols>
  <sheetData>
    <row r="1" spans="1:16" x14ac:dyDescent="0.2">
      <c r="A1" s="16" t="s">
        <v>24</v>
      </c>
      <c r="B1" s="16" t="s">
        <v>25</v>
      </c>
      <c r="C1" s="16" t="s">
        <v>26</v>
      </c>
      <c r="D1" s="16" t="s">
        <v>6</v>
      </c>
      <c r="E1" s="16" t="s">
        <v>27</v>
      </c>
      <c r="F1" s="16" t="s">
        <v>28</v>
      </c>
      <c r="G1" s="16" t="s">
        <v>29</v>
      </c>
      <c r="H1" s="16" t="s">
        <v>30</v>
      </c>
      <c r="I1" s="16" t="s">
        <v>31</v>
      </c>
      <c r="J1" s="16" t="s">
        <v>32</v>
      </c>
      <c r="K1" s="16" t="s">
        <v>33</v>
      </c>
      <c r="L1" s="16" t="s">
        <v>34</v>
      </c>
      <c r="M1" s="16" t="s">
        <v>35</v>
      </c>
      <c r="N1" s="82" t="s">
        <v>36</v>
      </c>
      <c r="O1" s="16" t="s">
        <v>37</v>
      </c>
      <c r="P1" s="84" t="s">
        <v>38</v>
      </c>
    </row>
    <row r="2" spans="1:16" x14ac:dyDescent="0.2">
      <c r="A2">
        <f>Orioles!A14</f>
        <v>51</v>
      </c>
      <c r="B2">
        <f>Orioles!B14</f>
        <v>9</v>
      </c>
      <c r="C2" t="str">
        <f>Orioles!C14</f>
        <v>Anderson, Bill</v>
      </c>
      <c r="D2" t="str">
        <f>Orioles!$C$3</f>
        <v>Orioles</v>
      </c>
      <c r="E2">
        <f>Orioles!D14</f>
        <v>26</v>
      </c>
      <c r="F2">
        <f>Orioles!E14</f>
        <v>5</v>
      </c>
      <c r="G2">
        <f>Orioles!F14</f>
        <v>13</v>
      </c>
      <c r="H2">
        <f>Orioles!G14</f>
        <v>3</v>
      </c>
      <c r="I2">
        <f>Orioles!H14</f>
        <v>0</v>
      </c>
      <c r="J2">
        <f>Orioles!I14</f>
        <v>0</v>
      </c>
      <c r="K2">
        <f>Orioles!J14</f>
        <v>12</v>
      </c>
      <c r="L2">
        <f>Orioles!K14</f>
        <v>3</v>
      </c>
      <c r="M2">
        <f>Orioles!L14</f>
        <v>1</v>
      </c>
      <c r="N2" s="83">
        <f>Orioles!M14</f>
        <v>0.5</v>
      </c>
      <c r="O2">
        <f>Orioles!N14</f>
        <v>16</v>
      </c>
      <c r="P2" s="83">
        <f>Orioles!O14</f>
        <v>0.61538461538461542</v>
      </c>
    </row>
    <row r="3" spans="1:16" x14ac:dyDescent="0.2">
      <c r="A3">
        <f>'Blue Jays'!A23</f>
        <v>42</v>
      </c>
      <c r="B3">
        <f>'Blue Jays'!B23</f>
        <v>5</v>
      </c>
      <c r="C3" t="str">
        <f>'Blue Jays'!C23</f>
        <v>Aylward, Bruce</v>
      </c>
      <c r="D3" t="str">
        <f>'Blue Jays'!$C$3</f>
        <v>Blue Jays</v>
      </c>
      <c r="E3">
        <f>'Blue Jays'!D23</f>
        <v>13</v>
      </c>
      <c r="F3">
        <f>'Blue Jays'!E23</f>
        <v>0</v>
      </c>
      <c r="G3">
        <f>'Blue Jays'!F23</f>
        <v>1</v>
      </c>
      <c r="H3">
        <f>'Blue Jays'!G23</f>
        <v>1</v>
      </c>
      <c r="I3">
        <f>'Blue Jays'!H23</f>
        <v>0</v>
      </c>
      <c r="J3">
        <f>'Blue Jays'!I23</f>
        <v>0</v>
      </c>
      <c r="K3">
        <f>'Blue Jays'!J23</f>
        <v>1</v>
      </c>
      <c r="L3">
        <f>'Blue Jays'!K23</f>
        <v>1</v>
      </c>
      <c r="M3">
        <f>'Blue Jays'!L23</f>
        <v>2</v>
      </c>
      <c r="N3" s="83">
        <f>'Blue Jays'!M23</f>
        <v>7.6923076923076927E-2</v>
      </c>
      <c r="O3">
        <f>'Blue Jays'!N23</f>
        <v>2</v>
      </c>
      <c r="P3" s="83">
        <f>'Blue Jays'!O23</f>
        <v>0.15384615384615385</v>
      </c>
    </row>
    <row r="4" spans="1:16" x14ac:dyDescent="0.2">
      <c r="A4">
        <f>Mariners!A16</f>
        <v>45</v>
      </c>
      <c r="B4">
        <f>Mariners!B16</f>
        <v>8</v>
      </c>
      <c r="C4" t="str">
        <f>Mariners!C16</f>
        <v>Bankert, Troy</v>
      </c>
      <c r="D4" t="str">
        <f>Mariners!$C$3</f>
        <v>Mariners</v>
      </c>
      <c r="E4">
        <f>Mariners!D16</f>
        <v>22</v>
      </c>
      <c r="F4">
        <f>Mariners!E16</f>
        <v>6</v>
      </c>
      <c r="G4">
        <f>Mariners!F16</f>
        <v>5</v>
      </c>
      <c r="H4">
        <f>Mariners!G16</f>
        <v>0</v>
      </c>
      <c r="I4">
        <f>Mariners!H16</f>
        <v>0</v>
      </c>
      <c r="J4">
        <f>Mariners!I16</f>
        <v>0</v>
      </c>
      <c r="K4">
        <f>Mariners!J16</f>
        <v>2</v>
      </c>
      <c r="L4">
        <f>Mariners!K16</f>
        <v>4</v>
      </c>
      <c r="M4">
        <f>Mariners!L16</f>
        <v>5</v>
      </c>
      <c r="N4" s="83">
        <f>Mariners!M16</f>
        <v>0.22727272727272727</v>
      </c>
      <c r="O4">
        <f>Mariners!N16</f>
        <v>5</v>
      </c>
      <c r="P4" s="83">
        <f>Mariners!O16</f>
        <v>0.22727272727272727</v>
      </c>
    </row>
    <row r="5" spans="1:16" s="94" customFormat="1" x14ac:dyDescent="0.2">
      <c r="A5" s="94">
        <f>Orioles!A13</f>
        <v>40</v>
      </c>
      <c r="B5" s="94">
        <f>Orioles!B13</f>
        <v>8</v>
      </c>
      <c r="C5" s="94" t="str">
        <f>Orioles!C13</f>
        <v>Beaverson, Chris</v>
      </c>
      <c r="D5" s="94" t="str">
        <f>Orioles!$C$3</f>
        <v>Orioles</v>
      </c>
      <c r="E5" s="94">
        <f>Orioles!D13</f>
        <v>25</v>
      </c>
      <c r="F5" s="94">
        <f>Orioles!E13</f>
        <v>12</v>
      </c>
      <c r="G5" s="94">
        <f>Orioles!F13</f>
        <v>16</v>
      </c>
      <c r="H5" s="94">
        <f>Orioles!G13</f>
        <v>6</v>
      </c>
      <c r="I5" s="94">
        <f>Orioles!H13</f>
        <v>0</v>
      </c>
      <c r="J5" s="94">
        <f>Orioles!I13</f>
        <v>1</v>
      </c>
      <c r="K5" s="94">
        <f>Orioles!J13</f>
        <v>9</v>
      </c>
      <c r="L5" s="94">
        <f>Orioles!K13</f>
        <v>1</v>
      </c>
      <c r="M5" s="94">
        <f>Orioles!L13</f>
        <v>0</v>
      </c>
      <c r="N5" s="95">
        <f>Orioles!M13</f>
        <v>0.64</v>
      </c>
      <c r="O5" s="94">
        <f>Orioles!N13</f>
        <v>25</v>
      </c>
      <c r="P5" s="95">
        <f>Orioles!O13</f>
        <v>1</v>
      </c>
    </row>
    <row r="6" spans="1:16" x14ac:dyDescent="0.2">
      <c r="A6">
        <f>'Blue Jays'!A18</f>
        <v>58</v>
      </c>
      <c r="B6">
        <f>'Blue Jays'!B18</f>
        <v>9</v>
      </c>
      <c r="C6" t="str">
        <f>'Blue Jays'!C18</f>
        <v>Berkowitz, Ellis</v>
      </c>
      <c r="D6" t="str">
        <f>'Blue Jays'!$C$3</f>
        <v>Blue Jays</v>
      </c>
      <c r="E6">
        <f>'Blue Jays'!D18</f>
        <v>26</v>
      </c>
      <c r="F6">
        <f>'Blue Jays'!E18</f>
        <v>5</v>
      </c>
      <c r="G6">
        <f>'Blue Jays'!F18</f>
        <v>10</v>
      </c>
      <c r="H6">
        <f>'Blue Jays'!G18</f>
        <v>1</v>
      </c>
      <c r="I6">
        <f>'Blue Jays'!H18</f>
        <v>0</v>
      </c>
      <c r="J6">
        <f>'Blue Jays'!I18</f>
        <v>0</v>
      </c>
      <c r="K6">
        <f>'Blue Jays'!J18</f>
        <v>6</v>
      </c>
      <c r="L6">
        <f>'Blue Jays'!K18</f>
        <v>2</v>
      </c>
      <c r="M6">
        <f>'Blue Jays'!L18</f>
        <v>2</v>
      </c>
      <c r="N6" s="83">
        <f>'Blue Jays'!M18</f>
        <v>0.38461538461538464</v>
      </c>
      <c r="O6">
        <f>'Blue Jays'!N18</f>
        <v>11</v>
      </c>
      <c r="P6" s="83">
        <f>'Blue Jays'!O18</f>
        <v>0.42307692307692307</v>
      </c>
    </row>
    <row r="7" spans="1:16" x14ac:dyDescent="0.2">
      <c r="A7">
        <f>Orioles!A22</f>
        <v>50</v>
      </c>
      <c r="B7">
        <f>Orioles!B22</f>
        <v>8</v>
      </c>
      <c r="C7" t="str">
        <f>Orioles!C22</f>
        <v>Bomberger, Matt</v>
      </c>
      <c r="D7" t="str">
        <f>Orioles!$C$3</f>
        <v>Orioles</v>
      </c>
      <c r="E7">
        <f>Orioles!D22</f>
        <v>20</v>
      </c>
      <c r="F7">
        <f>Orioles!E22</f>
        <v>2</v>
      </c>
      <c r="G7">
        <f>Orioles!F22</f>
        <v>3</v>
      </c>
      <c r="H7">
        <f>Orioles!G22</f>
        <v>0</v>
      </c>
      <c r="I7">
        <f>Orioles!H22</f>
        <v>0</v>
      </c>
      <c r="J7">
        <f>Orioles!I22</f>
        <v>0</v>
      </c>
      <c r="K7">
        <f>Orioles!J22</f>
        <v>2</v>
      </c>
      <c r="L7">
        <f>Orioles!K22</f>
        <v>5</v>
      </c>
      <c r="M7">
        <f>Orioles!L22</f>
        <v>10</v>
      </c>
      <c r="N7" s="83">
        <f>Orioles!M22</f>
        <v>0.15</v>
      </c>
      <c r="O7">
        <f>Orioles!N22</f>
        <v>3</v>
      </c>
      <c r="P7" s="83">
        <f>Orioles!O22</f>
        <v>0.15</v>
      </c>
    </row>
    <row r="8" spans="1:16" x14ac:dyDescent="0.2">
      <c r="A8">
        <f>Athletics!A13</f>
        <v>58</v>
      </c>
      <c r="B8">
        <f>Athletics!B13</f>
        <v>9</v>
      </c>
      <c r="C8" t="str">
        <f>Athletics!C13</f>
        <v>Brenner, Rick</v>
      </c>
      <c r="D8" t="str">
        <f>Athletics!$C$3</f>
        <v>Athletics</v>
      </c>
      <c r="E8">
        <f>Athletics!D13</f>
        <v>21</v>
      </c>
      <c r="F8">
        <f>Athletics!E13</f>
        <v>10</v>
      </c>
      <c r="G8">
        <f>Athletics!F13</f>
        <v>11</v>
      </c>
      <c r="H8">
        <f>Athletics!G13</f>
        <v>3</v>
      </c>
      <c r="I8">
        <f>Athletics!H13</f>
        <v>0</v>
      </c>
      <c r="J8">
        <f>Athletics!I13</f>
        <v>0</v>
      </c>
      <c r="K8">
        <f>Athletics!J13</f>
        <v>8</v>
      </c>
      <c r="L8">
        <f>Athletics!K13</f>
        <v>8</v>
      </c>
      <c r="M8">
        <f>Athletics!L13</f>
        <v>1</v>
      </c>
      <c r="N8" s="83">
        <f>Athletics!M13</f>
        <v>0.52380952380952384</v>
      </c>
      <c r="O8">
        <f>Athletics!N13</f>
        <v>14</v>
      </c>
      <c r="P8" s="83">
        <f>Athletics!O13</f>
        <v>0.66666666666666663</v>
      </c>
    </row>
    <row r="9" spans="1:16" x14ac:dyDescent="0.2">
      <c r="A9">
        <f>'Blue Jays'!A15</f>
        <v>50</v>
      </c>
      <c r="B9">
        <f>'Blue Jays'!B15</f>
        <v>9</v>
      </c>
      <c r="C9" t="str">
        <f>'Blue Jays'!C15</f>
        <v>Brignall, Ken</v>
      </c>
      <c r="D9" t="str">
        <f>'Blue Jays'!$C$3</f>
        <v>Blue Jays</v>
      </c>
      <c r="E9">
        <f>'Blue Jays'!D15</f>
        <v>23</v>
      </c>
      <c r="F9">
        <f>'Blue Jays'!E15</f>
        <v>6</v>
      </c>
      <c r="G9">
        <f>'Blue Jays'!F15</f>
        <v>7</v>
      </c>
      <c r="H9">
        <f>'Blue Jays'!G15</f>
        <v>1</v>
      </c>
      <c r="I9">
        <f>'Blue Jays'!H15</f>
        <v>0</v>
      </c>
      <c r="J9">
        <f>'Blue Jays'!I15</f>
        <v>0</v>
      </c>
      <c r="K9">
        <f>'Blue Jays'!J15</f>
        <v>5</v>
      </c>
      <c r="L9">
        <f>'Blue Jays'!K15</f>
        <v>5</v>
      </c>
      <c r="M9">
        <f>'Blue Jays'!L15</f>
        <v>3</v>
      </c>
      <c r="N9" s="83">
        <f>'Blue Jays'!M15</f>
        <v>0.30434782608695654</v>
      </c>
      <c r="O9">
        <f>'Blue Jays'!N15</f>
        <v>8</v>
      </c>
      <c r="P9" s="83">
        <f>'Blue Jays'!O15</f>
        <v>0.34782608695652173</v>
      </c>
    </row>
    <row r="10" spans="1:16" x14ac:dyDescent="0.2">
      <c r="A10">
        <f>Orioles!A19</f>
        <v>67</v>
      </c>
      <c r="B10">
        <f>Orioles!B19</f>
        <v>9</v>
      </c>
      <c r="C10" t="str">
        <f>Orioles!C19</f>
        <v>Bubb, Charles</v>
      </c>
      <c r="D10" t="str">
        <f>Orioles!$C$3</f>
        <v>Orioles</v>
      </c>
      <c r="E10">
        <f>Orioles!D19</f>
        <v>25</v>
      </c>
      <c r="F10">
        <f>Orioles!E19</f>
        <v>1</v>
      </c>
      <c r="G10">
        <f>Orioles!F19</f>
        <v>5</v>
      </c>
      <c r="H10">
        <f>Orioles!G19</f>
        <v>3</v>
      </c>
      <c r="I10">
        <f>Orioles!H19</f>
        <v>0</v>
      </c>
      <c r="J10">
        <f>Orioles!I19</f>
        <v>0</v>
      </c>
      <c r="K10">
        <f>Orioles!J19</f>
        <v>1</v>
      </c>
      <c r="L10">
        <f>Orioles!K19</f>
        <v>2</v>
      </c>
      <c r="M10">
        <f>Orioles!L19</f>
        <v>6</v>
      </c>
      <c r="N10" s="83">
        <f>Orioles!M19</f>
        <v>0.2</v>
      </c>
      <c r="O10">
        <f>Orioles!N19</f>
        <v>8</v>
      </c>
      <c r="P10" s="83">
        <f>Orioles!O19</f>
        <v>0.32</v>
      </c>
    </row>
    <row r="11" spans="1:16" x14ac:dyDescent="0.2">
      <c r="A11">
        <f>Twins!A16</f>
        <v>50</v>
      </c>
      <c r="B11">
        <f>Twins!B16</f>
        <v>10</v>
      </c>
      <c r="C11" t="str">
        <f>Twins!C16</f>
        <v>Caskey, Tim</v>
      </c>
      <c r="D11" t="str">
        <f>Twins!$C$3</f>
        <v>Twins</v>
      </c>
      <c r="E11">
        <f>Twins!D16</f>
        <v>27</v>
      </c>
      <c r="F11">
        <f>Twins!E16</f>
        <v>6</v>
      </c>
      <c r="G11">
        <f>Twins!F16</f>
        <v>12</v>
      </c>
      <c r="H11">
        <f>Twins!G16</f>
        <v>2</v>
      </c>
      <c r="I11">
        <f>Twins!H16</f>
        <v>1</v>
      </c>
      <c r="J11">
        <f>Twins!I16</f>
        <v>0</v>
      </c>
      <c r="K11">
        <f>Twins!J16</f>
        <v>11</v>
      </c>
      <c r="L11">
        <f>Twins!K16</f>
        <v>5</v>
      </c>
      <c r="M11">
        <f>Twins!L16</f>
        <v>0</v>
      </c>
      <c r="N11" s="83">
        <f>Twins!M16</f>
        <v>0.44444444444444442</v>
      </c>
      <c r="O11">
        <f>Twins!N16</f>
        <v>16</v>
      </c>
      <c r="P11" s="83">
        <f>Twins!O16</f>
        <v>0.59259259259259256</v>
      </c>
    </row>
    <row r="12" spans="1:16" x14ac:dyDescent="0.2">
      <c r="A12">
        <f>Athletics!A22</f>
        <v>74</v>
      </c>
      <c r="B12">
        <f>Athletics!B22</f>
        <v>7</v>
      </c>
      <c r="C12" t="str">
        <f>Athletics!C22</f>
        <v>Chronister, Dale</v>
      </c>
      <c r="D12" t="str">
        <f>Athletics!$C$3</f>
        <v>Athletics</v>
      </c>
      <c r="E12">
        <f>Athletics!D22</f>
        <v>22</v>
      </c>
      <c r="F12">
        <f>Athletics!E22</f>
        <v>1</v>
      </c>
      <c r="G12">
        <f>Athletics!F22</f>
        <v>0</v>
      </c>
      <c r="H12">
        <f>Athletics!G22</f>
        <v>0</v>
      </c>
      <c r="I12">
        <f>Athletics!H22</f>
        <v>0</v>
      </c>
      <c r="J12">
        <f>Athletics!I22</f>
        <v>0</v>
      </c>
      <c r="K12">
        <f>Athletics!J22</f>
        <v>0</v>
      </c>
      <c r="L12">
        <f>Athletics!K22</f>
        <v>2</v>
      </c>
      <c r="M12">
        <f>Athletics!L22</f>
        <v>10</v>
      </c>
      <c r="N12" s="83">
        <f>Athletics!M22</f>
        <v>0</v>
      </c>
      <c r="O12">
        <f>Athletics!N22</f>
        <v>0</v>
      </c>
      <c r="P12" s="83">
        <f>Athletics!O22</f>
        <v>0</v>
      </c>
    </row>
    <row r="13" spans="1:16" x14ac:dyDescent="0.2">
      <c r="A13">
        <f>Twins!A22</f>
        <v>51</v>
      </c>
      <c r="B13">
        <f>Twins!B22</f>
        <v>7</v>
      </c>
      <c r="C13" t="str">
        <f>Twins!C22</f>
        <v>Clipp, Robert</v>
      </c>
      <c r="D13" t="str">
        <f>Twins!$C$3</f>
        <v>Twins</v>
      </c>
      <c r="E13">
        <f>Twins!D22</f>
        <v>24</v>
      </c>
      <c r="F13">
        <f>Twins!E22</f>
        <v>3</v>
      </c>
      <c r="G13">
        <f>Twins!F22</f>
        <v>3</v>
      </c>
      <c r="H13">
        <f>Twins!G22</f>
        <v>1</v>
      </c>
      <c r="I13">
        <f>Twins!H22</f>
        <v>0</v>
      </c>
      <c r="J13">
        <f>Twins!I22</f>
        <v>0</v>
      </c>
      <c r="K13">
        <f>Twins!J22</f>
        <v>2</v>
      </c>
      <c r="L13">
        <f>Twins!K22</f>
        <v>0</v>
      </c>
      <c r="M13">
        <f>Twins!L22</f>
        <v>6</v>
      </c>
      <c r="N13" s="83">
        <f>Twins!M22</f>
        <v>0.125</v>
      </c>
      <c r="O13">
        <f>Twins!N22</f>
        <v>4</v>
      </c>
      <c r="P13" s="83">
        <f>Twins!O22</f>
        <v>0.16666666666666666</v>
      </c>
    </row>
    <row r="14" spans="1:16" s="94" customFormat="1" x14ac:dyDescent="0.2">
      <c r="A14" s="94">
        <f>Twins!A23</f>
        <v>54</v>
      </c>
      <c r="B14" s="94">
        <f>Twins!B23</f>
        <v>3</v>
      </c>
      <c r="C14" s="94" t="str">
        <f>Twins!C23</f>
        <v>DeCampo, Frank</v>
      </c>
      <c r="D14" s="94" t="str">
        <f>Twins!$C$3</f>
        <v>Twins</v>
      </c>
      <c r="E14" s="94">
        <f>Twins!D23</f>
        <v>6</v>
      </c>
      <c r="F14" s="94">
        <f>Twins!E23</f>
        <v>1</v>
      </c>
      <c r="G14" s="94">
        <f>Twins!F23</f>
        <v>1</v>
      </c>
      <c r="H14" s="94">
        <f>Twins!G23</f>
        <v>0</v>
      </c>
      <c r="I14" s="94">
        <f>Twins!H23</f>
        <v>0</v>
      </c>
      <c r="J14" s="94">
        <f>Twins!I23</f>
        <v>0</v>
      </c>
      <c r="K14" s="94">
        <f>Twins!J23</f>
        <v>0</v>
      </c>
      <c r="L14" s="94">
        <f>Twins!K23</f>
        <v>2</v>
      </c>
      <c r="M14" s="94">
        <f>Twins!L23</f>
        <v>0</v>
      </c>
      <c r="N14" s="95">
        <f>Twins!M23</f>
        <v>0.16666666666666666</v>
      </c>
      <c r="O14" s="94">
        <f>Twins!N23</f>
        <v>1</v>
      </c>
      <c r="P14" s="95">
        <f>Twins!O23</f>
        <v>0.16666666666666666</v>
      </c>
    </row>
    <row r="15" spans="1:16" x14ac:dyDescent="0.2">
      <c r="A15">
        <f>Twins!A24</f>
        <v>40</v>
      </c>
      <c r="B15">
        <f>Twins!B24</f>
        <v>9</v>
      </c>
      <c r="C15" t="str">
        <f>Twins!C24</f>
        <v>Dellinger, Don</v>
      </c>
      <c r="D15" t="str">
        <f>Twins!$C$3</f>
        <v>Twins</v>
      </c>
      <c r="E15">
        <f>Twins!D24</f>
        <v>26</v>
      </c>
      <c r="F15">
        <f>Twins!E24</f>
        <v>4</v>
      </c>
      <c r="G15">
        <f>Twins!F24</f>
        <v>8</v>
      </c>
      <c r="H15">
        <f>Twins!G24</f>
        <v>0</v>
      </c>
      <c r="I15">
        <f>Twins!H24</f>
        <v>0</v>
      </c>
      <c r="J15">
        <f>Twins!I24</f>
        <v>0</v>
      </c>
      <c r="K15">
        <f>Twins!J24</f>
        <v>1</v>
      </c>
      <c r="L15">
        <f>Twins!K24</f>
        <v>3</v>
      </c>
      <c r="M15">
        <f>Twins!L24</f>
        <v>1</v>
      </c>
      <c r="N15" s="83">
        <f>Twins!M24</f>
        <v>0.30769230769230771</v>
      </c>
      <c r="O15">
        <f>Twins!N24</f>
        <v>8</v>
      </c>
      <c r="P15" s="83">
        <f>Twins!O24</f>
        <v>0.30769230769230771</v>
      </c>
    </row>
    <row r="16" spans="1:16" x14ac:dyDescent="0.2">
      <c r="A16">
        <f>Mariners!A17</f>
        <v>46</v>
      </c>
      <c r="B16">
        <f>Mariners!B17</f>
        <v>10</v>
      </c>
      <c r="C16" t="str">
        <f>Mariners!C17</f>
        <v>Dougherty, Rich</v>
      </c>
      <c r="D16" t="str">
        <f>Mariners!$C$3</f>
        <v>Mariners</v>
      </c>
      <c r="E16">
        <f>Mariners!D17</f>
        <v>29</v>
      </c>
      <c r="F16">
        <f>Mariners!E17</f>
        <v>3</v>
      </c>
      <c r="G16">
        <f>Mariners!F17</f>
        <v>11</v>
      </c>
      <c r="H16">
        <f>Mariners!G17</f>
        <v>1</v>
      </c>
      <c r="I16">
        <f>Mariners!H17</f>
        <v>0</v>
      </c>
      <c r="J16">
        <f>Mariners!I17</f>
        <v>1</v>
      </c>
      <c r="K16">
        <f>Mariners!J17</f>
        <v>5</v>
      </c>
      <c r="L16">
        <f>Mariners!K17</f>
        <v>3</v>
      </c>
      <c r="M16">
        <f>Mariners!L17</f>
        <v>2</v>
      </c>
      <c r="N16" s="83">
        <f>Mariners!M17</f>
        <v>0.37931034482758619</v>
      </c>
      <c r="O16">
        <f>Mariners!N17</f>
        <v>15</v>
      </c>
      <c r="P16" s="83">
        <f>Mariners!O17</f>
        <v>0.51724137931034486</v>
      </c>
    </row>
    <row r="17" spans="1:16" x14ac:dyDescent="0.2">
      <c r="A17">
        <f>Athletics!A15</f>
        <v>40</v>
      </c>
      <c r="B17">
        <f>Athletics!B15</f>
        <v>10</v>
      </c>
      <c r="C17" t="str">
        <f>Athletics!C15</f>
        <v>Eichelberger, Robert</v>
      </c>
      <c r="D17" t="str">
        <f>Athletics!$C$3</f>
        <v>Athletics</v>
      </c>
      <c r="E17">
        <f>Athletics!D15</f>
        <v>29</v>
      </c>
      <c r="F17">
        <f>Athletics!E15</f>
        <v>14</v>
      </c>
      <c r="G17">
        <f>Athletics!F15</f>
        <v>20</v>
      </c>
      <c r="H17">
        <f>Athletics!G15</f>
        <v>4</v>
      </c>
      <c r="I17">
        <f>Athletics!H15</f>
        <v>2</v>
      </c>
      <c r="J17">
        <f>Athletics!I15</f>
        <v>0</v>
      </c>
      <c r="K17">
        <f>Athletics!J15</f>
        <v>10</v>
      </c>
      <c r="L17">
        <f>Athletics!K15</f>
        <v>4</v>
      </c>
      <c r="M17">
        <f>Athletics!L15</f>
        <v>1</v>
      </c>
      <c r="N17" s="83">
        <f>Athletics!M15</f>
        <v>0.68965517241379315</v>
      </c>
      <c r="O17">
        <f>Athletics!N15</f>
        <v>28</v>
      </c>
      <c r="P17" s="83">
        <f>Athletics!O15</f>
        <v>0.96551724137931039</v>
      </c>
    </row>
    <row r="18" spans="1:16" x14ac:dyDescent="0.2">
      <c r="A18">
        <f>Yankees!A16</f>
        <v>37</v>
      </c>
      <c r="B18">
        <f>Yankees!B16</f>
        <v>8</v>
      </c>
      <c r="C18" t="str">
        <f>Yankees!C16</f>
        <v>Frysinger, Scott</v>
      </c>
      <c r="D18" t="str">
        <f>Yankees!$C$3</f>
        <v>Yankees</v>
      </c>
      <c r="E18">
        <f>Yankees!D16</f>
        <v>23</v>
      </c>
      <c r="F18">
        <f>Yankees!E16</f>
        <v>5</v>
      </c>
      <c r="G18">
        <f>Yankees!F16</f>
        <v>8</v>
      </c>
      <c r="H18">
        <f>Yankees!G16</f>
        <v>0</v>
      </c>
      <c r="I18">
        <f>Yankees!H16</f>
        <v>0</v>
      </c>
      <c r="J18">
        <f>Yankees!I16</f>
        <v>0</v>
      </c>
      <c r="K18">
        <f>Yankees!J16</f>
        <v>3</v>
      </c>
      <c r="L18">
        <f>Yankees!K16</f>
        <v>1</v>
      </c>
      <c r="M18">
        <f>Yankees!L16</f>
        <v>9</v>
      </c>
      <c r="N18" s="83">
        <f>Yankees!M16</f>
        <v>0.34782608695652173</v>
      </c>
      <c r="O18">
        <f>Yankees!N16</f>
        <v>8</v>
      </c>
      <c r="P18" s="83">
        <f>Yankees!O16</f>
        <v>0.34782608695652173</v>
      </c>
    </row>
    <row r="19" spans="1:16" x14ac:dyDescent="0.2">
      <c r="A19">
        <f>Yankees!A15</f>
        <v>47</v>
      </c>
      <c r="B19">
        <f>Yankees!B15</f>
        <v>10</v>
      </c>
      <c r="C19" t="str">
        <f>Yankees!C15</f>
        <v>Garrigan, Keith</v>
      </c>
      <c r="D19" t="str">
        <f>Yankees!$C$3</f>
        <v>Yankees</v>
      </c>
      <c r="E19">
        <f>Yankees!D15</f>
        <v>25</v>
      </c>
      <c r="F19">
        <f>Yankees!E15</f>
        <v>9</v>
      </c>
      <c r="G19">
        <f>Yankees!F15</f>
        <v>15</v>
      </c>
      <c r="H19">
        <f>Yankees!G15</f>
        <v>2</v>
      </c>
      <c r="I19">
        <f>Yankees!H15</f>
        <v>1</v>
      </c>
      <c r="J19">
        <f>Yankees!I15</f>
        <v>0</v>
      </c>
      <c r="K19">
        <f>Yankees!J15</f>
        <v>8</v>
      </c>
      <c r="L19">
        <f>Yankees!K15</f>
        <v>6</v>
      </c>
      <c r="M19">
        <f>Yankees!L15</f>
        <v>1</v>
      </c>
      <c r="N19" s="83">
        <f>Yankees!M15</f>
        <v>0.6</v>
      </c>
      <c r="O19">
        <f>Yankees!N15</f>
        <v>19</v>
      </c>
      <c r="P19" s="83">
        <f>Yankees!O15</f>
        <v>0.76</v>
      </c>
    </row>
    <row r="20" spans="1:16" x14ac:dyDescent="0.2">
      <c r="A20">
        <f>'Red Sox'!A14</f>
        <v>54</v>
      </c>
      <c r="B20">
        <f>'Red Sox'!B14</f>
        <v>9</v>
      </c>
      <c r="C20" t="str">
        <f>'Red Sox'!C14</f>
        <v>Gayman, Randy</v>
      </c>
      <c r="D20" t="str">
        <f>'Red Sox'!$C$3</f>
        <v>Red Sox</v>
      </c>
      <c r="E20">
        <f>'Red Sox'!D14</f>
        <v>21</v>
      </c>
      <c r="F20">
        <f>'Red Sox'!E14</f>
        <v>3</v>
      </c>
      <c r="G20">
        <f>'Red Sox'!F14</f>
        <v>9</v>
      </c>
      <c r="H20">
        <f>'Red Sox'!G14</f>
        <v>1</v>
      </c>
      <c r="I20">
        <f>'Red Sox'!H14</f>
        <v>0</v>
      </c>
      <c r="J20">
        <f>'Red Sox'!I14</f>
        <v>0</v>
      </c>
      <c r="K20">
        <f>'Red Sox'!J14</f>
        <v>2</v>
      </c>
      <c r="L20">
        <f>'Red Sox'!K14</f>
        <v>5</v>
      </c>
      <c r="M20">
        <f>'Red Sox'!L14</f>
        <v>2</v>
      </c>
      <c r="N20" s="83">
        <f>'Red Sox'!M14</f>
        <v>0.42857142857142855</v>
      </c>
      <c r="O20">
        <f>'Red Sox'!N14</f>
        <v>10</v>
      </c>
      <c r="P20" s="83">
        <f>'Red Sox'!O14</f>
        <v>0.47619047619047616</v>
      </c>
    </row>
    <row r="21" spans="1:16" x14ac:dyDescent="0.2">
      <c r="A21">
        <f>Orioles!A15</f>
        <v>42</v>
      </c>
      <c r="B21">
        <f>Orioles!B15</f>
        <v>10</v>
      </c>
      <c r="C21" t="str">
        <f>Orioles!C15</f>
        <v>Goebeler, Rick</v>
      </c>
      <c r="D21" t="str">
        <f>Orioles!$C$3</f>
        <v>Orioles</v>
      </c>
      <c r="E21">
        <f>Orioles!D15</f>
        <v>31</v>
      </c>
      <c r="F21">
        <f>Orioles!E15</f>
        <v>8</v>
      </c>
      <c r="G21">
        <f>Orioles!F15</f>
        <v>13</v>
      </c>
      <c r="H21">
        <f>Orioles!G15</f>
        <v>6</v>
      </c>
      <c r="I21">
        <f>Orioles!H15</f>
        <v>0</v>
      </c>
      <c r="J21">
        <f>Orioles!I15</f>
        <v>0</v>
      </c>
      <c r="K21">
        <f>Orioles!J15</f>
        <v>8</v>
      </c>
      <c r="L21">
        <f>Orioles!K15</f>
        <v>1</v>
      </c>
      <c r="M21">
        <f>Orioles!L15</f>
        <v>1</v>
      </c>
      <c r="N21" s="83">
        <f>Orioles!M15</f>
        <v>0.41935483870967744</v>
      </c>
      <c r="O21">
        <f>Orioles!N15</f>
        <v>19</v>
      </c>
      <c r="P21" s="83">
        <f>Orioles!O15</f>
        <v>0.61290322580645162</v>
      </c>
    </row>
    <row r="22" spans="1:16" x14ac:dyDescent="0.2">
      <c r="A22">
        <f>Yankees!A19</f>
        <v>48</v>
      </c>
      <c r="B22">
        <f>Yankees!B19</f>
        <v>8</v>
      </c>
      <c r="C22" t="str">
        <f>Yankees!C19</f>
        <v>Golden, Terry</v>
      </c>
      <c r="D22" t="str">
        <f>Yankees!$C$3</f>
        <v>Yankees</v>
      </c>
      <c r="E22">
        <f>Yankees!D19</f>
        <v>21</v>
      </c>
      <c r="F22">
        <f>Yankees!E19</f>
        <v>2</v>
      </c>
      <c r="G22">
        <f>Yankees!F19</f>
        <v>9</v>
      </c>
      <c r="H22">
        <f>Yankees!G19</f>
        <v>4</v>
      </c>
      <c r="I22">
        <f>Yankees!H19</f>
        <v>0</v>
      </c>
      <c r="J22">
        <f>Yankees!I19</f>
        <v>0</v>
      </c>
      <c r="K22">
        <f>Yankees!J19</f>
        <v>5</v>
      </c>
      <c r="L22">
        <f>Yankees!K19</f>
        <v>2</v>
      </c>
      <c r="M22">
        <f>Yankees!L19</f>
        <v>4</v>
      </c>
      <c r="N22" s="83">
        <f>Yankees!M19</f>
        <v>0.42857142857142855</v>
      </c>
      <c r="O22">
        <f>Yankees!N19</f>
        <v>13</v>
      </c>
      <c r="P22" s="83">
        <f>Yankees!O19</f>
        <v>0.61904761904761907</v>
      </c>
    </row>
    <row r="23" spans="1:16" x14ac:dyDescent="0.2">
      <c r="A23">
        <f>Twins!A17</f>
        <v>45</v>
      </c>
      <c r="B23">
        <f>Twins!B17</f>
        <v>8</v>
      </c>
      <c r="C23" t="str">
        <f>Twins!C17</f>
        <v>Goshorn, Cory</v>
      </c>
      <c r="D23" t="str">
        <f>Twins!$C$3</f>
        <v>Twins</v>
      </c>
      <c r="E23">
        <f>Twins!D17</f>
        <v>22</v>
      </c>
      <c r="F23">
        <f>Twins!E17</f>
        <v>2</v>
      </c>
      <c r="G23">
        <f>Twins!F17</f>
        <v>3</v>
      </c>
      <c r="H23">
        <f>Twins!G17</f>
        <v>0</v>
      </c>
      <c r="I23">
        <f>Twins!H17</f>
        <v>0</v>
      </c>
      <c r="J23">
        <f>Twins!I17</f>
        <v>0</v>
      </c>
      <c r="K23">
        <f>Twins!J17</f>
        <v>3</v>
      </c>
      <c r="L23">
        <f>Twins!K17</f>
        <v>2</v>
      </c>
      <c r="M23">
        <f>Twins!L17</f>
        <v>7</v>
      </c>
      <c r="N23" s="83">
        <f>Twins!M17</f>
        <v>0.13636363636363635</v>
      </c>
      <c r="O23">
        <f>Twins!N17</f>
        <v>3</v>
      </c>
      <c r="P23" s="83">
        <f>Twins!O17</f>
        <v>0.13636363636363635</v>
      </c>
    </row>
    <row r="24" spans="1:16" x14ac:dyDescent="0.2">
      <c r="A24">
        <f>Yankees!A13</f>
        <v>38</v>
      </c>
      <c r="B24">
        <f>Yankees!B13</f>
        <v>9</v>
      </c>
      <c r="C24" t="str">
        <f>Yankees!C13</f>
        <v>Grady, Michael</v>
      </c>
      <c r="D24" t="str">
        <f>Yankees!$C$3</f>
        <v>Yankees</v>
      </c>
      <c r="E24">
        <f>Yankees!D13</f>
        <v>20</v>
      </c>
      <c r="F24">
        <f>Yankees!E13</f>
        <v>4</v>
      </c>
      <c r="G24">
        <f>Yankees!F13</f>
        <v>10</v>
      </c>
      <c r="H24">
        <f>Yankees!G13</f>
        <v>0</v>
      </c>
      <c r="I24">
        <f>Yankees!H13</f>
        <v>0</v>
      </c>
      <c r="J24">
        <f>Yankees!I13</f>
        <v>0</v>
      </c>
      <c r="K24">
        <f>Yankees!J13</f>
        <v>3</v>
      </c>
      <c r="L24">
        <f>Yankees!K13</f>
        <v>5</v>
      </c>
      <c r="M24">
        <f>Yankees!L13</f>
        <v>1</v>
      </c>
      <c r="N24" s="83">
        <f>Yankees!M13</f>
        <v>0.5</v>
      </c>
      <c r="O24">
        <f>Yankees!N13</f>
        <v>10</v>
      </c>
      <c r="P24" s="83">
        <f>Yankees!O13</f>
        <v>0.5</v>
      </c>
    </row>
    <row r="25" spans="1:16" x14ac:dyDescent="0.2">
      <c r="A25">
        <f>'Red Sox'!A20</f>
        <v>64</v>
      </c>
      <c r="B25">
        <f>'Red Sox'!B20</f>
        <v>10</v>
      </c>
      <c r="C25" t="str">
        <f>'Red Sox'!C20</f>
        <v>Green, Bob</v>
      </c>
      <c r="D25" t="str">
        <f>'Red Sox'!$C$3</f>
        <v>Red Sox</v>
      </c>
      <c r="E25">
        <f>'Red Sox'!D20</f>
        <v>24</v>
      </c>
      <c r="F25">
        <f>'Red Sox'!E20</f>
        <v>5</v>
      </c>
      <c r="G25">
        <f>'Red Sox'!F20</f>
        <v>7</v>
      </c>
      <c r="H25">
        <f>'Red Sox'!G20</f>
        <v>1</v>
      </c>
      <c r="I25">
        <f>'Red Sox'!H20</f>
        <v>0</v>
      </c>
      <c r="J25">
        <f>'Red Sox'!I20</f>
        <v>0</v>
      </c>
      <c r="K25">
        <f>'Red Sox'!J20</f>
        <v>1</v>
      </c>
      <c r="L25">
        <f>'Red Sox'!K20</f>
        <v>4</v>
      </c>
      <c r="M25">
        <f>'Red Sox'!L20</f>
        <v>2</v>
      </c>
      <c r="N25" s="83">
        <f>'Red Sox'!M20</f>
        <v>0.29166666666666669</v>
      </c>
      <c r="O25">
        <f>'Red Sox'!N20</f>
        <v>8</v>
      </c>
      <c r="P25" s="83">
        <f>'Red Sox'!O20</f>
        <v>0.33333333333333331</v>
      </c>
    </row>
    <row r="26" spans="1:16" s="94" customFormat="1" x14ac:dyDescent="0.2">
      <c r="A26" s="94">
        <f>'Red Sox'!A16</f>
        <v>35</v>
      </c>
      <c r="B26" s="94">
        <f>'Red Sox'!B16</f>
        <v>10</v>
      </c>
      <c r="C26" s="94" t="str">
        <f>'Red Sox'!C16</f>
        <v>Green, Kevin</v>
      </c>
      <c r="D26" s="94" t="str">
        <f>'Red Sox'!$C$3</f>
        <v>Red Sox</v>
      </c>
      <c r="E26" s="94">
        <f>'Red Sox'!D16</f>
        <v>28</v>
      </c>
      <c r="F26" s="94">
        <f>'Red Sox'!E16</f>
        <v>7</v>
      </c>
      <c r="G26" s="94">
        <f>'Red Sox'!F16</f>
        <v>11</v>
      </c>
      <c r="H26" s="94">
        <f>'Red Sox'!G16</f>
        <v>7</v>
      </c>
      <c r="I26" s="94">
        <f>'Red Sox'!H16</f>
        <v>0</v>
      </c>
      <c r="J26" s="94">
        <f>'Red Sox'!I16</f>
        <v>1</v>
      </c>
      <c r="K26" s="94">
        <f>'Red Sox'!J16</f>
        <v>8</v>
      </c>
      <c r="L26" s="94">
        <f>'Red Sox'!K16</f>
        <v>1</v>
      </c>
      <c r="M26" s="94">
        <f>'Red Sox'!L16</f>
        <v>1</v>
      </c>
      <c r="N26" s="95">
        <f>'Red Sox'!M16</f>
        <v>0.39285714285714285</v>
      </c>
      <c r="O26" s="94">
        <f>'Red Sox'!N16</f>
        <v>21</v>
      </c>
      <c r="P26" s="95">
        <f>'Red Sox'!O16</f>
        <v>0.75</v>
      </c>
    </row>
    <row r="27" spans="1:16" x14ac:dyDescent="0.2">
      <c r="A27">
        <f>Athletics!A14</f>
        <v>49</v>
      </c>
      <c r="B27">
        <f>Athletics!B14</f>
        <v>10</v>
      </c>
      <c r="C27" t="str">
        <f>Athletics!C14</f>
        <v>Grothe, Chris</v>
      </c>
      <c r="D27" t="str">
        <f>Athletics!$C$3</f>
        <v>Athletics</v>
      </c>
      <c r="E27">
        <f>Athletics!D14</f>
        <v>31</v>
      </c>
      <c r="F27">
        <f>Athletics!E14</f>
        <v>8</v>
      </c>
      <c r="G27">
        <f>Athletics!F14</f>
        <v>10</v>
      </c>
      <c r="H27">
        <f>Athletics!G14</f>
        <v>0</v>
      </c>
      <c r="I27">
        <f>Athletics!H14</f>
        <v>0</v>
      </c>
      <c r="J27">
        <f>Athletics!I14</f>
        <v>0</v>
      </c>
      <c r="K27">
        <f>Athletics!J14</f>
        <v>8</v>
      </c>
      <c r="L27">
        <f>Athletics!K14</f>
        <v>1</v>
      </c>
      <c r="M27">
        <f>Athletics!L14</f>
        <v>1</v>
      </c>
      <c r="N27" s="83">
        <f>Athletics!M14</f>
        <v>0.32258064516129031</v>
      </c>
      <c r="O27">
        <f>Athletics!N14</f>
        <v>10</v>
      </c>
      <c r="P27" s="83">
        <f>Athletics!O14</f>
        <v>0.32258064516129031</v>
      </c>
    </row>
    <row r="28" spans="1:16" x14ac:dyDescent="0.2">
      <c r="A28">
        <f>Mariners!A15</f>
        <v>40</v>
      </c>
      <c r="B28">
        <f>Mariners!B15</f>
        <v>7</v>
      </c>
      <c r="C28" t="str">
        <f>Mariners!C15</f>
        <v>Guth, Adam</v>
      </c>
      <c r="D28" t="str">
        <f>Mariners!$C$3</f>
        <v>Mariners</v>
      </c>
      <c r="E28">
        <f>Mariners!D15</f>
        <v>18</v>
      </c>
      <c r="F28">
        <f>Mariners!E15</f>
        <v>2</v>
      </c>
      <c r="G28">
        <f>Mariners!F15</f>
        <v>5</v>
      </c>
      <c r="H28">
        <f>Mariners!G15</f>
        <v>0</v>
      </c>
      <c r="I28">
        <f>Mariners!H15</f>
        <v>0</v>
      </c>
      <c r="J28">
        <f>Mariners!I15</f>
        <v>0</v>
      </c>
      <c r="K28">
        <f>Mariners!J15</f>
        <v>5</v>
      </c>
      <c r="L28">
        <f>Mariners!K15</f>
        <v>2</v>
      </c>
      <c r="M28">
        <f>Mariners!L15</f>
        <v>4</v>
      </c>
      <c r="N28" s="83">
        <f>Mariners!M15</f>
        <v>0.27777777777777779</v>
      </c>
      <c r="O28">
        <f>Mariners!N15</f>
        <v>5</v>
      </c>
      <c r="P28" s="83">
        <f>Mariners!O15</f>
        <v>0.27777777777777779</v>
      </c>
    </row>
    <row r="29" spans="1:16" x14ac:dyDescent="0.2">
      <c r="A29">
        <f>Mariners!A19</f>
        <v>49</v>
      </c>
      <c r="B29">
        <f>Mariners!B19</f>
        <v>6</v>
      </c>
      <c r="C29" t="str">
        <f>Mariners!C19</f>
        <v>Hall, Jon</v>
      </c>
      <c r="D29" t="str">
        <f>Mariners!$C$3</f>
        <v>Mariners</v>
      </c>
      <c r="E29">
        <f>Mariners!D19</f>
        <v>17</v>
      </c>
      <c r="F29">
        <f>Mariners!E19</f>
        <v>0</v>
      </c>
      <c r="G29">
        <f>Mariners!F19</f>
        <v>6</v>
      </c>
      <c r="H29">
        <f>Mariners!G19</f>
        <v>0</v>
      </c>
      <c r="I29">
        <f>Mariners!H19</f>
        <v>0</v>
      </c>
      <c r="J29">
        <f>Mariners!I19</f>
        <v>0</v>
      </c>
      <c r="K29">
        <f>Mariners!J19</f>
        <v>2</v>
      </c>
      <c r="L29">
        <f>Mariners!K19</f>
        <v>0</v>
      </c>
      <c r="M29">
        <f>Mariners!L19</f>
        <v>0</v>
      </c>
      <c r="N29" s="83">
        <f>Mariners!M19</f>
        <v>0.35294117647058826</v>
      </c>
      <c r="O29">
        <f>Mariners!N19</f>
        <v>6</v>
      </c>
      <c r="P29" s="83">
        <f>Mariners!O19</f>
        <v>0.35294117647058826</v>
      </c>
    </row>
    <row r="30" spans="1:16" x14ac:dyDescent="0.2">
      <c r="A30">
        <f>'Red Sox'!A18</f>
        <v>56</v>
      </c>
      <c r="B30">
        <f>'Red Sox'!B18</f>
        <v>10</v>
      </c>
      <c r="C30" t="str">
        <f>'Red Sox'!C18</f>
        <v>Hamill, Ed</v>
      </c>
      <c r="D30" t="str">
        <f>'Red Sox'!$C$3</f>
        <v>Red Sox</v>
      </c>
      <c r="E30">
        <f>'Red Sox'!D18</f>
        <v>24</v>
      </c>
      <c r="F30">
        <f>'Red Sox'!E18</f>
        <v>1</v>
      </c>
      <c r="G30">
        <f>'Red Sox'!F18</f>
        <v>4</v>
      </c>
      <c r="H30">
        <f>'Red Sox'!G18</f>
        <v>0</v>
      </c>
      <c r="I30">
        <f>'Red Sox'!H18</f>
        <v>0</v>
      </c>
      <c r="J30">
        <f>'Red Sox'!I18</f>
        <v>0</v>
      </c>
      <c r="K30">
        <f>'Red Sox'!J18</f>
        <v>2</v>
      </c>
      <c r="L30">
        <f>'Red Sox'!K18</f>
        <v>2</v>
      </c>
      <c r="M30">
        <f>'Red Sox'!L18</f>
        <v>6</v>
      </c>
      <c r="N30" s="83">
        <f>'Red Sox'!M18</f>
        <v>0.16666666666666666</v>
      </c>
      <c r="O30">
        <f>'Red Sox'!N18</f>
        <v>4</v>
      </c>
      <c r="P30" s="83">
        <f>'Red Sox'!O18</f>
        <v>0.16666666666666666</v>
      </c>
    </row>
    <row r="31" spans="1:16" x14ac:dyDescent="0.2">
      <c r="A31">
        <f>Mariners!A14</f>
        <v>45</v>
      </c>
      <c r="B31">
        <f>Mariners!B14</f>
        <v>9</v>
      </c>
      <c r="C31" t="str">
        <f>Mariners!C14</f>
        <v>Hamme, Matt</v>
      </c>
      <c r="D31" t="str">
        <f>Mariners!$C$3</f>
        <v>Mariners</v>
      </c>
      <c r="E31">
        <f>Mariners!D14</f>
        <v>23</v>
      </c>
      <c r="F31">
        <f>Mariners!E14</f>
        <v>4</v>
      </c>
      <c r="G31">
        <f>Mariners!F14</f>
        <v>9</v>
      </c>
      <c r="H31">
        <f>Mariners!G14</f>
        <v>3</v>
      </c>
      <c r="I31">
        <f>Mariners!H14</f>
        <v>0</v>
      </c>
      <c r="J31">
        <f>Mariners!I14</f>
        <v>0</v>
      </c>
      <c r="K31">
        <f>Mariners!J14</f>
        <v>4</v>
      </c>
      <c r="L31">
        <f>Mariners!K14</f>
        <v>6</v>
      </c>
      <c r="M31">
        <f>Mariners!L14</f>
        <v>4</v>
      </c>
      <c r="N31" s="83">
        <f>Mariners!M14</f>
        <v>0.39130434782608697</v>
      </c>
      <c r="O31">
        <f>Mariners!N14</f>
        <v>12</v>
      </c>
      <c r="P31" s="83">
        <f>Mariners!O14</f>
        <v>0.52173913043478259</v>
      </c>
    </row>
    <row r="32" spans="1:16" x14ac:dyDescent="0.2">
      <c r="A32">
        <f>'Red Sox'!A22</f>
        <v>60</v>
      </c>
      <c r="B32">
        <f>'Red Sox'!B22</f>
        <v>9</v>
      </c>
      <c r="C32" t="str">
        <f>'Red Sox'!C22</f>
        <v>Harris, Rick</v>
      </c>
      <c r="D32" t="str">
        <f>'Red Sox'!$C$3</f>
        <v>Red Sox</v>
      </c>
      <c r="E32">
        <f>'Red Sox'!D22</f>
        <v>21</v>
      </c>
      <c r="F32">
        <f>'Red Sox'!E22</f>
        <v>3</v>
      </c>
      <c r="G32">
        <f>'Red Sox'!F22</f>
        <v>6</v>
      </c>
      <c r="H32">
        <f>'Red Sox'!G22</f>
        <v>1</v>
      </c>
      <c r="I32">
        <f>'Red Sox'!H22</f>
        <v>0</v>
      </c>
      <c r="J32">
        <f>'Red Sox'!I22</f>
        <v>0</v>
      </c>
      <c r="K32">
        <f>'Red Sox'!J22</f>
        <v>4</v>
      </c>
      <c r="L32">
        <f>'Red Sox'!K22</f>
        <v>2</v>
      </c>
      <c r="M32">
        <f>'Red Sox'!L22</f>
        <v>0</v>
      </c>
      <c r="N32" s="83">
        <f>'Red Sox'!M22</f>
        <v>0.2857142857142857</v>
      </c>
      <c r="O32">
        <f>'Red Sox'!N22</f>
        <v>7</v>
      </c>
      <c r="P32" s="83">
        <f>'Red Sox'!O22</f>
        <v>0.33333333333333331</v>
      </c>
    </row>
    <row r="33" spans="1:16" x14ac:dyDescent="0.2">
      <c r="A33">
        <f>Yankees!A14</f>
        <v>40</v>
      </c>
      <c r="B33">
        <f>Yankees!B14</f>
        <v>6</v>
      </c>
      <c r="C33" t="str">
        <f>Yankees!C14</f>
        <v>Heaps, Erin</v>
      </c>
      <c r="D33" t="str">
        <f>Yankees!$C$3</f>
        <v>Yankees</v>
      </c>
      <c r="E33">
        <f>Yankees!D14</f>
        <v>16</v>
      </c>
      <c r="F33">
        <f>Yankees!E14</f>
        <v>6</v>
      </c>
      <c r="G33">
        <f>Yankees!F14</f>
        <v>5</v>
      </c>
      <c r="H33">
        <f>Yankees!G14</f>
        <v>0</v>
      </c>
      <c r="I33">
        <f>Yankees!H14</f>
        <v>0</v>
      </c>
      <c r="J33">
        <f>Yankees!I14</f>
        <v>0</v>
      </c>
      <c r="K33">
        <f>Yankees!J14</f>
        <v>4</v>
      </c>
      <c r="L33">
        <f>Yankees!K14</f>
        <v>0</v>
      </c>
      <c r="M33">
        <f>Yankees!L14</f>
        <v>0</v>
      </c>
      <c r="N33" s="83">
        <f>Yankees!M14</f>
        <v>0.3125</v>
      </c>
      <c r="O33">
        <f>Yankees!N14</f>
        <v>5</v>
      </c>
      <c r="P33" s="83">
        <f>Yankees!O14</f>
        <v>0.3125</v>
      </c>
    </row>
    <row r="34" spans="1:16" x14ac:dyDescent="0.2">
      <c r="A34">
        <f>Twins!A19</f>
        <v>56</v>
      </c>
      <c r="B34">
        <f>Twins!B19</f>
        <v>10</v>
      </c>
      <c r="C34" t="str">
        <f>Twins!C19</f>
        <v>Heidlebaugh, Brett</v>
      </c>
      <c r="D34" t="str">
        <f>Twins!$C$3</f>
        <v>Twins</v>
      </c>
      <c r="E34">
        <f>Twins!D19</f>
        <v>30</v>
      </c>
      <c r="F34">
        <f>Twins!E19</f>
        <v>3</v>
      </c>
      <c r="G34">
        <f>Twins!F19</f>
        <v>9</v>
      </c>
      <c r="H34">
        <f>Twins!G19</f>
        <v>1</v>
      </c>
      <c r="I34">
        <f>Twins!H19</f>
        <v>0</v>
      </c>
      <c r="J34">
        <f>Twins!I19</f>
        <v>0</v>
      </c>
      <c r="K34">
        <f>Twins!J19</f>
        <v>6</v>
      </c>
      <c r="L34">
        <f>Twins!K19</f>
        <v>2</v>
      </c>
      <c r="M34">
        <f>Twins!L19</f>
        <v>3</v>
      </c>
      <c r="N34" s="83">
        <f>Twins!M19</f>
        <v>0.3</v>
      </c>
      <c r="O34">
        <f>Twins!N19</f>
        <v>10</v>
      </c>
      <c r="P34" s="83">
        <f>Twins!O19</f>
        <v>0.33333333333333331</v>
      </c>
    </row>
    <row r="35" spans="1:16" x14ac:dyDescent="0.2">
      <c r="A35">
        <f>'Red Sox'!A19</f>
        <v>56</v>
      </c>
      <c r="B35">
        <f>'Red Sox'!B19</f>
        <v>10</v>
      </c>
      <c r="C35" t="str">
        <f>'Red Sox'!C19</f>
        <v>Hengst, Bradley</v>
      </c>
      <c r="D35" t="str">
        <f>'Red Sox'!$C$3</f>
        <v>Red Sox</v>
      </c>
      <c r="E35">
        <f>'Red Sox'!D19</f>
        <v>25</v>
      </c>
      <c r="F35">
        <f>'Red Sox'!E19</f>
        <v>4</v>
      </c>
      <c r="G35">
        <f>'Red Sox'!F19</f>
        <v>8</v>
      </c>
      <c r="H35">
        <f>'Red Sox'!G19</f>
        <v>0</v>
      </c>
      <c r="I35">
        <f>'Red Sox'!H19</f>
        <v>0</v>
      </c>
      <c r="J35">
        <f>'Red Sox'!I19</f>
        <v>0</v>
      </c>
      <c r="K35">
        <f>'Red Sox'!J19</f>
        <v>3</v>
      </c>
      <c r="L35">
        <f>'Red Sox'!K19</f>
        <v>3</v>
      </c>
      <c r="M35">
        <f>'Red Sox'!L19</f>
        <v>3</v>
      </c>
      <c r="N35" s="83">
        <f>'Red Sox'!M19</f>
        <v>0.32</v>
      </c>
      <c r="O35">
        <f>'Red Sox'!N19</f>
        <v>8</v>
      </c>
      <c r="P35" s="83">
        <f>'Red Sox'!O19</f>
        <v>0.32</v>
      </c>
    </row>
    <row r="36" spans="1:16" x14ac:dyDescent="0.2">
      <c r="A36">
        <f>Mariners!A24</f>
        <v>68</v>
      </c>
      <c r="B36">
        <f>Mariners!B24</f>
        <v>10</v>
      </c>
      <c r="C36" t="str">
        <f>Mariners!C24</f>
        <v>Hoke, Steve</v>
      </c>
      <c r="D36" t="str">
        <f>Mariners!$C$3</f>
        <v>Mariners</v>
      </c>
      <c r="E36">
        <f>Mariners!D24</f>
        <v>28</v>
      </c>
      <c r="F36">
        <f>Mariners!E24</f>
        <v>4</v>
      </c>
      <c r="G36">
        <f>Mariners!F24</f>
        <v>8</v>
      </c>
      <c r="H36">
        <f>Mariners!G24</f>
        <v>1</v>
      </c>
      <c r="I36">
        <f>Mariners!H24</f>
        <v>0</v>
      </c>
      <c r="J36">
        <f>Mariners!I24</f>
        <v>0</v>
      </c>
      <c r="K36">
        <f>Mariners!J24</f>
        <v>4</v>
      </c>
      <c r="L36">
        <f>Mariners!K24</f>
        <v>4</v>
      </c>
      <c r="M36">
        <f>Mariners!L24</f>
        <v>3</v>
      </c>
      <c r="N36" s="83">
        <f>Mariners!M24</f>
        <v>0.2857142857142857</v>
      </c>
      <c r="O36">
        <f>Mariners!N24</f>
        <v>9</v>
      </c>
      <c r="P36" s="83">
        <f>Mariners!O24</f>
        <v>0.32142857142857145</v>
      </c>
    </row>
    <row r="37" spans="1:16" x14ac:dyDescent="0.2">
      <c r="A37">
        <f>Athletics!A23</f>
        <v>60</v>
      </c>
      <c r="B37">
        <f>Athletics!B23</f>
        <v>9</v>
      </c>
      <c r="C37" t="str">
        <f>Athletics!C23</f>
        <v>Hurst, David</v>
      </c>
      <c r="D37" t="str">
        <f>Athletics!$C$3</f>
        <v>Athletics</v>
      </c>
      <c r="E37">
        <f>Athletics!D23</f>
        <v>26</v>
      </c>
      <c r="F37">
        <f>Athletics!E23</f>
        <v>9</v>
      </c>
      <c r="G37">
        <f>Athletics!F23</f>
        <v>10</v>
      </c>
      <c r="H37">
        <f>Athletics!G23</f>
        <v>1</v>
      </c>
      <c r="I37">
        <f>Athletics!H23</f>
        <v>0</v>
      </c>
      <c r="J37">
        <f>Athletics!I23</f>
        <v>0</v>
      </c>
      <c r="K37">
        <f>Athletics!J23</f>
        <v>1</v>
      </c>
      <c r="L37">
        <f>Athletics!K23</f>
        <v>2</v>
      </c>
      <c r="M37">
        <f>Athletics!L23</f>
        <v>5</v>
      </c>
      <c r="N37" s="83">
        <f>Athletics!M23</f>
        <v>0.38461538461538464</v>
      </c>
      <c r="O37">
        <f>Athletics!N23</f>
        <v>11</v>
      </c>
      <c r="P37" s="83">
        <f>Athletics!O23</f>
        <v>0.42307692307692307</v>
      </c>
    </row>
    <row r="38" spans="1:16" x14ac:dyDescent="0.2">
      <c r="A38">
        <f>Orioles!A23</f>
        <v>46</v>
      </c>
      <c r="B38">
        <f>Orioles!B23</f>
        <v>10</v>
      </c>
      <c r="C38" t="str">
        <f>Orioles!C23</f>
        <v>Kelley, Jerry</v>
      </c>
      <c r="D38" t="str">
        <f>Orioles!$C$3</f>
        <v>Orioles</v>
      </c>
      <c r="E38">
        <f>Orioles!D23</f>
        <v>24</v>
      </c>
      <c r="F38">
        <f>Orioles!E23</f>
        <v>5</v>
      </c>
      <c r="G38">
        <f>Orioles!F23</f>
        <v>5</v>
      </c>
      <c r="H38">
        <f>Orioles!G23</f>
        <v>0</v>
      </c>
      <c r="I38">
        <f>Orioles!H23</f>
        <v>0</v>
      </c>
      <c r="J38">
        <f>Orioles!I23</f>
        <v>0</v>
      </c>
      <c r="K38">
        <f>Orioles!J23</f>
        <v>2</v>
      </c>
      <c r="L38">
        <f>Orioles!K23</f>
        <v>7</v>
      </c>
      <c r="M38">
        <f>Orioles!L23</f>
        <v>10</v>
      </c>
      <c r="N38" s="83">
        <f>Orioles!M23</f>
        <v>0.20833333333333334</v>
      </c>
      <c r="O38">
        <f>Orioles!N23</f>
        <v>5</v>
      </c>
      <c r="P38" s="83">
        <f>Orioles!O23</f>
        <v>0.20833333333333334</v>
      </c>
    </row>
    <row r="39" spans="1:16" x14ac:dyDescent="0.2">
      <c r="A39">
        <f>Orioles!A17</f>
        <v>50</v>
      </c>
      <c r="B39">
        <f>Orioles!B17</f>
        <v>6</v>
      </c>
      <c r="C39" t="str">
        <f>Orioles!C17</f>
        <v>Keznor, Curtis</v>
      </c>
      <c r="D39" t="str">
        <f>Orioles!$C$3</f>
        <v>Orioles</v>
      </c>
      <c r="E39">
        <f>Orioles!D17</f>
        <v>18</v>
      </c>
      <c r="F39">
        <f>Orioles!E17</f>
        <v>0</v>
      </c>
      <c r="G39">
        <f>Orioles!F17</f>
        <v>3</v>
      </c>
      <c r="H39">
        <f>Orioles!G17</f>
        <v>0</v>
      </c>
      <c r="I39">
        <f>Orioles!H17</f>
        <v>0</v>
      </c>
      <c r="J39">
        <f>Orioles!I17</f>
        <v>0</v>
      </c>
      <c r="K39">
        <f>Orioles!J17</f>
        <v>2</v>
      </c>
      <c r="L39">
        <f>Orioles!K17</f>
        <v>0</v>
      </c>
      <c r="M39">
        <f>Orioles!L17</f>
        <v>5</v>
      </c>
      <c r="N39" s="83">
        <f>Orioles!M17</f>
        <v>0.16666666666666666</v>
      </c>
      <c r="O39">
        <f>Orioles!N17</f>
        <v>3</v>
      </c>
      <c r="P39" s="83">
        <f>Orioles!O17</f>
        <v>0.16666666666666666</v>
      </c>
    </row>
    <row r="40" spans="1:16" x14ac:dyDescent="0.2">
      <c r="A40">
        <f>Orioles!A16</f>
        <v>52</v>
      </c>
      <c r="B40">
        <f>Orioles!B16</f>
        <v>8</v>
      </c>
      <c r="C40" t="str">
        <f>Orioles!C16</f>
        <v>Kohler, Roy</v>
      </c>
      <c r="D40" t="str">
        <f>Orioles!$C$3</f>
        <v>Orioles</v>
      </c>
      <c r="E40">
        <f>Orioles!D16</f>
        <v>26</v>
      </c>
      <c r="F40">
        <f>Orioles!E16</f>
        <v>2</v>
      </c>
      <c r="G40">
        <f>Orioles!F16</f>
        <v>12</v>
      </c>
      <c r="H40">
        <f>Orioles!G16</f>
        <v>4</v>
      </c>
      <c r="I40">
        <f>Orioles!H16</f>
        <v>0</v>
      </c>
      <c r="J40">
        <f>Orioles!I16</f>
        <v>0</v>
      </c>
      <c r="K40">
        <f>Orioles!J16</f>
        <v>10</v>
      </c>
      <c r="L40">
        <f>Orioles!K16</f>
        <v>1</v>
      </c>
      <c r="M40">
        <f>Orioles!L16</f>
        <v>2</v>
      </c>
      <c r="N40" s="83">
        <f>Orioles!M16</f>
        <v>0.46153846153846156</v>
      </c>
      <c r="O40">
        <f>Orioles!N16</f>
        <v>16</v>
      </c>
      <c r="P40" s="83">
        <f>Orioles!O16</f>
        <v>0.61538461538461542</v>
      </c>
    </row>
    <row r="41" spans="1:16" x14ac:dyDescent="0.2">
      <c r="A41">
        <f>Yankees!A24</f>
        <v>64</v>
      </c>
      <c r="B41">
        <f>Yankees!B24</f>
        <v>10</v>
      </c>
      <c r="C41" t="str">
        <f>Yankees!C24</f>
        <v>LaCoe, Curt</v>
      </c>
      <c r="D41" t="str">
        <f>Yankees!$C$3</f>
        <v>Yankees</v>
      </c>
      <c r="E41">
        <f>Yankees!D24</f>
        <v>27</v>
      </c>
      <c r="F41">
        <f>Yankees!E24</f>
        <v>6</v>
      </c>
      <c r="G41">
        <f>Yankees!F24</f>
        <v>9</v>
      </c>
      <c r="H41">
        <f>Yankees!G24</f>
        <v>2</v>
      </c>
      <c r="I41">
        <f>Yankees!H24</f>
        <v>0</v>
      </c>
      <c r="J41">
        <f>Yankees!I24</f>
        <v>0</v>
      </c>
      <c r="K41">
        <f>Yankees!J24</f>
        <v>1</v>
      </c>
      <c r="L41">
        <f>Yankees!K24</f>
        <v>4</v>
      </c>
      <c r="M41">
        <f>Yankees!L24</f>
        <v>6</v>
      </c>
      <c r="N41" s="83">
        <f>Yankees!M24</f>
        <v>0.33333333333333331</v>
      </c>
      <c r="O41">
        <f>Yankees!N24</f>
        <v>11</v>
      </c>
      <c r="P41" s="83">
        <f>Yankees!O24</f>
        <v>0.40740740740740738</v>
      </c>
    </row>
    <row r="42" spans="1:16" x14ac:dyDescent="0.2">
      <c r="A42">
        <f>'Blue Jays'!A14</f>
        <v>50</v>
      </c>
      <c r="B42">
        <f>'Blue Jays'!B14</f>
        <v>10</v>
      </c>
      <c r="C42" t="str">
        <f>'Blue Jays'!C14</f>
        <v>Lehigh, Doug</v>
      </c>
      <c r="D42" t="str">
        <f>'Blue Jays'!$C$3</f>
        <v>Blue Jays</v>
      </c>
      <c r="E42">
        <f>'Blue Jays'!D14</f>
        <v>25</v>
      </c>
      <c r="F42">
        <f>'Blue Jays'!E14</f>
        <v>5</v>
      </c>
      <c r="G42">
        <f>'Blue Jays'!F14</f>
        <v>8</v>
      </c>
      <c r="H42">
        <f>'Blue Jays'!G14</f>
        <v>0</v>
      </c>
      <c r="I42">
        <f>'Blue Jays'!H14</f>
        <v>0</v>
      </c>
      <c r="J42">
        <f>'Blue Jays'!I14</f>
        <v>0</v>
      </c>
      <c r="K42">
        <f>'Blue Jays'!J14</f>
        <v>5</v>
      </c>
      <c r="L42">
        <f>'Blue Jays'!K14</f>
        <v>6</v>
      </c>
      <c r="M42">
        <f>'Blue Jays'!L14</f>
        <v>1</v>
      </c>
      <c r="N42" s="83">
        <f>'Blue Jays'!M14</f>
        <v>0.32</v>
      </c>
      <c r="O42">
        <f>'Blue Jays'!N14</f>
        <v>8</v>
      </c>
      <c r="P42" s="83">
        <f>'Blue Jays'!O14</f>
        <v>0.32</v>
      </c>
    </row>
    <row r="43" spans="1:16" x14ac:dyDescent="0.2">
      <c r="A43">
        <f>Mariners!A13</f>
        <v>47</v>
      </c>
      <c r="B43">
        <f>Mariners!B13</f>
        <v>10</v>
      </c>
      <c r="C43" t="str">
        <f>Mariners!C13</f>
        <v>Linn, Bernie</v>
      </c>
      <c r="D43" t="str">
        <f>Mariners!$C$3</f>
        <v>Mariners</v>
      </c>
      <c r="E43">
        <f>Mariners!D13</f>
        <v>29</v>
      </c>
      <c r="F43">
        <f>Mariners!E13</f>
        <v>6</v>
      </c>
      <c r="G43">
        <f>Mariners!F13</f>
        <v>8</v>
      </c>
      <c r="H43">
        <f>Mariners!G13</f>
        <v>0</v>
      </c>
      <c r="I43">
        <f>Mariners!H13</f>
        <v>0</v>
      </c>
      <c r="J43">
        <f>Mariners!I13</f>
        <v>0</v>
      </c>
      <c r="K43">
        <f>Mariners!J13</f>
        <v>4</v>
      </c>
      <c r="L43">
        <f>Mariners!K13</f>
        <v>4</v>
      </c>
      <c r="M43">
        <f>Mariners!L13</f>
        <v>3</v>
      </c>
      <c r="N43" s="83">
        <f>Mariners!M13</f>
        <v>0.27586206896551724</v>
      </c>
      <c r="O43">
        <f>Mariners!N13</f>
        <v>8</v>
      </c>
      <c r="P43" s="83">
        <f>Mariners!O13</f>
        <v>0.27586206896551724</v>
      </c>
    </row>
    <row r="44" spans="1:16" x14ac:dyDescent="0.2">
      <c r="A44">
        <f>Orioles!A21</f>
        <v>60</v>
      </c>
      <c r="B44">
        <f>Orioles!B21</f>
        <v>7</v>
      </c>
      <c r="C44" t="str">
        <f>Orioles!C21</f>
        <v>Lovell, Greg</v>
      </c>
      <c r="D44" t="str">
        <f>Orioles!$C$3</f>
        <v>Orioles</v>
      </c>
      <c r="E44">
        <f>Orioles!D21</f>
        <v>20</v>
      </c>
      <c r="F44">
        <f>Orioles!E21</f>
        <v>1</v>
      </c>
      <c r="G44">
        <f>Orioles!F21</f>
        <v>3</v>
      </c>
      <c r="H44">
        <f>Orioles!G21</f>
        <v>0</v>
      </c>
      <c r="I44">
        <f>Orioles!H21</f>
        <v>0</v>
      </c>
      <c r="J44">
        <f>Orioles!I21</f>
        <v>0</v>
      </c>
      <c r="K44">
        <f>Orioles!J21</f>
        <v>0</v>
      </c>
      <c r="L44">
        <f>Orioles!K21</f>
        <v>1</v>
      </c>
      <c r="M44">
        <f>Orioles!L21</f>
        <v>0</v>
      </c>
      <c r="N44" s="83">
        <f>Orioles!M21</f>
        <v>0.15</v>
      </c>
      <c r="O44">
        <f>Orioles!N21</f>
        <v>3</v>
      </c>
      <c r="P44" s="83">
        <f>Orioles!O21</f>
        <v>0.15</v>
      </c>
    </row>
    <row r="45" spans="1:16" x14ac:dyDescent="0.2">
      <c r="A45">
        <f>Athletics!A19</f>
        <v>42</v>
      </c>
      <c r="B45">
        <f>Athletics!B19</f>
        <v>8</v>
      </c>
      <c r="C45" t="str">
        <f>Athletics!C19</f>
        <v>Lovett, Bryan</v>
      </c>
      <c r="D45" t="str">
        <f>Athletics!$C$3</f>
        <v>Athletics</v>
      </c>
      <c r="E45">
        <f>Athletics!D19</f>
        <v>19</v>
      </c>
      <c r="F45">
        <f>Athletics!E19</f>
        <v>3</v>
      </c>
      <c r="G45">
        <f>Athletics!F19</f>
        <v>6</v>
      </c>
      <c r="H45">
        <f>Athletics!G19</f>
        <v>0</v>
      </c>
      <c r="I45">
        <f>Athletics!H19</f>
        <v>0</v>
      </c>
      <c r="J45">
        <f>Athletics!I19</f>
        <v>0</v>
      </c>
      <c r="K45">
        <f>Athletics!J19</f>
        <v>8</v>
      </c>
      <c r="L45">
        <f>Athletics!K19</f>
        <v>4</v>
      </c>
      <c r="M45">
        <f>Athletics!L19</f>
        <v>1</v>
      </c>
      <c r="N45" s="83">
        <f>Athletics!M19</f>
        <v>0.31578947368421051</v>
      </c>
      <c r="O45">
        <f>Athletics!N19</f>
        <v>6</v>
      </c>
      <c r="P45" s="83">
        <f>Athletics!O19</f>
        <v>0.31578947368421051</v>
      </c>
    </row>
    <row r="46" spans="1:16" x14ac:dyDescent="0.2">
      <c r="A46">
        <f>Mariners!A21</f>
        <v>56</v>
      </c>
      <c r="B46">
        <f>Mariners!B21</f>
        <v>10</v>
      </c>
      <c r="C46" t="str">
        <f>Mariners!C21</f>
        <v>Marchione, Jim</v>
      </c>
      <c r="D46" t="str">
        <f>Mariners!$C$3</f>
        <v>Mariners</v>
      </c>
      <c r="E46">
        <f>Mariners!D21</f>
        <v>29</v>
      </c>
      <c r="F46">
        <f>Mariners!E21</f>
        <v>2</v>
      </c>
      <c r="G46">
        <f>Mariners!F21</f>
        <v>14</v>
      </c>
      <c r="H46">
        <f>Mariners!G21</f>
        <v>0</v>
      </c>
      <c r="I46">
        <f>Mariners!H21</f>
        <v>0</v>
      </c>
      <c r="J46">
        <f>Mariners!I21</f>
        <v>0</v>
      </c>
      <c r="K46">
        <f>Mariners!J21</f>
        <v>2</v>
      </c>
      <c r="L46">
        <f>Mariners!K21</f>
        <v>3</v>
      </c>
      <c r="M46">
        <f>Mariners!L21</f>
        <v>6</v>
      </c>
      <c r="N46" s="83">
        <f>Mariners!M21</f>
        <v>0.48275862068965519</v>
      </c>
      <c r="O46">
        <f>Mariners!N21</f>
        <v>14</v>
      </c>
      <c r="P46" s="83">
        <f>Mariners!O21</f>
        <v>0.48275862068965519</v>
      </c>
    </row>
    <row r="47" spans="1:16" s="94" customFormat="1" x14ac:dyDescent="0.2">
      <c r="A47" s="94">
        <f>Twins!A20</f>
        <v>43</v>
      </c>
      <c r="B47" s="94">
        <f>Twins!B20</f>
        <v>7</v>
      </c>
      <c r="C47" s="94" t="str">
        <f>Twins!C20</f>
        <v>McKee, RJ</v>
      </c>
      <c r="D47" s="94" t="str">
        <f>Twins!$C$3</f>
        <v>Twins</v>
      </c>
      <c r="E47" s="94">
        <f>Twins!D20</f>
        <v>19</v>
      </c>
      <c r="F47" s="94">
        <f>Twins!E20</f>
        <v>2</v>
      </c>
      <c r="G47" s="94">
        <f>Twins!F20</f>
        <v>6</v>
      </c>
      <c r="H47" s="94">
        <f>Twins!G20</f>
        <v>0</v>
      </c>
      <c r="I47" s="94">
        <f>Twins!H20</f>
        <v>0</v>
      </c>
      <c r="J47" s="94">
        <f>Twins!I20</f>
        <v>0</v>
      </c>
      <c r="K47" s="94">
        <f>Twins!J20</f>
        <v>1</v>
      </c>
      <c r="L47" s="94">
        <f>Twins!K20</f>
        <v>1</v>
      </c>
      <c r="M47" s="94">
        <f>Twins!L20</f>
        <v>3</v>
      </c>
      <c r="N47" s="95">
        <f>Twins!M20</f>
        <v>0.31578947368421051</v>
      </c>
      <c r="O47" s="94">
        <f>Twins!N20</f>
        <v>6</v>
      </c>
      <c r="P47" s="95">
        <f>Twins!O20</f>
        <v>0.31578947368421051</v>
      </c>
    </row>
    <row r="48" spans="1:16" x14ac:dyDescent="0.2">
      <c r="A48">
        <f>Twins!A15</f>
        <v>45</v>
      </c>
      <c r="B48">
        <f>Twins!B15</f>
        <v>10</v>
      </c>
      <c r="C48" t="str">
        <f>Twins!C15</f>
        <v>Meckley, Scott</v>
      </c>
      <c r="D48" t="str">
        <f>Twins!$C$3</f>
        <v>Twins</v>
      </c>
      <c r="E48">
        <f>Twins!D15</f>
        <v>30</v>
      </c>
      <c r="F48">
        <f>Twins!E15</f>
        <v>11</v>
      </c>
      <c r="G48">
        <f>Twins!F15</f>
        <v>15</v>
      </c>
      <c r="H48">
        <f>Twins!G15</f>
        <v>1</v>
      </c>
      <c r="I48">
        <f>Twins!H15</f>
        <v>2</v>
      </c>
      <c r="J48">
        <f>Twins!I15</f>
        <v>0</v>
      </c>
      <c r="K48">
        <f>Twins!J15</f>
        <v>6</v>
      </c>
      <c r="L48">
        <f>Twins!K15</f>
        <v>3</v>
      </c>
      <c r="M48">
        <f>Twins!L15</f>
        <v>1</v>
      </c>
      <c r="N48" s="83">
        <f>Twins!M15</f>
        <v>0.5</v>
      </c>
      <c r="O48">
        <f>Twins!N15</f>
        <v>20</v>
      </c>
      <c r="P48" s="83">
        <f>Twins!O15</f>
        <v>0.66666666666666663</v>
      </c>
    </row>
    <row r="49" spans="1:16" x14ac:dyDescent="0.2">
      <c r="A49">
        <f>'Red Sox'!A13</f>
        <v>49</v>
      </c>
      <c r="B49">
        <f>'Red Sox'!B13</f>
        <v>9</v>
      </c>
      <c r="C49" t="str">
        <f>'Red Sox'!C13</f>
        <v>Miller, Edward</v>
      </c>
      <c r="D49" t="str">
        <f>'Red Sox'!$C$3</f>
        <v>Red Sox</v>
      </c>
      <c r="E49">
        <f>'Red Sox'!D13</f>
        <v>27</v>
      </c>
      <c r="F49">
        <f>'Red Sox'!E13</f>
        <v>6</v>
      </c>
      <c r="G49">
        <f>'Red Sox'!F13</f>
        <v>6</v>
      </c>
      <c r="H49">
        <f>'Red Sox'!G13</f>
        <v>4</v>
      </c>
      <c r="I49">
        <f>'Red Sox'!H13</f>
        <v>0</v>
      </c>
      <c r="J49">
        <f>'Red Sox'!I13</f>
        <v>0</v>
      </c>
      <c r="K49">
        <f>'Red Sox'!J13</f>
        <v>7</v>
      </c>
      <c r="L49">
        <f>'Red Sox'!K13</f>
        <v>0</v>
      </c>
      <c r="M49">
        <f>'Red Sox'!L13</f>
        <v>1</v>
      </c>
      <c r="N49" s="83">
        <f>'Red Sox'!M13</f>
        <v>0.22222222222222221</v>
      </c>
      <c r="O49">
        <f>'Red Sox'!N13</f>
        <v>10</v>
      </c>
      <c r="P49" s="83">
        <f>'Red Sox'!O13</f>
        <v>0.37037037037037035</v>
      </c>
    </row>
    <row r="50" spans="1:16" x14ac:dyDescent="0.2">
      <c r="A50">
        <f>Athletics!A12</f>
        <v>36</v>
      </c>
      <c r="B50">
        <f>Athletics!B12</f>
        <v>10</v>
      </c>
      <c r="C50" t="str">
        <f>Athletics!C12</f>
        <v>Miller, Jason</v>
      </c>
      <c r="D50" t="str">
        <f>Athletics!$C$3</f>
        <v>Athletics</v>
      </c>
      <c r="E50">
        <f>Athletics!D12</f>
        <v>28</v>
      </c>
      <c r="F50">
        <f>Athletics!E12</f>
        <v>9</v>
      </c>
      <c r="G50">
        <f>Athletics!F12</f>
        <v>15</v>
      </c>
      <c r="H50">
        <f>Athletics!G12</f>
        <v>5</v>
      </c>
      <c r="I50">
        <f>Athletics!H12</f>
        <v>0</v>
      </c>
      <c r="J50">
        <f>Athletics!I12</f>
        <v>0</v>
      </c>
      <c r="K50">
        <f>Athletics!J12</f>
        <v>9</v>
      </c>
      <c r="L50">
        <f>Athletics!K12</f>
        <v>5</v>
      </c>
      <c r="M50">
        <f>Athletics!L12</f>
        <v>1</v>
      </c>
      <c r="N50" s="83">
        <f>Athletics!M12</f>
        <v>0.5357142857142857</v>
      </c>
      <c r="O50">
        <f>Athletics!N12</f>
        <v>20</v>
      </c>
      <c r="P50" s="83">
        <f>Athletics!O12</f>
        <v>0.7142857142857143</v>
      </c>
    </row>
    <row r="51" spans="1:16" x14ac:dyDescent="0.2">
      <c r="A51">
        <f>'Red Sox'!A15</f>
        <v>58</v>
      </c>
      <c r="B51">
        <f>'Red Sox'!B15</f>
        <v>8</v>
      </c>
      <c r="C51" t="str">
        <f>'Red Sox'!C15</f>
        <v>Miller, Lynn</v>
      </c>
      <c r="D51" t="str">
        <f>'Red Sox'!$C$3</f>
        <v>Red Sox</v>
      </c>
      <c r="E51">
        <f>'Red Sox'!D15</f>
        <v>19</v>
      </c>
      <c r="F51">
        <f>'Red Sox'!E15</f>
        <v>2</v>
      </c>
      <c r="G51">
        <f>'Red Sox'!F15</f>
        <v>2</v>
      </c>
      <c r="H51">
        <f>'Red Sox'!G15</f>
        <v>0</v>
      </c>
      <c r="I51">
        <f>'Red Sox'!H15</f>
        <v>0</v>
      </c>
      <c r="J51">
        <f>'Red Sox'!I15</f>
        <v>0</v>
      </c>
      <c r="K51">
        <f>'Red Sox'!J15</f>
        <v>1</v>
      </c>
      <c r="L51">
        <f>'Red Sox'!K15</f>
        <v>4</v>
      </c>
      <c r="M51">
        <f>'Red Sox'!L15</f>
        <v>5</v>
      </c>
      <c r="N51" s="83">
        <f>'Red Sox'!M15</f>
        <v>0.10526315789473684</v>
      </c>
      <c r="O51">
        <f>'Red Sox'!N15</f>
        <v>2</v>
      </c>
      <c r="P51" s="83">
        <f>'Red Sox'!O15</f>
        <v>0.10526315789473684</v>
      </c>
    </row>
    <row r="52" spans="1:16" x14ac:dyDescent="0.2">
      <c r="A52">
        <f>Athletics!A20</f>
        <v>63</v>
      </c>
      <c r="B52">
        <f>Athletics!B20</f>
        <v>10</v>
      </c>
      <c r="C52" t="str">
        <f>Athletics!C20</f>
        <v>Miller, Roger</v>
      </c>
      <c r="D52" t="str">
        <f>Athletics!$C$3</f>
        <v>Athletics</v>
      </c>
      <c r="E52">
        <f>Athletics!D20</f>
        <v>28</v>
      </c>
      <c r="F52">
        <f>Athletics!E20</f>
        <v>2</v>
      </c>
      <c r="G52">
        <f>Athletics!F20</f>
        <v>6</v>
      </c>
      <c r="H52">
        <f>Athletics!G20</f>
        <v>0</v>
      </c>
      <c r="I52">
        <f>Athletics!H20</f>
        <v>0</v>
      </c>
      <c r="J52">
        <f>Athletics!I20</f>
        <v>0</v>
      </c>
      <c r="K52">
        <f>Athletics!J20</f>
        <v>2</v>
      </c>
      <c r="L52">
        <f>Athletics!K20</f>
        <v>4</v>
      </c>
      <c r="M52">
        <f>Athletics!L20</f>
        <v>9</v>
      </c>
      <c r="N52" s="83">
        <f>Athletics!M20</f>
        <v>0.21428571428571427</v>
      </c>
      <c r="O52">
        <f>Athletics!N20</f>
        <v>6</v>
      </c>
      <c r="P52" s="83">
        <f>Athletics!O20</f>
        <v>0.21428571428571427</v>
      </c>
    </row>
    <row r="53" spans="1:16" x14ac:dyDescent="0.2">
      <c r="A53">
        <f>'Red Sox'!A24</f>
        <v>59</v>
      </c>
      <c r="B53">
        <f>'Red Sox'!B24</f>
        <v>10</v>
      </c>
      <c r="C53" t="str">
        <f>'Red Sox'!C24</f>
        <v>Mitzel, Mike</v>
      </c>
      <c r="D53" t="str">
        <f>'Red Sox'!$C$3</f>
        <v>Red Sox</v>
      </c>
      <c r="E53">
        <f>'Red Sox'!D24</f>
        <v>28</v>
      </c>
      <c r="F53">
        <f>'Red Sox'!E24</f>
        <v>3</v>
      </c>
      <c r="G53">
        <f>'Red Sox'!F24</f>
        <v>11</v>
      </c>
      <c r="H53">
        <f>'Red Sox'!G24</f>
        <v>0</v>
      </c>
      <c r="I53">
        <f>'Red Sox'!H24</f>
        <v>0</v>
      </c>
      <c r="J53">
        <f>'Red Sox'!I24</f>
        <v>0</v>
      </c>
      <c r="K53">
        <f>'Red Sox'!J24</f>
        <v>9</v>
      </c>
      <c r="L53">
        <f>'Red Sox'!K24</f>
        <v>0</v>
      </c>
      <c r="M53">
        <f>'Red Sox'!L24</f>
        <v>4</v>
      </c>
      <c r="N53" s="83">
        <f>'Red Sox'!M24</f>
        <v>0.39285714285714285</v>
      </c>
      <c r="O53">
        <f>'Red Sox'!N24</f>
        <v>11</v>
      </c>
      <c r="P53" s="83">
        <f>'Red Sox'!O24</f>
        <v>0.39285714285714285</v>
      </c>
    </row>
    <row r="54" spans="1:16" x14ac:dyDescent="0.2">
      <c r="A54">
        <f>Yankees!A12</f>
        <v>41</v>
      </c>
      <c r="B54">
        <f>Yankees!B12</f>
        <v>9</v>
      </c>
      <c r="C54" t="str">
        <f>Yankees!C12</f>
        <v>Myers, Craig</v>
      </c>
      <c r="D54" t="str">
        <f>Yankees!$C$3</f>
        <v>Yankees</v>
      </c>
      <c r="E54">
        <f>Yankees!D12</f>
        <v>26</v>
      </c>
      <c r="F54">
        <f>Yankees!E12</f>
        <v>5</v>
      </c>
      <c r="G54">
        <f>Yankees!F12</f>
        <v>9</v>
      </c>
      <c r="H54">
        <f>Yankees!G12</f>
        <v>2</v>
      </c>
      <c r="I54">
        <f>Yankees!H12</f>
        <v>0</v>
      </c>
      <c r="J54">
        <f>Yankees!I12</f>
        <v>0</v>
      </c>
      <c r="K54">
        <f>Yankees!J12</f>
        <v>3</v>
      </c>
      <c r="L54">
        <f>Yankees!K12</f>
        <v>2</v>
      </c>
      <c r="M54">
        <f>Yankees!L12</f>
        <v>4</v>
      </c>
      <c r="N54" s="83">
        <f>Yankees!M12</f>
        <v>0.34615384615384615</v>
      </c>
      <c r="O54">
        <f>Yankees!N12</f>
        <v>11</v>
      </c>
      <c r="P54" s="83">
        <f>Yankees!O12</f>
        <v>0.42307692307692307</v>
      </c>
    </row>
    <row r="55" spans="1:16" x14ac:dyDescent="0.2">
      <c r="A55">
        <f>Yankees!A23</f>
        <v>57</v>
      </c>
      <c r="B55">
        <f>Yankees!B23</f>
        <v>8</v>
      </c>
      <c r="C55" t="str">
        <f>Yankees!C23</f>
        <v>Panaro, Bill</v>
      </c>
      <c r="D55" t="str">
        <f>Yankees!$C$3</f>
        <v>Yankees</v>
      </c>
      <c r="E55">
        <f>Yankees!D23</f>
        <v>20</v>
      </c>
      <c r="F55">
        <f>Yankees!E23</f>
        <v>1</v>
      </c>
      <c r="G55">
        <f>Yankees!F23</f>
        <v>4</v>
      </c>
      <c r="H55">
        <f>Yankees!G23</f>
        <v>0</v>
      </c>
      <c r="I55">
        <f>Yankees!H23</f>
        <v>0</v>
      </c>
      <c r="J55">
        <f>Yankees!I23</f>
        <v>0</v>
      </c>
      <c r="K55">
        <f>Yankees!J23</f>
        <v>0</v>
      </c>
      <c r="L55">
        <f>Yankees!K23</f>
        <v>2</v>
      </c>
      <c r="M55">
        <f>Yankees!L23</f>
        <v>7</v>
      </c>
      <c r="N55" s="83">
        <f>Yankees!M23</f>
        <v>0.2</v>
      </c>
      <c r="O55">
        <f>Yankees!N23</f>
        <v>4</v>
      </c>
      <c r="P55" s="83">
        <f>Yankees!O23</f>
        <v>0.2</v>
      </c>
    </row>
    <row r="56" spans="1:16" s="94" customFormat="1" x14ac:dyDescent="0.2">
      <c r="A56" s="94">
        <f>Yankees!A18</f>
        <v>35</v>
      </c>
      <c r="B56" s="94">
        <f>Yankees!B18</f>
        <v>6</v>
      </c>
      <c r="C56" s="94" t="str">
        <f>Yankees!C18</f>
        <v>Parks, Brian</v>
      </c>
      <c r="D56" s="94" t="str">
        <f>Yankees!$C$3</f>
        <v>Yankees</v>
      </c>
      <c r="E56" s="94">
        <f>Yankees!D18</f>
        <v>16</v>
      </c>
      <c r="F56" s="94">
        <f>Yankees!E18</f>
        <v>1</v>
      </c>
      <c r="G56" s="94">
        <f>Yankees!F18</f>
        <v>4</v>
      </c>
      <c r="H56" s="94">
        <f>Yankees!G18</f>
        <v>0</v>
      </c>
      <c r="I56" s="94">
        <f>Yankees!H18</f>
        <v>0</v>
      </c>
      <c r="J56" s="94">
        <f>Yankees!I18</f>
        <v>0</v>
      </c>
      <c r="K56" s="94">
        <f>Yankees!J18</f>
        <v>3</v>
      </c>
      <c r="L56" s="94">
        <f>Yankees!K18</f>
        <v>3</v>
      </c>
      <c r="M56" s="94">
        <f>Yankees!L18</f>
        <v>2</v>
      </c>
      <c r="N56" s="95">
        <f>Yankees!M18</f>
        <v>0.25</v>
      </c>
      <c r="O56" s="94">
        <f>Yankees!N18</f>
        <v>4</v>
      </c>
      <c r="P56" s="95">
        <f>Yankees!O18</f>
        <v>0.25</v>
      </c>
    </row>
    <row r="57" spans="1:16" x14ac:dyDescent="0.2">
      <c r="A57">
        <f>Twins!A13</f>
        <v>46</v>
      </c>
      <c r="B57">
        <f>Twins!B13</f>
        <v>9</v>
      </c>
      <c r="C57" t="str">
        <f>Twins!C13</f>
        <v>Peck, Dale</v>
      </c>
      <c r="D57" t="str">
        <f>Twins!$C$3</f>
        <v>Twins</v>
      </c>
      <c r="E57">
        <f>Twins!D13</f>
        <v>29</v>
      </c>
      <c r="F57">
        <f>Twins!E13</f>
        <v>6</v>
      </c>
      <c r="G57">
        <f>Twins!F13</f>
        <v>8</v>
      </c>
      <c r="H57">
        <f>Twins!G13</f>
        <v>2</v>
      </c>
      <c r="I57">
        <f>Twins!H13</f>
        <v>0</v>
      </c>
      <c r="J57">
        <f>Twins!I13</f>
        <v>0</v>
      </c>
      <c r="K57">
        <f>Twins!J13</f>
        <v>4</v>
      </c>
      <c r="L57">
        <f>Twins!K13</f>
        <v>1</v>
      </c>
      <c r="M57">
        <f>Twins!L13</f>
        <v>1</v>
      </c>
      <c r="N57" s="83">
        <f>Twins!M13</f>
        <v>0.27586206896551724</v>
      </c>
      <c r="O57">
        <f>Twins!N13</f>
        <v>10</v>
      </c>
      <c r="P57" s="83">
        <f>Twins!O13</f>
        <v>0.34482758620689657</v>
      </c>
    </row>
    <row r="58" spans="1:16" x14ac:dyDescent="0.2">
      <c r="A58">
        <f>'Blue Jays'!A13</f>
        <v>44</v>
      </c>
      <c r="B58">
        <f>'Blue Jays'!B13</f>
        <v>8</v>
      </c>
      <c r="C58" t="str">
        <f>'Blue Jays'!C13</f>
        <v>Phillips, Jack</v>
      </c>
      <c r="D58" t="str">
        <f>'Blue Jays'!$C$3</f>
        <v>Blue Jays</v>
      </c>
      <c r="E58">
        <f>'Blue Jays'!D13</f>
        <v>24</v>
      </c>
      <c r="F58">
        <f>'Blue Jays'!E13</f>
        <v>4</v>
      </c>
      <c r="G58">
        <f>'Blue Jays'!F13</f>
        <v>9</v>
      </c>
      <c r="H58">
        <f>'Blue Jays'!G13</f>
        <v>1</v>
      </c>
      <c r="I58">
        <f>'Blue Jays'!H13</f>
        <v>0</v>
      </c>
      <c r="J58">
        <f>'Blue Jays'!I13</f>
        <v>0</v>
      </c>
      <c r="K58">
        <f>'Blue Jays'!J13</f>
        <v>4</v>
      </c>
      <c r="L58">
        <f>'Blue Jays'!K13</f>
        <v>0</v>
      </c>
      <c r="M58">
        <f>'Blue Jays'!L13</f>
        <v>0</v>
      </c>
      <c r="N58" s="83">
        <f>'Blue Jays'!M13</f>
        <v>0.375</v>
      </c>
      <c r="O58">
        <f>'Blue Jays'!N13</f>
        <v>10</v>
      </c>
      <c r="P58" s="83">
        <f>'Blue Jays'!O13</f>
        <v>0.41666666666666669</v>
      </c>
    </row>
    <row r="59" spans="1:16" x14ac:dyDescent="0.2">
      <c r="A59">
        <f>'Blue Jays'!A12</f>
        <v>53</v>
      </c>
      <c r="B59">
        <f>'Blue Jays'!B12</f>
        <v>9</v>
      </c>
      <c r="C59" t="str">
        <f>'Blue Jays'!C12</f>
        <v>Platts, Steve</v>
      </c>
      <c r="D59" t="str">
        <f>'Blue Jays'!$C$3</f>
        <v>Blue Jays</v>
      </c>
      <c r="E59">
        <f>'Blue Jays'!D12</f>
        <v>24</v>
      </c>
      <c r="F59">
        <f>'Blue Jays'!E12</f>
        <v>6</v>
      </c>
      <c r="G59">
        <f>'Blue Jays'!F12</f>
        <v>10</v>
      </c>
      <c r="H59">
        <f>'Blue Jays'!G12</f>
        <v>0</v>
      </c>
      <c r="I59">
        <f>'Blue Jays'!H12</f>
        <v>0</v>
      </c>
      <c r="J59">
        <f>'Blue Jays'!I12</f>
        <v>0</v>
      </c>
      <c r="K59">
        <f>'Blue Jays'!J12</f>
        <v>3</v>
      </c>
      <c r="L59">
        <f>'Blue Jays'!K12</f>
        <v>4</v>
      </c>
      <c r="M59">
        <f>'Blue Jays'!L12</f>
        <v>2</v>
      </c>
      <c r="N59" s="83">
        <f>'Blue Jays'!M12</f>
        <v>0.41666666666666669</v>
      </c>
      <c r="O59">
        <f>'Blue Jays'!N12</f>
        <v>10</v>
      </c>
      <c r="P59" s="83">
        <f>'Blue Jays'!O12</f>
        <v>0.41666666666666669</v>
      </c>
    </row>
    <row r="60" spans="1:16" x14ac:dyDescent="0.2">
      <c r="A60">
        <f>'Blue Jays'!A24</f>
        <v>54</v>
      </c>
      <c r="B60">
        <f>'Blue Jays'!B24</f>
        <v>9</v>
      </c>
      <c r="C60" t="str">
        <f>'Blue Jays'!C24</f>
        <v>Potts, Tim</v>
      </c>
      <c r="D60" t="str">
        <f>'Blue Jays'!$C$3</f>
        <v>Blue Jays</v>
      </c>
      <c r="E60">
        <f>'Blue Jays'!D24</f>
        <v>25</v>
      </c>
      <c r="F60">
        <f>'Blue Jays'!E24</f>
        <v>4</v>
      </c>
      <c r="G60">
        <f>'Blue Jays'!F24</f>
        <v>10</v>
      </c>
      <c r="H60">
        <f>'Blue Jays'!G24</f>
        <v>0</v>
      </c>
      <c r="I60">
        <f>'Blue Jays'!H24</f>
        <v>0</v>
      </c>
      <c r="J60">
        <f>'Blue Jays'!I24</f>
        <v>0</v>
      </c>
      <c r="K60">
        <f>'Blue Jays'!J24</f>
        <v>2</v>
      </c>
      <c r="L60">
        <f>'Blue Jays'!K24</f>
        <v>1</v>
      </c>
      <c r="M60">
        <f>'Blue Jays'!L24</f>
        <v>2</v>
      </c>
      <c r="N60" s="83">
        <f>'Blue Jays'!M24</f>
        <v>0.4</v>
      </c>
      <c r="O60">
        <f>'Blue Jays'!N24</f>
        <v>10</v>
      </c>
      <c r="P60" s="83">
        <f>'Blue Jays'!O24</f>
        <v>0.4</v>
      </c>
    </row>
    <row r="61" spans="1:16" s="94" customFormat="1" x14ac:dyDescent="0.2">
      <c r="A61" s="94">
        <f>Orioles!A18</f>
        <v>44</v>
      </c>
      <c r="B61" s="94">
        <f>Orioles!B18</f>
        <v>8</v>
      </c>
      <c r="C61" s="94" t="str">
        <f>Orioles!C18</f>
        <v>Robert, Richard</v>
      </c>
      <c r="D61" s="94" t="str">
        <f>Orioles!$C$3</f>
        <v>Orioles</v>
      </c>
      <c r="E61" s="94">
        <f>Orioles!D18</f>
        <v>21</v>
      </c>
      <c r="F61" s="94">
        <f>Orioles!E18</f>
        <v>3</v>
      </c>
      <c r="G61" s="94">
        <f>Orioles!F18</f>
        <v>6</v>
      </c>
      <c r="H61" s="94">
        <f>Orioles!G18</f>
        <v>1</v>
      </c>
      <c r="I61" s="94">
        <f>Orioles!H18</f>
        <v>0</v>
      </c>
      <c r="J61" s="94">
        <f>Orioles!I18</f>
        <v>0</v>
      </c>
      <c r="K61" s="94">
        <f>Orioles!J18</f>
        <v>4</v>
      </c>
      <c r="L61" s="94">
        <f>Orioles!K18</f>
        <v>0</v>
      </c>
      <c r="M61" s="94">
        <f>Orioles!L18</f>
        <v>7</v>
      </c>
      <c r="N61" s="95">
        <f>Orioles!M18</f>
        <v>0.2857142857142857</v>
      </c>
      <c r="O61" s="94">
        <f>Orioles!N18</f>
        <v>7</v>
      </c>
      <c r="P61" s="95">
        <f>Orioles!O18</f>
        <v>0.33333333333333331</v>
      </c>
    </row>
    <row r="62" spans="1:16" x14ac:dyDescent="0.2">
      <c r="A62">
        <f>Athletics!A18</f>
        <v>56</v>
      </c>
      <c r="B62">
        <f>Athletics!B18</f>
        <v>10</v>
      </c>
      <c r="C62" t="str">
        <f>Athletics!C18</f>
        <v>Sanford, Ron</v>
      </c>
      <c r="D62" t="str">
        <f>Athletics!$C$3</f>
        <v>Athletics</v>
      </c>
      <c r="E62">
        <f>Athletics!D18</f>
        <v>28</v>
      </c>
      <c r="F62">
        <f>Athletics!E18</f>
        <v>4</v>
      </c>
      <c r="G62">
        <f>Athletics!F18</f>
        <v>8</v>
      </c>
      <c r="H62">
        <f>Athletics!G18</f>
        <v>1</v>
      </c>
      <c r="I62">
        <f>Athletics!H18</f>
        <v>0</v>
      </c>
      <c r="J62">
        <f>Athletics!I18</f>
        <v>0</v>
      </c>
      <c r="K62">
        <f>Athletics!J18</f>
        <v>8</v>
      </c>
      <c r="L62">
        <f>Athletics!K18</f>
        <v>1</v>
      </c>
      <c r="M62">
        <f>Athletics!L18</f>
        <v>1</v>
      </c>
      <c r="N62" s="83">
        <f>Athletics!M18</f>
        <v>0.2857142857142857</v>
      </c>
      <c r="O62">
        <f>Athletics!N18</f>
        <v>9</v>
      </c>
      <c r="P62" s="83">
        <f>Athletics!O18</f>
        <v>0.32142857142857145</v>
      </c>
    </row>
    <row r="63" spans="1:16" x14ac:dyDescent="0.2">
      <c r="A63">
        <f>Athletics!A24</f>
        <v>64</v>
      </c>
      <c r="B63">
        <f>Athletics!B24</f>
        <v>10</v>
      </c>
      <c r="C63" t="str">
        <f>Athletics!C24</f>
        <v>Schaale, Mike</v>
      </c>
      <c r="D63" t="str">
        <f>Athletics!$C$3</f>
        <v>Athletics</v>
      </c>
      <c r="E63">
        <f>Athletics!D24</f>
        <v>26</v>
      </c>
      <c r="F63">
        <f>Athletics!E24</f>
        <v>9</v>
      </c>
      <c r="G63">
        <f>Athletics!F24</f>
        <v>10</v>
      </c>
      <c r="H63">
        <f>Athletics!G24</f>
        <v>2</v>
      </c>
      <c r="I63">
        <f>Athletics!H24</f>
        <v>0</v>
      </c>
      <c r="J63">
        <f>Athletics!I24</f>
        <v>0</v>
      </c>
      <c r="K63">
        <f>Athletics!J24</f>
        <v>0</v>
      </c>
      <c r="L63">
        <f>Athletics!K24</f>
        <v>5</v>
      </c>
      <c r="M63">
        <f>Athletics!L24</f>
        <v>5</v>
      </c>
      <c r="N63" s="83">
        <f>Athletics!M24</f>
        <v>0.38461538461538464</v>
      </c>
      <c r="O63">
        <f>Athletics!N24</f>
        <v>12</v>
      </c>
      <c r="P63" s="83">
        <f>Athletics!O24</f>
        <v>0.46153846153846156</v>
      </c>
    </row>
    <row r="64" spans="1:16" x14ac:dyDescent="0.2">
      <c r="A64">
        <f>'Blue Jays'!A17</f>
        <v>61</v>
      </c>
      <c r="B64">
        <f>'Blue Jays'!B17</f>
        <v>10</v>
      </c>
      <c r="C64" t="str">
        <f>'Blue Jays'!C17</f>
        <v>Schmuck, Keith</v>
      </c>
      <c r="D64" t="str">
        <f>'Blue Jays'!$C$3</f>
        <v>Blue Jays</v>
      </c>
      <c r="E64">
        <f>'Blue Jays'!D17</f>
        <v>25</v>
      </c>
      <c r="F64">
        <f>'Blue Jays'!E17</f>
        <v>4</v>
      </c>
      <c r="G64">
        <f>'Blue Jays'!F17</f>
        <v>11</v>
      </c>
      <c r="H64">
        <f>'Blue Jays'!G17</f>
        <v>0</v>
      </c>
      <c r="I64">
        <f>'Blue Jays'!H17</f>
        <v>0</v>
      </c>
      <c r="J64">
        <f>'Blue Jays'!I17</f>
        <v>0</v>
      </c>
      <c r="K64">
        <f>'Blue Jays'!J17</f>
        <v>6</v>
      </c>
      <c r="L64">
        <f>'Blue Jays'!K17</f>
        <v>4</v>
      </c>
      <c r="M64">
        <f>'Blue Jays'!L17</f>
        <v>2</v>
      </c>
      <c r="N64" s="83">
        <f>'Blue Jays'!M17</f>
        <v>0.44</v>
      </c>
      <c r="O64">
        <f>'Blue Jays'!N17</f>
        <v>11</v>
      </c>
      <c r="P64" s="83">
        <f>'Blue Jays'!O17</f>
        <v>0.44</v>
      </c>
    </row>
    <row r="65" spans="1:16" x14ac:dyDescent="0.2">
      <c r="A65">
        <f>Orioles!A20</f>
        <v>67</v>
      </c>
      <c r="B65">
        <f>Orioles!B20</f>
        <v>4</v>
      </c>
      <c r="C65" t="str">
        <f>Orioles!C20</f>
        <v>Schuchart, Tony</v>
      </c>
      <c r="D65" t="str">
        <f>Orioles!$C$3</f>
        <v>Orioles</v>
      </c>
      <c r="E65">
        <f>Orioles!D20</f>
        <v>11</v>
      </c>
      <c r="F65">
        <f>Orioles!E20</f>
        <v>2</v>
      </c>
      <c r="G65">
        <f>Orioles!F20</f>
        <v>1</v>
      </c>
      <c r="H65">
        <f>Orioles!G20</f>
        <v>0</v>
      </c>
      <c r="I65">
        <f>Orioles!H20</f>
        <v>0</v>
      </c>
      <c r="J65">
        <f>Orioles!I20</f>
        <v>0</v>
      </c>
      <c r="K65">
        <f>Orioles!J20</f>
        <v>0</v>
      </c>
      <c r="L65">
        <f>Orioles!K20</f>
        <v>2</v>
      </c>
      <c r="M65">
        <f>Orioles!L20</f>
        <v>0</v>
      </c>
      <c r="N65" s="83">
        <f>Orioles!M20</f>
        <v>9.0909090909090912E-2</v>
      </c>
      <c r="O65">
        <f>Orioles!N20</f>
        <v>1</v>
      </c>
      <c r="P65" s="83">
        <f>Orioles!O20</f>
        <v>9.0909090909090912E-2</v>
      </c>
    </row>
    <row r="66" spans="1:16" x14ac:dyDescent="0.2">
      <c r="A66">
        <f>'Blue Jays'!A20</f>
        <v>62</v>
      </c>
      <c r="B66">
        <f>'Blue Jays'!B20</f>
        <v>10</v>
      </c>
      <c r="C66" t="str">
        <f>'Blue Jays'!C20</f>
        <v>Schuster, Wayne</v>
      </c>
      <c r="D66" t="str">
        <f>'Blue Jays'!$C$3</f>
        <v>Blue Jays</v>
      </c>
      <c r="E66">
        <f>'Blue Jays'!D20</f>
        <v>26</v>
      </c>
      <c r="F66">
        <f>'Blue Jays'!E20</f>
        <v>2</v>
      </c>
      <c r="G66">
        <f>'Blue Jays'!F20</f>
        <v>9</v>
      </c>
      <c r="H66">
        <f>'Blue Jays'!G20</f>
        <v>0</v>
      </c>
      <c r="I66">
        <f>'Blue Jays'!H20</f>
        <v>0</v>
      </c>
      <c r="J66">
        <f>'Blue Jays'!I20</f>
        <v>0</v>
      </c>
      <c r="K66">
        <f>'Blue Jays'!J20</f>
        <v>3</v>
      </c>
      <c r="L66">
        <f>'Blue Jays'!K20</f>
        <v>3</v>
      </c>
      <c r="M66">
        <f>'Blue Jays'!L20</f>
        <v>1</v>
      </c>
      <c r="N66" s="83">
        <f>'Blue Jays'!M20</f>
        <v>0.34615384615384615</v>
      </c>
      <c r="O66">
        <f>'Blue Jays'!N20</f>
        <v>9</v>
      </c>
      <c r="P66" s="83">
        <f>'Blue Jays'!O20</f>
        <v>0.34615384615384615</v>
      </c>
    </row>
    <row r="67" spans="1:16" x14ac:dyDescent="0.2">
      <c r="A67">
        <f>'Blue Jays'!A22</f>
        <v>68</v>
      </c>
      <c r="B67">
        <f>'Blue Jays'!B22</f>
        <v>6</v>
      </c>
      <c r="C67" t="str">
        <f>'Blue Jays'!C22</f>
        <v>Seitz, Bob</v>
      </c>
      <c r="D67" t="str">
        <f>'Blue Jays'!$C$3</f>
        <v>Blue Jays</v>
      </c>
      <c r="E67">
        <f>'Blue Jays'!D22</f>
        <v>15</v>
      </c>
      <c r="F67">
        <f>'Blue Jays'!E22</f>
        <v>2</v>
      </c>
      <c r="G67">
        <f>'Blue Jays'!F22</f>
        <v>3</v>
      </c>
      <c r="H67">
        <f>'Blue Jays'!G22</f>
        <v>0</v>
      </c>
      <c r="I67">
        <f>'Blue Jays'!H22</f>
        <v>0</v>
      </c>
      <c r="J67">
        <f>'Blue Jays'!I22</f>
        <v>0</v>
      </c>
      <c r="K67">
        <f>'Blue Jays'!J22</f>
        <v>0</v>
      </c>
      <c r="L67">
        <f>'Blue Jays'!K22</f>
        <v>3</v>
      </c>
      <c r="M67">
        <f>'Blue Jays'!L22</f>
        <v>3</v>
      </c>
      <c r="N67" s="83">
        <f>'Blue Jays'!M22</f>
        <v>0.2</v>
      </c>
      <c r="O67">
        <f>'Blue Jays'!N22</f>
        <v>3</v>
      </c>
      <c r="P67" s="83">
        <f>'Blue Jays'!O22</f>
        <v>0.2</v>
      </c>
    </row>
    <row r="68" spans="1:16" x14ac:dyDescent="0.2">
      <c r="A68">
        <f>Orioles!A24</f>
        <v>66</v>
      </c>
      <c r="B68">
        <f>Orioles!B24</f>
        <v>6</v>
      </c>
      <c r="C68" t="str">
        <f>Orioles!C24</f>
        <v>Shank, Andy</v>
      </c>
      <c r="D68" t="str">
        <f>Orioles!$C$3</f>
        <v>Orioles</v>
      </c>
      <c r="E68">
        <f>Orioles!D24</f>
        <v>14</v>
      </c>
      <c r="F68">
        <f>Orioles!E24</f>
        <v>4</v>
      </c>
      <c r="G68">
        <f>Orioles!F24</f>
        <v>2</v>
      </c>
      <c r="H68">
        <f>Orioles!G24</f>
        <v>0</v>
      </c>
      <c r="I68">
        <f>Orioles!H24</f>
        <v>0</v>
      </c>
      <c r="J68">
        <f>Orioles!I24</f>
        <v>0</v>
      </c>
      <c r="K68">
        <f>Orioles!J24</f>
        <v>1</v>
      </c>
      <c r="L68">
        <f>Orioles!K24</f>
        <v>5</v>
      </c>
      <c r="M68">
        <f>Orioles!L24</f>
        <v>0</v>
      </c>
      <c r="N68" s="83">
        <f>Orioles!M24</f>
        <v>0.14285714285714285</v>
      </c>
      <c r="O68">
        <f>Orioles!N24</f>
        <v>2</v>
      </c>
      <c r="P68" s="83">
        <f>Orioles!O24</f>
        <v>0.14285714285714285</v>
      </c>
    </row>
    <row r="69" spans="1:16" x14ac:dyDescent="0.2">
      <c r="A69">
        <f>Yankees!A20</f>
        <v>47</v>
      </c>
      <c r="B69">
        <f>Yankees!B20</f>
        <v>9</v>
      </c>
      <c r="C69" t="str">
        <f>Yankees!C20</f>
        <v>Shellenberger, Eric</v>
      </c>
      <c r="D69" t="str">
        <f>Yankees!$C$3</f>
        <v>Yankees</v>
      </c>
      <c r="E69">
        <f>Yankees!D20</f>
        <v>25</v>
      </c>
      <c r="F69">
        <f>Yankees!E20</f>
        <v>2</v>
      </c>
      <c r="G69">
        <f>Yankees!F20</f>
        <v>8</v>
      </c>
      <c r="H69">
        <f>Yankees!G20</f>
        <v>0</v>
      </c>
      <c r="I69">
        <f>Yankees!H20</f>
        <v>0</v>
      </c>
      <c r="J69">
        <f>Yankees!I20</f>
        <v>0</v>
      </c>
      <c r="K69">
        <f>Yankees!J20</f>
        <v>5</v>
      </c>
      <c r="L69">
        <f>Yankees!K20</f>
        <v>3</v>
      </c>
      <c r="M69">
        <f>Yankees!L20</f>
        <v>7</v>
      </c>
      <c r="N69" s="83">
        <f>Yankees!M20</f>
        <v>0.32</v>
      </c>
      <c r="O69">
        <f>Yankees!N20</f>
        <v>8</v>
      </c>
      <c r="P69" s="83">
        <f>Yankees!O20</f>
        <v>0.32</v>
      </c>
    </row>
    <row r="70" spans="1:16" x14ac:dyDescent="0.2">
      <c r="A70">
        <f>Mariners!A22</f>
        <v>39</v>
      </c>
      <c r="B70">
        <f>Mariners!B22</f>
        <v>9</v>
      </c>
      <c r="C70" t="str">
        <f>Mariners!C22</f>
        <v>Sliver, Kevin</v>
      </c>
      <c r="D70" t="str">
        <f>Mariners!$C$3</f>
        <v>Mariners</v>
      </c>
      <c r="E70">
        <f>Mariners!D22</f>
        <v>24</v>
      </c>
      <c r="F70">
        <f>Mariners!E22</f>
        <v>2</v>
      </c>
      <c r="G70">
        <f>Mariners!F22</f>
        <v>2</v>
      </c>
      <c r="H70">
        <f>Mariners!G22</f>
        <v>0</v>
      </c>
      <c r="I70">
        <f>Mariners!H22</f>
        <v>1</v>
      </c>
      <c r="J70">
        <f>Mariners!I22</f>
        <v>0</v>
      </c>
      <c r="K70">
        <f>Mariners!J22</f>
        <v>1</v>
      </c>
      <c r="L70">
        <f>Mariners!K22</f>
        <v>5</v>
      </c>
      <c r="M70">
        <f>Mariners!L22</f>
        <v>14</v>
      </c>
      <c r="N70" s="83">
        <f>Mariners!M22</f>
        <v>8.3333333333333329E-2</v>
      </c>
      <c r="O70">
        <f>Mariners!N22</f>
        <v>4</v>
      </c>
      <c r="P70" s="83">
        <f>Mariners!O22</f>
        <v>0.16666666666666666</v>
      </c>
    </row>
    <row r="71" spans="1:16" x14ac:dyDescent="0.2">
      <c r="A71">
        <f>Athletics!A17</f>
        <v>54</v>
      </c>
      <c r="B71">
        <f>Athletics!B17</f>
        <v>10</v>
      </c>
      <c r="C71" t="str">
        <f>Athletics!C17</f>
        <v>Smith Jr, Robert</v>
      </c>
      <c r="D71" t="str">
        <f>Athletics!$C$3</f>
        <v>Athletics</v>
      </c>
      <c r="E71">
        <f>Athletics!D17</f>
        <v>24</v>
      </c>
      <c r="F71">
        <f>Athletics!E17</f>
        <v>7</v>
      </c>
      <c r="G71">
        <f>Athletics!F17</f>
        <v>10</v>
      </c>
      <c r="H71">
        <f>Athletics!G17</f>
        <v>1</v>
      </c>
      <c r="I71">
        <f>Athletics!H17</f>
        <v>0</v>
      </c>
      <c r="J71">
        <f>Athletics!I17</f>
        <v>0</v>
      </c>
      <c r="K71">
        <f>Athletics!J17</f>
        <v>13</v>
      </c>
      <c r="L71">
        <f>Athletics!K17</f>
        <v>8</v>
      </c>
      <c r="M71">
        <f>Athletics!L17</f>
        <v>1</v>
      </c>
      <c r="N71" s="83">
        <f>Athletics!M17</f>
        <v>0.41666666666666669</v>
      </c>
      <c r="O71">
        <f>Athletics!N17</f>
        <v>11</v>
      </c>
      <c r="P71" s="83">
        <f>Athletics!O17</f>
        <v>0.45833333333333331</v>
      </c>
    </row>
    <row r="72" spans="1:16" x14ac:dyDescent="0.2">
      <c r="A72">
        <f>Orioles!A12</f>
        <v>47</v>
      </c>
      <c r="B72">
        <f>Orioles!B12</f>
        <v>10</v>
      </c>
      <c r="C72" t="str">
        <f>Orioles!C12</f>
        <v>Smith, Bret</v>
      </c>
      <c r="D72" t="str">
        <f>Orioles!$C$3</f>
        <v>Orioles</v>
      </c>
      <c r="E72">
        <f>Orioles!D12</f>
        <v>30</v>
      </c>
      <c r="F72">
        <f>Orioles!E12</f>
        <v>10</v>
      </c>
      <c r="G72">
        <f>Orioles!F12</f>
        <v>10</v>
      </c>
      <c r="H72">
        <f>Orioles!G12</f>
        <v>1</v>
      </c>
      <c r="I72">
        <f>Orioles!H12</f>
        <v>0</v>
      </c>
      <c r="J72">
        <f>Orioles!I12</f>
        <v>0</v>
      </c>
      <c r="K72">
        <f>Orioles!J12</f>
        <v>2</v>
      </c>
      <c r="L72">
        <f>Orioles!K12</f>
        <v>2</v>
      </c>
      <c r="M72">
        <f>Orioles!L12</f>
        <v>2</v>
      </c>
      <c r="N72" s="83">
        <f>Orioles!M12</f>
        <v>0.33333333333333331</v>
      </c>
      <c r="O72">
        <f>Orioles!N12</f>
        <v>11</v>
      </c>
      <c r="P72" s="83">
        <f>Orioles!O12</f>
        <v>0.36666666666666664</v>
      </c>
    </row>
    <row r="73" spans="1:16" x14ac:dyDescent="0.2">
      <c r="A73">
        <f>Twins!A18</f>
        <v>54</v>
      </c>
      <c r="B73">
        <f>Twins!B18</f>
        <v>9</v>
      </c>
      <c r="C73" t="str">
        <f>Twins!C18</f>
        <v>Smith, Ray</v>
      </c>
      <c r="D73" t="str">
        <f>Twins!$C$3</f>
        <v>Twins</v>
      </c>
      <c r="E73">
        <f>Twins!D18</f>
        <v>25</v>
      </c>
      <c r="F73">
        <f>Twins!E18</f>
        <v>3</v>
      </c>
      <c r="G73">
        <f>Twins!F18</f>
        <v>6</v>
      </c>
      <c r="H73">
        <f>Twins!G18</f>
        <v>0</v>
      </c>
      <c r="I73">
        <f>Twins!H18</f>
        <v>0</v>
      </c>
      <c r="J73">
        <f>Twins!I18</f>
        <v>0</v>
      </c>
      <c r="K73">
        <f>Twins!J18</f>
        <v>5</v>
      </c>
      <c r="L73">
        <f>Twins!K18</f>
        <v>3</v>
      </c>
      <c r="M73">
        <f>Twins!L18</f>
        <v>4</v>
      </c>
      <c r="N73" s="83">
        <f>Twins!M18</f>
        <v>0.24</v>
      </c>
      <c r="O73">
        <f>Twins!N18</f>
        <v>6</v>
      </c>
      <c r="P73" s="83">
        <f>Twins!O18</f>
        <v>0.24</v>
      </c>
    </row>
    <row r="74" spans="1:16" x14ac:dyDescent="0.2">
      <c r="A74">
        <f>Yankees!A21</f>
        <v>44</v>
      </c>
      <c r="B74">
        <f>Yankees!B21</f>
        <v>10</v>
      </c>
      <c r="C74" t="str">
        <f>Yankees!C21</f>
        <v>Snell, Dan</v>
      </c>
      <c r="D74" t="str">
        <f>Yankees!$C$3</f>
        <v>Yankees</v>
      </c>
      <c r="E74">
        <f>Yankees!D21</f>
        <v>29</v>
      </c>
      <c r="F74">
        <f>Yankees!E21</f>
        <v>1</v>
      </c>
      <c r="G74">
        <f>Yankees!F21</f>
        <v>5</v>
      </c>
      <c r="H74">
        <f>Yankees!G21</f>
        <v>0</v>
      </c>
      <c r="I74">
        <f>Yankees!H21</f>
        <v>0</v>
      </c>
      <c r="J74">
        <f>Yankees!I21</f>
        <v>0</v>
      </c>
      <c r="K74">
        <f>Yankees!J21</f>
        <v>1</v>
      </c>
      <c r="L74">
        <f>Yankees!K21</f>
        <v>2</v>
      </c>
      <c r="M74">
        <f>Yankees!L21</f>
        <v>5</v>
      </c>
      <c r="N74" s="83">
        <f>Yankees!M21</f>
        <v>0.17241379310344829</v>
      </c>
      <c r="O74">
        <f>Yankees!N21</f>
        <v>5</v>
      </c>
      <c r="P74" s="83">
        <f>Yankees!O21</f>
        <v>0.17241379310344829</v>
      </c>
    </row>
    <row r="75" spans="1:16" x14ac:dyDescent="0.2">
      <c r="A75">
        <f>Yankees!A17</f>
        <v>46</v>
      </c>
      <c r="B75">
        <f>Yankees!B17</f>
        <v>10</v>
      </c>
      <c r="C75" t="str">
        <f>Yankees!C17</f>
        <v>Snell, David</v>
      </c>
      <c r="D75" t="str">
        <f>Yankees!$C$3</f>
        <v>Yankees</v>
      </c>
      <c r="E75">
        <f>Yankees!D17</f>
        <v>30</v>
      </c>
      <c r="F75">
        <f>Yankees!E17</f>
        <v>4</v>
      </c>
      <c r="G75">
        <f>Yankees!F17</f>
        <v>8</v>
      </c>
      <c r="H75">
        <f>Yankees!G17</f>
        <v>2</v>
      </c>
      <c r="I75">
        <f>Yankees!H17</f>
        <v>0</v>
      </c>
      <c r="J75">
        <f>Yankees!I17</f>
        <v>0</v>
      </c>
      <c r="K75">
        <f>Yankees!J17</f>
        <v>10</v>
      </c>
      <c r="L75">
        <f>Yankees!K17</f>
        <v>0</v>
      </c>
      <c r="M75">
        <f>Yankees!L17</f>
        <v>3</v>
      </c>
      <c r="N75" s="83">
        <f>Yankees!M17</f>
        <v>0.26666666666666666</v>
      </c>
      <c r="O75">
        <f>Yankees!N17</f>
        <v>10</v>
      </c>
      <c r="P75" s="83">
        <f>Yankees!O17</f>
        <v>0.33333333333333331</v>
      </c>
    </row>
    <row r="76" spans="1:16" s="94" customFormat="1" x14ac:dyDescent="0.2">
      <c r="A76" s="94">
        <f>Yankees!A22</f>
        <v>40</v>
      </c>
      <c r="B76" s="94">
        <f>Yankees!B22</f>
        <v>9</v>
      </c>
      <c r="C76" s="94" t="str">
        <f>Yankees!C22</f>
        <v>Snell, Dwayne</v>
      </c>
      <c r="D76" s="94" t="str">
        <f>Yankees!$C$3</f>
        <v>Yankees</v>
      </c>
      <c r="E76" s="94">
        <f>Yankees!D22</f>
        <v>26</v>
      </c>
      <c r="F76" s="94">
        <f>Yankees!E22</f>
        <v>6</v>
      </c>
      <c r="G76" s="94">
        <f>Yankees!F22</f>
        <v>7</v>
      </c>
      <c r="H76" s="94">
        <f>Yankees!G22</f>
        <v>2</v>
      </c>
      <c r="I76" s="94">
        <f>Yankees!H22</f>
        <v>0</v>
      </c>
      <c r="J76" s="94">
        <f>Yankees!I22</f>
        <v>0</v>
      </c>
      <c r="K76" s="94">
        <f>Yankees!J22</f>
        <v>2</v>
      </c>
      <c r="L76" s="94">
        <f>Yankees!K22</f>
        <v>2</v>
      </c>
      <c r="M76" s="94">
        <f>Yankees!L22</f>
        <v>9</v>
      </c>
      <c r="N76" s="95">
        <f>Yankees!M22</f>
        <v>0.26923076923076922</v>
      </c>
      <c r="O76" s="94">
        <f>Yankees!N22</f>
        <v>9</v>
      </c>
      <c r="P76" s="95">
        <f>Yankees!O22</f>
        <v>0.34615384615384615</v>
      </c>
    </row>
    <row r="77" spans="1:16" x14ac:dyDescent="0.2">
      <c r="A77">
        <f>Mariners!A12</f>
        <v>38</v>
      </c>
      <c r="B77">
        <f>Mariners!B12</f>
        <v>10</v>
      </c>
      <c r="C77" t="str">
        <f>Mariners!C12</f>
        <v>Spangler, Adam</v>
      </c>
      <c r="D77" t="str">
        <f>Mariners!$C$3</f>
        <v>Mariners</v>
      </c>
      <c r="E77">
        <f>Mariners!D12</f>
        <v>29</v>
      </c>
      <c r="F77">
        <f>Mariners!E12</f>
        <v>5</v>
      </c>
      <c r="G77">
        <f>Mariners!F12</f>
        <v>12</v>
      </c>
      <c r="H77">
        <f>Mariners!G12</f>
        <v>2</v>
      </c>
      <c r="I77">
        <f>Mariners!H12</f>
        <v>1</v>
      </c>
      <c r="J77">
        <f>Mariners!I12</f>
        <v>0</v>
      </c>
      <c r="K77">
        <f>Mariners!J12</f>
        <v>2</v>
      </c>
      <c r="L77">
        <f>Mariners!K12</f>
        <v>4</v>
      </c>
      <c r="M77">
        <f>Mariners!L12</f>
        <v>3</v>
      </c>
      <c r="N77" s="83">
        <f>Mariners!M12</f>
        <v>0.41379310344827586</v>
      </c>
      <c r="O77">
        <f>Mariners!N12</f>
        <v>16</v>
      </c>
      <c r="P77" s="83">
        <f>Mariners!O12</f>
        <v>0.55172413793103448</v>
      </c>
    </row>
    <row r="78" spans="1:16" x14ac:dyDescent="0.2">
      <c r="A78">
        <f>Twins!A12</f>
        <v>55</v>
      </c>
      <c r="B78">
        <f>Twins!B12</f>
        <v>10</v>
      </c>
      <c r="C78" t="str">
        <f>Twins!C12</f>
        <v>Stambaugh, Randy</v>
      </c>
      <c r="D78" t="str">
        <f>Twins!$C$3</f>
        <v>Twins</v>
      </c>
      <c r="E78">
        <f>Twins!D12</f>
        <v>28</v>
      </c>
      <c r="F78">
        <f>Twins!E12</f>
        <v>5</v>
      </c>
      <c r="G78">
        <f>Twins!F12</f>
        <v>8</v>
      </c>
      <c r="H78">
        <f>Twins!G12</f>
        <v>2</v>
      </c>
      <c r="I78">
        <f>Twins!H12</f>
        <v>0</v>
      </c>
      <c r="J78">
        <f>Twins!I12</f>
        <v>0</v>
      </c>
      <c r="K78">
        <f>Twins!J12</f>
        <v>4</v>
      </c>
      <c r="L78">
        <f>Twins!K12</f>
        <v>5</v>
      </c>
      <c r="M78">
        <f>Twins!L12</f>
        <v>6</v>
      </c>
      <c r="N78" s="83">
        <f>Twins!M12</f>
        <v>0.2857142857142857</v>
      </c>
      <c r="O78">
        <f>Twins!N12</f>
        <v>10</v>
      </c>
      <c r="P78" s="83">
        <f>Twins!O12</f>
        <v>0.35714285714285715</v>
      </c>
    </row>
    <row r="79" spans="1:16" s="94" customFormat="1" x14ac:dyDescent="0.2">
      <c r="A79" s="94">
        <f>'Red Sox'!A12</f>
        <v>41</v>
      </c>
      <c r="B79" s="94">
        <f>'Red Sox'!B12</f>
        <v>10</v>
      </c>
      <c r="C79" s="94" t="str">
        <f>'Red Sox'!C12</f>
        <v>Sterner, Paul</v>
      </c>
      <c r="D79" s="94" t="str">
        <f>'Red Sox'!$C$3</f>
        <v>Red Sox</v>
      </c>
      <c r="E79" s="94">
        <f>'Red Sox'!D12</f>
        <v>25</v>
      </c>
      <c r="F79" s="94">
        <f>'Red Sox'!E12</f>
        <v>3</v>
      </c>
      <c r="G79" s="94">
        <f>'Red Sox'!F12</f>
        <v>7</v>
      </c>
      <c r="H79" s="94">
        <f>'Red Sox'!G12</f>
        <v>0</v>
      </c>
      <c r="I79" s="94">
        <f>'Red Sox'!H12</f>
        <v>0</v>
      </c>
      <c r="J79" s="94">
        <f>'Red Sox'!I12</f>
        <v>0</v>
      </c>
      <c r="K79" s="94">
        <f>'Red Sox'!J12</f>
        <v>3</v>
      </c>
      <c r="L79" s="94">
        <f>'Red Sox'!K12</f>
        <v>4</v>
      </c>
      <c r="M79" s="94">
        <f>'Red Sox'!L12</f>
        <v>4</v>
      </c>
      <c r="N79" s="95">
        <f>'Red Sox'!M12</f>
        <v>0.28000000000000003</v>
      </c>
      <c r="O79" s="94">
        <f>'Red Sox'!N12</f>
        <v>7</v>
      </c>
      <c r="P79" s="95">
        <f>'Red Sox'!O12</f>
        <v>0.28000000000000003</v>
      </c>
    </row>
    <row r="80" spans="1:16" x14ac:dyDescent="0.2">
      <c r="A80">
        <f>Athletics!A16</f>
        <v>48</v>
      </c>
      <c r="B80">
        <f>Athletics!B16</f>
        <v>7</v>
      </c>
      <c r="C80" t="str">
        <f>Athletics!C16</f>
        <v>Stone, Avie</v>
      </c>
      <c r="D80" t="str">
        <f>Athletics!$C$3</f>
        <v>Athletics</v>
      </c>
      <c r="E80">
        <f>Athletics!D16</f>
        <v>16</v>
      </c>
      <c r="F80">
        <f>Athletics!E16</f>
        <v>5</v>
      </c>
      <c r="G80">
        <f>Athletics!F16</f>
        <v>6</v>
      </c>
      <c r="H80">
        <f>Athletics!G16</f>
        <v>0</v>
      </c>
      <c r="I80">
        <f>Athletics!H16</f>
        <v>1</v>
      </c>
      <c r="J80">
        <f>Athletics!I16</f>
        <v>0</v>
      </c>
      <c r="K80">
        <f>Athletics!J16</f>
        <v>4</v>
      </c>
      <c r="L80">
        <f>Athletics!K16</f>
        <v>3</v>
      </c>
      <c r="M80">
        <f>Athletics!L16</f>
        <v>3</v>
      </c>
      <c r="N80" s="83">
        <f>Athletics!M16</f>
        <v>0.375</v>
      </c>
      <c r="O80">
        <f>Athletics!N16</f>
        <v>8</v>
      </c>
      <c r="P80" s="83">
        <f>Athletics!O16</f>
        <v>0.5</v>
      </c>
    </row>
    <row r="81" spans="1:16" x14ac:dyDescent="0.2">
      <c r="A81">
        <f>Mariners!A23</f>
        <v>51</v>
      </c>
      <c r="B81">
        <f>Mariners!B23</f>
        <v>3</v>
      </c>
      <c r="C81" t="str">
        <f>Mariners!C23</f>
        <v>Stratmeyer, Jeff</v>
      </c>
      <c r="D81" t="str">
        <f>Mariners!$C$3</f>
        <v>Mariners</v>
      </c>
      <c r="E81">
        <f>Mariners!D23</f>
        <v>8</v>
      </c>
      <c r="F81">
        <f>Mariners!E23</f>
        <v>1</v>
      </c>
      <c r="G81">
        <f>Mariners!F23</f>
        <v>0</v>
      </c>
      <c r="H81">
        <f>Mariners!G23</f>
        <v>0</v>
      </c>
      <c r="I81">
        <f>Mariners!H23</f>
        <v>0</v>
      </c>
      <c r="J81">
        <f>Mariners!I23</f>
        <v>0</v>
      </c>
      <c r="K81">
        <f>Mariners!J23</f>
        <v>0</v>
      </c>
      <c r="L81">
        <f>Mariners!K23</f>
        <v>1</v>
      </c>
      <c r="M81">
        <f>Mariners!L23</f>
        <v>3</v>
      </c>
      <c r="N81" s="83">
        <f>Mariners!M23</f>
        <v>0</v>
      </c>
      <c r="O81">
        <f>Mariners!N23</f>
        <v>0</v>
      </c>
      <c r="P81" s="83">
        <f>Mariners!O23</f>
        <v>0</v>
      </c>
    </row>
    <row r="82" spans="1:16" x14ac:dyDescent="0.2">
      <c r="A82">
        <f>Mariners!A20</f>
        <v>46</v>
      </c>
      <c r="B82">
        <f>Mariners!B20</f>
        <v>8</v>
      </c>
      <c r="C82" t="str">
        <f>Mariners!C20</f>
        <v>Teeter, Gary</v>
      </c>
      <c r="D82" t="str">
        <f>Mariners!$C$3</f>
        <v>Mariners</v>
      </c>
      <c r="E82">
        <f>Mariners!D20</f>
        <v>19</v>
      </c>
      <c r="F82">
        <f>Mariners!E20</f>
        <v>0</v>
      </c>
      <c r="G82">
        <f>Mariners!F20</f>
        <v>0</v>
      </c>
      <c r="H82">
        <f>Mariners!G20</f>
        <v>0</v>
      </c>
      <c r="I82">
        <f>Mariners!H20</f>
        <v>0</v>
      </c>
      <c r="J82">
        <f>Mariners!I20</f>
        <v>0</v>
      </c>
      <c r="K82">
        <f>Mariners!J20</f>
        <v>0</v>
      </c>
      <c r="L82">
        <f>Mariners!K20</f>
        <v>2</v>
      </c>
      <c r="M82">
        <f>Mariners!L20</f>
        <v>11</v>
      </c>
      <c r="N82" s="83">
        <f>Mariners!M20</f>
        <v>0</v>
      </c>
      <c r="O82">
        <f>Mariners!N20</f>
        <v>0</v>
      </c>
      <c r="P82" s="83">
        <f>Mariners!O20</f>
        <v>0</v>
      </c>
    </row>
    <row r="83" spans="1:16" x14ac:dyDescent="0.2">
      <c r="A83">
        <f>Mariners!A18</f>
        <v>55</v>
      </c>
      <c r="B83">
        <f>Mariners!B18</f>
        <v>8</v>
      </c>
      <c r="C83" t="str">
        <f>Mariners!C18</f>
        <v>Thomas, Tom</v>
      </c>
      <c r="D83" t="str">
        <f>Mariners!$C$3</f>
        <v>Mariners</v>
      </c>
      <c r="E83">
        <f>Mariners!D18</f>
        <v>21</v>
      </c>
      <c r="F83">
        <f>Mariners!E18</f>
        <v>3</v>
      </c>
      <c r="G83">
        <f>Mariners!F18</f>
        <v>7</v>
      </c>
      <c r="H83">
        <f>Mariners!G18</f>
        <v>3</v>
      </c>
      <c r="I83">
        <f>Mariners!H18</f>
        <v>0</v>
      </c>
      <c r="J83">
        <f>Mariners!I18</f>
        <v>0</v>
      </c>
      <c r="K83">
        <f>Mariners!J18</f>
        <v>5</v>
      </c>
      <c r="L83">
        <f>Mariners!K18</f>
        <v>3</v>
      </c>
      <c r="M83">
        <f>Mariners!L18</f>
        <v>1</v>
      </c>
      <c r="N83" s="83">
        <f>Mariners!M18</f>
        <v>0.33333333333333331</v>
      </c>
      <c r="O83">
        <f>Mariners!N18</f>
        <v>10</v>
      </c>
      <c r="P83" s="83">
        <f>Mariners!O18</f>
        <v>0.47619047619047616</v>
      </c>
    </row>
    <row r="84" spans="1:16" s="94" customFormat="1" x14ac:dyDescent="0.2">
      <c r="A84" s="94">
        <f>'Blue Jays'!A16</f>
        <v>40</v>
      </c>
      <c r="B84" s="94">
        <f>'Blue Jays'!B16</f>
        <v>10</v>
      </c>
      <c r="C84" s="94" t="str">
        <f>'Blue Jays'!C16</f>
        <v>Warfel, David</v>
      </c>
      <c r="D84" s="94" t="str">
        <f>'Blue Jays'!$C$3</f>
        <v>Blue Jays</v>
      </c>
      <c r="E84" s="94">
        <f>'Blue Jays'!D16</f>
        <v>27</v>
      </c>
      <c r="F84" s="94">
        <f>'Blue Jays'!E16</f>
        <v>8</v>
      </c>
      <c r="G84" s="94">
        <f>'Blue Jays'!F16</f>
        <v>10</v>
      </c>
      <c r="H84" s="94">
        <f>'Blue Jays'!G16</f>
        <v>3</v>
      </c>
      <c r="I84" s="94">
        <f>'Blue Jays'!H16</f>
        <v>0</v>
      </c>
      <c r="J84" s="94">
        <f>'Blue Jays'!I16</f>
        <v>0</v>
      </c>
      <c r="K84" s="94">
        <f>'Blue Jays'!J16</f>
        <v>4</v>
      </c>
      <c r="L84" s="94">
        <f>'Blue Jays'!K16</f>
        <v>3</v>
      </c>
      <c r="M84" s="94">
        <f>'Blue Jays'!L16</f>
        <v>3</v>
      </c>
      <c r="N84" s="95">
        <f>'Blue Jays'!M16</f>
        <v>0.37037037037037035</v>
      </c>
      <c r="O84" s="94">
        <f>'Blue Jays'!N16</f>
        <v>13</v>
      </c>
      <c r="P84" s="95">
        <f>'Blue Jays'!O16</f>
        <v>0.48148148148148145</v>
      </c>
    </row>
    <row r="85" spans="1:16" x14ac:dyDescent="0.2">
      <c r="A85">
        <f>'Blue Jays'!A19</f>
        <v>43</v>
      </c>
      <c r="B85">
        <f>'Blue Jays'!B19</f>
        <v>10</v>
      </c>
      <c r="C85" t="str">
        <f>'Blue Jays'!C19</f>
        <v>Whelan, Mike</v>
      </c>
      <c r="D85" t="str">
        <f>'Blue Jays'!$C$3</f>
        <v>Blue Jays</v>
      </c>
      <c r="E85">
        <f>'Blue Jays'!D19</f>
        <v>25</v>
      </c>
      <c r="F85">
        <f>'Blue Jays'!E19</f>
        <v>1</v>
      </c>
      <c r="G85">
        <f>'Blue Jays'!F19</f>
        <v>9</v>
      </c>
      <c r="H85">
        <f>'Blue Jays'!G19</f>
        <v>0</v>
      </c>
      <c r="I85">
        <f>'Blue Jays'!H19</f>
        <v>0</v>
      </c>
      <c r="J85">
        <f>'Blue Jays'!I19</f>
        <v>0</v>
      </c>
      <c r="K85">
        <f>'Blue Jays'!J19</f>
        <v>6</v>
      </c>
      <c r="L85">
        <f>'Blue Jays'!K19</f>
        <v>5</v>
      </c>
      <c r="M85">
        <f>'Blue Jays'!L19</f>
        <v>4</v>
      </c>
      <c r="N85" s="83">
        <f>'Blue Jays'!M19</f>
        <v>0.36</v>
      </c>
      <c r="O85">
        <f>'Blue Jays'!N19</f>
        <v>9</v>
      </c>
      <c r="P85" s="83">
        <f>'Blue Jays'!O19</f>
        <v>0.36</v>
      </c>
    </row>
    <row r="86" spans="1:16" x14ac:dyDescent="0.2">
      <c r="A86">
        <f>'Red Sox'!A21</f>
        <v>44</v>
      </c>
      <c r="B86">
        <f>'Red Sox'!B21</f>
        <v>9</v>
      </c>
      <c r="C86" t="str">
        <f>'Red Sox'!C21</f>
        <v>Willett, Dave</v>
      </c>
      <c r="D86" t="str">
        <f>'Red Sox'!$C$3</f>
        <v>Red Sox</v>
      </c>
      <c r="E86">
        <f>'Red Sox'!D21</f>
        <v>23</v>
      </c>
      <c r="F86">
        <f>'Red Sox'!E21</f>
        <v>7</v>
      </c>
      <c r="G86">
        <f>'Red Sox'!F21</f>
        <v>12</v>
      </c>
      <c r="H86">
        <f>'Red Sox'!G21</f>
        <v>1</v>
      </c>
      <c r="I86">
        <f>'Red Sox'!H21</f>
        <v>0</v>
      </c>
      <c r="J86">
        <f>'Red Sox'!I21</f>
        <v>0</v>
      </c>
      <c r="K86">
        <f>'Red Sox'!J21</f>
        <v>3</v>
      </c>
      <c r="L86">
        <f>'Red Sox'!K21</f>
        <v>2</v>
      </c>
      <c r="M86">
        <f>'Red Sox'!L21</f>
        <v>5</v>
      </c>
      <c r="N86" s="83">
        <f>'Red Sox'!M21</f>
        <v>0.52173913043478259</v>
      </c>
      <c r="O86">
        <f>'Red Sox'!N21</f>
        <v>13</v>
      </c>
      <c r="P86" s="83">
        <f>'Red Sox'!O21</f>
        <v>0.56521739130434778</v>
      </c>
    </row>
    <row r="87" spans="1:16" x14ac:dyDescent="0.2">
      <c r="A87">
        <f>'Red Sox'!A23</f>
        <v>46</v>
      </c>
      <c r="B87">
        <f>'Red Sox'!B23</f>
        <v>9</v>
      </c>
      <c r="C87" t="str">
        <f>'Red Sox'!C23</f>
        <v>Willow, David</v>
      </c>
      <c r="D87" t="str">
        <f>'Red Sox'!$C$3</f>
        <v>Red Sox</v>
      </c>
      <c r="E87">
        <f>'Red Sox'!D23</f>
        <v>21</v>
      </c>
      <c r="F87">
        <f>'Red Sox'!E23</f>
        <v>3</v>
      </c>
      <c r="G87">
        <f>'Red Sox'!F23</f>
        <v>6</v>
      </c>
      <c r="H87">
        <f>'Red Sox'!G23</f>
        <v>0</v>
      </c>
      <c r="I87">
        <f>'Red Sox'!H23</f>
        <v>0</v>
      </c>
      <c r="J87">
        <f>'Red Sox'!I23</f>
        <v>0</v>
      </c>
      <c r="K87">
        <f>'Red Sox'!J23</f>
        <v>1</v>
      </c>
      <c r="L87">
        <f>'Red Sox'!K23</f>
        <v>4</v>
      </c>
      <c r="M87">
        <f>'Red Sox'!L23</f>
        <v>6</v>
      </c>
      <c r="N87" s="83">
        <f>'Red Sox'!M23</f>
        <v>0.2857142857142857</v>
      </c>
      <c r="O87">
        <f>'Red Sox'!N23</f>
        <v>6</v>
      </c>
      <c r="P87" s="83">
        <f>'Red Sox'!O23</f>
        <v>0.2857142857142857</v>
      </c>
    </row>
    <row r="88" spans="1:16" x14ac:dyDescent="0.2">
      <c r="A88">
        <f>Twins!A21</f>
        <v>44</v>
      </c>
      <c r="B88">
        <f>Twins!B21</f>
        <v>8</v>
      </c>
      <c r="C88" t="str">
        <f>Twins!C21</f>
        <v>Wilson, John</v>
      </c>
      <c r="D88" t="str">
        <f>Twins!$C$3</f>
        <v>Twins</v>
      </c>
      <c r="E88">
        <f>Twins!D21</f>
        <v>20</v>
      </c>
      <c r="F88">
        <f>Twins!E21</f>
        <v>2</v>
      </c>
      <c r="G88">
        <f>Twins!F21</f>
        <v>6</v>
      </c>
      <c r="H88">
        <f>Twins!G21</f>
        <v>4</v>
      </c>
      <c r="I88">
        <f>Twins!H21</f>
        <v>0</v>
      </c>
      <c r="J88">
        <f>Twins!I21</f>
        <v>0</v>
      </c>
      <c r="K88">
        <f>Twins!J21</f>
        <v>1</v>
      </c>
      <c r="L88">
        <f>Twins!K21</f>
        <v>4</v>
      </c>
      <c r="M88">
        <f>Twins!L21</f>
        <v>6</v>
      </c>
      <c r="N88" s="83">
        <f>Twins!M21</f>
        <v>0.3</v>
      </c>
      <c r="O88">
        <f>Twins!N21</f>
        <v>10</v>
      </c>
      <c r="P88" s="83">
        <f>Twins!O21</f>
        <v>0.5</v>
      </c>
    </row>
    <row r="89" spans="1:16" s="94" customFormat="1" x14ac:dyDescent="0.2">
      <c r="A89" s="94">
        <f>'Red Sox'!A17</f>
        <v>37</v>
      </c>
      <c r="B89" s="94">
        <f>'Red Sox'!B17</f>
        <v>8</v>
      </c>
      <c r="C89" s="94" t="str">
        <f>'Red Sox'!C17</f>
        <v>Wivell, Buck</v>
      </c>
      <c r="D89" s="94" t="str">
        <f>'Red Sox'!$C$3</f>
        <v>Red Sox</v>
      </c>
      <c r="E89" s="94">
        <f>'Red Sox'!D17</f>
        <v>22</v>
      </c>
      <c r="F89" s="94">
        <f>'Red Sox'!E17</f>
        <v>1</v>
      </c>
      <c r="G89" s="94">
        <f>'Red Sox'!F17</f>
        <v>8</v>
      </c>
      <c r="H89" s="94">
        <f>'Red Sox'!G17</f>
        <v>2</v>
      </c>
      <c r="I89" s="94">
        <f>'Red Sox'!H17</f>
        <v>1</v>
      </c>
      <c r="J89" s="94">
        <f>'Red Sox'!I17</f>
        <v>0</v>
      </c>
      <c r="K89" s="94">
        <f>'Red Sox'!J17</f>
        <v>4</v>
      </c>
      <c r="L89" s="94">
        <f>'Red Sox'!K17</f>
        <v>1</v>
      </c>
      <c r="M89" s="94">
        <f>'Red Sox'!L17</f>
        <v>3</v>
      </c>
      <c r="N89" s="95">
        <f>'Red Sox'!M17</f>
        <v>0.36363636363636365</v>
      </c>
      <c r="O89" s="94">
        <f>'Red Sox'!N17</f>
        <v>12</v>
      </c>
      <c r="P89" s="95">
        <f>'Red Sox'!O17</f>
        <v>0.54545454545454541</v>
      </c>
    </row>
    <row r="90" spans="1:16" x14ac:dyDescent="0.2">
      <c r="A90">
        <f>Twins!A14</f>
        <v>42</v>
      </c>
      <c r="B90">
        <f>Twins!B14</f>
        <v>6</v>
      </c>
      <c r="C90" t="str">
        <f>Twins!C14</f>
        <v>Yerg, Jason</v>
      </c>
      <c r="D90" t="str">
        <f>Twins!$C$3</f>
        <v>Twins</v>
      </c>
      <c r="E90">
        <f>Twins!D14</f>
        <v>16</v>
      </c>
      <c r="F90">
        <f>Twins!E14</f>
        <v>4</v>
      </c>
      <c r="G90">
        <f>Twins!F14</f>
        <v>3</v>
      </c>
      <c r="H90">
        <f>Twins!G14</f>
        <v>0</v>
      </c>
      <c r="I90">
        <f>Twins!H14</f>
        <v>0</v>
      </c>
      <c r="J90">
        <f>Twins!I14</f>
        <v>0</v>
      </c>
      <c r="K90">
        <f>Twins!J14</f>
        <v>0</v>
      </c>
      <c r="L90">
        <f>Twins!K14</f>
        <v>3</v>
      </c>
      <c r="M90">
        <f>Twins!L14</f>
        <v>2</v>
      </c>
      <c r="N90" s="83">
        <f>Twins!M14</f>
        <v>0.1875</v>
      </c>
      <c r="O90">
        <f>Twins!N14</f>
        <v>3</v>
      </c>
      <c r="P90" s="83">
        <f>Twins!O14</f>
        <v>0.1875</v>
      </c>
    </row>
    <row r="91" spans="1:16" s="94" customFormat="1" x14ac:dyDescent="0.2">
      <c r="A91" s="94">
        <f>'Blue Jays'!A21</f>
        <v>49</v>
      </c>
      <c r="B91" s="94">
        <f>'Blue Jays'!B21</f>
        <v>9</v>
      </c>
      <c r="C91" s="94" t="str">
        <f>'Blue Jays'!C21</f>
        <v>Yost, Sam</v>
      </c>
      <c r="D91" s="94" t="str">
        <f>'Blue Jays'!$C$3</f>
        <v>Blue Jays</v>
      </c>
      <c r="E91" s="94">
        <f>'Blue Jays'!D21</f>
        <v>25</v>
      </c>
      <c r="F91" s="94">
        <f>'Blue Jays'!E21</f>
        <v>3</v>
      </c>
      <c r="G91" s="94">
        <f>'Blue Jays'!F21</f>
        <v>0</v>
      </c>
      <c r="H91" s="94">
        <f>'Blue Jays'!G21</f>
        <v>0</v>
      </c>
      <c r="I91" s="94">
        <f>'Blue Jays'!H21</f>
        <v>0</v>
      </c>
      <c r="J91" s="94">
        <f>'Blue Jays'!I21</f>
        <v>0</v>
      </c>
      <c r="K91" s="94">
        <f>'Blue Jays'!J21</f>
        <v>1</v>
      </c>
      <c r="L91" s="94">
        <f>'Blue Jays'!K21</f>
        <v>1</v>
      </c>
      <c r="M91" s="94">
        <f>'Blue Jays'!L21</f>
        <v>9</v>
      </c>
      <c r="N91" s="95">
        <f>'Blue Jays'!M21</f>
        <v>0</v>
      </c>
      <c r="O91" s="94">
        <f>'Blue Jays'!N21</f>
        <v>0</v>
      </c>
      <c r="P91" s="95">
        <f>'Blue Jays'!O21</f>
        <v>0</v>
      </c>
    </row>
    <row r="92" spans="1:16" s="94" customFormat="1" x14ac:dyDescent="0.2">
      <c r="A92" s="94">
        <f>Athletics!A21</f>
        <v>63</v>
      </c>
      <c r="B92" s="94">
        <f>Athletics!B21</f>
        <v>10</v>
      </c>
      <c r="C92" s="94" t="str">
        <f>Athletics!C21</f>
        <v>Zumbrun, Keith</v>
      </c>
      <c r="D92" s="94" t="str">
        <f>Athletics!$C$3</f>
        <v>Athletics</v>
      </c>
      <c r="E92" s="94">
        <f>Athletics!D21</f>
        <v>30</v>
      </c>
      <c r="F92" s="94">
        <f>Athletics!E21</f>
        <v>2</v>
      </c>
      <c r="G92" s="94">
        <f>Athletics!F21</f>
        <v>6</v>
      </c>
      <c r="H92" s="94">
        <f>Athletics!G21</f>
        <v>0</v>
      </c>
      <c r="I92" s="94">
        <f>Athletics!H21</f>
        <v>0</v>
      </c>
      <c r="J92" s="94">
        <f>Athletics!I21</f>
        <v>0</v>
      </c>
      <c r="K92" s="94">
        <f>Athletics!J21</f>
        <v>8</v>
      </c>
      <c r="L92" s="94">
        <f>Athletics!K21</f>
        <v>2</v>
      </c>
      <c r="M92" s="94">
        <f>Athletics!L21</f>
        <v>5</v>
      </c>
      <c r="N92" s="95">
        <f>Athletics!M21</f>
        <v>0.2</v>
      </c>
      <c r="O92" s="94">
        <f>Athletics!N21</f>
        <v>6</v>
      </c>
      <c r="P92" s="95">
        <f>Athletics!O21</f>
        <v>0.2</v>
      </c>
    </row>
  </sheetData>
  <sortState ref="A2:P92">
    <sortCondition ref="C2:C92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5"/>
  <sheetViews>
    <sheetView zoomScale="75" zoomScaleNormal="75" workbookViewId="0">
      <pane ySplit="2" topLeftCell="A51" activePane="bottomLeft" state="frozen"/>
      <selection pane="bottomLeft" activeCell="I81" sqref="I81"/>
    </sheetView>
  </sheetViews>
  <sheetFormatPr defaultColWidth="10" defaultRowHeight="15" customHeight="1" x14ac:dyDescent="0.2"/>
  <cols>
    <col min="1" max="1" width="3.7109375" style="47" customWidth="1"/>
    <col min="2" max="3" width="2.7109375" style="47" customWidth="1"/>
    <col min="4" max="4" width="13" style="48" customWidth="1"/>
    <col min="5" max="5" width="5.85546875" style="47" customWidth="1"/>
    <col min="6" max="6" width="9.7109375" style="47" customWidth="1"/>
    <col min="7" max="7" width="17.5703125" style="48" customWidth="1"/>
    <col min="8" max="8" width="5.7109375" style="47" customWidth="1"/>
    <col min="9" max="9" width="9.28515625" style="49" customWidth="1"/>
    <col min="10" max="10" width="4.28515625" customWidth="1"/>
    <col min="11" max="11" width="11.42578125" style="47" customWidth="1"/>
    <col min="12" max="12" width="1" style="47" customWidth="1"/>
    <col min="13" max="13" width="1" style="48" customWidth="1"/>
    <col min="14" max="14" width="2.7109375" style="48" customWidth="1"/>
    <col min="15" max="15" width="4" style="48" customWidth="1"/>
    <col min="16" max="16" width="5" style="48" customWidth="1"/>
    <col min="17" max="18" width="4" style="48" customWidth="1"/>
    <col min="19" max="21" width="3" style="48" customWidth="1"/>
    <col min="22" max="24" width="4" style="48" customWidth="1"/>
    <col min="25" max="25" width="7" style="56" customWidth="1"/>
    <col min="26" max="26" width="17.5703125" style="52" customWidth="1"/>
    <col min="27" max="28" width="11" style="53" customWidth="1"/>
    <col min="29" max="29" width="10" style="53" customWidth="1"/>
    <col min="30" max="30" width="10" style="54" customWidth="1"/>
    <col min="31" max="31" width="10.7109375" style="48" customWidth="1"/>
    <col min="32" max="32" width="24.140625" style="48" customWidth="1"/>
    <col min="33" max="33" width="10.7109375" style="48" customWidth="1"/>
    <col min="34" max="34" width="11.7109375" style="48" customWidth="1"/>
    <col min="35" max="35" width="19.28515625" style="48" customWidth="1"/>
    <col min="36" max="36" width="18.7109375" style="48" customWidth="1"/>
    <col min="37" max="37" width="10" style="48" customWidth="1"/>
    <col min="38" max="38" width="16.28515625" style="48" customWidth="1"/>
    <col min="39" max="39" width="10" style="48" customWidth="1"/>
    <col min="40" max="40" width="12.7109375" style="48" customWidth="1"/>
    <col min="41" max="41" width="15.5703125" style="48" customWidth="1"/>
    <col min="42" max="16384" width="10" style="48"/>
  </cols>
  <sheetData>
    <row r="1" spans="1:40" ht="15" customHeight="1" x14ac:dyDescent="0.2">
      <c r="A1" s="47">
        <v>0</v>
      </c>
      <c r="B1" s="47" t="s">
        <v>130</v>
      </c>
      <c r="C1" s="47" t="s">
        <v>131</v>
      </c>
      <c r="D1" s="48" t="s">
        <v>132</v>
      </c>
      <c r="E1" s="47" t="s">
        <v>75</v>
      </c>
      <c r="F1" s="47" t="s">
        <v>133</v>
      </c>
      <c r="G1" s="48" t="s">
        <v>132</v>
      </c>
      <c r="H1" s="47" t="s">
        <v>134</v>
      </c>
      <c r="I1" s="49" t="s">
        <v>135</v>
      </c>
      <c r="K1" s="47" t="s">
        <v>136</v>
      </c>
      <c r="L1" s="50"/>
      <c r="M1" s="50"/>
      <c r="N1" s="47" t="s">
        <v>137</v>
      </c>
      <c r="O1" s="47" t="s">
        <v>138</v>
      </c>
      <c r="P1" s="47" t="s">
        <v>78</v>
      </c>
      <c r="Q1" s="47" t="s">
        <v>79</v>
      </c>
      <c r="R1" s="47" t="s">
        <v>80</v>
      </c>
      <c r="S1" s="47" t="s">
        <v>30</v>
      </c>
      <c r="T1" s="47" t="s">
        <v>31</v>
      </c>
      <c r="U1" s="47" t="s">
        <v>32</v>
      </c>
      <c r="V1" s="47" t="s">
        <v>33</v>
      </c>
      <c r="W1" s="47" t="s">
        <v>34</v>
      </c>
      <c r="X1" s="47" t="s">
        <v>35</v>
      </c>
      <c r="Y1" s="51" t="s">
        <v>139</v>
      </c>
      <c r="AA1" s="53" t="s">
        <v>140</v>
      </c>
      <c r="AB1" s="53" t="s">
        <v>141</v>
      </c>
      <c r="AC1" s="53" t="s">
        <v>142</v>
      </c>
      <c r="AD1" s="54" t="s">
        <v>143</v>
      </c>
      <c r="AE1" s="48" t="s">
        <v>144</v>
      </c>
      <c r="AF1" s="48" t="s">
        <v>145</v>
      </c>
      <c r="AG1" s="47" t="s">
        <v>6</v>
      </c>
      <c r="AH1" s="48" t="s">
        <v>146</v>
      </c>
      <c r="AI1" s="48" t="s">
        <v>147</v>
      </c>
      <c r="AJ1" s="48" t="s">
        <v>148</v>
      </c>
    </row>
    <row r="2" spans="1:40" ht="15" customHeight="1" x14ac:dyDescent="0.2">
      <c r="A2" s="47">
        <v>0</v>
      </c>
      <c r="E2" s="47" t="s">
        <v>149</v>
      </c>
      <c r="F2" s="47" t="s">
        <v>6</v>
      </c>
      <c r="L2" s="50"/>
      <c r="M2" s="55"/>
      <c r="N2" s="48" t="s">
        <v>150</v>
      </c>
      <c r="T2" s="47" t="s">
        <v>151</v>
      </c>
      <c r="AA2" s="53" t="s">
        <v>152</v>
      </c>
      <c r="AB2" s="53" t="s">
        <v>153</v>
      </c>
      <c r="AC2" s="53" t="s">
        <v>154</v>
      </c>
      <c r="AD2" s="54" t="s">
        <v>155</v>
      </c>
      <c r="AG2" s="47" t="s">
        <v>156</v>
      </c>
    </row>
    <row r="3" spans="1:40" ht="15" customHeight="1" x14ac:dyDescent="0.2">
      <c r="A3" s="47">
        <v>1</v>
      </c>
      <c r="B3" s="47" t="s">
        <v>96</v>
      </c>
      <c r="C3" s="47" t="s">
        <v>96</v>
      </c>
      <c r="D3" s="48" t="s">
        <v>157</v>
      </c>
      <c r="E3" s="47">
        <v>181</v>
      </c>
      <c r="F3" s="47" t="s">
        <v>8</v>
      </c>
      <c r="G3" s="48" t="s">
        <v>157</v>
      </c>
      <c r="H3" s="47">
        <f t="shared" ref="H3:H66" si="0">INT((AA3-I3)/365.2)</f>
        <v>68</v>
      </c>
      <c r="I3" s="49">
        <v>17234</v>
      </c>
      <c r="L3" s="50"/>
      <c r="M3" s="50"/>
      <c r="N3" s="48">
        <v>19</v>
      </c>
      <c r="O3" s="57">
        <v>179</v>
      </c>
      <c r="P3" s="57">
        <v>515</v>
      </c>
      <c r="Q3" s="57">
        <v>37</v>
      </c>
      <c r="R3" s="57">
        <v>105</v>
      </c>
      <c r="S3" s="57">
        <v>10</v>
      </c>
      <c r="T3" s="57">
        <v>1</v>
      </c>
      <c r="U3" s="57">
        <v>0</v>
      </c>
      <c r="V3" s="57">
        <v>40</v>
      </c>
      <c r="W3" s="57">
        <v>24</v>
      </c>
      <c r="X3" s="57">
        <v>128</v>
      </c>
      <c r="Y3" s="58">
        <v>0.20388349514563106</v>
      </c>
      <c r="AA3" s="49">
        <v>42254</v>
      </c>
      <c r="AE3" s="59"/>
      <c r="AG3" s="47"/>
      <c r="AM3" s="47"/>
      <c r="AN3" s="47"/>
    </row>
    <row r="4" spans="1:40" ht="15" customHeight="1" x14ac:dyDescent="0.2">
      <c r="A4" s="47">
        <v>2</v>
      </c>
      <c r="B4" s="47" t="s">
        <v>79</v>
      </c>
      <c r="C4" s="47" t="s">
        <v>79</v>
      </c>
      <c r="D4" s="48" t="s">
        <v>158</v>
      </c>
      <c r="E4" s="47">
        <v>42</v>
      </c>
      <c r="F4" s="47" t="s">
        <v>64</v>
      </c>
      <c r="G4" s="48" t="s">
        <v>158</v>
      </c>
      <c r="H4" s="47">
        <f t="shared" si="0"/>
        <v>51</v>
      </c>
      <c r="I4" s="49">
        <v>23608</v>
      </c>
      <c r="L4" s="50"/>
      <c r="M4" s="55"/>
      <c r="N4" s="48">
        <v>2</v>
      </c>
      <c r="O4" s="57">
        <v>16</v>
      </c>
      <c r="P4" s="57">
        <v>49</v>
      </c>
      <c r="Q4" s="57">
        <v>7</v>
      </c>
      <c r="R4" s="57">
        <v>19</v>
      </c>
      <c r="S4" s="57">
        <v>1</v>
      </c>
      <c r="T4" s="57">
        <v>0</v>
      </c>
      <c r="U4" s="57">
        <v>0</v>
      </c>
      <c r="V4" s="57">
        <v>8</v>
      </c>
      <c r="W4" s="57">
        <v>3</v>
      </c>
      <c r="X4" s="57">
        <v>7</v>
      </c>
      <c r="Y4" s="58">
        <v>0.38775510204081631</v>
      </c>
      <c r="AA4" s="49">
        <v>42254</v>
      </c>
      <c r="AE4" s="59"/>
      <c r="AM4" s="47"/>
      <c r="AN4" s="47"/>
    </row>
    <row r="5" spans="1:40" ht="15" customHeight="1" x14ac:dyDescent="0.2">
      <c r="A5" s="47">
        <v>3</v>
      </c>
      <c r="B5" s="47" t="s">
        <v>79</v>
      </c>
      <c r="C5" s="47" t="s">
        <v>79</v>
      </c>
      <c r="D5" s="48" t="s">
        <v>159</v>
      </c>
      <c r="E5" s="47">
        <v>138</v>
      </c>
      <c r="F5" s="47" t="s">
        <v>68</v>
      </c>
      <c r="G5" s="48" t="s">
        <v>159</v>
      </c>
      <c r="H5" s="47">
        <f t="shared" si="0"/>
        <v>42</v>
      </c>
      <c r="I5" s="49">
        <v>26794</v>
      </c>
      <c r="L5" s="50"/>
      <c r="M5" s="50"/>
      <c r="N5" s="48">
        <v>5</v>
      </c>
      <c r="O5" s="57">
        <v>21</v>
      </c>
      <c r="P5" s="57">
        <v>58</v>
      </c>
      <c r="Q5" s="57">
        <v>9</v>
      </c>
      <c r="R5" s="57">
        <v>15</v>
      </c>
      <c r="S5" s="57">
        <v>1</v>
      </c>
      <c r="T5" s="57">
        <v>0</v>
      </c>
      <c r="U5" s="57">
        <v>0</v>
      </c>
      <c r="V5" s="57">
        <v>10</v>
      </c>
      <c r="W5" s="57">
        <v>5</v>
      </c>
      <c r="X5" s="57">
        <v>10</v>
      </c>
      <c r="Y5" s="58">
        <v>0.25862068965517243</v>
      </c>
      <c r="AA5" s="49">
        <v>42254</v>
      </c>
      <c r="AB5" s="54"/>
      <c r="AE5" s="47"/>
    </row>
    <row r="6" spans="1:40" ht="15" customHeight="1" x14ac:dyDescent="0.2">
      <c r="A6" s="47">
        <v>4</v>
      </c>
      <c r="B6" s="47" t="s">
        <v>79</v>
      </c>
      <c r="C6" s="47" t="s">
        <v>79</v>
      </c>
      <c r="D6" s="48" t="s">
        <v>160</v>
      </c>
      <c r="E6" s="47">
        <v>63</v>
      </c>
      <c r="F6" s="47" t="s">
        <v>15</v>
      </c>
      <c r="G6" s="48" t="s">
        <v>160</v>
      </c>
      <c r="H6" s="47">
        <f t="shared" si="0"/>
        <v>56</v>
      </c>
      <c r="I6" s="49">
        <v>21563</v>
      </c>
      <c r="L6" s="50"/>
      <c r="M6" s="50"/>
      <c r="N6" s="48">
        <v>18</v>
      </c>
      <c r="O6" s="57">
        <v>171</v>
      </c>
      <c r="P6" s="57">
        <v>466</v>
      </c>
      <c r="Q6" s="57">
        <v>54</v>
      </c>
      <c r="R6" s="57">
        <v>120</v>
      </c>
      <c r="S6" s="57">
        <v>14</v>
      </c>
      <c r="T6" s="57">
        <v>2</v>
      </c>
      <c r="U6" s="57">
        <v>1</v>
      </c>
      <c r="V6" s="57">
        <v>66</v>
      </c>
      <c r="W6" s="57">
        <v>40</v>
      </c>
      <c r="X6" s="57">
        <v>128</v>
      </c>
      <c r="Y6" s="58">
        <v>0.25751072961373389</v>
      </c>
      <c r="AA6" s="49">
        <v>42254</v>
      </c>
      <c r="AB6" s="54"/>
      <c r="AD6" s="47"/>
    </row>
    <row r="7" spans="1:40" ht="15" customHeight="1" x14ac:dyDescent="0.2">
      <c r="A7" s="47">
        <v>5</v>
      </c>
      <c r="B7" s="47" t="s">
        <v>79</v>
      </c>
      <c r="C7" s="47" t="s">
        <v>79</v>
      </c>
      <c r="D7" s="48" t="s">
        <v>161</v>
      </c>
      <c r="E7" s="47">
        <v>60</v>
      </c>
      <c r="F7" s="47" t="s">
        <v>66</v>
      </c>
      <c r="G7" s="48" t="s">
        <v>161</v>
      </c>
      <c r="H7" s="47">
        <f t="shared" si="0"/>
        <v>45</v>
      </c>
      <c r="I7" s="49">
        <v>25803</v>
      </c>
      <c r="L7" s="50"/>
      <c r="M7" s="50"/>
      <c r="N7" s="48">
        <v>2</v>
      </c>
      <c r="O7" s="57">
        <v>18</v>
      </c>
      <c r="P7" s="57">
        <v>50</v>
      </c>
      <c r="Q7" s="57">
        <v>6</v>
      </c>
      <c r="R7" s="57">
        <v>12</v>
      </c>
      <c r="S7" s="57">
        <v>0</v>
      </c>
      <c r="T7" s="57">
        <v>0</v>
      </c>
      <c r="U7" s="57">
        <v>0</v>
      </c>
      <c r="V7" s="57">
        <v>2</v>
      </c>
      <c r="W7" s="57">
        <v>7</v>
      </c>
      <c r="X7" s="57">
        <v>12</v>
      </c>
      <c r="Y7" s="58">
        <v>0.24</v>
      </c>
      <c r="AA7" s="49">
        <v>42254</v>
      </c>
      <c r="AE7" s="59"/>
      <c r="AJ7" s="60"/>
    </row>
    <row r="8" spans="1:40" ht="15" customHeight="1" x14ac:dyDescent="0.2">
      <c r="A8" s="47">
        <v>6</v>
      </c>
      <c r="B8" s="47" t="s">
        <v>79</v>
      </c>
      <c r="C8" s="47" t="s">
        <v>79</v>
      </c>
      <c r="D8" s="48" t="s">
        <v>162</v>
      </c>
      <c r="E8" s="47">
        <v>97</v>
      </c>
      <c r="F8" s="49" t="s">
        <v>14</v>
      </c>
      <c r="G8" s="48" t="s">
        <v>162</v>
      </c>
      <c r="H8" s="47">
        <f t="shared" si="0"/>
        <v>58</v>
      </c>
      <c r="I8" s="49">
        <v>20866</v>
      </c>
      <c r="L8" s="50"/>
      <c r="M8" s="50"/>
      <c r="N8" s="48">
        <v>9</v>
      </c>
      <c r="O8" s="57">
        <v>76</v>
      </c>
      <c r="P8" s="57">
        <v>196</v>
      </c>
      <c r="Q8" s="57">
        <v>48</v>
      </c>
      <c r="R8" s="57">
        <v>59</v>
      </c>
      <c r="S8" s="57">
        <v>10</v>
      </c>
      <c r="T8" s="57">
        <v>1</v>
      </c>
      <c r="U8" s="57">
        <v>1</v>
      </c>
      <c r="V8" s="57">
        <v>39</v>
      </c>
      <c r="W8" s="57">
        <v>45</v>
      </c>
      <c r="X8" s="57">
        <v>27</v>
      </c>
      <c r="Y8" s="58">
        <v>0.30102040816326531</v>
      </c>
      <c r="AA8" s="49">
        <v>42254</v>
      </c>
      <c r="AB8" s="54"/>
      <c r="AE8" s="59"/>
    </row>
    <row r="9" spans="1:40" ht="15" customHeight="1" x14ac:dyDescent="0.2">
      <c r="A9" s="47">
        <v>7</v>
      </c>
      <c r="B9" s="47" t="s">
        <v>79</v>
      </c>
      <c r="C9" s="47" t="s">
        <v>79</v>
      </c>
      <c r="D9" s="48" t="s">
        <v>163</v>
      </c>
      <c r="E9" s="47">
        <v>28</v>
      </c>
      <c r="F9" s="47" t="s">
        <v>64</v>
      </c>
      <c r="G9" s="48" t="s">
        <v>163</v>
      </c>
      <c r="H9" s="47">
        <f t="shared" si="0"/>
        <v>40</v>
      </c>
      <c r="I9" s="49">
        <v>27294</v>
      </c>
      <c r="K9" s="47" t="s">
        <v>164</v>
      </c>
      <c r="L9" s="50"/>
      <c r="M9" s="50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AA9" s="49">
        <v>42254</v>
      </c>
      <c r="AE9" s="47"/>
      <c r="AM9" s="47"/>
      <c r="AN9" s="47"/>
    </row>
    <row r="10" spans="1:40" ht="15" customHeight="1" x14ac:dyDescent="0.2">
      <c r="A10" s="47">
        <v>8</v>
      </c>
      <c r="B10" s="47" t="s">
        <v>96</v>
      </c>
      <c r="C10" s="47" t="s">
        <v>96</v>
      </c>
      <c r="D10" s="48" t="s">
        <v>165</v>
      </c>
      <c r="E10" s="47">
        <v>115</v>
      </c>
      <c r="F10" s="47" t="s">
        <v>68</v>
      </c>
      <c r="G10" s="48" t="s">
        <v>165</v>
      </c>
      <c r="H10" s="47">
        <f t="shared" si="0"/>
        <v>58</v>
      </c>
      <c r="I10" s="49">
        <v>21010</v>
      </c>
      <c r="L10" s="50"/>
      <c r="M10" s="55"/>
      <c r="N10" s="57">
        <v>1</v>
      </c>
      <c r="O10" s="57">
        <v>8</v>
      </c>
      <c r="P10" s="57">
        <v>22</v>
      </c>
      <c r="Q10" s="57">
        <v>6</v>
      </c>
      <c r="R10" s="57">
        <v>7</v>
      </c>
      <c r="S10" s="57">
        <v>0</v>
      </c>
      <c r="T10" s="57">
        <v>0</v>
      </c>
      <c r="U10" s="57">
        <v>0</v>
      </c>
      <c r="V10" s="57">
        <v>3</v>
      </c>
      <c r="W10" s="57">
        <v>1</v>
      </c>
      <c r="X10" s="57">
        <v>1</v>
      </c>
      <c r="Y10" s="58">
        <v>0.31818181818181818</v>
      </c>
      <c r="AA10" s="49">
        <v>42254</v>
      </c>
      <c r="AE10" s="59"/>
    </row>
    <row r="11" spans="1:40" ht="15" customHeight="1" x14ac:dyDescent="0.2">
      <c r="A11" s="47">
        <v>9</v>
      </c>
      <c r="B11" s="47" t="s">
        <v>79</v>
      </c>
      <c r="C11" s="47" t="s">
        <v>96</v>
      </c>
      <c r="D11" s="48" t="s">
        <v>166</v>
      </c>
      <c r="E11" s="47">
        <v>52</v>
      </c>
      <c r="F11" s="47" t="s">
        <v>73</v>
      </c>
      <c r="G11" s="48" t="s">
        <v>166</v>
      </c>
      <c r="H11" s="47">
        <f t="shared" si="0"/>
        <v>49</v>
      </c>
      <c r="I11" s="49">
        <v>24045</v>
      </c>
      <c r="L11" s="50"/>
      <c r="M11" s="55"/>
      <c r="N11" s="57">
        <v>5</v>
      </c>
      <c r="O11" s="57">
        <v>48</v>
      </c>
      <c r="P11" s="57">
        <v>133</v>
      </c>
      <c r="Q11" s="57">
        <v>34</v>
      </c>
      <c r="R11" s="57">
        <v>56</v>
      </c>
      <c r="S11" s="57">
        <v>10</v>
      </c>
      <c r="T11" s="57">
        <v>0</v>
      </c>
      <c r="U11" s="57">
        <v>2</v>
      </c>
      <c r="V11" s="57">
        <v>37</v>
      </c>
      <c r="W11" s="57">
        <v>20</v>
      </c>
      <c r="X11" s="57">
        <v>12</v>
      </c>
      <c r="Y11" s="58">
        <v>0.42105263157894735</v>
      </c>
      <c r="AA11" s="49">
        <v>42254</v>
      </c>
      <c r="AE11" s="59"/>
    </row>
    <row r="12" spans="1:40" ht="15" customHeight="1" x14ac:dyDescent="0.2">
      <c r="A12" s="47">
        <v>10</v>
      </c>
      <c r="B12" s="47" t="s">
        <v>167</v>
      </c>
      <c r="C12" s="47" t="s">
        <v>79</v>
      </c>
      <c r="D12" s="48" t="s">
        <v>168</v>
      </c>
      <c r="E12" s="47">
        <v>121</v>
      </c>
      <c r="F12" s="47" t="s">
        <v>52</v>
      </c>
      <c r="G12" s="48" t="s">
        <v>168</v>
      </c>
      <c r="H12" s="47">
        <f t="shared" si="0"/>
        <v>58</v>
      </c>
      <c r="I12" s="49">
        <v>20843</v>
      </c>
      <c r="L12" s="50"/>
      <c r="M12" s="55"/>
      <c r="N12" s="48">
        <v>19</v>
      </c>
      <c r="O12" s="57">
        <v>163</v>
      </c>
      <c r="P12" s="57">
        <v>427</v>
      </c>
      <c r="Q12" s="57">
        <v>79</v>
      </c>
      <c r="R12" s="57">
        <v>123</v>
      </c>
      <c r="S12" s="57">
        <v>14</v>
      </c>
      <c r="T12" s="57">
        <v>4</v>
      </c>
      <c r="U12" s="57">
        <v>2</v>
      </c>
      <c r="V12" s="57">
        <v>60</v>
      </c>
      <c r="W12" s="57">
        <v>45</v>
      </c>
      <c r="X12" s="57">
        <v>70</v>
      </c>
      <c r="Y12" s="58">
        <v>0.28805620608899296</v>
      </c>
      <c r="AA12" s="49">
        <v>42254</v>
      </c>
      <c r="AB12" s="54"/>
      <c r="AE12" s="59"/>
    </row>
    <row r="13" spans="1:40" ht="15" customHeight="1" x14ac:dyDescent="0.2">
      <c r="A13" s="47">
        <v>11</v>
      </c>
      <c r="B13" s="47" t="s">
        <v>96</v>
      </c>
      <c r="C13" s="47" t="s">
        <v>96</v>
      </c>
      <c r="D13" s="48" t="s">
        <v>169</v>
      </c>
      <c r="E13" s="47">
        <v>168</v>
      </c>
      <c r="F13" s="47" t="s">
        <v>64</v>
      </c>
      <c r="G13" s="48" t="s">
        <v>169</v>
      </c>
      <c r="H13" s="47">
        <f t="shared" si="0"/>
        <v>50</v>
      </c>
      <c r="I13" s="49">
        <v>23972</v>
      </c>
      <c r="L13" s="50"/>
      <c r="M13" s="50"/>
      <c r="N13" s="48">
        <v>2</v>
      </c>
      <c r="O13" s="57">
        <v>19</v>
      </c>
      <c r="P13" s="57">
        <v>46</v>
      </c>
      <c r="Q13" s="57">
        <v>6</v>
      </c>
      <c r="R13" s="57">
        <v>7</v>
      </c>
      <c r="S13" s="57">
        <v>0</v>
      </c>
      <c r="T13" s="57">
        <v>0</v>
      </c>
      <c r="U13" s="57">
        <v>0</v>
      </c>
      <c r="V13" s="57">
        <v>2</v>
      </c>
      <c r="W13" s="57">
        <v>14</v>
      </c>
      <c r="X13" s="57">
        <v>25</v>
      </c>
      <c r="Y13" s="58">
        <v>0.15217391304347827</v>
      </c>
      <c r="AA13" s="49">
        <v>42254</v>
      </c>
      <c r="AE13" s="59"/>
    </row>
    <row r="14" spans="1:40" ht="15" customHeight="1" x14ac:dyDescent="0.2">
      <c r="A14" s="47">
        <v>12</v>
      </c>
      <c r="B14" s="47" t="s">
        <v>79</v>
      </c>
      <c r="C14" s="47" t="s">
        <v>79</v>
      </c>
      <c r="D14" s="48" t="s">
        <v>170</v>
      </c>
      <c r="E14" s="47">
        <v>167</v>
      </c>
      <c r="F14" s="47" t="s">
        <v>171</v>
      </c>
      <c r="G14" s="48" t="s">
        <v>170</v>
      </c>
      <c r="H14" s="47">
        <f t="shared" si="0"/>
        <v>46</v>
      </c>
      <c r="I14" s="49">
        <v>25188</v>
      </c>
      <c r="L14" s="50"/>
      <c r="M14" s="55"/>
      <c r="N14" s="48">
        <v>3</v>
      </c>
      <c r="O14" s="57">
        <v>22</v>
      </c>
      <c r="P14" s="57">
        <v>73</v>
      </c>
      <c r="Q14" s="57">
        <v>17</v>
      </c>
      <c r="R14" s="57">
        <v>15</v>
      </c>
      <c r="S14" s="57">
        <v>0</v>
      </c>
      <c r="T14" s="57">
        <v>0</v>
      </c>
      <c r="U14" s="57">
        <v>0</v>
      </c>
      <c r="V14" s="57">
        <v>5</v>
      </c>
      <c r="W14" s="57">
        <v>2</v>
      </c>
      <c r="X14" s="57">
        <v>11</v>
      </c>
      <c r="Y14" s="58">
        <v>0.20547945205479451</v>
      </c>
      <c r="Z14" s="61"/>
      <c r="AA14" s="49">
        <v>42254</v>
      </c>
      <c r="AD14" s="53"/>
      <c r="AE14" s="62"/>
      <c r="AH14" s="47"/>
    </row>
    <row r="15" spans="1:40" ht="15" customHeight="1" x14ac:dyDescent="0.2">
      <c r="A15" s="47">
        <v>13</v>
      </c>
      <c r="B15" s="47" t="s">
        <v>79</v>
      </c>
      <c r="C15" s="47" t="s">
        <v>79</v>
      </c>
      <c r="D15" s="48" t="s">
        <v>172</v>
      </c>
      <c r="E15" s="47">
        <v>10</v>
      </c>
      <c r="F15" s="49" t="s">
        <v>9</v>
      </c>
      <c r="G15" s="48" t="s">
        <v>172</v>
      </c>
      <c r="H15" s="47">
        <f t="shared" si="0"/>
        <v>48</v>
      </c>
      <c r="I15" s="49">
        <v>24510</v>
      </c>
      <c r="L15" s="50"/>
      <c r="M15" s="55"/>
      <c r="N15" s="48">
        <v>7</v>
      </c>
      <c r="O15" s="57">
        <v>61</v>
      </c>
      <c r="P15" s="57">
        <v>154</v>
      </c>
      <c r="Q15" s="57">
        <v>40</v>
      </c>
      <c r="R15" s="57">
        <v>61</v>
      </c>
      <c r="S15" s="57">
        <v>10</v>
      </c>
      <c r="T15" s="57">
        <v>0</v>
      </c>
      <c r="U15" s="57">
        <v>2</v>
      </c>
      <c r="V15" s="57">
        <v>41</v>
      </c>
      <c r="W15" s="57">
        <v>36</v>
      </c>
      <c r="X15" s="57">
        <v>24</v>
      </c>
      <c r="Y15" s="58">
        <v>0.39610389610389612</v>
      </c>
      <c r="AA15" s="49">
        <v>42254</v>
      </c>
      <c r="AE15" s="59"/>
    </row>
    <row r="16" spans="1:40" ht="15" customHeight="1" x14ac:dyDescent="0.2">
      <c r="A16" s="47">
        <v>14</v>
      </c>
      <c r="B16" s="47" t="s">
        <v>79</v>
      </c>
      <c r="C16" s="47" t="s">
        <v>79</v>
      </c>
      <c r="D16" s="48" t="s">
        <v>173</v>
      </c>
      <c r="E16" s="47">
        <v>8</v>
      </c>
      <c r="F16" s="47" t="s">
        <v>47</v>
      </c>
      <c r="G16" s="48" t="s">
        <v>173</v>
      </c>
      <c r="H16" s="47">
        <f t="shared" si="0"/>
        <v>58</v>
      </c>
      <c r="I16" s="49">
        <v>20774</v>
      </c>
      <c r="L16" s="50"/>
      <c r="M16" s="50"/>
      <c r="N16" s="57">
        <v>17</v>
      </c>
      <c r="O16" s="63">
        <v>157</v>
      </c>
      <c r="P16" s="63">
        <v>413</v>
      </c>
      <c r="Q16" s="63">
        <v>178</v>
      </c>
      <c r="R16" s="63">
        <v>215</v>
      </c>
      <c r="S16" s="63">
        <v>52</v>
      </c>
      <c r="T16" s="47">
        <v>9</v>
      </c>
      <c r="U16" s="63">
        <v>9</v>
      </c>
      <c r="V16" s="63">
        <v>125</v>
      </c>
      <c r="W16" s="63">
        <v>88</v>
      </c>
      <c r="X16" s="63">
        <v>10</v>
      </c>
      <c r="Y16" s="56">
        <v>0.52058111380145278</v>
      </c>
      <c r="AA16" s="49">
        <v>42254</v>
      </c>
      <c r="AE16" s="59"/>
    </row>
    <row r="17" spans="1:40" ht="15" customHeight="1" x14ac:dyDescent="0.2">
      <c r="A17" s="47">
        <v>15</v>
      </c>
      <c r="B17" s="47" t="s">
        <v>79</v>
      </c>
      <c r="C17" s="47" t="s">
        <v>79</v>
      </c>
      <c r="D17" s="48" t="s">
        <v>174</v>
      </c>
      <c r="E17" s="47">
        <v>26</v>
      </c>
      <c r="F17" s="47" t="s">
        <v>68</v>
      </c>
      <c r="G17" s="48" t="s">
        <v>174</v>
      </c>
      <c r="H17" s="47">
        <f t="shared" si="0"/>
        <v>50</v>
      </c>
      <c r="I17" s="49">
        <v>23698</v>
      </c>
      <c r="L17" s="50"/>
      <c r="M17" s="50"/>
      <c r="N17" s="48">
        <v>5</v>
      </c>
      <c r="O17" s="57">
        <v>46</v>
      </c>
      <c r="P17" s="57">
        <v>115</v>
      </c>
      <c r="Q17" s="57">
        <v>20</v>
      </c>
      <c r="R17" s="57">
        <v>44</v>
      </c>
      <c r="S17" s="57">
        <v>6</v>
      </c>
      <c r="T17" s="57">
        <v>0</v>
      </c>
      <c r="U17" s="57">
        <v>1</v>
      </c>
      <c r="V17" s="57">
        <v>26</v>
      </c>
      <c r="W17" s="57">
        <v>22</v>
      </c>
      <c r="X17" s="57">
        <v>14</v>
      </c>
      <c r="Y17" s="58">
        <v>0.38260869565217392</v>
      </c>
      <c r="AA17" s="49">
        <v>42254</v>
      </c>
      <c r="AE17" s="47"/>
      <c r="AM17" s="47"/>
      <c r="AN17" s="47"/>
    </row>
    <row r="18" spans="1:40" ht="15" customHeight="1" x14ac:dyDescent="0.2">
      <c r="A18" s="47">
        <v>16</v>
      </c>
      <c r="B18" s="47" t="s">
        <v>79</v>
      </c>
      <c r="C18" s="47" t="s">
        <v>79</v>
      </c>
      <c r="D18" s="48" t="s">
        <v>175</v>
      </c>
      <c r="E18" s="47">
        <v>113</v>
      </c>
      <c r="F18" s="49" t="s">
        <v>64</v>
      </c>
      <c r="G18" s="48" t="s">
        <v>175</v>
      </c>
      <c r="H18" s="47">
        <f t="shared" si="0"/>
        <v>67</v>
      </c>
      <c r="I18" s="49">
        <v>17617</v>
      </c>
      <c r="L18" s="50"/>
      <c r="M18" s="50"/>
      <c r="N18" s="48">
        <v>24</v>
      </c>
      <c r="O18" s="57">
        <v>204</v>
      </c>
      <c r="P18" s="57">
        <v>557</v>
      </c>
      <c r="Q18" s="57">
        <v>99</v>
      </c>
      <c r="R18" s="57">
        <v>177</v>
      </c>
      <c r="S18" s="57">
        <v>39</v>
      </c>
      <c r="T18" s="57">
        <v>0</v>
      </c>
      <c r="U18" s="57">
        <v>3</v>
      </c>
      <c r="V18" s="57">
        <v>98</v>
      </c>
      <c r="W18" s="57">
        <v>62</v>
      </c>
      <c r="X18" s="57">
        <v>129</v>
      </c>
      <c r="Y18" s="58">
        <v>0.318</v>
      </c>
      <c r="Z18" s="56"/>
      <c r="AA18" s="49">
        <v>42254</v>
      </c>
      <c r="AB18" s="54"/>
      <c r="AE18" s="47"/>
      <c r="AF18"/>
    </row>
    <row r="19" spans="1:40" ht="15" customHeight="1" x14ac:dyDescent="0.2">
      <c r="A19" s="47">
        <v>17</v>
      </c>
      <c r="B19" s="47" t="s">
        <v>79</v>
      </c>
      <c r="C19" s="47" t="s">
        <v>79</v>
      </c>
      <c r="D19" s="48" t="s">
        <v>176</v>
      </c>
      <c r="E19" s="47">
        <v>173</v>
      </c>
      <c r="F19" s="47" t="s">
        <v>9</v>
      </c>
      <c r="G19" s="48" t="s">
        <v>176</v>
      </c>
      <c r="H19" s="47">
        <f t="shared" si="0"/>
        <v>61</v>
      </c>
      <c r="I19" s="49">
        <v>19943</v>
      </c>
      <c r="L19" s="50"/>
      <c r="M19" s="50"/>
      <c r="N19" s="48">
        <v>4</v>
      </c>
      <c r="O19" s="57">
        <v>34</v>
      </c>
      <c r="P19" s="57">
        <v>94</v>
      </c>
      <c r="Q19" s="57">
        <v>14</v>
      </c>
      <c r="R19" s="57">
        <v>19</v>
      </c>
      <c r="S19" s="57">
        <v>0</v>
      </c>
      <c r="T19" s="57">
        <v>0</v>
      </c>
      <c r="U19" s="57">
        <v>0</v>
      </c>
      <c r="V19" s="57">
        <v>5</v>
      </c>
      <c r="W19" s="57">
        <v>3</v>
      </c>
      <c r="X19" s="57">
        <v>22</v>
      </c>
      <c r="Y19" s="58">
        <v>0.20200000000000001</v>
      </c>
      <c r="AA19" s="49">
        <v>42254</v>
      </c>
      <c r="AD19" s="48"/>
      <c r="AE19" s="47"/>
    </row>
    <row r="20" spans="1:40" ht="15" customHeight="1" x14ac:dyDescent="0.2">
      <c r="A20" s="47">
        <v>18</v>
      </c>
      <c r="B20" s="47" t="s">
        <v>96</v>
      </c>
      <c r="C20" s="47" t="s">
        <v>79</v>
      </c>
      <c r="D20" s="48" t="s">
        <v>177</v>
      </c>
      <c r="E20" s="47">
        <v>32</v>
      </c>
      <c r="F20" s="47" t="s">
        <v>49</v>
      </c>
      <c r="G20" s="48" t="s">
        <v>177</v>
      </c>
      <c r="H20" s="47">
        <f t="shared" si="0"/>
        <v>47</v>
      </c>
      <c r="I20" s="49">
        <v>24736</v>
      </c>
      <c r="L20" s="50"/>
      <c r="M20" s="50"/>
      <c r="N20" s="48">
        <v>8</v>
      </c>
      <c r="O20" s="57">
        <v>72</v>
      </c>
      <c r="P20" s="57">
        <v>190</v>
      </c>
      <c r="Q20" s="57">
        <v>43</v>
      </c>
      <c r="R20" s="57">
        <v>78</v>
      </c>
      <c r="S20" s="57">
        <v>6</v>
      </c>
      <c r="T20" s="57">
        <v>0</v>
      </c>
      <c r="U20" s="57">
        <v>0</v>
      </c>
      <c r="V20" s="57">
        <v>52</v>
      </c>
      <c r="W20" s="57">
        <v>35</v>
      </c>
      <c r="X20" s="57">
        <v>6</v>
      </c>
      <c r="Y20" s="58">
        <v>0.41052631578947368</v>
      </c>
      <c r="AA20" s="49">
        <v>42254</v>
      </c>
      <c r="AE20" s="59"/>
      <c r="AG20" s="47"/>
    </row>
    <row r="21" spans="1:40" ht="15" customHeight="1" x14ac:dyDescent="0.2">
      <c r="A21" s="47">
        <v>19</v>
      </c>
      <c r="B21" s="47" t="s">
        <v>79</v>
      </c>
      <c r="C21" s="47" t="s">
        <v>79</v>
      </c>
      <c r="D21" s="48" t="s">
        <v>178</v>
      </c>
      <c r="E21" s="47">
        <v>150</v>
      </c>
      <c r="F21" s="47" t="s">
        <v>9</v>
      </c>
      <c r="G21" s="48" t="s">
        <v>178</v>
      </c>
      <c r="H21" s="47">
        <f t="shared" si="0"/>
        <v>38</v>
      </c>
      <c r="I21" s="49">
        <v>28050</v>
      </c>
      <c r="L21" s="50"/>
      <c r="M21" s="55"/>
      <c r="N21" s="57">
        <v>1</v>
      </c>
      <c r="O21" s="64">
        <v>8</v>
      </c>
      <c r="P21" s="64">
        <v>24</v>
      </c>
      <c r="Q21" s="64">
        <v>4</v>
      </c>
      <c r="R21" s="64">
        <v>4</v>
      </c>
      <c r="S21" s="64">
        <v>1</v>
      </c>
      <c r="T21" s="47">
        <v>0</v>
      </c>
      <c r="U21" s="64">
        <v>0</v>
      </c>
      <c r="V21" s="64">
        <v>4</v>
      </c>
      <c r="W21" s="64">
        <v>4</v>
      </c>
      <c r="X21" s="64">
        <v>6</v>
      </c>
      <c r="Y21" s="56">
        <v>0.16700000000000001</v>
      </c>
      <c r="AA21" s="49">
        <v>42254</v>
      </c>
      <c r="AE21" s="59"/>
    </row>
    <row r="22" spans="1:40" ht="15" customHeight="1" x14ac:dyDescent="0.2">
      <c r="A22" s="47">
        <v>20</v>
      </c>
      <c r="B22" s="47" t="s">
        <v>96</v>
      </c>
      <c r="C22" s="47" t="s">
        <v>79</v>
      </c>
      <c r="D22" s="48" t="s">
        <v>179</v>
      </c>
      <c r="E22" s="47">
        <v>15</v>
      </c>
      <c r="F22" s="47" t="s">
        <v>60</v>
      </c>
      <c r="G22" s="48" t="s">
        <v>179</v>
      </c>
      <c r="H22" s="47">
        <f t="shared" si="0"/>
        <v>50</v>
      </c>
      <c r="I22" s="49">
        <v>23661</v>
      </c>
      <c r="L22" s="50"/>
      <c r="M22" s="50"/>
      <c r="N22" s="57">
        <v>8</v>
      </c>
      <c r="O22" s="57">
        <v>64</v>
      </c>
      <c r="P22" s="57">
        <v>176</v>
      </c>
      <c r="Q22" s="57">
        <v>64</v>
      </c>
      <c r="R22" s="57">
        <v>90</v>
      </c>
      <c r="S22" s="57">
        <v>27</v>
      </c>
      <c r="T22" s="57">
        <v>8</v>
      </c>
      <c r="U22" s="57">
        <v>8</v>
      </c>
      <c r="V22" s="57">
        <v>73</v>
      </c>
      <c r="W22" s="57">
        <v>31</v>
      </c>
      <c r="X22" s="57">
        <v>6</v>
      </c>
      <c r="Y22" s="58">
        <v>0.51100000000000001</v>
      </c>
      <c r="AA22" s="49">
        <v>42254</v>
      </c>
      <c r="AE22" s="47"/>
    </row>
    <row r="23" spans="1:40" ht="15" customHeight="1" x14ac:dyDescent="0.2">
      <c r="A23" s="47">
        <v>21</v>
      </c>
      <c r="B23" s="47" t="s">
        <v>79</v>
      </c>
      <c r="C23" s="47" t="s">
        <v>79</v>
      </c>
      <c r="D23" s="48" t="s">
        <v>180</v>
      </c>
      <c r="E23" s="47">
        <v>128</v>
      </c>
      <c r="F23" s="49" t="s">
        <v>14</v>
      </c>
      <c r="G23" s="48" t="s">
        <v>180</v>
      </c>
      <c r="H23" s="47">
        <f t="shared" si="0"/>
        <v>42</v>
      </c>
      <c r="I23" s="49">
        <v>26822</v>
      </c>
      <c r="K23" s="47" t="s">
        <v>164</v>
      </c>
      <c r="L23" s="50"/>
      <c r="M23" s="50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8"/>
      <c r="AA23" s="49">
        <v>42254</v>
      </c>
      <c r="AE23" s="59"/>
    </row>
    <row r="24" spans="1:40" ht="15" customHeight="1" x14ac:dyDescent="0.2">
      <c r="A24" s="47">
        <v>22</v>
      </c>
      <c r="B24" s="47" t="s">
        <v>79</v>
      </c>
      <c r="C24" s="47" t="s">
        <v>79</v>
      </c>
      <c r="D24" s="48" t="s">
        <v>181</v>
      </c>
      <c r="E24" s="47">
        <v>175</v>
      </c>
      <c r="F24" s="47" t="s">
        <v>47</v>
      </c>
      <c r="G24" s="48" t="s">
        <v>181</v>
      </c>
      <c r="H24" s="47">
        <f t="shared" si="0"/>
        <v>74</v>
      </c>
      <c r="I24" s="49">
        <v>15019</v>
      </c>
      <c r="L24" s="50"/>
      <c r="M24" s="50"/>
      <c r="N24" s="48">
        <v>19</v>
      </c>
      <c r="O24" s="57">
        <v>170</v>
      </c>
      <c r="P24" s="57">
        <v>466</v>
      </c>
      <c r="Q24" s="57">
        <v>32</v>
      </c>
      <c r="R24" s="57">
        <v>85</v>
      </c>
      <c r="S24" s="57">
        <v>6</v>
      </c>
      <c r="T24" s="57">
        <v>0</v>
      </c>
      <c r="U24" s="57">
        <v>0</v>
      </c>
      <c r="V24" s="57">
        <v>33</v>
      </c>
      <c r="W24" s="57">
        <v>20</v>
      </c>
      <c r="X24" s="57">
        <v>85</v>
      </c>
      <c r="Y24" s="58">
        <v>0.18240343347639484</v>
      </c>
      <c r="AA24" s="49">
        <v>42254</v>
      </c>
      <c r="AE24" s="59"/>
    </row>
    <row r="25" spans="1:40" ht="15" customHeight="1" x14ac:dyDescent="0.2">
      <c r="A25" s="47">
        <v>23</v>
      </c>
      <c r="B25" s="47" t="s">
        <v>79</v>
      </c>
      <c r="C25" s="47" t="s">
        <v>96</v>
      </c>
      <c r="D25" s="48" t="s">
        <v>182</v>
      </c>
      <c r="E25" s="47">
        <v>22</v>
      </c>
      <c r="F25" s="47" t="s">
        <v>15</v>
      </c>
      <c r="G25" s="48" t="s">
        <v>182</v>
      </c>
      <c r="H25" s="47">
        <f t="shared" si="0"/>
        <v>51</v>
      </c>
      <c r="I25" s="49">
        <v>23515</v>
      </c>
      <c r="L25" s="50"/>
      <c r="M25" s="50"/>
      <c r="N25" s="48">
        <v>13</v>
      </c>
      <c r="O25" s="57">
        <v>122</v>
      </c>
      <c r="P25" s="57">
        <v>358</v>
      </c>
      <c r="Q25" s="57">
        <v>100</v>
      </c>
      <c r="R25" s="57">
        <v>152</v>
      </c>
      <c r="S25" s="57">
        <v>40</v>
      </c>
      <c r="T25" s="57">
        <v>4</v>
      </c>
      <c r="U25" s="57">
        <v>8</v>
      </c>
      <c r="V25" s="57">
        <v>103</v>
      </c>
      <c r="W25" s="57">
        <v>33</v>
      </c>
      <c r="X25" s="57">
        <v>27</v>
      </c>
      <c r="Y25" s="58">
        <v>0.42458100558659218</v>
      </c>
      <c r="AA25" s="49">
        <v>42254</v>
      </c>
      <c r="AE25" s="59"/>
    </row>
    <row r="26" spans="1:40" ht="15" customHeight="1" x14ac:dyDescent="0.2">
      <c r="A26" s="47">
        <v>24</v>
      </c>
      <c r="B26" s="47" t="s">
        <v>79</v>
      </c>
      <c r="C26" s="47" t="s">
        <v>79</v>
      </c>
      <c r="D26" s="48" t="s">
        <v>183</v>
      </c>
      <c r="E26" s="47">
        <v>169</v>
      </c>
      <c r="F26" s="49" t="s">
        <v>60</v>
      </c>
      <c r="G26" s="48" t="s">
        <v>183</v>
      </c>
      <c r="H26" s="47">
        <f t="shared" si="0"/>
        <v>51</v>
      </c>
      <c r="I26" s="49">
        <v>23277</v>
      </c>
      <c r="L26" s="50"/>
      <c r="M26" s="50"/>
      <c r="N26" s="48">
        <v>2</v>
      </c>
      <c r="O26" s="57">
        <v>13</v>
      </c>
      <c r="P26" s="57">
        <v>36</v>
      </c>
      <c r="Q26" s="57">
        <v>2</v>
      </c>
      <c r="R26" s="57">
        <v>3</v>
      </c>
      <c r="S26" s="57">
        <v>0</v>
      </c>
      <c r="T26" s="57">
        <v>0</v>
      </c>
      <c r="U26" s="57">
        <v>0</v>
      </c>
      <c r="V26" s="57">
        <v>3</v>
      </c>
      <c r="W26" s="57">
        <v>1</v>
      </c>
      <c r="X26" s="57">
        <v>16</v>
      </c>
      <c r="Y26" s="58">
        <v>8.3333333333333329E-2</v>
      </c>
      <c r="AA26" s="49">
        <v>42254</v>
      </c>
      <c r="AE26" s="47"/>
    </row>
    <row r="27" spans="1:40" ht="15" customHeight="1" x14ac:dyDescent="0.2">
      <c r="A27" s="47">
        <v>25</v>
      </c>
      <c r="B27" s="48" t="s">
        <v>167</v>
      </c>
      <c r="C27" s="48" t="s">
        <v>79</v>
      </c>
      <c r="D27" s="48" t="s">
        <v>184</v>
      </c>
      <c r="E27" s="47">
        <v>139</v>
      </c>
      <c r="F27" s="49" t="s">
        <v>8</v>
      </c>
      <c r="G27" s="48" t="s">
        <v>184</v>
      </c>
      <c r="H27" s="47">
        <f t="shared" si="0"/>
        <v>42</v>
      </c>
      <c r="I27" s="49">
        <v>26767</v>
      </c>
      <c r="K27" s="47" t="s">
        <v>164</v>
      </c>
      <c r="L27" s="50"/>
      <c r="M27" s="50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8"/>
      <c r="AA27" s="49">
        <v>42254</v>
      </c>
      <c r="AE27" s="47"/>
    </row>
    <row r="28" spans="1:40" ht="15" customHeight="1" x14ac:dyDescent="0.2">
      <c r="A28" s="47">
        <v>179</v>
      </c>
      <c r="B28" s="47" t="s">
        <v>96</v>
      </c>
      <c r="C28" s="47" t="s">
        <v>96</v>
      </c>
      <c r="D28" s="48" t="s">
        <v>185</v>
      </c>
      <c r="E28" s="47">
        <v>155</v>
      </c>
      <c r="F28" s="49" t="s">
        <v>60</v>
      </c>
      <c r="G28" s="48" t="s">
        <v>185</v>
      </c>
      <c r="H28" s="47">
        <f t="shared" si="0"/>
        <v>54</v>
      </c>
      <c r="I28" s="49">
        <v>22278</v>
      </c>
      <c r="K28" s="47" t="s">
        <v>164</v>
      </c>
      <c r="L28" s="50"/>
      <c r="M28" s="50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8"/>
      <c r="AA28" s="49">
        <v>42254</v>
      </c>
      <c r="AE28" s="47"/>
    </row>
    <row r="29" spans="1:40" ht="15" customHeight="1" x14ac:dyDescent="0.2">
      <c r="A29" s="47">
        <v>26</v>
      </c>
      <c r="B29" s="47" t="s">
        <v>79</v>
      </c>
      <c r="C29" s="47" t="s">
        <v>79</v>
      </c>
      <c r="D29" s="48" t="s">
        <v>186</v>
      </c>
      <c r="E29" s="47">
        <v>78</v>
      </c>
      <c r="F29" s="47" t="s">
        <v>15</v>
      </c>
      <c r="G29" s="48" t="s">
        <v>186</v>
      </c>
      <c r="H29" s="47">
        <f t="shared" si="0"/>
        <v>36</v>
      </c>
      <c r="I29" s="49">
        <v>29020</v>
      </c>
      <c r="K29" s="47" t="s">
        <v>164</v>
      </c>
      <c r="L29" s="50"/>
      <c r="M29" s="55"/>
      <c r="N29" s="57"/>
      <c r="O29" s="63"/>
      <c r="P29" s="63"/>
      <c r="Q29" s="63"/>
      <c r="R29" s="63"/>
      <c r="S29" s="63"/>
      <c r="T29" s="47"/>
      <c r="U29" s="63"/>
      <c r="V29" s="63"/>
      <c r="W29" s="63"/>
      <c r="X29" s="63"/>
      <c r="AA29" s="49">
        <v>42254</v>
      </c>
      <c r="AE29" s="47"/>
    </row>
    <row r="30" spans="1:40" ht="15" customHeight="1" x14ac:dyDescent="0.2">
      <c r="A30" s="47">
        <v>27</v>
      </c>
      <c r="B30" s="47" t="s">
        <v>79</v>
      </c>
      <c r="C30" s="47" t="s">
        <v>79</v>
      </c>
      <c r="D30" s="48" t="s">
        <v>187</v>
      </c>
      <c r="E30" s="47">
        <v>126</v>
      </c>
      <c r="F30" s="47" t="s">
        <v>60</v>
      </c>
      <c r="G30" s="48" t="s">
        <v>187</v>
      </c>
      <c r="H30" s="47">
        <f t="shared" si="0"/>
        <v>40</v>
      </c>
      <c r="I30" s="49">
        <v>27443</v>
      </c>
      <c r="L30" s="50"/>
      <c r="M30" s="50"/>
      <c r="N30" s="48">
        <v>2</v>
      </c>
      <c r="O30" s="57">
        <v>18</v>
      </c>
      <c r="P30" s="57">
        <v>45</v>
      </c>
      <c r="Q30" s="57">
        <v>8</v>
      </c>
      <c r="R30" s="57">
        <v>12</v>
      </c>
      <c r="S30" s="57">
        <v>0</v>
      </c>
      <c r="T30" s="57">
        <v>0</v>
      </c>
      <c r="U30" s="57">
        <v>0</v>
      </c>
      <c r="V30" s="57">
        <v>7</v>
      </c>
      <c r="W30" s="57">
        <v>4</v>
      </c>
      <c r="X30" s="57">
        <v>9</v>
      </c>
      <c r="Y30" s="58">
        <v>0.26666666666666666</v>
      </c>
      <c r="AA30" s="49">
        <v>42254</v>
      </c>
      <c r="AE30" s="59"/>
    </row>
    <row r="31" spans="1:40" ht="15" customHeight="1" x14ac:dyDescent="0.2">
      <c r="A31" s="47">
        <v>28</v>
      </c>
      <c r="B31" s="47" t="s">
        <v>79</v>
      </c>
      <c r="C31" s="47" t="s">
        <v>79</v>
      </c>
      <c r="D31" s="48" t="s">
        <v>188</v>
      </c>
      <c r="E31" s="47">
        <v>147</v>
      </c>
      <c r="F31" s="47" t="s">
        <v>15</v>
      </c>
      <c r="G31" s="48" t="s">
        <v>188</v>
      </c>
      <c r="H31" s="47">
        <f t="shared" si="0"/>
        <v>50</v>
      </c>
      <c r="I31" s="49">
        <v>23737</v>
      </c>
      <c r="L31" s="50"/>
      <c r="M31" s="55"/>
      <c r="N31" s="48">
        <v>1</v>
      </c>
      <c r="O31" s="57">
        <v>9</v>
      </c>
      <c r="P31" s="57">
        <v>20</v>
      </c>
      <c r="Q31" s="57">
        <v>2</v>
      </c>
      <c r="R31" s="57">
        <v>4</v>
      </c>
      <c r="S31" s="57">
        <v>0</v>
      </c>
      <c r="T31" s="57">
        <v>0</v>
      </c>
      <c r="U31" s="57">
        <v>0</v>
      </c>
      <c r="V31" s="57">
        <v>0</v>
      </c>
      <c r="W31" s="57">
        <v>3</v>
      </c>
      <c r="X31" s="57">
        <v>6</v>
      </c>
      <c r="Y31" s="58">
        <v>0.2</v>
      </c>
      <c r="AA31" s="49">
        <v>42254</v>
      </c>
      <c r="AE31" s="47"/>
    </row>
    <row r="32" spans="1:40" ht="15" customHeight="1" x14ac:dyDescent="0.2">
      <c r="A32" s="47">
        <v>29</v>
      </c>
      <c r="B32" s="47" t="s">
        <v>79</v>
      </c>
      <c r="C32" s="47" t="s">
        <v>79</v>
      </c>
      <c r="D32" s="48" t="s">
        <v>189</v>
      </c>
      <c r="E32" s="47">
        <v>119</v>
      </c>
      <c r="F32" s="47" t="s">
        <v>15</v>
      </c>
      <c r="G32" s="48" t="s">
        <v>189</v>
      </c>
      <c r="H32" s="47">
        <f t="shared" si="0"/>
        <v>44</v>
      </c>
      <c r="I32" s="49">
        <v>25910</v>
      </c>
      <c r="L32" s="50"/>
      <c r="M32" s="50"/>
      <c r="N32" s="48">
        <v>1</v>
      </c>
      <c r="O32" s="57">
        <v>6</v>
      </c>
      <c r="P32" s="57">
        <v>15</v>
      </c>
      <c r="Q32" s="57">
        <v>2</v>
      </c>
      <c r="R32" s="57">
        <v>4</v>
      </c>
      <c r="S32" s="57">
        <v>2</v>
      </c>
      <c r="T32" s="57">
        <v>0</v>
      </c>
      <c r="U32" s="57">
        <v>0</v>
      </c>
      <c r="V32" s="57">
        <v>2</v>
      </c>
      <c r="W32" s="57">
        <v>2</v>
      </c>
      <c r="X32" s="57">
        <v>5</v>
      </c>
      <c r="Y32" s="58">
        <v>0.26666666666666666</v>
      </c>
      <c r="AA32" s="49">
        <v>42254</v>
      </c>
      <c r="AE32" s="47"/>
    </row>
    <row r="33" spans="1:40" ht="15" customHeight="1" x14ac:dyDescent="0.2">
      <c r="A33" s="47">
        <v>30</v>
      </c>
      <c r="B33" s="47" t="s">
        <v>79</v>
      </c>
      <c r="C33" s="47" t="s">
        <v>79</v>
      </c>
      <c r="D33" s="48" t="s">
        <v>190</v>
      </c>
      <c r="E33" s="47">
        <v>160</v>
      </c>
      <c r="F33" s="47" t="s">
        <v>52</v>
      </c>
      <c r="G33" s="48" t="s">
        <v>190</v>
      </c>
      <c r="H33" s="47">
        <f t="shared" si="0"/>
        <v>61</v>
      </c>
      <c r="I33" s="49">
        <v>19689</v>
      </c>
      <c r="L33" s="50"/>
      <c r="M33" s="50"/>
      <c r="N33" s="48">
        <v>12</v>
      </c>
      <c r="O33" s="57">
        <v>108</v>
      </c>
      <c r="P33" s="57">
        <v>274</v>
      </c>
      <c r="Q33" s="57">
        <v>45</v>
      </c>
      <c r="R33" s="57">
        <v>56</v>
      </c>
      <c r="S33" s="57">
        <v>5</v>
      </c>
      <c r="T33" s="57">
        <v>1</v>
      </c>
      <c r="U33" s="57">
        <v>0</v>
      </c>
      <c r="V33" s="57">
        <v>30</v>
      </c>
      <c r="W33" s="57">
        <v>42</v>
      </c>
      <c r="X33" s="57">
        <v>69</v>
      </c>
      <c r="Y33" s="58">
        <v>0.20399999999999999</v>
      </c>
      <c r="AA33" s="49">
        <v>42254</v>
      </c>
      <c r="AE33" s="59"/>
    </row>
    <row r="34" spans="1:40" ht="15" customHeight="1" x14ac:dyDescent="0.2">
      <c r="A34" s="47">
        <v>31</v>
      </c>
      <c r="B34" s="47" t="s">
        <v>79</v>
      </c>
      <c r="C34" s="47" t="s">
        <v>79</v>
      </c>
      <c r="D34" s="48" t="s">
        <v>191</v>
      </c>
      <c r="E34" s="47">
        <v>109</v>
      </c>
      <c r="F34" s="47" t="s">
        <v>66</v>
      </c>
      <c r="G34" s="48" t="s">
        <v>191</v>
      </c>
      <c r="H34" s="47">
        <f t="shared" si="0"/>
        <v>46</v>
      </c>
      <c r="I34" s="49">
        <v>25386</v>
      </c>
      <c r="L34" s="50"/>
      <c r="M34" s="50"/>
      <c r="N34" s="48">
        <v>4</v>
      </c>
      <c r="O34" s="57">
        <v>36</v>
      </c>
      <c r="P34" s="57">
        <v>95</v>
      </c>
      <c r="Q34" s="57">
        <v>22</v>
      </c>
      <c r="R34" s="57">
        <v>27</v>
      </c>
      <c r="S34" s="57">
        <v>9</v>
      </c>
      <c r="T34" s="57">
        <v>0</v>
      </c>
      <c r="U34" s="57">
        <v>0</v>
      </c>
      <c r="V34" s="57">
        <v>15</v>
      </c>
      <c r="W34" s="57">
        <v>12</v>
      </c>
      <c r="X34" s="57">
        <v>15</v>
      </c>
      <c r="Y34" s="58">
        <v>0.28399999999999997</v>
      </c>
      <c r="AA34" s="49">
        <v>42254</v>
      </c>
      <c r="AE34" s="47"/>
    </row>
    <row r="35" spans="1:40" ht="15" customHeight="1" x14ac:dyDescent="0.2">
      <c r="A35" s="47">
        <v>32</v>
      </c>
      <c r="B35" s="47" t="s">
        <v>79</v>
      </c>
      <c r="C35" s="47" t="s">
        <v>79</v>
      </c>
      <c r="D35" s="48" t="s">
        <v>192</v>
      </c>
      <c r="E35" s="47">
        <v>24</v>
      </c>
      <c r="F35" s="47" t="s">
        <v>73</v>
      </c>
      <c r="G35" s="48" t="s">
        <v>192</v>
      </c>
      <c r="H35" s="47">
        <f t="shared" si="0"/>
        <v>53</v>
      </c>
      <c r="I35" s="49">
        <v>22896</v>
      </c>
      <c r="L35" s="50"/>
      <c r="M35" s="55"/>
      <c r="N35" s="48">
        <v>7</v>
      </c>
      <c r="O35" s="57">
        <v>67</v>
      </c>
      <c r="P35" s="57">
        <v>193</v>
      </c>
      <c r="Q35" s="57">
        <v>29</v>
      </c>
      <c r="R35" s="57">
        <v>79</v>
      </c>
      <c r="S35" s="57">
        <v>7</v>
      </c>
      <c r="T35" s="57">
        <v>0</v>
      </c>
      <c r="U35" s="57">
        <v>0</v>
      </c>
      <c r="V35" s="57">
        <v>58</v>
      </c>
      <c r="W35" s="57">
        <v>17</v>
      </c>
      <c r="X35" s="57">
        <v>5</v>
      </c>
      <c r="Y35" s="58">
        <v>0.40932642487046633</v>
      </c>
      <c r="AA35" s="49">
        <v>42254</v>
      </c>
      <c r="AE35" s="47"/>
    </row>
    <row r="36" spans="1:40" ht="15" customHeight="1" x14ac:dyDescent="0.2">
      <c r="A36" s="47">
        <v>33</v>
      </c>
      <c r="B36" s="47" t="s">
        <v>79</v>
      </c>
      <c r="C36" s="47" t="s">
        <v>79</v>
      </c>
      <c r="D36" s="48" t="s">
        <v>193</v>
      </c>
      <c r="E36" s="47">
        <v>21</v>
      </c>
      <c r="F36" s="47" t="s">
        <v>47</v>
      </c>
      <c r="G36" s="48" t="s">
        <v>193</v>
      </c>
      <c r="H36" s="47">
        <f t="shared" si="0"/>
        <v>40</v>
      </c>
      <c r="I36" s="49">
        <v>27488</v>
      </c>
      <c r="L36" s="50"/>
      <c r="M36" s="50"/>
      <c r="N36" s="57">
        <v>4</v>
      </c>
      <c r="O36" s="57">
        <v>39</v>
      </c>
      <c r="P36" s="57">
        <v>114</v>
      </c>
      <c r="Q36" s="57">
        <v>27</v>
      </c>
      <c r="R36" s="57">
        <v>46</v>
      </c>
      <c r="S36" s="57">
        <v>10</v>
      </c>
      <c r="T36" s="57">
        <v>2</v>
      </c>
      <c r="U36" s="57">
        <v>2</v>
      </c>
      <c r="V36" s="57">
        <v>44</v>
      </c>
      <c r="W36" s="57">
        <v>11</v>
      </c>
      <c r="X36" s="57">
        <v>11</v>
      </c>
      <c r="Y36" s="58">
        <v>0.40350877192982454</v>
      </c>
      <c r="AA36" s="49">
        <v>42254</v>
      </c>
      <c r="AE36" s="59"/>
      <c r="AG36" s="47"/>
      <c r="AH36" s="60"/>
    </row>
    <row r="37" spans="1:40" ht="15" customHeight="1" x14ac:dyDescent="0.2">
      <c r="A37" s="47">
        <v>34</v>
      </c>
      <c r="B37" s="47" t="s">
        <v>79</v>
      </c>
      <c r="C37" s="47" t="s">
        <v>79</v>
      </c>
      <c r="D37" s="48" t="s">
        <v>194</v>
      </c>
      <c r="E37" s="47">
        <v>89</v>
      </c>
      <c r="F37" s="47" t="s">
        <v>73</v>
      </c>
      <c r="G37" s="48" t="s">
        <v>194</v>
      </c>
      <c r="H37" s="47">
        <f t="shared" si="0"/>
        <v>40</v>
      </c>
      <c r="I37" s="49">
        <v>27391</v>
      </c>
      <c r="K37" s="47" t="s">
        <v>164</v>
      </c>
      <c r="L37" s="50"/>
      <c r="M37" s="50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8"/>
      <c r="AA37" s="49">
        <v>42254</v>
      </c>
      <c r="AE37" s="59"/>
      <c r="AM37" s="47"/>
      <c r="AN37" s="47"/>
    </row>
    <row r="38" spans="1:40" ht="15" customHeight="1" x14ac:dyDescent="0.2">
      <c r="A38" s="47">
        <v>35</v>
      </c>
      <c r="B38" s="47" t="s">
        <v>79</v>
      </c>
      <c r="C38" s="47" t="s">
        <v>79</v>
      </c>
      <c r="D38" s="48" t="s">
        <v>195</v>
      </c>
      <c r="E38" s="47">
        <v>96</v>
      </c>
      <c r="F38" s="47" t="s">
        <v>23</v>
      </c>
      <c r="G38" s="48" t="s">
        <v>195</v>
      </c>
      <c r="H38" s="47">
        <f t="shared" si="0"/>
        <v>37</v>
      </c>
      <c r="I38" s="49">
        <v>28613</v>
      </c>
      <c r="L38" s="50"/>
      <c r="M38" s="50"/>
      <c r="N38" s="48">
        <v>1</v>
      </c>
      <c r="O38" s="57">
        <v>8</v>
      </c>
      <c r="P38" s="57">
        <v>24</v>
      </c>
      <c r="Q38" s="57">
        <v>6</v>
      </c>
      <c r="R38" s="57">
        <v>8</v>
      </c>
      <c r="S38" s="57">
        <v>0</v>
      </c>
      <c r="T38" s="57">
        <v>0</v>
      </c>
      <c r="U38" s="57">
        <v>0</v>
      </c>
      <c r="V38" s="57">
        <v>2</v>
      </c>
      <c r="W38" s="57">
        <v>3</v>
      </c>
      <c r="X38" s="57">
        <v>6</v>
      </c>
      <c r="Y38" s="58">
        <v>0.33333333333333331</v>
      </c>
      <c r="AA38" s="49">
        <v>42254</v>
      </c>
      <c r="AE38" s="59"/>
    </row>
    <row r="39" spans="1:40" ht="15" customHeight="1" x14ac:dyDescent="0.2">
      <c r="A39" s="47">
        <v>36</v>
      </c>
      <c r="B39" s="47" t="s">
        <v>167</v>
      </c>
      <c r="C39" s="47" t="s">
        <v>79</v>
      </c>
      <c r="D39" s="48" t="s">
        <v>196</v>
      </c>
      <c r="E39" s="47">
        <v>17</v>
      </c>
      <c r="F39" s="47" t="s">
        <v>23</v>
      </c>
      <c r="G39" s="48" t="s">
        <v>196</v>
      </c>
      <c r="H39" s="47">
        <f t="shared" si="0"/>
        <v>47</v>
      </c>
      <c r="I39" s="49">
        <v>25021</v>
      </c>
      <c r="L39" s="50"/>
      <c r="M39" s="55"/>
      <c r="N39" s="48">
        <v>4</v>
      </c>
      <c r="O39" s="57">
        <v>37</v>
      </c>
      <c r="P39" s="57">
        <v>97</v>
      </c>
      <c r="Q39" s="57">
        <v>23</v>
      </c>
      <c r="R39" s="57">
        <v>44</v>
      </c>
      <c r="S39" s="57">
        <v>8</v>
      </c>
      <c r="T39" s="57">
        <v>4</v>
      </c>
      <c r="U39" s="57">
        <v>0</v>
      </c>
      <c r="V39" s="57">
        <v>25</v>
      </c>
      <c r="W39" s="57">
        <v>20</v>
      </c>
      <c r="X39" s="57">
        <v>14</v>
      </c>
      <c r="Y39" s="58">
        <v>0.45360824742268041</v>
      </c>
      <c r="AA39" s="49">
        <v>42254</v>
      </c>
      <c r="AE39" s="59"/>
      <c r="AH39" s="60"/>
    </row>
    <row r="40" spans="1:40" ht="15" customHeight="1" x14ac:dyDescent="0.2">
      <c r="A40" s="47">
        <v>37</v>
      </c>
      <c r="B40" s="47" t="s">
        <v>96</v>
      </c>
      <c r="C40" s="47" t="s">
        <v>96</v>
      </c>
      <c r="D40" s="47" t="s">
        <v>197</v>
      </c>
      <c r="E40" s="47">
        <v>162</v>
      </c>
      <c r="F40" s="49" t="s">
        <v>15</v>
      </c>
      <c r="G40" s="52" t="s">
        <v>197</v>
      </c>
      <c r="H40" s="47">
        <f t="shared" si="0"/>
        <v>35</v>
      </c>
      <c r="I40" s="49">
        <v>29328</v>
      </c>
      <c r="K40" s="47" t="s">
        <v>164</v>
      </c>
      <c r="L40" s="50"/>
      <c r="M40" s="55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8"/>
      <c r="Z40" s="56"/>
      <c r="AA40" s="49">
        <v>42254</v>
      </c>
      <c r="AD40" s="53"/>
      <c r="AE40" s="54"/>
      <c r="AF40" s="65"/>
    </row>
    <row r="41" spans="1:40" ht="15" customHeight="1" x14ac:dyDescent="0.2">
      <c r="A41" s="47">
        <v>38</v>
      </c>
      <c r="B41" s="47" t="s">
        <v>79</v>
      </c>
      <c r="C41" s="47" t="s">
        <v>79</v>
      </c>
      <c r="D41" s="48" t="s">
        <v>198</v>
      </c>
      <c r="E41" s="47">
        <v>41</v>
      </c>
      <c r="F41" s="47" t="s">
        <v>8</v>
      </c>
      <c r="G41" s="48" t="s">
        <v>198</v>
      </c>
      <c r="H41" s="47">
        <f t="shared" si="0"/>
        <v>39</v>
      </c>
      <c r="I41" s="49">
        <v>27851</v>
      </c>
      <c r="L41" s="50"/>
      <c r="M41" s="50"/>
      <c r="N41" s="48">
        <v>1</v>
      </c>
      <c r="O41" s="57">
        <v>7</v>
      </c>
      <c r="P41" s="57">
        <v>21</v>
      </c>
      <c r="Q41" s="57">
        <v>5</v>
      </c>
      <c r="R41" s="57">
        <v>9</v>
      </c>
      <c r="S41" s="57">
        <v>1</v>
      </c>
      <c r="T41" s="57">
        <v>0</v>
      </c>
      <c r="U41" s="57">
        <v>0</v>
      </c>
      <c r="V41" s="57">
        <v>5</v>
      </c>
      <c r="W41" s="57">
        <v>5</v>
      </c>
      <c r="X41" s="57">
        <v>3</v>
      </c>
      <c r="Y41" s="58">
        <v>0.42857142857142855</v>
      </c>
      <c r="AA41" s="49">
        <v>42254</v>
      </c>
      <c r="AE41" s="47"/>
    </row>
    <row r="42" spans="1:40" ht="15" customHeight="1" x14ac:dyDescent="0.2">
      <c r="A42" s="47">
        <v>39</v>
      </c>
      <c r="B42" s="47" t="s">
        <v>79</v>
      </c>
      <c r="C42" s="47" t="s">
        <v>79</v>
      </c>
      <c r="D42" s="48" t="s">
        <v>199</v>
      </c>
      <c r="E42" s="47">
        <v>37</v>
      </c>
      <c r="F42" s="47" t="s">
        <v>62</v>
      </c>
      <c r="G42" s="48" t="s">
        <v>199</v>
      </c>
      <c r="H42" s="47">
        <f t="shared" si="0"/>
        <v>54</v>
      </c>
      <c r="I42" s="49">
        <v>22208</v>
      </c>
      <c r="L42" s="50"/>
      <c r="M42" s="55"/>
      <c r="N42" s="57">
        <v>12</v>
      </c>
      <c r="O42" s="63">
        <v>113</v>
      </c>
      <c r="P42" s="63">
        <v>292</v>
      </c>
      <c r="Q42" s="63">
        <v>83</v>
      </c>
      <c r="R42" s="63">
        <v>118</v>
      </c>
      <c r="S42" s="63">
        <v>24</v>
      </c>
      <c r="T42" s="47">
        <v>1</v>
      </c>
      <c r="U42" s="63">
        <v>6</v>
      </c>
      <c r="V42" s="63">
        <v>79</v>
      </c>
      <c r="W42" s="63">
        <v>68</v>
      </c>
      <c r="X42" s="63">
        <v>31</v>
      </c>
      <c r="Y42" s="56">
        <v>0.4041095890410959</v>
      </c>
      <c r="AA42" s="49">
        <v>42254</v>
      </c>
      <c r="AE42" s="59"/>
    </row>
    <row r="43" spans="1:40" ht="15" customHeight="1" x14ac:dyDescent="0.2">
      <c r="A43" s="47">
        <v>40</v>
      </c>
      <c r="B43" s="47" t="s">
        <v>79</v>
      </c>
      <c r="C43" s="47" t="s">
        <v>79</v>
      </c>
      <c r="D43" s="48" t="s">
        <v>200</v>
      </c>
      <c r="E43" s="47">
        <v>69</v>
      </c>
      <c r="F43" s="47" t="s">
        <v>14</v>
      </c>
      <c r="G43" s="48" t="s">
        <v>200</v>
      </c>
      <c r="H43" s="47">
        <f t="shared" si="0"/>
        <v>37</v>
      </c>
      <c r="I43" s="49">
        <v>28669</v>
      </c>
      <c r="K43" s="47" t="s">
        <v>164</v>
      </c>
      <c r="L43" s="50"/>
      <c r="M43" s="50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8"/>
      <c r="AA43" s="49">
        <v>42254</v>
      </c>
      <c r="AE43" s="47"/>
      <c r="AG43" s="47"/>
    </row>
    <row r="44" spans="1:40" ht="15" customHeight="1" x14ac:dyDescent="0.2">
      <c r="A44" s="47">
        <v>41</v>
      </c>
      <c r="B44" s="47" t="s">
        <v>79</v>
      </c>
      <c r="C44" s="47" t="s">
        <v>79</v>
      </c>
      <c r="D44" s="48" t="s">
        <v>201</v>
      </c>
      <c r="E44" s="47">
        <v>156</v>
      </c>
      <c r="F44" s="47" t="s">
        <v>14</v>
      </c>
      <c r="G44" s="48" t="s">
        <v>201</v>
      </c>
      <c r="H44" s="47">
        <f t="shared" si="0"/>
        <v>62</v>
      </c>
      <c r="I44" s="49">
        <v>19377</v>
      </c>
      <c r="L44" s="50"/>
      <c r="M44" s="50"/>
      <c r="N44" s="48">
        <v>19</v>
      </c>
      <c r="O44" s="57">
        <v>147</v>
      </c>
      <c r="P44" s="57">
        <v>346</v>
      </c>
      <c r="Q44" s="57">
        <v>74</v>
      </c>
      <c r="R44" s="57">
        <v>80</v>
      </c>
      <c r="S44" s="57">
        <v>11</v>
      </c>
      <c r="T44" s="57">
        <v>0</v>
      </c>
      <c r="U44" s="57">
        <v>0</v>
      </c>
      <c r="V44" s="57">
        <v>38</v>
      </c>
      <c r="W44" s="57">
        <v>83</v>
      </c>
      <c r="X44" s="57">
        <v>61</v>
      </c>
      <c r="Y44" s="58">
        <v>0.23121387283236994</v>
      </c>
      <c r="Z44" s="56"/>
      <c r="AA44" s="49">
        <v>42254</v>
      </c>
      <c r="AE44" s="59"/>
      <c r="AG44" s="47"/>
    </row>
    <row r="45" spans="1:40" ht="15" customHeight="1" x14ac:dyDescent="0.2">
      <c r="A45" s="47">
        <v>42</v>
      </c>
      <c r="B45" s="47" t="s">
        <v>79</v>
      </c>
      <c r="C45" s="47" t="s">
        <v>79</v>
      </c>
      <c r="D45" s="48" t="s">
        <v>202</v>
      </c>
      <c r="E45" s="47">
        <v>46</v>
      </c>
      <c r="F45" s="49" t="s">
        <v>49</v>
      </c>
      <c r="G45" s="48" t="s">
        <v>202</v>
      </c>
      <c r="H45" s="47">
        <f t="shared" si="0"/>
        <v>54</v>
      </c>
      <c r="I45" s="49">
        <v>22306</v>
      </c>
      <c r="L45" s="50"/>
      <c r="M45" s="50"/>
      <c r="N45" s="57">
        <v>12</v>
      </c>
      <c r="O45" s="63">
        <v>105</v>
      </c>
      <c r="P45" s="63">
        <v>283</v>
      </c>
      <c r="Q45" s="63">
        <v>61</v>
      </c>
      <c r="R45" s="63">
        <v>92</v>
      </c>
      <c r="S45" s="63">
        <v>16</v>
      </c>
      <c r="T45" s="47">
        <v>2</v>
      </c>
      <c r="U45" s="63">
        <v>0</v>
      </c>
      <c r="V45" s="63">
        <v>36</v>
      </c>
      <c r="W45" s="63">
        <v>29</v>
      </c>
      <c r="X45" s="63">
        <v>40</v>
      </c>
      <c r="Y45" s="56">
        <v>0.32508833922261482</v>
      </c>
      <c r="AA45" s="49">
        <v>42254</v>
      </c>
      <c r="AE45" s="59"/>
      <c r="AG45" s="47"/>
    </row>
    <row r="46" spans="1:40" ht="15" customHeight="1" x14ac:dyDescent="0.2">
      <c r="A46" s="47">
        <v>43</v>
      </c>
      <c r="B46" s="47" t="s">
        <v>79</v>
      </c>
      <c r="C46" s="47" t="s">
        <v>79</v>
      </c>
      <c r="D46" s="48" t="s">
        <v>203</v>
      </c>
      <c r="E46" s="47">
        <v>1</v>
      </c>
      <c r="F46" s="47" t="s">
        <v>64</v>
      </c>
      <c r="G46" s="48" t="s">
        <v>203</v>
      </c>
      <c r="H46" s="47">
        <f t="shared" si="0"/>
        <v>42</v>
      </c>
      <c r="I46" s="49">
        <v>26706</v>
      </c>
      <c r="L46" s="50"/>
      <c r="M46" s="55"/>
      <c r="N46" s="48">
        <v>2</v>
      </c>
      <c r="O46" s="57">
        <v>18</v>
      </c>
      <c r="P46" s="57">
        <v>55</v>
      </c>
      <c r="Q46" s="57">
        <v>16</v>
      </c>
      <c r="R46" s="57">
        <v>29</v>
      </c>
      <c r="S46" s="57">
        <v>9</v>
      </c>
      <c r="T46" s="57">
        <v>4</v>
      </c>
      <c r="U46" s="57">
        <v>5</v>
      </c>
      <c r="V46" s="57">
        <v>30</v>
      </c>
      <c r="W46" s="57">
        <v>1</v>
      </c>
      <c r="X46" s="57">
        <v>2</v>
      </c>
      <c r="Y46" s="58">
        <v>0.52727272727272723</v>
      </c>
      <c r="AA46" s="49">
        <v>42254</v>
      </c>
      <c r="AE46" s="59"/>
    </row>
    <row r="47" spans="1:40" ht="15" customHeight="1" x14ac:dyDescent="0.2">
      <c r="A47" s="47">
        <v>44</v>
      </c>
      <c r="B47" s="47" t="s">
        <v>79</v>
      </c>
      <c r="C47" s="47" t="s">
        <v>79</v>
      </c>
      <c r="D47" s="48" t="s">
        <v>204</v>
      </c>
      <c r="E47" s="47">
        <v>12</v>
      </c>
      <c r="F47" s="47" t="s">
        <v>23</v>
      </c>
      <c r="G47" s="48" t="s">
        <v>204</v>
      </c>
      <c r="H47" s="47">
        <f t="shared" si="0"/>
        <v>48</v>
      </c>
      <c r="I47" s="49">
        <v>24400</v>
      </c>
      <c r="L47" s="50"/>
      <c r="M47" s="50"/>
      <c r="N47" s="48">
        <v>3</v>
      </c>
      <c r="O47" s="57">
        <v>16</v>
      </c>
      <c r="P47" s="57">
        <v>71</v>
      </c>
      <c r="Q47" s="57">
        <v>18</v>
      </c>
      <c r="R47" s="57">
        <v>21</v>
      </c>
      <c r="S47" s="57">
        <v>3</v>
      </c>
      <c r="T47" s="57">
        <v>0</v>
      </c>
      <c r="U47" s="57">
        <v>0</v>
      </c>
      <c r="V47" s="57">
        <v>13</v>
      </c>
      <c r="W47" s="57">
        <v>17</v>
      </c>
      <c r="X47" s="57">
        <v>7</v>
      </c>
      <c r="Y47" s="58">
        <v>0.29577464788732394</v>
      </c>
      <c r="AA47" s="49">
        <v>42254</v>
      </c>
      <c r="AB47" s="54"/>
      <c r="AE47" s="47"/>
    </row>
    <row r="48" spans="1:40" ht="15" customHeight="1" x14ac:dyDescent="0.2">
      <c r="A48" s="47">
        <v>45</v>
      </c>
      <c r="B48" s="47" t="s">
        <v>79</v>
      </c>
      <c r="C48" s="47" t="s">
        <v>79</v>
      </c>
      <c r="D48" s="48" t="s">
        <v>205</v>
      </c>
      <c r="E48" s="47">
        <v>70</v>
      </c>
      <c r="F48" s="47" t="s">
        <v>60</v>
      </c>
      <c r="G48" s="48" t="s">
        <v>205</v>
      </c>
      <c r="H48" s="47">
        <f t="shared" si="0"/>
        <v>45</v>
      </c>
      <c r="I48" s="49">
        <v>25583</v>
      </c>
      <c r="L48" s="50"/>
      <c r="M48" s="50"/>
      <c r="N48" s="48">
        <v>4</v>
      </c>
      <c r="O48" s="57">
        <v>37</v>
      </c>
      <c r="P48" s="57">
        <v>119</v>
      </c>
      <c r="Q48" s="57">
        <v>27</v>
      </c>
      <c r="R48" s="57">
        <v>37</v>
      </c>
      <c r="S48" s="57">
        <v>11</v>
      </c>
      <c r="T48" s="57">
        <v>0</v>
      </c>
      <c r="U48" s="57">
        <v>3</v>
      </c>
      <c r="V48" s="57">
        <v>30</v>
      </c>
      <c r="W48" s="57">
        <v>4</v>
      </c>
      <c r="X48" s="57">
        <v>21</v>
      </c>
      <c r="Y48" s="58">
        <v>0.31092436974789917</v>
      </c>
      <c r="AA48" s="49">
        <v>42254</v>
      </c>
      <c r="AE48" s="47"/>
    </row>
    <row r="49" spans="1:34" ht="15" customHeight="1" x14ac:dyDescent="0.2">
      <c r="A49" s="47">
        <v>46</v>
      </c>
      <c r="B49" s="47" t="s">
        <v>96</v>
      </c>
      <c r="C49" s="47" t="s">
        <v>79</v>
      </c>
      <c r="D49" s="48" t="s">
        <v>206</v>
      </c>
      <c r="E49" s="47">
        <v>45</v>
      </c>
      <c r="F49" s="47" t="s">
        <v>23</v>
      </c>
      <c r="G49" s="48" t="s">
        <v>206</v>
      </c>
      <c r="H49" s="47">
        <f t="shared" si="0"/>
        <v>38</v>
      </c>
      <c r="I49" s="49">
        <v>28369</v>
      </c>
      <c r="L49" s="50"/>
      <c r="M49" s="50"/>
      <c r="N49" s="48">
        <v>2</v>
      </c>
      <c r="O49" s="57">
        <v>15</v>
      </c>
      <c r="P49" s="57">
        <v>47</v>
      </c>
      <c r="Q49" s="57">
        <v>12</v>
      </c>
      <c r="R49" s="57">
        <v>16</v>
      </c>
      <c r="S49" s="57">
        <v>3</v>
      </c>
      <c r="T49" s="57">
        <v>0</v>
      </c>
      <c r="U49" s="57">
        <v>0</v>
      </c>
      <c r="V49" s="57">
        <v>7</v>
      </c>
      <c r="W49" s="57">
        <v>4</v>
      </c>
      <c r="X49" s="57">
        <v>9</v>
      </c>
      <c r="Y49" s="58">
        <v>0.34042553191489361</v>
      </c>
      <c r="AA49" s="49">
        <v>42254</v>
      </c>
      <c r="AE49" s="59"/>
      <c r="AG49" s="47"/>
    </row>
    <row r="50" spans="1:34" ht="15" customHeight="1" x14ac:dyDescent="0.2">
      <c r="A50" s="47">
        <v>47</v>
      </c>
      <c r="B50" s="47" t="s">
        <v>79</v>
      </c>
      <c r="C50" s="47" t="s">
        <v>79</v>
      </c>
      <c r="D50" s="48" t="s">
        <v>207</v>
      </c>
      <c r="E50" s="47">
        <v>51</v>
      </c>
      <c r="F50" s="47" t="s">
        <v>62</v>
      </c>
      <c r="G50" s="48" t="s">
        <v>207</v>
      </c>
      <c r="H50" s="47">
        <f t="shared" si="0"/>
        <v>64</v>
      </c>
      <c r="I50" s="49">
        <v>18725</v>
      </c>
      <c r="L50" s="50"/>
      <c r="M50" s="50"/>
      <c r="N50" s="48">
        <v>15</v>
      </c>
      <c r="O50" s="57">
        <v>134</v>
      </c>
      <c r="P50" s="57">
        <v>352</v>
      </c>
      <c r="Q50" s="57">
        <v>58</v>
      </c>
      <c r="R50" s="57">
        <v>111</v>
      </c>
      <c r="S50" s="57">
        <v>22</v>
      </c>
      <c r="T50" s="57">
        <v>0</v>
      </c>
      <c r="U50" s="57">
        <v>0</v>
      </c>
      <c r="V50" s="57">
        <v>51</v>
      </c>
      <c r="W50" s="57">
        <v>49</v>
      </c>
      <c r="X50" s="57">
        <v>27</v>
      </c>
      <c r="Y50" s="58">
        <v>0.31534090909090912</v>
      </c>
      <c r="AA50" s="49">
        <v>42254</v>
      </c>
      <c r="AE50" s="59"/>
    </row>
    <row r="51" spans="1:34" ht="15" customHeight="1" x14ac:dyDescent="0.2">
      <c r="A51" s="47">
        <v>48</v>
      </c>
      <c r="B51" s="47" t="s">
        <v>79</v>
      </c>
      <c r="C51" s="47" t="s">
        <v>79</v>
      </c>
      <c r="D51" s="48" t="s">
        <v>208</v>
      </c>
      <c r="E51" s="47">
        <v>90</v>
      </c>
      <c r="F51" s="49" t="s">
        <v>62</v>
      </c>
      <c r="G51" s="48" t="s">
        <v>208</v>
      </c>
      <c r="H51" s="47">
        <f t="shared" si="0"/>
        <v>35</v>
      </c>
      <c r="I51" s="49">
        <v>29186</v>
      </c>
      <c r="K51" s="47" t="s">
        <v>164</v>
      </c>
      <c r="L51" s="50"/>
      <c r="M51" s="50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8"/>
      <c r="AA51" s="49">
        <v>42254</v>
      </c>
      <c r="AD51" s="48"/>
    </row>
    <row r="52" spans="1:34" ht="15" customHeight="1" x14ac:dyDescent="0.2">
      <c r="A52" s="47">
        <v>49</v>
      </c>
      <c r="B52" s="47" t="s">
        <v>79</v>
      </c>
      <c r="C52" s="47" t="s">
        <v>79</v>
      </c>
      <c r="D52" s="48" t="s">
        <v>209</v>
      </c>
      <c r="E52" s="47">
        <v>35</v>
      </c>
      <c r="F52" s="47" t="s">
        <v>47</v>
      </c>
      <c r="G52" s="48" t="s">
        <v>209</v>
      </c>
      <c r="H52" s="47">
        <f t="shared" si="0"/>
        <v>49</v>
      </c>
      <c r="I52" s="49">
        <v>24130</v>
      </c>
      <c r="L52" s="50"/>
      <c r="M52" s="55"/>
      <c r="N52" s="57">
        <v>9</v>
      </c>
      <c r="O52" s="64">
        <v>87</v>
      </c>
      <c r="P52" s="64">
        <v>245</v>
      </c>
      <c r="Q52" s="64">
        <v>44</v>
      </c>
      <c r="R52" s="64">
        <v>90</v>
      </c>
      <c r="S52" s="64">
        <v>19</v>
      </c>
      <c r="T52" s="47">
        <v>0</v>
      </c>
      <c r="U52" s="64">
        <v>0</v>
      </c>
      <c r="V52" s="64">
        <v>60</v>
      </c>
      <c r="W52" s="64">
        <v>21</v>
      </c>
      <c r="X52" s="64">
        <v>17</v>
      </c>
      <c r="Y52" s="56">
        <v>0.36734693877551022</v>
      </c>
      <c r="Z52" s="56"/>
      <c r="AA52" s="49">
        <v>42254</v>
      </c>
      <c r="AE52" s="59"/>
    </row>
    <row r="53" spans="1:34" ht="15" customHeight="1" x14ac:dyDescent="0.2">
      <c r="A53" s="47">
        <v>50</v>
      </c>
      <c r="B53" s="47" t="s">
        <v>79</v>
      </c>
      <c r="C53" s="47" t="s">
        <v>79</v>
      </c>
      <c r="D53" s="48" t="s">
        <v>210</v>
      </c>
      <c r="E53" s="47">
        <v>88</v>
      </c>
      <c r="F53" s="49" t="s">
        <v>66</v>
      </c>
      <c r="G53" s="48" t="s">
        <v>210</v>
      </c>
      <c r="H53" s="47">
        <f t="shared" si="0"/>
        <v>40</v>
      </c>
      <c r="I53" s="49">
        <v>27312</v>
      </c>
      <c r="L53" s="50"/>
      <c r="M53" s="55"/>
      <c r="N53" s="48">
        <v>2</v>
      </c>
      <c r="O53" s="57">
        <v>19</v>
      </c>
      <c r="P53" s="57">
        <v>51</v>
      </c>
      <c r="Q53" s="57">
        <v>8</v>
      </c>
      <c r="R53" s="57">
        <v>22</v>
      </c>
      <c r="S53" s="57">
        <v>4</v>
      </c>
      <c r="T53" s="57">
        <v>0</v>
      </c>
      <c r="U53" s="57">
        <v>0</v>
      </c>
      <c r="V53" s="57">
        <v>10</v>
      </c>
      <c r="W53" s="57">
        <v>2</v>
      </c>
      <c r="X53" s="57">
        <v>14</v>
      </c>
      <c r="Y53" s="58">
        <v>0.43099999999999999</v>
      </c>
      <c r="AA53" s="49">
        <v>42254</v>
      </c>
      <c r="AD53" s="48"/>
    </row>
    <row r="54" spans="1:34" ht="15" customHeight="1" x14ac:dyDescent="0.2">
      <c r="A54" s="47">
        <v>51</v>
      </c>
      <c r="B54" s="47" t="s">
        <v>79</v>
      </c>
      <c r="C54" s="47" t="s">
        <v>79</v>
      </c>
      <c r="D54" s="48" t="s">
        <v>211</v>
      </c>
      <c r="E54" s="47">
        <v>165</v>
      </c>
      <c r="F54" s="49" t="s">
        <v>66</v>
      </c>
      <c r="G54" s="48" t="s">
        <v>211</v>
      </c>
      <c r="H54" s="47">
        <f t="shared" si="0"/>
        <v>49</v>
      </c>
      <c r="I54" s="49">
        <v>24149</v>
      </c>
      <c r="L54" s="50"/>
      <c r="M54" s="50"/>
      <c r="N54" s="48">
        <v>6</v>
      </c>
      <c r="O54" s="57">
        <v>48</v>
      </c>
      <c r="P54" s="57">
        <v>140</v>
      </c>
      <c r="Q54" s="57">
        <v>12</v>
      </c>
      <c r="R54" s="57">
        <v>21</v>
      </c>
      <c r="S54" s="57">
        <v>0</v>
      </c>
      <c r="T54" s="57">
        <v>0</v>
      </c>
      <c r="U54" s="57">
        <v>0</v>
      </c>
      <c r="V54" s="57">
        <v>11</v>
      </c>
      <c r="W54" s="57">
        <v>10</v>
      </c>
      <c r="X54" s="57">
        <v>30</v>
      </c>
      <c r="Y54" s="58">
        <v>0.15</v>
      </c>
      <c r="AA54" s="49">
        <v>42254</v>
      </c>
      <c r="AE54" s="47"/>
    </row>
    <row r="55" spans="1:34" ht="15" customHeight="1" x14ac:dyDescent="0.2">
      <c r="A55" s="47">
        <v>52</v>
      </c>
      <c r="B55" s="47" t="s">
        <v>79</v>
      </c>
      <c r="C55" s="47" t="s">
        <v>79</v>
      </c>
      <c r="D55" s="48" t="s">
        <v>212</v>
      </c>
      <c r="E55" s="47">
        <v>163</v>
      </c>
      <c r="F55" s="47" t="s">
        <v>62</v>
      </c>
      <c r="G55" s="48" t="s">
        <v>212</v>
      </c>
      <c r="H55" s="47">
        <f t="shared" si="0"/>
        <v>56</v>
      </c>
      <c r="I55" s="49">
        <v>21446</v>
      </c>
      <c r="L55" s="50"/>
      <c r="M55" s="50"/>
      <c r="N55" s="48">
        <v>6</v>
      </c>
      <c r="O55" s="57">
        <v>56</v>
      </c>
      <c r="P55" s="57">
        <v>142</v>
      </c>
      <c r="Q55" s="57">
        <v>17</v>
      </c>
      <c r="R55" s="57">
        <v>31</v>
      </c>
      <c r="S55" s="57">
        <v>2</v>
      </c>
      <c r="T55" s="57">
        <v>0</v>
      </c>
      <c r="U55" s="57">
        <v>0</v>
      </c>
      <c r="V55" s="57">
        <v>14</v>
      </c>
      <c r="W55" s="57">
        <v>31</v>
      </c>
      <c r="X55" s="57">
        <v>48</v>
      </c>
      <c r="Y55" s="58">
        <v>0.21830985915492956</v>
      </c>
      <c r="AA55" s="49">
        <v>42254</v>
      </c>
      <c r="AE55" s="59"/>
      <c r="AG55" s="47"/>
    </row>
    <row r="56" spans="1:34" ht="15" customHeight="1" x14ac:dyDescent="0.2">
      <c r="A56" s="47">
        <v>53</v>
      </c>
      <c r="B56" s="47" t="s">
        <v>79</v>
      </c>
      <c r="C56" s="47" t="s">
        <v>79</v>
      </c>
      <c r="D56" s="48" t="s">
        <v>213</v>
      </c>
      <c r="E56" s="47">
        <v>4</v>
      </c>
      <c r="F56" s="47" t="s">
        <v>66</v>
      </c>
      <c r="G56" s="48" t="s">
        <v>213</v>
      </c>
      <c r="H56" s="47">
        <f t="shared" si="0"/>
        <v>45</v>
      </c>
      <c r="I56" s="49">
        <v>25781</v>
      </c>
      <c r="L56" s="50"/>
      <c r="M56" s="50"/>
      <c r="N56" s="48">
        <v>4</v>
      </c>
      <c r="O56" s="57">
        <v>30</v>
      </c>
      <c r="P56" s="57">
        <v>69</v>
      </c>
      <c r="Q56" s="57">
        <v>26</v>
      </c>
      <c r="R56" s="57">
        <v>31</v>
      </c>
      <c r="S56" s="57">
        <v>4</v>
      </c>
      <c r="T56" s="57">
        <v>3</v>
      </c>
      <c r="U56" s="57">
        <v>3</v>
      </c>
      <c r="V56" s="57">
        <v>20</v>
      </c>
      <c r="W56" s="57">
        <v>16</v>
      </c>
      <c r="X56" s="57">
        <v>13</v>
      </c>
      <c r="Y56" s="58">
        <v>0.44900000000000001</v>
      </c>
      <c r="AA56" s="49">
        <v>42254</v>
      </c>
      <c r="AE56" s="47"/>
    </row>
    <row r="57" spans="1:34" ht="15" customHeight="1" x14ac:dyDescent="0.2">
      <c r="A57" s="47">
        <v>54</v>
      </c>
      <c r="B57" s="47" t="s">
        <v>96</v>
      </c>
      <c r="C57" s="47" t="s">
        <v>79</v>
      </c>
      <c r="D57" s="48" t="s">
        <v>214</v>
      </c>
      <c r="E57" s="47">
        <v>93</v>
      </c>
      <c r="F57" s="47" t="s">
        <v>52</v>
      </c>
      <c r="G57" s="48" t="s">
        <v>214</v>
      </c>
      <c r="H57" s="47">
        <f t="shared" si="0"/>
        <v>55</v>
      </c>
      <c r="I57" s="49">
        <v>22164</v>
      </c>
      <c r="L57" s="50"/>
      <c r="M57" s="50"/>
      <c r="N57" s="57">
        <v>13</v>
      </c>
      <c r="O57" s="63">
        <v>103</v>
      </c>
      <c r="P57" s="63">
        <v>264</v>
      </c>
      <c r="Q57" s="63">
        <v>59</v>
      </c>
      <c r="R57" s="63">
        <v>95</v>
      </c>
      <c r="S57" s="63">
        <v>23</v>
      </c>
      <c r="T57" s="47">
        <v>4</v>
      </c>
      <c r="U57" s="63">
        <v>2</v>
      </c>
      <c r="V57" s="63">
        <v>78</v>
      </c>
      <c r="W57" s="63">
        <v>49</v>
      </c>
      <c r="X57" s="63">
        <v>21</v>
      </c>
      <c r="Y57" s="56">
        <v>0.35984848484848486</v>
      </c>
      <c r="AA57" s="49">
        <v>42254</v>
      </c>
      <c r="AE57" s="59"/>
    </row>
    <row r="58" spans="1:34" ht="15" customHeight="1" x14ac:dyDescent="0.2">
      <c r="A58" s="47">
        <v>55</v>
      </c>
      <c r="B58" s="47" t="s">
        <v>79</v>
      </c>
      <c r="C58" s="47" t="s">
        <v>79</v>
      </c>
      <c r="D58" s="48" t="s">
        <v>215</v>
      </c>
      <c r="E58" s="47">
        <v>27</v>
      </c>
      <c r="F58" s="47" t="s">
        <v>8</v>
      </c>
      <c r="G58" s="48" t="s">
        <v>215</v>
      </c>
      <c r="H58" s="47">
        <f t="shared" si="0"/>
        <v>53</v>
      </c>
      <c r="I58" s="49">
        <v>22559</v>
      </c>
      <c r="L58" s="50"/>
      <c r="M58" s="50"/>
      <c r="N58" s="48">
        <v>15</v>
      </c>
      <c r="O58" s="57">
        <v>134</v>
      </c>
      <c r="P58" s="57">
        <v>360</v>
      </c>
      <c r="Q58" s="57">
        <v>114</v>
      </c>
      <c r="R58" s="57">
        <v>175</v>
      </c>
      <c r="S58" s="57">
        <v>41</v>
      </c>
      <c r="T58" s="57">
        <v>7</v>
      </c>
      <c r="U58" s="57">
        <v>17</v>
      </c>
      <c r="V58" s="57">
        <v>139</v>
      </c>
      <c r="W58" s="57">
        <v>54</v>
      </c>
      <c r="X58" s="57">
        <v>15</v>
      </c>
      <c r="Y58" s="58">
        <v>0.4861111111111111</v>
      </c>
      <c r="AA58" s="49">
        <v>42254</v>
      </c>
      <c r="AE58" s="59"/>
    </row>
    <row r="59" spans="1:34" ht="15" customHeight="1" x14ac:dyDescent="0.2">
      <c r="A59" s="47">
        <v>56</v>
      </c>
      <c r="B59" s="47" t="s">
        <v>167</v>
      </c>
      <c r="C59" s="47" t="s">
        <v>79</v>
      </c>
      <c r="D59" s="48" t="s">
        <v>216</v>
      </c>
      <c r="E59" s="47">
        <v>62</v>
      </c>
      <c r="F59" s="47" t="s">
        <v>62</v>
      </c>
      <c r="G59" s="48" t="s">
        <v>216</v>
      </c>
      <c r="H59" s="47">
        <f t="shared" si="0"/>
        <v>60</v>
      </c>
      <c r="I59" s="49">
        <v>19980</v>
      </c>
      <c r="L59" s="50"/>
      <c r="M59" s="50"/>
      <c r="N59" s="48">
        <v>10</v>
      </c>
      <c r="O59" s="57">
        <v>79</v>
      </c>
      <c r="P59" s="57">
        <v>197</v>
      </c>
      <c r="Q59" s="57">
        <v>41</v>
      </c>
      <c r="R59" s="57">
        <v>71</v>
      </c>
      <c r="S59" s="57">
        <v>10</v>
      </c>
      <c r="T59" s="57">
        <v>0</v>
      </c>
      <c r="U59" s="57">
        <v>0</v>
      </c>
      <c r="V59" s="57">
        <v>46</v>
      </c>
      <c r="W59" s="57">
        <v>30</v>
      </c>
      <c r="X59" s="57">
        <v>11</v>
      </c>
      <c r="Y59" s="58">
        <v>0.36</v>
      </c>
      <c r="AA59" s="49">
        <v>42254</v>
      </c>
      <c r="AE59" s="47"/>
      <c r="AG59" s="47"/>
    </row>
    <row r="60" spans="1:34" ht="15" customHeight="1" x14ac:dyDescent="0.2">
      <c r="A60" s="47">
        <v>57</v>
      </c>
      <c r="B60" s="47" t="s">
        <v>96</v>
      </c>
      <c r="C60" s="47" t="s">
        <v>79</v>
      </c>
      <c r="D60" s="48" t="s">
        <v>217</v>
      </c>
      <c r="E60" s="47">
        <v>100</v>
      </c>
      <c r="F60" s="47" t="s">
        <v>14</v>
      </c>
      <c r="G60" s="48" t="s">
        <v>217</v>
      </c>
      <c r="H60" s="47">
        <f t="shared" si="0"/>
        <v>49</v>
      </c>
      <c r="I60" s="49">
        <v>23996</v>
      </c>
      <c r="L60" s="50"/>
      <c r="M60" s="55"/>
      <c r="N60" s="48">
        <v>2</v>
      </c>
      <c r="O60" s="57">
        <v>20</v>
      </c>
      <c r="P60" s="57">
        <v>69</v>
      </c>
      <c r="Q60" s="57">
        <v>1</v>
      </c>
      <c r="R60" s="57">
        <v>22</v>
      </c>
      <c r="S60" s="57">
        <v>1</v>
      </c>
      <c r="T60" s="57">
        <v>0</v>
      </c>
      <c r="U60" s="57">
        <v>0</v>
      </c>
      <c r="V60" s="57">
        <v>9</v>
      </c>
      <c r="W60" s="57">
        <v>4</v>
      </c>
      <c r="X60" s="57">
        <v>7</v>
      </c>
      <c r="Y60" s="58">
        <v>0.31900000000000001</v>
      </c>
      <c r="AA60" s="49">
        <v>42254</v>
      </c>
      <c r="AE60" s="53"/>
      <c r="AG60" s="47"/>
    </row>
    <row r="61" spans="1:34" ht="15" customHeight="1" x14ac:dyDescent="0.2">
      <c r="A61" s="47">
        <v>58</v>
      </c>
      <c r="B61" s="47" t="s">
        <v>79</v>
      </c>
      <c r="C61" s="47" t="s">
        <v>79</v>
      </c>
      <c r="D61" s="48" t="s">
        <v>218</v>
      </c>
      <c r="E61" s="47">
        <v>114</v>
      </c>
      <c r="F61" s="49" t="s">
        <v>8</v>
      </c>
      <c r="G61" s="48" t="s">
        <v>218</v>
      </c>
      <c r="H61" s="47">
        <f t="shared" si="0"/>
        <v>55</v>
      </c>
      <c r="I61" s="49">
        <v>22032</v>
      </c>
      <c r="L61" s="50"/>
      <c r="M61" s="50"/>
      <c r="N61" s="48">
        <v>1</v>
      </c>
      <c r="O61" s="57">
        <v>9</v>
      </c>
      <c r="P61" s="57">
        <v>23</v>
      </c>
      <c r="Q61" s="57">
        <v>2</v>
      </c>
      <c r="R61" s="57">
        <v>6</v>
      </c>
      <c r="S61" s="57">
        <v>2</v>
      </c>
      <c r="T61" s="57">
        <v>0</v>
      </c>
      <c r="U61" s="57">
        <v>0</v>
      </c>
      <c r="V61" s="57">
        <v>2</v>
      </c>
      <c r="W61" s="57">
        <v>2</v>
      </c>
      <c r="X61" s="57">
        <v>3</v>
      </c>
      <c r="Y61" s="58">
        <v>0.2608695652173913</v>
      </c>
      <c r="AA61" s="49">
        <v>42254</v>
      </c>
      <c r="AE61" s="59"/>
      <c r="AG61" s="49"/>
    </row>
    <row r="62" spans="1:34" ht="15" customHeight="1" x14ac:dyDescent="0.2">
      <c r="A62" s="47">
        <v>59</v>
      </c>
      <c r="B62" s="47" t="s">
        <v>79</v>
      </c>
      <c r="C62" s="47" t="s">
        <v>79</v>
      </c>
      <c r="D62" s="48" t="s">
        <v>219</v>
      </c>
      <c r="E62" s="47">
        <v>73</v>
      </c>
      <c r="F62" s="49" t="s">
        <v>23</v>
      </c>
      <c r="G62" s="48" t="s">
        <v>219</v>
      </c>
      <c r="H62" s="47">
        <f t="shared" si="0"/>
        <v>40</v>
      </c>
      <c r="I62" s="49">
        <v>27325</v>
      </c>
      <c r="L62" s="50"/>
      <c r="M62" s="50"/>
      <c r="N62" s="48">
        <v>4</v>
      </c>
      <c r="O62" s="57">
        <v>27</v>
      </c>
      <c r="P62" s="57">
        <v>80</v>
      </c>
      <c r="Q62" s="57">
        <v>23</v>
      </c>
      <c r="R62" s="57">
        <v>29</v>
      </c>
      <c r="S62" s="57">
        <v>8</v>
      </c>
      <c r="T62" s="57">
        <v>0</v>
      </c>
      <c r="U62" s="57">
        <v>0</v>
      </c>
      <c r="V62" s="57">
        <v>12</v>
      </c>
      <c r="W62" s="57">
        <v>3</v>
      </c>
      <c r="X62" s="57">
        <v>2</v>
      </c>
      <c r="Y62" s="58">
        <v>0.36249999999999999</v>
      </c>
      <c r="AA62" s="49">
        <v>42254</v>
      </c>
      <c r="AE62" s="47"/>
    </row>
    <row r="63" spans="1:34" ht="15" customHeight="1" x14ac:dyDescent="0.2">
      <c r="A63" s="47">
        <v>60</v>
      </c>
      <c r="B63" s="47" t="s">
        <v>96</v>
      </c>
      <c r="C63" s="47" t="s">
        <v>79</v>
      </c>
      <c r="D63" s="48" t="s">
        <v>220</v>
      </c>
      <c r="E63" s="47">
        <v>154</v>
      </c>
      <c r="F63" s="47" t="s">
        <v>60</v>
      </c>
      <c r="G63" s="48" t="s">
        <v>220</v>
      </c>
      <c r="H63" s="47">
        <f t="shared" si="0"/>
        <v>56</v>
      </c>
      <c r="I63" s="49">
        <v>21582</v>
      </c>
      <c r="L63" s="50"/>
      <c r="M63" s="50"/>
      <c r="N63" s="48">
        <v>5</v>
      </c>
      <c r="O63" s="57">
        <v>45</v>
      </c>
      <c r="P63" s="57">
        <v>121</v>
      </c>
      <c r="Q63" s="57">
        <v>22</v>
      </c>
      <c r="R63" s="57">
        <v>30</v>
      </c>
      <c r="S63" s="57">
        <v>1</v>
      </c>
      <c r="T63" s="57">
        <v>0</v>
      </c>
      <c r="U63" s="57">
        <v>0</v>
      </c>
      <c r="V63" s="57">
        <v>22</v>
      </c>
      <c r="W63" s="57">
        <v>23</v>
      </c>
      <c r="X63" s="57">
        <v>14</v>
      </c>
      <c r="Y63" s="58">
        <v>0.24793388429752067</v>
      </c>
      <c r="AA63" s="49">
        <v>42254</v>
      </c>
      <c r="AE63" s="47"/>
      <c r="AG63" s="47"/>
    </row>
    <row r="64" spans="1:34" ht="15" customHeight="1" x14ac:dyDescent="0.2">
      <c r="A64" s="47">
        <v>61</v>
      </c>
      <c r="B64" s="47" t="s">
        <v>96</v>
      </c>
      <c r="C64" s="47" t="s">
        <v>79</v>
      </c>
      <c r="D64" s="48" t="s">
        <v>221</v>
      </c>
      <c r="E64" s="47">
        <v>107</v>
      </c>
      <c r="F64" s="47" t="s">
        <v>62</v>
      </c>
      <c r="G64" s="48" t="s">
        <v>221</v>
      </c>
      <c r="H64" s="47">
        <f t="shared" si="0"/>
        <v>56</v>
      </c>
      <c r="I64" s="49">
        <v>21573</v>
      </c>
      <c r="L64" s="50"/>
      <c r="M64" s="50"/>
      <c r="N64" s="48">
        <v>9</v>
      </c>
      <c r="O64" s="57">
        <v>85</v>
      </c>
      <c r="P64" s="57">
        <v>208</v>
      </c>
      <c r="Q64" s="57">
        <v>48</v>
      </c>
      <c r="R64" s="57">
        <v>85</v>
      </c>
      <c r="S64" s="57">
        <v>11</v>
      </c>
      <c r="T64" s="57">
        <v>0</v>
      </c>
      <c r="U64" s="57">
        <v>3</v>
      </c>
      <c r="V64" s="57">
        <v>65</v>
      </c>
      <c r="W64" s="57">
        <v>33</v>
      </c>
      <c r="X64" s="57">
        <v>32</v>
      </c>
      <c r="Y64" s="58">
        <v>0.40865384615384615</v>
      </c>
      <c r="AA64" s="49">
        <v>42254</v>
      </c>
      <c r="AE64" s="59"/>
      <c r="AG64" s="47"/>
      <c r="AH64" s="59"/>
    </row>
    <row r="65" spans="1:33" ht="15" customHeight="1" x14ac:dyDescent="0.2">
      <c r="A65" s="47">
        <v>62</v>
      </c>
      <c r="B65" s="47" t="s">
        <v>79</v>
      </c>
      <c r="C65" s="47" t="s">
        <v>79</v>
      </c>
      <c r="D65" s="48" t="s">
        <v>222</v>
      </c>
      <c r="E65" s="47">
        <v>81</v>
      </c>
      <c r="F65" s="47" t="s">
        <v>66</v>
      </c>
      <c r="G65" s="48" t="s">
        <v>222</v>
      </c>
      <c r="H65" s="47">
        <f t="shared" si="0"/>
        <v>68</v>
      </c>
      <c r="I65" s="49">
        <v>17096</v>
      </c>
      <c r="L65" s="50"/>
      <c r="M65" s="50"/>
      <c r="N65" s="48">
        <v>24</v>
      </c>
      <c r="O65" s="57">
        <v>207</v>
      </c>
      <c r="P65" s="57">
        <v>528</v>
      </c>
      <c r="Q65" s="57">
        <v>98</v>
      </c>
      <c r="R65" s="57">
        <v>148</v>
      </c>
      <c r="S65" s="57">
        <v>30</v>
      </c>
      <c r="T65" s="57">
        <v>1</v>
      </c>
      <c r="U65" s="57">
        <v>2</v>
      </c>
      <c r="V65" s="57">
        <v>86</v>
      </c>
      <c r="W65" s="57">
        <v>77</v>
      </c>
      <c r="X65" s="57">
        <v>92</v>
      </c>
      <c r="Y65" s="58">
        <v>0.28000000000000003</v>
      </c>
      <c r="AA65" s="49">
        <v>42254</v>
      </c>
      <c r="AE65" s="59"/>
      <c r="AG65" s="47"/>
    </row>
    <row r="66" spans="1:33" ht="15" customHeight="1" x14ac:dyDescent="0.2">
      <c r="A66" s="47">
        <v>63</v>
      </c>
      <c r="B66" s="47" t="s">
        <v>167</v>
      </c>
      <c r="C66" s="47" t="s">
        <v>79</v>
      </c>
      <c r="D66" s="48" t="s">
        <v>223</v>
      </c>
      <c r="E66" s="47">
        <v>136</v>
      </c>
      <c r="F66" s="47" t="s">
        <v>73</v>
      </c>
      <c r="G66" s="48" t="s">
        <v>223</v>
      </c>
      <c r="H66" s="47">
        <f t="shared" si="0"/>
        <v>47</v>
      </c>
      <c r="I66" s="49">
        <v>24874</v>
      </c>
      <c r="L66" s="50"/>
      <c r="M66" s="55"/>
      <c r="N66" s="48">
        <v>9</v>
      </c>
      <c r="O66" s="57">
        <v>85</v>
      </c>
      <c r="P66" s="57">
        <v>233</v>
      </c>
      <c r="Q66" s="57">
        <v>32</v>
      </c>
      <c r="R66" s="57">
        <v>56</v>
      </c>
      <c r="S66" s="57">
        <v>10</v>
      </c>
      <c r="T66" s="57">
        <v>1</v>
      </c>
      <c r="U66" s="57">
        <v>0</v>
      </c>
      <c r="V66" s="57">
        <v>28</v>
      </c>
      <c r="W66" s="57">
        <v>26</v>
      </c>
      <c r="X66" s="57">
        <v>52</v>
      </c>
      <c r="Y66" s="58">
        <v>0.24</v>
      </c>
      <c r="AA66" s="49">
        <v>42254</v>
      </c>
      <c r="AE66" s="66"/>
    </row>
    <row r="67" spans="1:33" ht="15" customHeight="1" x14ac:dyDescent="0.2">
      <c r="A67" s="47">
        <v>64</v>
      </c>
      <c r="B67" s="47" t="s">
        <v>79</v>
      </c>
      <c r="C67" s="47" t="s">
        <v>79</v>
      </c>
      <c r="D67" s="48" t="s">
        <v>224</v>
      </c>
      <c r="E67" s="47">
        <v>125</v>
      </c>
      <c r="F67" s="49" t="s">
        <v>14</v>
      </c>
      <c r="G67" s="48" t="s">
        <v>224</v>
      </c>
      <c r="H67" s="47">
        <f t="shared" ref="H67:H130" si="1">INT((AA67-I67)/365.2)</f>
        <v>64</v>
      </c>
      <c r="I67" s="49">
        <v>18592</v>
      </c>
      <c r="L67" s="50"/>
      <c r="M67" s="50"/>
      <c r="N67" s="57">
        <v>24</v>
      </c>
      <c r="O67" s="63">
        <v>193</v>
      </c>
      <c r="P67" s="63">
        <v>493</v>
      </c>
      <c r="Q67" s="63">
        <v>52</v>
      </c>
      <c r="R67" s="63">
        <v>136</v>
      </c>
      <c r="S67" s="63">
        <v>13</v>
      </c>
      <c r="T67" s="47">
        <v>0</v>
      </c>
      <c r="U67" s="63">
        <v>0</v>
      </c>
      <c r="V67" s="63">
        <v>64</v>
      </c>
      <c r="W67" s="63">
        <v>59</v>
      </c>
      <c r="X67" s="63">
        <v>86</v>
      </c>
      <c r="Y67" s="56">
        <v>0.27586206896551724</v>
      </c>
      <c r="AA67" s="49">
        <v>42254</v>
      </c>
      <c r="AE67" s="59"/>
    </row>
    <row r="68" spans="1:33" ht="15" customHeight="1" x14ac:dyDescent="0.2">
      <c r="A68" s="47">
        <v>65</v>
      </c>
      <c r="B68" s="47" t="s">
        <v>79</v>
      </c>
      <c r="C68" s="47" t="s">
        <v>79</v>
      </c>
      <c r="D68" s="48" t="s">
        <v>225</v>
      </c>
      <c r="E68" s="47">
        <v>149</v>
      </c>
      <c r="F68" s="47" t="s">
        <v>52</v>
      </c>
      <c r="G68" s="48" t="s">
        <v>225</v>
      </c>
      <c r="H68" s="47">
        <f t="shared" si="1"/>
        <v>57</v>
      </c>
      <c r="I68" s="49">
        <v>21343</v>
      </c>
      <c r="L68" s="50"/>
      <c r="M68" s="55"/>
      <c r="N68" s="48">
        <v>1</v>
      </c>
      <c r="O68" s="57">
        <v>9</v>
      </c>
      <c r="P68" s="57">
        <v>26</v>
      </c>
      <c r="Q68" s="57">
        <v>0</v>
      </c>
      <c r="R68" s="57">
        <v>7</v>
      </c>
      <c r="S68" s="57">
        <v>0</v>
      </c>
      <c r="T68" s="57">
        <v>0</v>
      </c>
      <c r="U68" s="57">
        <v>0</v>
      </c>
      <c r="V68" s="57">
        <v>5</v>
      </c>
      <c r="W68" s="57">
        <v>1</v>
      </c>
      <c r="X68" s="57">
        <v>4</v>
      </c>
      <c r="Y68" s="58">
        <v>0.26923076923076922</v>
      </c>
      <c r="AA68" s="49">
        <v>42254</v>
      </c>
      <c r="AE68" s="66"/>
    </row>
    <row r="69" spans="1:33" ht="15" customHeight="1" x14ac:dyDescent="0.2">
      <c r="A69" s="47">
        <v>66</v>
      </c>
      <c r="B69" s="47" t="s">
        <v>79</v>
      </c>
      <c r="C69" s="47" t="s">
        <v>79</v>
      </c>
      <c r="D69" s="48" t="s">
        <v>364</v>
      </c>
      <c r="E69" s="47">
        <v>148</v>
      </c>
      <c r="F69" s="47" t="s">
        <v>47</v>
      </c>
      <c r="G69" s="48" t="s">
        <v>364</v>
      </c>
      <c r="H69" s="47">
        <f t="shared" si="1"/>
        <v>60</v>
      </c>
      <c r="I69" s="49">
        <v>20049</v>
      </c>
      <c r="L69" s="50"/>
      <c r="M69" s="50"/>
      <c r="N69" s="57">
        <v>2</v>
      </c>
      <c r="O69" s="57">
        <v>17</v>
      </c>
      <c r="P69" s="57">
        <v>45</v>
      </c>
      <c r="Q69" s="57">
        <v>9</v>
      </c>
      <c r="R69" s="57">
        <v>8</v>
      </c>
      <c r="S69" s="57">
        <v>1</v>
      </c>
      <c r="T69" s="57">
        <v>0</v>
      </c>
      <c r="U69" s="57">
        <v>0</v>
      </c>
      <c r="V69" s="57">
        <v>1</v>
      </c>
      <c r="W69" s="57">
        <v>5</v>
      </c>
      <c r="X69" s="57">
        <v>9</v>
      </c>
      <c r="Y69" s="58">
        <v>0.17777777777777778</v>
      </c>
      <c r="AA69" s="49">
        <v>42254</v>
      </c>
      <c r="AE69" s="47"/>
      <c r="AG69" s="47"/>
    </row>
    <row r="70" spans="1:33" ht="15" customHeight="1" x14ac:dyDescent="0.2">
      <c r="A70" s="47">
        <v>67</v>
      </c>
      <c r="B70" s="47" t="s">
        <v>79</v>
      </c>
      <c r="C70" s="47" t="s">
        <v>79</v>
      </c>
      <c r="D70" s="48" t="s">
        <v>226</v>
      </c>
      <c r="E70" s="47">
        <v>131</v>
      </c>
      <c r="F70" s="49" t="s">
        <v>9</v>
      </c>
      <c r="G70" s="48" t="s">
        <v>226</v>
      </c>
      <c r="H70" s="47">
        <f t="shared" si="1"/>
        <v>51</v>
      </c>
      <c r="I70" s="49">
        <v>23445</v>
      </c>
      <c r="K70" s="47" t="s">
        <v>164</v>
      </c>
      <c r="L70" s="50"/>
      <c r="M70" s="50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AA70" s="49">
        <v>42254</v>
      </c>
      <c r="AE70" s="59"/>
    </row>
    <row r="71" spans="1:33" ht="15" customHeight="1" x14ac:dyDescent="0.2">
      <c r="A71" s="47">
        <v>68</v>
      </c>
      <c r="B71" s="47" t="s">
        <v>79</v>
      </c>
      <c r="C71" s="47" t="s">
        <v>79</v>
      </c>
      <c r="D71" s="48" t="s">
        <v>227</v>
      </c>
      <c r="E71" s="47">
        <v>117</v>
      </c>
      <c r="F71" s="47" t="s">
        <v>73</v>
      </c>
      <c r="G71" s="48" t="s">
        <v>227</v>
      </c>
      <c r="H71" s="47">
        <f t="shared" si="1"/>
        <v>43</v>
      </c>
      <c r="I71" s="49">
        <v>26354</v>
      </c>
      <c r="L71" s="50"/>
      <c r="M71" s="50"/>
      <c r="N71" s="48">
        <v>3</v>
      </c>
      <c r="O71" s="57">
        <v>23</v>
      </c>
      <c r="P71" s="57">
        <v>67</v>
      </c>
      <c r="Q71" s="57">
        <v>6</v>
      </c>
      <c r="R71" s="57">
        <v>19</v>
      </c>
      <c r="S71" s="57">
        <v>0</v>
      </c>
      <c r="T71" s="57">
        <v>0</v>
      </c>
      <c r="U71" s="57">
        <v>0</v>
      </c>
      <c r="V71" s="57">
        <v>4</v>
      </c>
      <c r="W71" s="57">
        <v>8</v>
      </c>
      <c r="X71" s="57">
        <v>11</v>
      </c>
      <c r="Y71" s="58">
        <v>0.28358208955223879</v>
      </c>
      <c r="AA71" s="49">
        <v>42254</v>
      </c>
      <c r="AE71" s="59"/>
    </row>
    <row r="72" spans="1:33" ht="15" customHeight="1" x14ac:dyDescent="0.2">
      <c r="A72" s="47">
        <v>69</v>
      </c>
      <c r="B72" s="47" t="s">
        <v>79</v>
      </c>
      <c r="C72" s="47" t="s">
        <v>79</v>
      </c>
      <c r="D72" s="48" t="s">
        <v>228</v>
      </c>
      <c r="E72" s="47">
        <v>2</v>
      </c>
      <c r="F72" s="49" t="s">
        <v>8</v>
      </c>
      <c r="G72" s="48" t="s">
        <v>228</v>
      </c>
      <c r="H72" s="47">
        <f t="shared" si="1"/>
        <v>50</v>
      </c>
      <c r="I72" s="49">
        <v>23960</v>
      </c>
      <c r="L72" s="50"/>
      <c r="M72" s="55"/>
      <c r="N72" s="48">
        <v>5</v>
      </c>
      <c r="O72" s="57">
        <v>48</v>
      </c>
      <c r="P72" s="57">
        <v>126</v>
      </c>
      <c r="Q72" s="57">
        <v>42</v>
      </c>
      <c r="R72" s="57">
        <v>53</v>
      </c>
      <c r="S72" s="57">
        <v>9</v>
      </c>
      <c r="T72" s="57">
        <v>2</v>
      </c>
      <c r="U72" s="57">
        <v>0</v>
      </c>
      <c r="V72" s="57">
        <v>28</v>
      </c>
      <c r="W72" s="57">
        <v>20</v>
      </c>
      <c r="X72" s="57">
        <v>13</v>
      </c>
      <c r="Y72" s="58">
        <v>0.42063492063492064</v>
      </c>
      <c r="AA72" s="49">
        <v>42254</v>
      </c>
      <c r="AE72" s="47"/>
    </row>
    <row r="73" spans="1:33" ht="15" customHeight="1" x14ac:dyDescent="0.2">
      <c r="A73" s="47">
        <v>70</v>
      </c>
      <c r="B73" s="47" t="s">
        <v>79</v>
      </c>
      <c r="C73" s="47" t="s">
        <v>79</v>
      </c>
      <c r="D73" s="48" t="s">
        <v>229</v>
      </c>
      <c r="E73" s="47">
        <v>141</v>
      </c>
      <c r="F73" s="49" t="s">
        <v>64</v>
      </c>
      <c r="G73" s="48" t="s">
        <v>229</v>
      </c>
      <c r="H73" s="47">
        <f t="shared" si="1"/>
        <v>46</v>
      </c>
      <c r="I73" s="49">
        <v>25216</v>
      </c>
      <c r="L73" s="50"/>
      <c r="M73" s="50"/>
      <c r="N73" s="48">
        <v>1</v>
      </c>
      <c r="O73" s="57">
        <v>10</v>
      </c>
      <c r="P73" s="57">
        <v>28</v>
      </c>
      <c r="Q73" s="57">
        <v>6</v>
      </c>
      <c r="R73" s="57">
        <v>3</v>
      </c>
      <c r="S73" s="57">
        <v>0</v>
      </c>
      <c r="T73" s="57">
        <v>0</v>
      </c>
      <c r="U73" s="57">
        <v>0</v>
      </c>
      <c r="V73" s="57">
        <v>0</v>
      </c>
      <c r="W73" s="57">
        <v>6</v>
      </c>
      <c r="X73" s="57">
        <v>17</v>
      </c>
      <c r="Y73" s="58">
        <v>0.10714285714285714</v>
      </c>
      <c r="AA73" s="49">
        <v>42254</v>
      </c>
      <c r="AE73" s="59"/>
    </row>
    <row r="74" spans="1:33" ht="15" customHeight="1" x14ac:dyDescent="0.2">
      <c r="A74" s="47">
        <v>178</v>
      </c>
      <c r="B74" s="47" t="s">
        <v>167</v>
      </c>
      <c r="C74" s="47" t="s">
        <v>79</v>
      </c>
      <c r="D74" s="48" t="s">
        <v>230</v>
      </c>
      <c r="E74" s="47">
        <v>176</v>
      </c>
      <c r="F74" s="49" t="s">
        <v>15</v>
      </c>
      <c r="G74" s="48" t="s">
        <v>230</v>
      </c>
      <c r="H74" s="47">
        <f t="shared" si="1"/>
        <v>60</v>
      </c>
      <c r="I74" s="49">
        <v>20018</v>
      </c>
      <c r="L74" s="50"/>
      <c r="M74" s="50"/>
      <c r="N74" s="48">
        <v>15</v>
      </c>
      <c r="O74" s="57">
        <v>117</v>
      </c>
      <c r="P74" s="57">
        <v>316</v>
      </c>
      <c r="Q74" s="57">
        <v>15</v>
      </c>
      <c r="R74" s="57">
        <v>50</v>
      </c>
      <c r="S74" s="57">
        <v>5</v>
      </c>
      <c r="T74" s="57">
        <v>0</v>
      </c>
      <c r="U74" s="57">
        <v>1</v>
      </c>
      <c r="V74" s="57">
        <v>26</v>
      </c>
      <c r="W74" s="57">
        <v>26</v>
      </c>
      <c r="X74" s="57">
        <v>92</v>
      </c>
      <c r="Y74" s="58">
        <v>0.15822784810126583</v>
      </c>
      <c r="AA74" s="49">
        <v>42254</v>
      </c>
      <c r="AE74" s="59"/>
    </row>
    <row r="75" spans="1:33" ht="15" customHeight="1" x14ac:dyDescent="0.2">
      <c r="A75" s="47">
        <v>71</v>
      </c>
      <c r="D75" s="48" t="s">
        <v>231</v>
      </c>
      <c r="E75" s="47">
        <v>170</v>
      </c>
      <c r="F75" s="47" t="s">
        <v>14</v>
      </c>
      <c r="G75" s="48" t="s">
        <v>231</v>
      </c>
      <c r="H75" s="47">
        <f t="shared" si="1"/>
        <v>40</v>
      </c>
      <c r="I75" s="49">
        <v>27587</v>
      </c>
      <c r="K75" s="47" t="s">
        <v>164</v>
      </c>
      <c r="L75" s="50"/>
      <c r="M75" s="50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AA75" s="49">
        <v>42254</v>
      </c>
      <c r="AE75" s="47"/>
    </row>
    <row r="76" spans="1:33" ht="15" customHeight="1" x14ac:dyDescent="0.2">
      <c r="A76" s="47">
        <v>72</v>
      </c>
      <c r="B76" s="47" t="s">
        <v>79</v>
      </c>
      <c r="C76" s="47" t="s">
        <v>79</v>
      </c>
      <c r="D76" s="48" t="s">
        <v>232</v>
      </c>
      <c r="E76" s="47">
        <v>44</v>
      </c>
      <c r="F76" s="47" t="s">
        <v>14</v>
      </c>
      <c r="G76" s="48" t="s">
        <v>232</v>
      </c>
      <c r="H76" s="47">
        <f t="shared" si="1"/>
        <v>62</v>
      </c>
      <c r="I76" s="49">
        <v>19520</v>
      </c>
      <c r="L76" s="50"/>
      <c r="M76" s="50"/>
      <c r="N76" s="48">
        <v>24</v>
      </c>
      <c r="O76" s="57">
        <v>197</v>
      </c>
      <c r="P76" s="57">
        <v>463</v>
      </c>
      <c r="Q76" s="57">
        <v>150</v>
      </c>
      <c r="R76" s="57">
        <v>164</v>
      </c>
      <c r="S76" s="57">
        <v>30</v>
      </c>
      <c r="T76" s="57">
        <v>3</v>
      </c>
      <c r="U76" s="57">
        <v>0</v>
      </c>
      <c r="V76" s="57">
        <v>88</v>
      </c>
      <c r="W76" s="57">
        <v>126</v>
      </c>
      <c r="X76" s="57">
        <v>39</v>
      </c>
      <c r="Y76" s="58">
        <v>0.35421166306695462</v>
      </c>
      <c r="AA76" s="49">
        <v>42254</v>
      </c>
      <c r="AE76" s="47"/>
    </row>
    <row r="77" spans="1:33" ht="15" customHeight="1" x14ac:dyDescent="0.2">
      <c r="A77" s="47">
        <v>73</v>
      </c>
      <c r="B77" s="47" t="s">
        <v>79</v>
      </c>
      <c r="C77" s="47" t="s">
        <v>79</v>
      </c>
      <c r="D77" s="48" t="s">
        <v>233</v>
      </c>
      <c r="E77" s="47">
        <v>85</v>
      </c>
      <c r="F77" s="47" t="s">
        <v>64</v>
      </c>
      <c r="G77" s="48" t="s">
        <v>233</v>
      </c>
      <c r="H77" s="47">
        <f t="shared" si="1"/>
        <v>50</v>
      </c>
      <c r="I77" s="49">
        <v>23878</v>
      </c>
      <c r="L77" s="50"/>
      <c r="M77" s="50"/>
      <c r="N77" s="48">
        <v>1</v>
      </c>
      <c r="O77" s="57">
        <v>10</v>
      </c>
      <c r="P77" s="57">
        <v>29</v>
      </c>
      <c r="Q77" s="57">
        <v>1</v>
      </c>
      <c r="R77" s="57">
        <v>8</v>
      </c>
      <c r="S77" s="57">
        <v>0</v>
      </c>
      <c r="T77" s="57">
        <v>0</v>
      </c>
      <c r="U77" s="57">
        <v>0</v>
      </c>
      <c r="V77" s="57">
        <v>1</v>
      </c>
      <c r="W77" s="57">
        <v>0</v>
      </c>
      <c r="X77" s="57">
        <v>1</v>
      </c>
      <c r="Y77" s="58">
        <v>0.27586206896551724</v>
      </c>
      <c r="AA77" s="49">
        <v>42254</v>
      </c>
      <c r="AE77" s="59"/>
    </row>
    <row r="78" spans="1:33" ht="15" customHeight="1" x14ac:dyDescent="0.2">
      <c r="A78" s="47">
        <v>74</v>
      </c>
      <c r="B78" s="47" t="s">
        <v>79</v>
      </c>
      <c r="C78" s="47" t="s">
        <v>79</v>
      </c>
      <c r="D78" s="48" t="s">
        <v>234</v>
      </c>
      <c r="E78" s="47">
        <v>72</v>
      </c>
      <c r="F78" s="47" t="s">
        <v>14</v>
      </c>
      <c r="G78" s="48" t="s">
        <v>234</v>
      </c>
      <c r="H78" s="47">
        <f t="shared" si="1"/>
        <v>42</v>
      </c>
      <c r="I78" s="49">
        <v>26616</v>
      </c>
      <c r="L78" s="50"/>
      <c r="M78" s="50"/>
      <c r="N78" s="57">
        <v>1</v>
      </c>
      <c r="O78" s="57">
        <v>10</v>
      </c>
      <c r="P78" s="57">
        <v>30</v>
      </c>
      <c r="Q78" s="57">
        <v>5</v>
      </c>
      <c r="R78" s="57">
        <v>13</v>
      </c>
      <c r="S78" s="57">
        <v>2</v>
      </c>
      <c r="T78" s="57">
        <v>0</v>
      </c>
      <c r="U78" s="57">
        <v>0</v>
      </c>
      <c r="V78" s="57">
        <v>3</v>
      </c>
      <c r="W78" s="57">
        <v>2</v>
      </c>
      <c r="X78" s="57">
        <v>1</v>
      </c>
      <c r="Y78" s="58">
        <v>0.43333333333333335</v>
      </c>
      <c r="Z78" s="67"/>
      <c r="AA78" s="49">
        <v>42254</v>
      </c>
      <c r="AE78" s="59"/>
    </row>
    <row r="79" spans="1:33" ht="15" customHeight="1" x14ac:dyDescent="0.2">
      <c r="A79" s="47">
        <v>75</v>
      </c>
      <c r="B79" s="47" t="s">
        <v>79</v>
      </c>
      <c r="C79" s="47" t="s">
        <v>79</v>
      </c>
      <c r="D79" s="48" t="s">
        <v>235</v>
      </c>
      <c r="E79" s="47">
        <v>75</v>
      </c>
      <c r="F79" s="49" t="s">
        <v>9</v>
      </c>
      <c r="G79" s="48" t="s">
        <v>235</v>
      </c>
      <c r="H79" s="47">
        <f t="shared" si="1"/>
        <v>42</v>
      </c>
      <c r="I79" s="49">
        <v>26576</v>
      </c>
      <c r="L79" s="50"/>
      <c r="M79" s="50"/>
      <c r="N79" s="48">
        <v>5</v>
      </c>
      <c r="O79" s="57">
        <v>32</v>
      </c>
      <c r="P79" s="57">
        <v>115</v>
      </c>
      <c r="Q79" s="57">
        <v>20</v>
      </c>
      <c r="R79" s="57">
        <v>35</v>
      </c>
      <c r="S79" s="57">
        <v>9</v>
      </c>
      <c r="T79" s="57">
        <v>0</v>
      </c>
      <c r="U79" s="57">
        <v>0</v>
      </c>
      <c r="V79" s="57">
        <v>24</v>
      </c>
      <c r="W79" s="57">
        <v>18</v>
      </c>
      <c r="X79" s="57">
        <v>22</v>
      </c>
      <c r="Y79" s="58">
        <v>0.30434782608695654</v>
      </c>
      <c r="AA79" s="49">
        <v>42254</v>
      </c>
      <c r="AE79" s="47"/>
    </row>
    <row r="80" spans="1:33" ht="15" customHeight="1" x14ac:dyDescent="0.2">
      <c r="A80" s="47">
        <v>76</v>
      </c>
      <c r="B80" s="47" t="s">
        <v>79</v>
      </c>
      <c r="C80" s="47" t="s">
        <v>79</v>
      </c>
      <c r="D80" s="48" t="s">
        <v>236</v>
      </c>
      <c r="E80" s="47">
        <v>83</v>
      </c>
      <c r="F80" s="49" t="s">
        <v>8</v>
      </c>
      <c r="G80" s="48" t="s">
        <v>236</v>
      </c>
      <c r="H80" s="47">
        <f t="shared" si="1"/>
        <v>51</v>
      </c>
      <c r="I80" s="49">
        <v>23506</v>
      </c>
      <c r="L80" s="50"/>
      <c r="M80" s="50"/>
      <c r="N80" s="48">
        <v>2</v>
      </c>
      <c r="O80" s="57">
        <v>17</v>
      </c>
      <c r="P80" s="57">
        <v>45</v>
      </c>
      <c r="Q80" s="57">
        <v>12</v>
      </c>
      <c r="R80" s="57">
        <v>16</v>
      </c>
      <c r="S80" s="57">
        <v>1</v>
      </c>
      <c r="T80" s="57">
        <v>0</v>
      </c>
      <c r="U80" s="57">
        <v>1</v>
      </c>
      <c r="V80" s="57">
        <v>11</v>
      </c>
      <c r="W80" s="57">
        <v>7</v>
      </c>
      <c r="X80" s="57">
        <v>13</v>
      </c>
      <c r="Y80" s="58">
        <v>0.35555555555555557</v>
      </c>
      <c r="AA80" s="49">
        <v>42254</v>
      </c>
      <c r="AE80" s="47"/>
    </row>
    <row r="81" spans="1:33" ht="15" customHeight="1" x14ac:dyDescent="0.2">
      <c r="A81" s="47">
        <v>77</v>
      </c>
      <c r="B81" s="47" t="s">
        <v>79</v>
      </c>
      <c r="C81" s="47" t="s">
        <v>79</v>
      </c>
      <c r="D81" s="48" t="s">
        <v>237</v>
      </c>
      <c r="E81" s="47">
        <v>5</v>
      </c>
      <c r="F81" s="47" t="s">
        <v>73</v>
      </c>
      <c r="G81" s="48" t="s">
        <v>237</v>
      </c>
      <c r="H81" s="47">
        <f t="shared" si="1"/>
        <v>49</v>
      </c>
      <c r="I81" s="49">
        <v>24330</v>
      </c>
      <c r="L81" s="50"/>
      <c r="M81" s="50"/>
      <c r="N81" s="48">
        <v>3</v>
      </c>
      <c r="O81" s="57">
        <v>29</v>
      </c>
      <c r="P81" s="57">
        <v>82</v>
      </c>
      <c r="Q81" s="57">
        <v>26</v>
      </c>
      <c r="R81" s="57">
        <v>34</v>
      </c>
      <c r="S81" s="57">
        <v>7</v>
      </c>
      <c r="T81" s="57">
        <v>0</v>
      </c>
      <c r="U81" s="57">
        <v>0</v>
      </c>
      <c r="V81" s="57">
        <v>14</v>
      </c>
      <c r="W81" s="57">
        <v>10</v>
      </c>
      <c r="X81" s="57">
        <v>3</v>
      </c>
      <c r="Y81" s="58">
        <v>0.41463414634146339</v>
      </c>
      <c r="Z81" s="56"/>
      <c r="AA81" s="49">
        <v>42254</v>
      </c>
      <c r="AD81" s="53"/>
      <c r="AE81" s="54"/>
    </row>
    <row r="82" spans="1:33" ht="15" customHeight="1" x14ac:dyDescent="0.2">
      <c r="A82" s="47">
        <v>78</v>
      </c>
      <c r="B82" s="47" t="s">
        <v>79</v>
      </c>
      <c r="C82" s="47" t="s">
        <v>79</v>
      </c>
      <c r="D82" s="48" t="s">
        <v>238</v>
      </c>
      <c r="E82" s="47">
        <v>57</v>
      </c>
      <c r="F82" s="47" t="s">
        <v>64</v>
      </c>
      <c r="G82" s="48" t="s">
        <v>238</v>
      </c>
      <c r="H82" s="47">
        <f t="shared" si="1"/>
        <v>52</v>
      </c>
      <c r="I82" s="49">
        <v>23062</v>
      </c>
      <c r="L82" s="50"/>
      <c r="M82" s="50"/>
      <c r="N82" s="48">
        <v>13</v>
      </c>
      <c r="O82" s="57">
        <v>118</v>
      </c>
      <c r="P82" s="57">
        <v>330</v>
      </c>
      <c r="Q82" s="57">
        <v>87</v>
      </c>
      <c r="R82" s="57">
        <v>140</v>
      </c>
      <c r="S82" s="57">
        <v>26</v>
      </c>
      <c r="T82" s="57">
        <v>16</v>
      </c>
      <c r="U82" s="57">
        <v>1</v>
      </c>
      <c r="V82" s="57">
        <v>77</v>
      </c>
      <c r="W82" s="57">
        <v>34</v>
      </c>
      <c r="X82" s="57">
        <v>36</v>
      </c>
      <c r="Y82" s="58">
        <v>0.42424242424242425</v>
      </c>
      <c r="AA82" s="49">
        <v>42254</v>
      </c>
      <c r="AB82" s="54"/>
      <c r="AE82" s="47"/>
      <c r="AG82" s="47"/>
    </row>
    <row r="83" spans="1:33" ht="15" customHeight="1" x14ac:dyDescent="0.2">
      <c r="A83" s="47">
        <v>79</v>
      </c>
      <c r="B83" s="47" t="s">
        <v>79</v>
      </c>
      <c r="C83" s="47" t="s">
        <v>96</v>
      </c>
      <c r="D83" s="48" t="s">
        <v>239</v>
      </c>
      <c r="E83" s="47">
        <v>101</v>
      </c>
      <c r="F83" s="47" t="s">
        <v>23</v>
      </c>
      <c r="G83" s="48" t="s">
        <v>239</v>
      </c>
      <c r="H83" s="47">
        <f t="shared" si="1"/>
        <v>64</v>
      </c>
      <c r="I83" s="49">
        <v>18805</v>
      </c>
      <c r="L83" s="50"/>
      <c r="M83" s="50"/>
      <c r="N83" s="48">
        <v>16</v>
      </c>
      <c r="O83" s="57">
        <v>137</v>
      </c>
      <c r="P83" s="57">
        <v>383</v>
      </c>
      <c r="Q83" s="57">
        <v>80</v>
      </c>
      <c r="R83" s="57">
        <v>131</v>
      </c>
      <c r="S83" s="57">
        <v>37</v>
      </c>
      <c r="T83" s="57">
        <v>0</v>
      </c>
      <c r="U83" s="57">
        <v>6</v>
      </c>
      <c r="V83" s="57">
        <v>101</v>
      </c>
      <c r="W83" s="57">
        <v>49</v>
      </c>
      <c r="X83" s="57">
        <v>55</v>
      </c>
      <c r="Y83" s="58">
        <v>0.34203655352480417</v>
      </c>
      <c r="Z83" s="68"/>
      <c r="AA83" s="49">
        <v>42254</v>
      </c>
      <c r="AE83" s="59"/>
      <c r="AG83" s="47"/>
    </row>
    <row r="84" spans="1:33" ht="15" customHeight="1" x14ac:dyDescent="0.2">
      <c r="A84" s="47">
        <v>80</v>
      </c>
      <c r="B84" s="47" t="s">
        <v>79</v>
      </c>
      <c r="C84" s="47" t="s">
        <v>79</v>
      </c>
      <c r="D84" s="48" t="s">
        <v>240</v>
      </c>
      <c r="E84" s="47">
        <v>47</v>
      </c>
      <c r="F84" s="47" t="s">
        <v>9</v>
      </c>
      <c r="G84" s="48" t="s">
        <v>240</v>
      </c>
      <c r="H84" s="47">
        <f t="shared" si="1"/>
        <v>50</v>
      </c>
      <c r="I84" s="49">
        <v>23952</v>
      </c>
      <c r="L84" s="50"/>
      <c r="M84" s="50"/>
      <c r="N84" s="48">
        <v>10</v>
      </c>
      <c r="O84" s="57">
        <v>80</v>
      </c>
      <c r="P84" s="57">
        <v>202</v>
      </c>
      <c r="Q84" s="57">
        <v>51</v>
      </c>
      <c r="R84" s="57">
        <v>71</v>
      </c>
      <c r="S84" s="57">
        <v>11</v>
      </c>
      <c r="T84" s="57">
        <v>2</v>
      </c>
      <c r="U84" s="57">
        <v>0</v>
      </c>
      <c r="V84" s="57">
        <v>28</v>
      </c>
      <c r="W84" s="57">
        <v>41</v>
      </c>
      <c r="X84" s="57">
        <v>37</v>
      </c>
      <c r="Y84" s="58">
        <v>0.35148514851485146</v>
      </c>
      <c r="AA84" s="49">
        <v>42254</v>
      </c>
      <c r="AE84" s="47"/>
    </row>
    <row r="85" spans="1:33" ht="15" customHeight="1" x14ac:dyDescent="0.2">
      <c r="A85" s="47">
        <v>81</v>
      </c>
      <c r="B85" s="47" t="s">
        <v>79</v>
      </c>
      <c r="C85" s="47" t="s">
        <v>79</v>
      </c>
      <c r="D85" s="48" t="s">
        <v>241</v>
      </c>
      <c r="E85" s="47">
        <v>3</v>
      </c>
      <c r="F85" s="47" t="s">
        <v>68</v>
      </c>
      <c r="G85" s="48" t="s">
        <v>241</v>
      </c>
      <c r="H85" s="47">
        <f t="shared" si="1"/>
        <v>50</v>
      </c>
      <c r="I85" s="49">
        <v>23882</v>
      </c>
      <c r="L85" s="50"/>
      <c r="M85" s="50"/>
      <c r="N85" s="48">
        <v>5</v>
      </c>
      <c r="O85" s="57">
        <v>45</v>
      </c>
      <c r="P85" s="57">
        <v>130</v>
      </c>
      <c r="Q85" s="57">
        <v>48</v>
      </c>
      <c r="R85" s="57">
        <v>63</v>
      </c>
      <c r="S85" s="57">
        <v>8</v>
      </c>
      <c r="T85" s="57">
        <v>0</v>
      </c>
      <c r="U85" s="57">
        <v>0</v>
      </c>
      <c r="V85" s="57">
        <v>33</v>
      </c>
      <c r="W85" s="57">
        <v>14</v>
      </c>
      <c r="X85" s="57">
        <v>6</v>
      </c>
      <c r="Y85" s="58">
        <v>0.48461538461538461</v>
      </c>
      <c r="AA85" s="49">
        <v>42254</v>
      </c>
      <c r="AE85" s="59"/>
    </row>
    <row r="86" spans="1:33" ht="15" customHeight="1" x14ac:dyDescent="0.2">
      <c r="A86" s="47">
        <v>82</v>
      </c>
      <c r="B86" s="47" t="s">
        <v>79</v>
      </c>
      <c r="C86" s="47" t="s">
        <v>79</v>
      </c>
      <c r="D86" s="48" t="s">
        <v>242</v>
      </c>
      <c r="E86" s="47">
        <v>58</v>
      </c>
      <c r="F86" s="47" t="s">
        <v>8</v>
      </c>
      <c r="G86" s="48" t="s">
        <v>242</v>
      </c>
      <c r="H86" s="47">
        <f t="shared" si="1"/>
        <v>45</v>
      </c>
      <c r="I86" s="49">
        <v>25549</v>
      </c>
      <c r="L86" s="50"/>
      <c r="M86" s="50"/>
      <c r="N86" s="48">
        <v>1</v>
      </c>
      <c r="O86" s="57">
        <v>8</v>
      </c>
      <c r="P86" s="57">
        <v>24</v>
      </c>
      <c r="Q86" s="57">
        <v>9</v>
      </c>
      <c r="R86" s="57">
        <v>10</v>
      </c>
      <c r="S86" s="57">
        <v>2</v>
      </c>
      <c r="T86" s="57">
        <v>0</v>
      </c>
      <c r="U86" s="57">
        <v>0</v>
      </c>
      <c r="V86" s="57">
        <v>5</v>
      </c>
      <c r="W86" s="57">
        <v>2</v>
      </c>
      <c r="X86" s="57">
        <v>1</v>
      </c>
      <c r="Y86" s="58">
        <v>0.41666666666666669</v>
      </c>
      <c r="AA86" s="49">
        <v>42254</v>
      </c>
      <c r="AE86" s="59"/>
    </row>
    <row r="87" spans="1:33" ht="15" customHeight="1" x14ac:dyDescent="0.2">
      <c r="A87" s="47">
        <v>83</v>
      </c>
      <c r="B87" s="47" t="s">
        <v>79</v>
      </c>
      <c r="C87" s="47" t="s">
        <v>79</v>
      </c>
      <c r="D87" s="48" t="s">
        <v>243</v>
      </c>
      <c r="E87" s="47">
        <v>86</v>
      </c>
      <c r="F87" s="47" t="s">
        <v>8</v>
      </c>
      <c r="G87" s="48" t="s">
        <v>512</v>
      </c>
      <c r="H87" s="47">
        <f t="shared" si="1"/>
        <v>51</v>
      </c>
      <c r="I87" s="49">
        <v>23555</v>
      </c>
      <c r="L87" s="50"/>
      <c r="M87" s="50"/>
      <c r="N87" s="48">
        <v>11</v>
      </c>
      <c r="O87" s="57">
        <v>93</v>
      </c>
      <c r="P87" s="57">
        <v>273</v>
      </c>
      <c r="Q87" s="57">
        <v>60</v>
      </c>
      <c r="R87" s="57">
        <v>101</v>
      </c>
      <c r="S87" s="57">
        <v>17</v>
      </c>
      <c r="T87" s="57">
        <v>3</v>
      </c>
      <c r="U87" s="57">
        <v>0</v>
      </c>
      <c r="V87" s="57">
        <v>54</v>
      </c>
      <c r="W87" s="57">
        <v>25</v>
      </c>
      <c r="X87" s="57">
        <v>48</v>
      </c>
      <c r="Y87" s="58">
        <v>0.36996336996336998</v>
      </c>
      <c r="AA87" s="49">
        <v>42254</v>
      </c>
      <c r="AE87" s="47"/>
    </row>
    <row r="88" spans="1:33" ht="15" customHeight="1" x14ac:dyDescent="0.2">
      <c r="A88" s="47">
        <v>84</v>
      </c>
      <c r="B88" s="47" t="s">
        <v>79</v>
      </c>
      <c r="C88" s="47" t="s">
        <v>79</v>
      </c>
      <c r="D88" s="48" t="s">
        <v>244</v>
      </c>
      <c r="E88" s="47">
        <v>39</v>
      </c>
      <c r="F88" s="47" t="s">
        <v>66</v>
      </c>
      <c r="G88" s="48" t="s">
        <v>244</v>
      </c>
      <c r="H88" s="47">
        <f t="shared" si="1"/>
        <v>47</v>
      </c>
      <c r="I88" s="49">
        <v>24802</v>
      </c>
      <c r="L88" s="50"/>
      <c r="M88" s="50"/>
      <c r="N88" s="48">
        <v>9</v>
      </c>
      <c r="O88" s="57">
        <v>86</v>
      </c>
      <c r="P88" s="57">
        <v>241</v>
      </c>
      <c r="Q88" s="57">
        <v>46</v>
      </c>
      <c r="R88" s="57">
        <v>74</v>
      </c>
      <c r="S88" s="57">
        <v>5</v>
      </c>
      <c r="T88" s="57">
        <v>2</v>
      </c>
      <c r="U88" s="57">
        <v>0</v>
      </c>
      <c r="V88" s="57">
        <v>34</v>
      </c>
      <c r="W88" s="57">
        <v>22</v>
      </c>
      <c r="X88" s="57">
        <v>50</v>
      </c>
      <c r="Y88" s="58">
        <v>0.30705394190871371</v>
      </c>
      <c r="AA88" s="49">
        <v>42254</v>
      </c>
      <c r="AE88" s="47"/>
    </row>
    <row r="89" spans="1:33" ht="15" customHeight="1" x14ac:dyDescent="0.2">
      <c r="A89" s="47">
        <v>85</v>
      </c>
      <c r="B89" s="47" t="s">
        <v>79</v>
      </c>
      <c r="C89" s="47" t="s">
        <v>79</v>
      </c>
      <c r="D89" s="48" t="s">
        <v>245</v>
      </c>
      <c r="E89" s="47">
        <v>140</v>
      </c>
      <c r="F89" s="69" t="s">
        <v>64</v>
      </c>
      <c r="G89" s="48" t="s">
        <v>245</v>
      </c>
      <c r="H89" s="47">
        <f t="shared" si="1"/>
        <v>60</v>
      </c>
      <c r="I89" s="49">
        <v>20334</v>
      </c>
      <c r="L89" s="50"/>
      <c r="M89" s="50"/>
      <c r="N89" s="57">
        <v>8</v>
      </c>
      <c r="O89" s="63">
        <v>73</v>
      </c>
      <c r="P89" s="63">
        <v>203</v>
      </c>
      <c r="Q89" s="63">
        <v>25</v>
      </c>
      <c r="R89" s="63">
        <v>57</v>
      </c>
      <c r="S89" s="63">
        <v>3</v>
      </c>
      <c r="T89" s="47">
        <v>0</v>
      </c>
      <c r="U89" s="63">
        <v>0</v>
      </c>
      <c r="V89" s="63">
        <v>18</v>
      </c>
      <c r="W89" s="63">
        <v>18</v>
      </c>
      <c r="X89" s="63">
        <v>18</v>
      </c>
      <c r="Y89" s="56">
        <v>0.28078817733990147</v>
      </c>
      <c r="AA89" s="49">
        <v>42254</v>
      </c>
      <c r="AE89" s="59"/>
    </row>
    <row r="90" spans="1:33" ht="15" customHeight="1" x14ac:dyDescent="0.2">
      <c r="A90" s="47">
        <v>86</v>
      </c>
      <c r="B90" s="47" t="s">
        <v>79</v>
      </c>
      <c r="C90" s="47" t="s">
        <v>79</v>
      </c>
      <c r="D90" s="48" t="s">
        <v>246</v>
      </c>
      <c r="E90" s="47">
        <v>92</v>
      </c>
      <c r="F90" s="47" t="s">
        <v>47</v>
      </c>
      <c r="G90" s="48" t="s">
        <v>246</v>
      </c>
      <c r="H90" s="47">
        <f t="shared" si="1"/>
        <v>42</v>
      </c>
      <c r="I90" s="49">
        <v>26639</v>
      </c>
      <c r="L90" s="50"/>
      <c r="M90" s="50"/>
      <c r="N90" s="48">
        <v>4</v>
      </c>
      <c r="O90" s="57">
        <v>27</v>
      </c>
      <c r="P90" s="57">
        <v>61</v>
      </c>
      <c r="Q90" s="57">
        <v>9</v>
      </c>
      <c r="R90" s="57">
        <v>16</v>
      </c>
      <c r="S90" s="57">
        <v>5</v>
      </c>
      <c r="T90" s="57">
        <v>1</v>
      </c>
      <c r="U90" s="57">
        <v>0</v>
      </c>
      <c r="V90" s="57">
        <v>14</v>
      </c>
      <c r="W90" s="57">
        <v>15</v>
      </c>
      <c r="X90" s="57">
        <v>11</v>
      </c>
      <c r="Y90" s="58">
        <v>0.26229508196721313</v>
      </c>
      <c r="AA90" s="49">
        <v>42254</v>
      </c>
      <c r="AE90" s="47"/>
    </row>
    <row r="91" spans="1:33" ht="15" customHeight="1" x14ac:dyDescent="0.2">
      <c r="A91" s="47">
        <v>87</v>
      </c>
      <c r="B91" s="47" t="s">
        <v>79</v>
      </c>
      <c r="C91" s="47" t="s">
        <v>79</v>
      </c>
      <c r="D91" s="48" t="s">
        <v>247</v>
      </c>
      <c r="E91" s="47">
        <v>55</v>
      </c>
      <c r="F91" s="47" t="s">
        <v>8</v>
      </c>
      <c r="G91" s="48" t="s">
        <v>247</v>
      </c>
      <c r="H91" s="47">
        <f t="shared" si="1"/>
        <v>50</v>
      </c>
      <c r="I91" s="49">
        <v>23877</v>
      </c>
      <c r="L91" s="50"/>
      <c r="M91" s="50"/>
      <c r="N91" s="48">
        <v>5</v>
      </c>
      <c r="O91" s="57">
        <v>49</v>
      </c>
      <c r="P91" s="57">
        <v>142</v>
      </c>
      <c r="Q91" s="57">
        <v>18</v>
      </c>
      <c r="R91" s="57">
        <v>47</v>
      </c>
      <c r="S91" s="57">
        <v>15</v>
      </c>
      <c r="T91" s="57">
        <v>0</v>
      </c>
      <c r="U91" s="57">
        <v>1</v>
      </c>
      <c r="V91" s="57">
        <v>21</v>
      </c>
      <c r="W91" s="57">
        <v>11</v>
      </c>
      <c r="X91" s="57">
        <v>19</v>
      </c>
      <c r="Y91" s="58">
        <v>0.33098591549295775</v>
      </c>
      <c r="Z91" s="70"/>
      <c r="AA91" s="49">
        <v>42254</v>
      </c>
      <c r="AE91" s="59"/>
      <c r="AG91" s="47"/>
    </row>
    <row r="92" spans="1:33" ht="15" customHeight="1" x14ac:dyDescent="0.2">
      <c r="A92" s="47">
        <v>88</v>
      </c>
      <c r="B92" s="47" t="s">
        <v>79</v>
      </c>
      <c r="C92" s="47" t="s">
        <v>79</v>
      </c>
      <c r="D92" s="48" t="s">
        <v>248</v>
      </c>
      <c r="E92" s="47">
        <v>137</v>
      </c>
      <c r="F92" s="49" t="s">
        <v>66</v>
      </c>
      <c r="G92" s="48" t="s">
        <v>248</v>
      </c>
      <c r="H92" s="47">
        <f t="shared" si="1"/>
        <v>56</v>
      </c>
      <c r="I92" s="49">
        <v>21802</v>
      </c>
      <c r="L92" s="50"/>
      <c r="M92" s="55"/>
      <c r="N92" s="48">
        <v>9</v>
      </c>
      <c r="O92" s="57">
        <v>86</v>
      </c>
      <c r="P92" s="57">
        <v>218</v>
      </c>
      <c r="Q92" s="57">
        <v>41</v>
      </c>
      <c r="R92" s="57">
        <v>59</v>
      </c>
      <c r="S92" s="57">
        <v>5</v>
      </c>
      <c r="T92" s="57">
        <v>0</v>
      </c>
      <c r="U92" s="57">
        <v>0</v>
      </c>
      <c r="V92" s="57">
        <v>29</v>
      </c>
      <c r="W92" s="57">
        <v>40</v>
      </c>
      <c r="X92" s="57">
        <v>33</v>
      </c>
      <c r="Y92" s="58">
        <v>0.27064220183486237</v>
      </c>
      <c r="Z92" s="67"/>
      <c r="AA92" s="49">
        <v>42254</v>
      </c>
      <c r="AE92" s="59"/>
    </row>
    <row r="93" spans="1:33" ht="15" customHeight="1" x14ac:dyDescent="0.2">
      <c r="A93" s="47">
        <v>89</v>
      </c>
      <c r="B93" s="47" t="s">
        <v>96</v>
      </c>
      <c r="C93" s="47" t="s">
        <v>79</v>
      </c>
      <c r="D93" s="48" t="s">
        <v>249</v>
      </c>
      <c r="E93" s="47">
        <v>130</v>
      </c>
      <c r="F93" s="47" t="s">
        <v>49</v>
      </c>
      <c r="G93" s="48" t="s">
        <v>249</v>
      </c>
      <c r="H93" s="47">
        <f t="shared" si="1"/>
        <v>56</v>
      </c>
      <c r="I93" s="49">
        <v>21743</v>
      </c>
      <c r="L93" s="50"/>
      <c r="M93" s="50"/>
      <c r="N93" s="48">
        <v>18</v>
      </c>
      <c r="O93" s="57">
        <v>152</v>
      </c>
      <c r="P93" s="57">
        <v>366</v>
      </c>
      <c r="Q93" s="57">
        <v>62</v>
      </c>
      <c r="R93" s="57">
        <v>86</v>
      </c>
      <c r="S93" s="57">
        <v>4</v>
      </c>
      <c r="T93" s="57">
        <v>1</v>
      </c>
      <c r="U93" s="57">
        <v>0</v>
      </c>
      <c r="V93" s="57">
        <v>37</v>
      </c>
      <c r="W93" s="57">
        <v>81</v>
      </c>
      <c r="X93" s="57">
        <v>85</v>
      </c>
      <c r="Y93" s="58">
        <v>0.23497267759562843</v>
      </c>
      <c r="AA93" s="49">
        <v>42254</v>
      </c>
      <c r="AE93" s="59"/>
    </row>
    <row r="94" spans="1:33" ht="15" customHeight="1" x14ac:dyDescent="0.2">
      <c r="A94" s="47">
        <v>90</v>
      </c>
      <c r="B94" s="47" t="s">
        <v>96</v>
      </c>
      <c r="C94" s="47" t="s">
        <v>79</v>
      </c>
      <c r="D94" s="48" t="s">
        <v>250</v>
      </c>
      <c r="E94" s="47">
        <v>98</v>
      </c>
      <c r="F94" s="47" t="s">
        <v>60</v>
      </c>
      <c r="G94" s="48" t="s">
        <v>250</v>
      </c>
      <c r="H94" s="47">
        <f t="shared" si="1"/>
        <v>43</v>
      </c>
      <c r="I94" s="49">
        <v>26336</v>
      </c>
      <c r="K94" s="47" t="s">
        <v>164</v>
      </c>
      <c r="L94" s="50"/>
      <c r="M94" s="50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8"/>
      <c r="AA94" s="49">
        <v>42254</v>
      </c>
      <c r="AE94" s="59"/>
      <c r="AG94" s="47"/>
    </row>
    <row r="95" spans="1:33" ht="15" customHeight="1" x14ac:dyDescent="0.2">
      <c r="A95" s="47">
        <v>91</v>
      </c>
      <c r="B95" s="47" t="s">
        <v>96</v>
      </c>
      <c r="C95" s="47" t="s">
        <v>96</v>
      </c>
      <c r="D95" s="48" t="s">
        <v>251</v>
      </c>
      <c r="E95" s="47">
        <v>122</v>
      </c>
      <c r="F95" s="49" t="s">
        <v>9</v>
      </c>
      <c r="G95" s="48" t="s">
        <v>251</v>
      </c>
      <c r="H95" s="47">
        <f t="shared" si="1"/>
        <v>59</v>
      </c>
      <c r="I95" s="49">
        <v>20433</v>
      </c>
      <c r="L95" s="50"/>
      <c r="M95" s="50"/>
      <c r="N95" s="48">
        <v>21</v>
      </c>
      <c r="O95" s="57">
        <v>140</v>
      </c>
      <c r="P95" s="57">
        <v>329</v>
      </c>
      <c r="Q95" s="57">
        <v>98</v>
      </c>
      <c r="R95" s="57">
        <v>114</v>
      </c>
      <c r="S95" s="57">
        <v>17</v>
      </c>
      <c r="T95" s="57">
        <v>1</v>
      </c>
      <c r="U95" s="57">
        <v>0</v>
      </c>
      <c r="V95" s="57">
        <v>76</v>
      </c>
      <c r="W95" s="57">
        <v>105</v>
      </c>
      <c r="X95" s="57">
        <v>24</v>
      </c>
      <c r="Y95" s="58">
        <v>0.34650455927051671</v>
      </c>
      <c r="AA95" s="49">
        <v>42254</v>
      </c>
      <c r="AB95" s="54"/>
      <c r="AE95" s="59"/>
    </row>
    <row r="96" spans="1:33" ht="15" customHeight="1" x14ac:dyDescent="0.2">
      <c r="A96" s="47">
        <v>92</v>
      </c>
      <c r="B96" s="47" t="s">
        <v>79</v>
      </c>
      <c r="C96" s="47" t="s">
        <v>79</v>
      </c>
      <c r="D96" s="48" t="s">
        <v>252</v>
      </c>
      <c r="E96" s="47">
        <v>14</v>
      </c>
      <c r="F96" s="47" t="s">
        <v>60</v>
      </c>
      <c r="G96" s="48" t="s">
        <v>252</v>
      </c>
      <c r="H96" s="47">
        <f t="shared" si="1"/>
        <v>45</v>
      </c>
      <c r="I96" s="49">
        <v>25720</v>
      </c>
      <c r="L96" s="50"/>
      <c r="M96" s="50"/>
      <c r="N96" s="48">
        <v>7</v>
      </c>
      <c r="O96" s="57">
        <v>66</v>
      </c>
      <c r="P96" s="57">
        <v>164</v>
      </c>
      <c r="Q96" s="57">
        <v>82</v>
      </c>
      <c r="R96" s="57">
        <v>96</v>
      </c>
      <c r="S96" s="57">
        <v>24</v>
      </c>
      <c r="T96" s="57">
        <v>4</v>
      </c>
      <c r="U96" s="57">
        <v>5</v>
      </c>
      <c r="V96" s="57">
        <v>75</v>
      </c>
      <c r="W96" s="57">
        <v>45</v>
      </c>
      <c r="X96" s="57">
        <v>6</v>
      </c>
      <c r="Y96" s="58">
        <v>0.58536585365853655</v>
      </c>
      <c r="AA96" s="49">
        <v>42254</v>
      </c>
      <c r="AE96" s="59"/>
    </row>
    <row r="97" spans="1:40" ht="15" customHeight="1" x14ac:dyDescent="0.2">
      <c r="A97" s="47">
        <v>93</v>
      </c>
      <c r="B97" s="47" t="s">
        <v>79</v>
      </c>
      <c r="C97" s="47" t="s">
        <v>79</v>
      </c>
      <c r="D97" s="48" t="s">
        <v>253</v>
      </c>
      <c r="E97" s="47">
        <v>6</v>
      </c>
      <c r="F97" s="47" t="s">
        <v>62</v>
      </c>
      <c r="G97" s="48" t="s">
        <v>253</v>
      </c>
      <c r="H97" s="47">
        <f t="shared" si="1"/>
        <v>49</v>
      </c>
      <c r="I97" s="49">
        <v>24188</v>
      </c>
      <c r="L97" s="50"/>
      <c r="M97" s="50"/>
      <c r="N97" s="48">
        <v>9</v>
      </c>
      <c r="O97" s="57">
        <v>83</v>
      </c>
      <c r="P97" s="57">
        <v>226</v>
      </c>
      <c r="Q97" s="57">
        <v>76</v>
      </c>
      <c r="R97" s="57">
        <v>103</v>
      </c>
      <c r="S97" s="57">
        <v>28</v>
      </c>
      <c r="T97" s="57">
        <v>1</v>
      </c>
      <c r="U97" s="57">
        <v>4</v>
      </c>
      <c r="V97" s="57">
        <v>66</v>
      </c>
      <c r="W97" s="57">
        <v>39</v>
      </c>
      <c r="X97" s="57">
        <v>37</v>
      </c>
      <c r="Y97" s="58">
        <v>0.45575221238938052</v>
      </c>
      <c r="Z97" s="68"/>
      <c r="AA97" s="49">
        <v>42254</v>
      </c>
      <c r="AE97" s="59"/>
      <c r="AG97" s="47"/>
    </row>
    <row r="98" spans="1:40" ht="15" customHeight="1" x14ac:dyDescent="0.2">
      <c r="A98" s="47">
        <v>94</v>
      </c>
      <c r="B98" s="47" t="s">
        <v>79</v>
      </c>
      <c r="C98" s="47" t="s">
        <v>79</v>
      </c>
      <c r="D98" s="48" t="s">
        <v>254</v>
      </c>
      <c r="E98" s="47">
        <v>77</v>
      </c>
      <c r="F98" s="47" t="s">
        <v>47</v>
      </c>
      <c r="G98" s="48" t="s">
        <v>254</v>
      </c>
      <c r="H98" s="47">
        <f t="shared" si="1"/>
        <v>36</v>
      </c>
      <c r="I98" s="49">
        <v>29034</v>
      </c>
      <c r="L98" s="50"/>
      <c r="M98" s="50"/>
      <c r="N98" s="48">
        <v>2</v>
      </c>
      <c r="O98" s="57">
        <v>15</v>
      </c>
      <c r="P98" s="57">
        <v>35</v>
      </c>
      <c r="Q98" s="57">
        <v>14</v>
      </c>
      <c r="R98" s="57">
        <v>13</v>
      </c>
      <c r="S98" s="57">
        <v>4</v>
      </c>
      <c r="T98" s="57">
        <v>0</v>
      </c>
      <c r="U98" s="57">
        <v>0</v>
      </c>
      <c r="V98" s="57">
        <v>8</v>
      </c>
      <c r="W98" s="57">
        <v>11</v>
      </c>
      <c r="X98" s="57">
        <v>5</v>
      </c>
      <c r="Y98" s="58">
        <v>0.37142857142857144</v>
      </c>
      <c r="AA98" s="49">
        <v>42254</v>
      </c>
      <c r="AE98" s="59"/>
      <c r="AG98" s="49"/>
    </row>
    <row r="99" spans="1:40" ht="15" customHeight="1" x14ac:dyDescent="0.2">
      <c r="A99" s="47">
        <v>95</v>
      </c>
      <c r="B99" s="47" t="s">
        <v>79</v>
      </c>
      <c r="C99" s="47" t="s">
        <v>79</v>
      </c>
      <c r="D99" s="48" t="s">
        <v>255</v>
      </c>
      <c r="E99" s="47">
        <v>23</v>
      </c>
      <c r="F99" s="47" t="s">
        <v>62</v>
      </c>
      <c r="G99" s="48" t="s">
        <v>255</v>
      </c>
      <c r="H99" s="47">
        <f t="shared" si="1"/>
        <v>58</v>
      </c>
      <c r="I99" s="49">
        <v>20809</v>
      </c>
      <c r="L99" s="50"/>
      <c r="M99" s="50"/>
      <c r="N99" s="48">
        <v>14</v>
      </c>
      <c r="O99" s="57">
        <v>17</v>
      </c>
      <c r="P99" s="57">
        <v>37</v>
      </c>
      <c r="Q99" s="57">
        <v>11</v>
      </c>
      <c r="R99" s="57">
        <v>14</v>
      </c>
      <c r="S99" s="57">
        <v>1</v>
      </c>
      <c r="T99" s="57">
        <v>1</v>
      </c>
      <c r="U99" s="57">
        <v>0</v>
      </c>
      <c r="V99" s="57">
        <v>8</v>
      </c>
      <c r="W99" s="57">
        <v>18</v>
      </c>
      <c r="X99" s="57">
        <v>10</v>
      </c>
      <c r="Y99" s="58">
        <v>0.3783783783783784</v>
      </c>
      <c r="AA99" s="49">
        <v>42254</v>
      </c>
      <c r="AE99" s="59"/>
    </row>
    <row r="100" spans="1:40" ht="15" customHeight="1" x14ac:dyDescent="0.2">
      <c r="A100" s="47">
        <v>96</v>
      </c>
      <c r="B100" s="47" t="s">
        <v>79</v>
      </c>
      <c r="C100" s="47" t="s">
        <v>79</v>
      </c>
      <c r="D100" s="48" t="s">
        <v>256</v>
      </c>
      <c r="E100" s="47">
        <v>161</v>
      </c>
      <c r="F100" s="47" t="s">
        <v>47</v>
      </c>
      <c r="G100" s="48" t="s">
        <v>256</v>
      </c>
      <c r="H100" s="47">
        <f t="shared" si="1"/>
        <v>63</v>
      </c>
      <c r="I100" s="49">
        <v>19005</v>
      </c>
      <c r="L100" s="50"/>
      <c r="M100" s="50"/>
      <c r="N100" s="48">
        <v>19</v>
      </c>
      <c r="O100" s="57">
        <v>153</v>
      </c>
      <c r="P100" s="57">
        <v>406</v>
      </c>
      <c r="Q100" s="57">
        <v>36</v>
      </c>
      <c r="R100" s="57">
        <v>85</v>
      </c>
      <c r="S100" s="57">
        <v>7</v>
      </c>
      <c r="T100" s="57">
        <v>0</v>
      </c>
      <c r="U100" s="57">
        <v>0</v>
      </c>
      <c r="V100" s="57">
        <v>41</v>
      </c>
      <c r="W100" s="57">
        <v>31</v>
      </c>
      <c r="X100" s="57">
        <v>137</v>
      </c>
      <c r="Y100" s="58">
        <v>0.20935960591133004</v>
      </c>
      <c r="AA100" s="49">
        <v>42254</v>
      </c>
      <c r="AE100" s="59"/>
    </row>
    <row r="101" spans="1:40" ht="15" customHeight="1" x14ac:dyDescent="0.2">
      <c r="A101" s="47">
        <v>97</v>
      </c>
      <c r="B101" s="47" t="s">
        <v>79</v>
      </c>
      <c r="C101" s="47" t="s">
        <v>79</v>
      </c>
      <c r="D101" s="48" t="s">
        <v>257</v>
      </c>
      <c r="E101" s="47">
        <v>50</v>
      </c>
      <c r="F101" s="47" t="s">
        <v>15</v>
      </c>
      <c r="G101" s="48" t="s">
        <v>257</v>
      </c>
      <c r="H101" s="47">
        <f t="shared" si="1"/>
        <v>40</v>
      </c>
      <c r="I101" s="49">
        <v>27347</v>
      </c>
      <c r="L101" s="50"/>
      <c r="M101" s="50"/>
      <c r="N101" s="48">
        <v>3</v>
      </c>
      <c r="O101" s="57">
        <v>29</v>
      </c>
      <c r="P101" s="57">
        <v>89</v>
      </c>
      <c r="Q101" s="57">
        <v>25</v>
      </c>
      <c r="R101" s="57">
        <v>36</v>
      </c>
      <c r="S101" s="57">
        <v>6</v>
      </c>
      <c r="T101" s="57">
        <v>1</v>
      </c>
      <c r="U101" s="57">
        <v>1</v>
      </c>
      <c r="V101" s="57">
        <v>27</v>
      </c>
      <c r="W101" s="57">
        <v>7</v>
      </c>
      <c r="X101" s="57">
        <v>9</v>
      </c>
      <c r="Y101" s="58">
        <v>0.4044943820224719</v>
      </c>
      <c r="AA101" s="49">
        <v>42254</v>
      </c>
      <c r="AE101" s="47"/>
      <c r="AM101" s="47"/>
      <c r="AN101" s="47"/>
    </row>
    <row r="102" spans="1:40" ht="15" customHeight="1" x14ac:dyDescent="0.2">
      <c r="A102" s="47">
        <v>98</v>
      </c>
      <c r="B102" s="47" t="s">
        <v>79</v>
      </c>
      <c r="C102" s="47" t="s">
        <v>79</v>
      </c>
      <c r="D102" s="48" t="s">
        <v>258</v>
      </c>
      <c r="E102" s="47">
        <v>134</v>
      </c>
      <c r="F102" s="69" t="s">
        <v>15</v>
      </c>
      <c r="G102" s="48" t="s">
        <v>258</v>
      </c>
      <c r="H102" s="47">
        <f t="shared" si="1"/>
        <v>49</v>
      </c>
      <c r="I102" s="49">
        <v>24256</v>
      </c>
      <c r="L102" s="50"/>
      <c r="M102" s="50"/>
      <c r="N102" s="48">
        <v>4</v>
      </c>
      <c r="O102" s="57">
        <v>28</v>
      </c>
      <c r="P102" s="57">
        <v>76</v>
      </c>
      <c r="Q102" s="57">
        <v>6</v>
      </c>
      <c r="R102" s="57">
        <v>21</v>
      </c>
      <c r="S102" s="57">
        <v>1</v>
      </c>
      <c r="T102" s="57">
        <v>0</v>
      </c>
      <c r="U102" s="57">
        <v>0</v>
      </c>
      <c r="V102" s="57">
        <v>10</v>
      </c>
      <c r="W102" s="57">
        <v>8</v>
      </c>
      <c r="X102" s="57">
        <v>19</v>
      </c>
      <c r="Y102" s="58">
        <v>0.27631578947368424</v>
      </c>
      <c r="AA102" s="49">
        <v>42254</v>
      </c>
      <c r="AE102" s="59"/>
      <c r="AG102" s="47"/>
    </row>
    <row r="103" spans="1:40" ht="15" customHeight="1" x14ac:dyDescent="0.2">
      <c r="A103" s="47">
        <v>99</v>
      </c>
      <c r="B103" s="47" t="s">
        <v>79</v>
      </c>
      <c r="C103" s="47" t="s">
        <v>79</v>
      </c>
      <c r="D103" s="48" t="s">
        <v>259</v>
      </c>
      <c r="E103" s="47">
        <v>18</v>
      </c>
      <c r="F103" s="47" t="s">
        <v>49</v>
      </c>
      <c r="G103" s="48" t="s">
        <v>259</v>
      </c>
      <c r="H103" s="47">
        <f t="shared" si="1"/>
        <v>52</v>
      </c>
      <c r="I103" s="49">
        <v>23063</v>
      </c>
      <c r="L103" s="50"/>
      <c r="M103" s="50"/>
      <c r="N103" s="57">
        <v>9</v>
      </c>
      <c r="O103" s="71">
        <v>85</v>
      </c>
      <c r="P103" s="71">
        <v>242</v>
      </c>
      <c r="Q103" s="71">
        <v>71</v>
      </c>
      <c r="R103" s="71">
        <v>94</v>
      </c>
      <c r="S103" s="71">
        <v>18</v>
      </c>
      <c r="T103" s="71">
        <v>3</v>
      </c>
      <c r="U103" s="71">
        <v>1</v>
      </c>
      <c r="V103" s="71">
        <v>38</v>
      </c>
      <c r="W103" s="71">
        <v>24</v>
      </c>
      <c r="X103" s="71">
        <v>40</v>
      </c>
      <c r="Y103" s="56">
        <v>0.38842975206611569</v>
      </c>
      <c r="Z103" s="70"/>
      <c r="AA103" s="49">
        <v>42254</v>
      </c>
      <c r="AE103" s="59"/>
    </row>
    <row r="104" spans="1:40" ht="15" customHeight="1" x14ac:dyDescent="0.2">
      <c r="A104" s="47">
        <v>100</v>
      </c>
      <c r="B104" s="47" t="s">
        <v>79</v>
      </c>
      <c r="C104" s="47" t="s">
        <v>79</v>
      </c>
      <c r="D104" s="48" t="s">
        <v>260</v>
      </c>
      <c r="E104" s="47">
        <v>177</v>
      </c>
      <c r="F104" s="49" t="s">
        <v>62</v>
      </c>
      <c r="G104" s="48" t="s">
        <v>260</v>
      </c>
      <c r="H104" s="47">
        <f t="shared" si="1"/>
        <v>59</v>
      </c>
      <c r="I104" s="49">
        <v>20648</v>
      </c>
      <c r="L104" s="50"/>
      <c r="M104" s="50"/>
      <c r="N104" s="48">
        <v>19</v>
      </c>
      <c r="O104" s="57">
        <v>153</v>
      </c>
      <c r="P104" s="57">
        <v>441</v>
      </c>
      <c r="Q104" s="57">
        <v>38</v>
      </c>
      <c r="R104" s="57">
        <v>118</v>
      </c>
      <c r="S104" s="57">
        <v>4</v>
      </c>
      <c r="T104" s="57">
        <v>0</v>
      </c>
      <c r="U104" s="57">
        <v>0</v>
      </c>
      <c r="V104" s="57">
        <v>67</v>
      </c>
      <c r="W104" s="57">
        <v>14</v>
      </c>
      <c r="X104" s="57">
        <v>54</v>
      </c>
      <c r="Y104" s="58">
        <v>0.26757369614512472</v>
      </c>
      <c r="Z104" s="67"/>
      <c r="AA104" s="49">
        <v>42254</v>
      </c>
      <c r="AE104" s="59"/>
    </row>
    <row r="105" spans="1:40" ht="15" customHeight="1" x14ac:dyDescent="0.2">
      <c r="A105" s="47">
        <v>101</v>
      </c>
      <c r="B105" s="47" t="s">
        <v>79</v>
      </c>
      <c r="C105" s="47" t="s">
        <v>79</v>
      </c>
      <c r="D105" s="48" t="s">
        <v>261</v>
      </c>
      <c r="E105" s="47">
        <v>68</v>
      </c>
      <c r="F105" s="47" t="s">
        <v>23</v>
      </c>
      <c r="G105" s="48" t="s">
        <v>261</v>
      </c>
      <c r="H105" s="47">
        <f t="shared" si="1"/>
        <v>41</v>
      </c>
      <c r="I105" s="49">
        <v>27130</v>
      </c>
      <c r="L105" s="50"/>
      <c r="M105" s="50"/>
      <c r="N105" s="48">
        <v>3</v>
      </c>
      <c r="O105" s="57">
        <v>26</v>
      </c>
      <c r="P105" s="57">
        <v>69</v>
      </c>
      <c r="Q105" s="57">
        <v>11</v>
      </c>
      <c r="R105" s="57">
        <v>21</v>
      </c>
      <c r="S105" s="57">
        <v>3</v>
      </c>
      <c r="T105" s="57">
        <v>0</v>
      </c>
      <c r="U105" s="57">
        <v>0</v>
      </c>
      <c r="V105" s="57">
        <v>9</v>
      </c>
      <c r="W105" s="57">
        <v>9</v>
      </c>
      <c r="X105" s="57">
        <v>7</v>
      </c>
      <c r="Y105" s="58">
        <v>0.30434782608695654</v>
      </c>
      <c r="AA105" s="49">
        <v>42254</v>
      </c>
      <c r="AE105" s="59"/>
      <c r="AG105" s="47"/>
    </row>
    <row r="106" spans="1:40" ht="15" customHeight="1" x14ac:dyDescent="0.2">
      <c r="A106" s="47">
        <v>102</v>
      </c>
      <c r="B106" s="47" t="s">
        <v>79</v>
      </c>
      <c r="C106" s="47" t="s">
        <v>79</v>
      </c>
      <c r="D106" s="48" t="s">
        <v>262</v>
      </c>
      <c r="E106" s="47">
        <v>132</v>
      </c>
      <c r="F106" s="47" t="s">
        <v>52</v>
      </c>
      <c r="G106" s="48" t="s">
        <v>262</v>
      </c>
      <c r="H106" s="47">
        <f t="shared" si="1"/>
        <v>58</v>
      </c>
      <c r="I106" s="49">
        <v>21027</v>
      </c>
      <c r="L106" s="50"/>
      <c r="M106" s="50"/>
      <c r="N106" s="57">
        <v>9</v>
      </c>
      <c r="O106" s="57">
        <v>80</v>
      </c>
      <c r="P106" s="57">
        <v>227</v>
      </c>
      <c r="Q106" s="57">
        <v>38</v>
      </c>
      <c r="R106" s="57">
        <v>67</v>
      </c>
      <c r="S106" s="57">
        <v>7</v>
      </c>
      <c r="T106" s="57">
        <v>1</v>
      </c>
      <c r="U106" s="57">
        <v>0</v>
      </c>
      <c r="V106" s="57">
        <v>34</v>
      </c>
      <c r="W106" s="57">
        <v>23</v>
      </c>
      <c r="X106" s="57">
        <v>29</v>
      </c>
      <c r="Y106" s="58">
        <v>0.29515418502202645</v>
      </c>
      <c r="AA106" s="49">
        <v>42254</v>
      </c>
      <c r="AD106" s="53"/>
      <c r="AE106" s="54"/>
      <c r="AF106" s="47"/>
    </row>
    <row r="107" spans="1:40" ht="15" customHeight="1" x14ac:dyDescent="0.2">
      <c r="A107" s="47">
        <v>103</v>
      </c>
      <c r="B107" s="47" t="s">
        <v>79</v>
      </c>
      <c r="C107" s="47" t="s">
        <v>79</v>
      </c>
      <c r="D107" s="48" t="s">
        <v>263</v>
      </c>
      <c r="E107" s="47">
        <v>153</v>
      </c>
      <c r="F107" s="47" t="s">
        <v>14</v>
      </c>
      <c r="G107" s="48" t="s">
        <v>263</v>
      </c>
      <c r="H107" s="47">
        <f t="shared" si="1"/>
        <v>69</v>
      </c>
      <c r="I107" s="49">
        <v>16920</v>
      </c>
      <c r="L107" s="50"/>
      <c r="M107" s="55"/>
      <c r="N107" s="48">
        <v>16</v>
      </c>
      <c r="O107" s="57">
        <v>137</v>
      </c>
      <c r="P107" s="57">
        <v>360</v>
      </c>
      <c r="Q107" s="57">
        <v>63</v>
      </c>
      <c r="R107" s="57">
        <v>71</v>
      </c>
      <c r="S107" s="57">
        <v>9</v>
      </c>
      <c r="T107" s="57">
        <v>1</v>
      </c>
      <c r="U107" s="57">
        <v>0</v>
      </c>
      <c r="V107" s="57">
        <v>30</v>
      </c>
      <c r="W107" s="57">
        <v>48</v>
      </c>
      <c r="X107" s="57">
        <v>125</v>
      </c>
      <c r="Y107" s="58">
        <v>0.19722222222222222</v>
      </c>
      <c r="AA107" s="49">
        <v>42254</v>
      </c>
      <c r="AE107" s="47"/>
    </row>
    <row r="108" spans="1:40" ht="15" customHeight="1" x14ac:dyDescent="0.2">
      <c r="A108" s="47">
        <v>104</v>
      </c>
      <c r="B108" s="47" t="s">
        <v>79</v>
      </c>
      <c r="C108" s="47" t="s">
        <v>79</v>
      </c>
      <c r="D108" s="48" t="s">
        <v>264</v>
      </c>
      <c r="E108" s="47">
        <v>13</v>
      </c>
      <c r="F108" s="49" t="s">
        <v>14</v>
      </c>
      <c r="G108" s="48" t="s">
        <v>264</v>
      </c>
      <c r="H108" s="47">
        <f t="shared" si="1"/>
        <v>43</v>
      </c>
      <c r="I108" s="49">
        <v>26329</v>
      </c>
      <c r="L108" s="50"/>
      <c r="M108" s="55"/>
      <c r="N108" s="48">
        <v>3</v>
      </c>
      <c r="O108" s="57">
        <v>30</v>
      </c>
      <c r="P108" s="57">
        <v>81</v>
      </c>
      <c r="Q108" s="57">
        <v>21</v>
      </c>
      <c r="R108" s="57">
        <v>30</v>
      </c>
      <c r="S108" s="57">
        <v>6</v>
      </c>
      <c r="T108" s="57">
        <v>1</v>
      </c>
      <c r="U108" s="57">
        <v>0</v>
      </c>
      <c r="V108" s="57">
        <v>21</v>
      </c>
      <c r="W108" s="57">
        <v>12</v>
      </c>
      <c r="X108" s="57">
        <v>5</v>
      </c>
      <c r="Y108" s="58">
        <v>0.37037037037037035</v>
      </c>
      <c r="AA108" s="49">
        <v>42254</v>
      </c>
      <c r="AE108" s="47"/>
    </row>
    <row r="109" spans="1:40" ht="15" customHeight="1" x14ac:dyDescent="0.2">
      <c r="A109" s="47">
        <v>105</v>
      </c>
      <c r="B109" s="47" t="s">
        <v>79</v>
      </c>
      <c r="C109" s="47" t="s">
        <v>79</v>
      </c>
      <c r="D109" s="48" t="s">
        <v>265</v>
      </c>
      <c r="E109" s="47">
        <v>157</v>
      </c>
      <c r="F109" s="49" t="s">
        <v>23</v>
      </c>
      <c r="G109" s="48" t="s">
        <v>265</v>
      </c>
      <c r="H109" s="47">
        <f t="shared" si="1"/>
        <v>57</v>
      </c>
      <c r="I109" s="49">
        <v>21330</v>
      </c>
      <c r="L109" s="50"/>
      <c r="M109" s="55"/>
      <c r="N109" s="48">
        <v>12</v>
      </c>
      <c r="O109" s="57">
        <v>108</v>
      </c>
      <c r="P109" s="57">
        <v>306</v>
      </c>
      <c r="Q109" s="57">
        <v>39</v>
      </c>
      <c r="R109" s="57">
        <v>58</v>
      </c>
      <c r="S109" s="57">
        <v>5</v>
      </c>
      <c r="T109" s="57">
        <v>0</v>
      </c>
      <c r="U109" s="57">
        <v>0</v>
      </c>
      <c r="V109" s="57">
        <v>24</v>
      </c>
      <c r="W109" s="57">
        <v>19</v>
      </c>
      <c r="X109" s="57">
        <v>97</v>
      </c>
      <c r="Y109" s="58">
        <v>0.18954248366013071</v>
      </c>
      <c r="AA109" s="49">
        <v>42254</v>
      </c>
      <c r="AE109" s="66"/>
    </row>
    <row r="110" spans="1:40" ht="15" customHeight="1" x14ac:dyDescent="0.2">
      <c r="A110" s="47">
        <v>106</v>
      </c>
      <c r="B110" s="47" t="s">
        <v>79</v>
      </c>
      <c r="C110" s="47" t="s">
        <v>79</v>
      </c>
      <c r="D110" s="48" t="s">
        <v>266</v>
      </c>
      <c r="E110" s="47">
        <v>171</v>
      </c>
      <c r="F110" s="49" t="s">
        <v>23</v>
      </c>
      <c r="G110" s="48" t="s">
        <v>266</v>
      </c>
      <c r="H110" s="47">
        <f t="shared" si="1"/>
        <v>35</v>
      </c>
      <c r="I110" s="49">
        <v>29147</v>
      </c>
      <c r="K110" s="47" t="s">
        <v>164</v>
      </c>
      <c r="L110" s="50"/>
      <c r="M110" s="50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8"/>
      <c r="AA110" s="49">
        <v>42254</v>
      </c>
      <c r="AE110" s="47"/>
    </row>
    <row r="111" spans="1:40" ht="15" customHeight="1" x14ac:dyDescent="0.2">
      <c r="A111" s="47">
        <v>107</v>
      </c>
      <c r="B111" s="47" t="s">
        <v>167</v>
      </c>
      <c r="C111" s="47" t="s">
        <v>79</v>
      </c>
      <c r="D111" s="48" t="s">
        <v>267</v>
      </c>
      <c r="E111" s="47">
        <v>29</v>
      </c>
      <c r="F111" s="47" t="s">
        <v>60</v>
      </c>
      <c r="G111" s="48" t="s">
        <v>267</v>
      </c>
      <c r="H111" s="47">
        <f t="shared" si="1"/>
        <v>46</v>
      </c>
      <c r="I111" s="49">
        <v>25302</v>
      </c>
      <c r="L111" s="50"/>
      <c r="M111" s="50"/>
      <c r="N111" s="57">
        <v>5</v>
      </c>
      <c r="O111" s="57">
        <v>46</v>
      </c>
      <c r="P111" s="57">
        <v>125</v>
      </c>
      <c r="Q111" s="57">
        <v>28</v>
      </c>
      <c r="R111" s="57">
        <v>45</v>
      </c>
      <c r="S111" s="57">
        <v>9</v>
      </c>
      <c r="T111" s="57">
        <v>5</v>
      </c>
      <c r="U111" s="57">
        <v>0</v>
      </c>
      <c r="V111" s="57">
        <v>46</v>
      </c>
      <c r="W111" s="57">
        <v>13</v>
      </c>
      <c r="X111" s="57">
        <v>20</v>
      </c>
      <c r="Y111" s="58">
        <v>0.36</v>
      </c>
      <c r="Z111" s="61"/>
      <c r="AA111" s="49">
        <v>42254</v>
      </c>
      <c r="AE111" s="47"/>
    </row>
    <row r="112" spans="1:40" ht="15" customHeight="1" x14ac:dyDescent="0.2">
      <c r="A112" s="47">
        <v>108</v>
      </c>
      <c r="B112" s="47" t="s">
        <v>79</v>
      </c>
      <c r="C112" s="47" t="s">
        <v>79</v>
      </c>
      <c r="D112" s="48" t="s">
        <v>268</v>
      </c>
      <c r="E112" s="47">
        <v>11</v>
      </c>
      <c r="F112" s="47" t="s">
        <v>49</v>
      </c>
      <c r="G112" s="48" t="s">
        <v>268</v>
      </c>
      <c r="H112" s="47">
        <f t="shared" si="1"/>
        <v>56</v>
      </c>
      <c r="I112" s="49">
        <v>21764</v>
      </c>
      <c r="L112" s="50"/>
      <c r="M112" s="50"/>
      <c r="N112" s="48">
        <v>13</v>
      </c>
      <c r="O112" s="57">
        <v>126</v>
      </c>
      <c r="P112" s="57">
        <v>348</v>
      </c>
      <c r="Q112" s="57">
        <v>93</v>
      </c>
      <c r="R112" s="57">
        <v>136</v>
      </c>
      <c r="S112" s="57">
        <v>25</v>
      </c>
      <c r="T112" s="57">
        <v>0</v>
      </c>
      <c r="U112" s="57">
        <v>2</v>
      </c>
      <c r="V112" s="57">
        <v>92</v>
      </c>
      <c r="W112" s="57">
        <v>47</v>
      </c>
      <c r="X112" s="57">
        <v>25</v>
      </c>
      <c r="Y112" s="58">
        <v>0.39080459770114945</v>
      </c>
      <c r="Z112" s="56"/>
      <c r="AA112" s="49">
        <v>42254</v>
      </c>
      <c r="AE112" s="59"/>
    </row>
    <row r="113" spans="1:34" ht="15" customHeight="1" x14ac:dyDescent="0.2">
      <c r="A113" s="47">
        <v>109</v>
      </c>
      <c r="B113" s="47" t="s">
        <v>79</v>
      </c>
      <c r="C113" s="47" t="s">
        <v>79</v>
      </c>
      <c r="D113" s="52" t="s">
        <v>269</v>
      </c>
      <c r="E113" s="47">
        <v>172</v>
      </c>
      <c r="F113" s="47" t="s">
        <v>49</v>
      </c>
      <c r="G113" s="52" t="s">
        <v>269</v>
      </c>
      <c r="H113" s="47">
        <f t="shared" si="1"/>
        <v>53</v>
      </c>
      <c r="I113" s="49">
        <v>22753</v>
      </c>
      <c r="L113" s="50"/>
      <c r="M113" s="55"/>
      <c r="N113" s="48">
        <v>10</v>
      </c>
      <c r="O113" s="57">
        <v>92</v>
      </c>
      <c r="P113" s="57">
        <v>263</v>
      </c>
      <c r="Q113" s="57">
        <v>73</v>
      </c>
      <c r="R113" s="57">
        <v>115</v>
      </c>
      <c r="S113" s="57">
        <v>17</v>
      </c>
      <c r="T113" s="57">
        <v>2</v>
      </c>
      <c r="U113" s="57">
        <v>8</v>
      </c>
      <c r="V113" s="57">
        <v>79</v>
      </c>
      <c r="W113" s="57">
        <v>22</v>
      </c>
      <c r="X113" s="57">
        <v>24</v>
      </c>
      <c r="Y113" s="58">
        <v>0.43726235741444869</v>
      </c>
      <c r="AA113" s="49">
        <v>42254</v>
      </c>
      <c r="AE113" s="47"/>
    </row>
    <row r="114" spans="1:34" ht="15" customHeight="1" x14ac:dyDescent="0.2">
      <c r="A114" s="47">
        <v>110</v>
      </c>
      <c r="B114" s="47" t="s">
        <v>79</v>
      </c>
      <c r="C114" s="47" t="s">
        <v>79</v>
      </c>
      <c r="D114" s="48" t="s">
        <v>270</v>
      </c>
      <c r="E114" s="47">
        <v>54</v>
      </c>
      <c r="F114" s="47" t="s">
        <v>68</v>
      </c>
      <c r="G114" s="48" t="s">
        <v>270</v>
      </c>
      <c r="H114" s="47">
        <f t="shared" si="1"/>
        <v>44</v>
      </c>
      <c r="I114" s="49">
        <v>25867</v>
      </c>
      <c r="L114" s="50"/>
      <c r="M114" s="55"/>
      <c r="N114" s="48">
        <v>1</v>
      </c>
      <c r="O114" s="57">
        <v>9</v>
      </c>
      <c r="P114" s="57">
        <v>26</v>
      </c>
      <c r="Q114" s="57">
        <v>6</v>
      </c>
      <c r="R114" s="57">
        <v>10</v>
      </c>
      <c r="S114" s="57">
        <v>0</v>
      </c>
      <c r="T114" s="57">
        <v>0</v>
      </c>
      <c r="U114" s="57">
        <v>0</v>
      </c>
      <c r="V114" s="57">
        <v>8</v>
      </c>
      <c r="W114" s="57">
        <v>6</v>
      </c>
      <c r="X114" s="57">
        <v>0</v>
      </c>
      <c r="Y114" s="58">
        <v>0.38461538461538464</v>
      </c>
      <c r="AA114" s="49">
        <v>42254</v>
      </c>
      <c r="AE114" s="59"/>
    </row>
    <row r="115" spans="1:34" ht="15" customHeight="1" x14ac:dyDescent="0.2">
      <c r="A115" s="47">
        <v>111</v>
      </c>
      <c r="B115" s="47" t="s">
        <v>79</v>
      </c>
      <c r="C115" s="47" t="s">
        <v>96</v>
      </c>
      <c r="D115" s="48" t="s">
        <v>271</v>
      </c>
      <c r="E115" s="47">
        <v>40</v>
      </c>
      <c r="F115" s="47" t="s">
        <v>68</v>
      </c>
      <c r="G115" s="48" t="s">
        <v>271</v>
      </c>
      <c r="H115" s="47">
        <f t="shared" si="1"/>
        <v>53</v>
      </c>
      <c r="I115" s="49">
        <v>22874</v>
      </c>
      <c r="L115" s="50"/>
      <c r="M115" s="50"/>
      <c r="N115" s="48">
        <v>8</v>
      </c>
      <c r="O115" s="57">
        <v>73</v>
      </c>
      <c r="P115" s="57">
        <v>192</v>
      </c>
      <c r="Q115" s="57">
        <v>63</v>
      </c>
      <c r="R115" s="57">
        <v>71</v>
      </c>
      <c r="S115" s="57">
        <v>15</v>
      </c>
      <c r="T115" s="57">
        <v>2</v>
      </c>
      <c r="U115" s="57">
        <v>1</v>
      </c>
      <c r="V115" s="57">
        <v>29</v>
      </c>
      <c r="W115" s="57">
        <v>29</v>
      </c>
      <c r="X115" s="57">
        <v>6</v>
      </c>
      <c r="Y115" s="58">
        <v>0.36979166666666669</v>
      </c>
      <c r="AA115" s="49">
        <v>42254</v>
      </c>
      <c r="AE115" s="47"/>
      <c r="AG115" s="47"/>
    </row>
    <row r="116" spans="1:34" ht="15" customHeight="1" x14ac:dyDescent="0.2">
      <c r="A116" s="47">
        <v>112</v>
      </c>
      <c r="B116" s="47" t="s">
        <v>79</v>
      </c>
      <c r="C116" s="47" t="s">
        <v>79</v>
      </c>
      <c r="D116" s="48" t="s">
        <v>272</v>
      </c>
      <c r="E116" s="47">
        <v>66</v>
      </c>
      <c r="F116" s="49" t="s">
        <v>9</v>
      </c>
      <c r="G116" s="48" t="s">
        <v>272</v>
      </c>
      <c r="H116" s="47">
        <f t="shared" si="1"/>
        <v>49</v>
      </c>
      <c r="I116" s="49">
        <v>24066</v>
      </c>
      <c r="L116" s="50"/>
      <c r="M116" s="50"/>
      <c r="N116" s="48">
        <v>11</v>
      </c>
      <c r="O116" s="57">
        <v>101</v>
      </c>
      <c r="P116" s="57">
        <v>309</v>
      </c>
      <c r="Q116" s="57">
        <v>68</v>
      </c>
      <c r="R116" s="57">
        <v>114</v>
      </c>
      <c r="S116" s="57">
        <v>25</v>
      </c>
      <c r="T116" s="57">
        <v>1</v>
      </c>
      <c r="U116" s="57">
        <v>0</v>
      </c>
      <c r="V116" s="57">
        <v>49</v>
      </c>
      <c r="W116" s="57">
        <v>20</v>
      </c>
      <c r="X116" s="57">
        <v>43</v>
      </c>
      <c r="Y116" s="58">
        <v>0.36893203883495146</v>
      </c>
      <c r="Z116" s="61"/>
      <c r="AA116" s="49">
        <v>42254</v>
      </c>
      <c r="AB116" s="54"/>
      <c r="AE116" s="59"/>
      <c r="AG116" s="47"/>
    </row>
    <row r="117" spans="1:34" ht="15" customHeight="1" x14ac:dyDescent="0.2">
      <c r="A117" s="47">
        <v>113</v>
      </c>
      <c r="B117" s="47" t="s">
        <v>79</v>
      </c>
      <c r="C117" s="47" t="s">
        <v>79</v>
      </c>
      <c r="D117" s="48" t="s">
        <v>273</v>
      </c>
      <c r="E117" s="47">
        <v>33</v>
      </c>
      <c r="F117" s="49" t="s">
        <v>9</v>
      </c>
      <c r="G117" s="48" t="s">
        <v>273</v>
      </c>
      <c r="H117" s="47">
        <f t="shared" si="1"/>
        <v>55</v>
      </c>
      <c r="I117" s="49">
        <v>22011</v>
      </c>
      <c r="L117" s="50"/>
      <c r="M117" s="50"/>
      <c r="N117" s="57">
        <v>13</v>
      </c>
      <c r="O117" s="57">
        <v>119</v>
      </c>
      <c r="P117" s="57">
        <v>350</v>
      </c>
      <c r="Q117" s="57">
        <v>72</v>
      </c>
      <c r="R117" s="57">
        <v>128</v>
      </c>
      <c r="S117" s="57">
        <v>35</v>
      </c>
      <c r="T117" s="57">
        <v>0</v>
      </c>
      <c r="U117" s="57">
        <v>9</v>
      </c>
      <c r="V117" s="57">
        <v>91</v>
      </c>
      <c r="W117" s="57">
        <v>36</v>
      </c>
      <c r="X117" s="57">
        <v>44</v>
      </c>
      <c r="Y117" s="58">
        <v>0.36571428571428571</v>
      </c>
      <c r="AA117" s="49">
        <v>42254</v>
      </c>
      <c r="AB117" s="54"/>
      <c r="AE117" s="59"/>
    </row>
    <row r="118" spans="1:34" ht="15" customHeight="1" x14ac:dyDescent="0.2">
      <c r="A118" s="47">
        <v>114</v>
      </c>
      <c r="B118" s="47" t="s">
        <v>167</v>
      </c>
      <c r="C118" s="47" t="s">
        <v>79</v>
      </c>
      <c r="D118" s="48" t="s">
        <v>274</v>
      </c>
      <c r="E118" s="47">
        <v>82</v>
      </c>
      <c r="F118" s="47" t="s">
        <v>68</v>
      </c>
      <c r="G118" s="48" t="s">
        <v>274</v>
      </c>
      <c r="H118" s="47">
        <f t="shared" si="1"/>
        <v>54</v>
      </c>
      <c r="I118" s="49">
        <v>22213</v>
      </c>
      <c r="L118" s="50"/>
      <c r="M118" s="50"/>
      <c r="N118" s="48">
        <v>17</v>
      </c>
      <c r="O118" s="57">
        <v>159</v>
      </c>
      <c r="P118" s="57">
        <v>450</v>
      </c>
      <c r="Q118" s="57">
        <v>70</v>
      </c>
      <c r="R118" s="57">
        <v>103</v>
      </c>
      <c r="S118" s="57">
        <v>9</v>
      </c>
      <c r="T118" s="57">
        <v>0</v>
      </c>
      <c r="U118" s="57">
        <v>0</v>
      </c>
      <c r="V118" s="57">
        <v>45</v>
      </c>
      <c r="W118" s="57">
        <v>32</v>
      </c>
      <c r="X118" s="57">
        <v>71</v>
      </c>
      <c r="Y118" s="58">
        <v>0.22888888888888889</v>
      </c>
      <c r="AA118" s="49">
        <v>42254</v>
      </c>
      <c r="AE118" s="59"/>
    </row>
    <row r="119" spans="1:34" ht="15" customHeight="1" x14ac:dyDescent="0.2">
      <c r="A119" s="47">
        <v>115</v>
      </c>
      <c r="B119" s="47" t="s">
        <v>79</v>
      </c>
      <c r="C119" s="47" t="s">
        <v>79</v>
      </c>
      <c r="D119" s="48" t="s">
        <v>275</v>
      </c>
      <c r="E119" s="47">
        <v>91</v>
      </c>
      <c r="F119" s="47" t="s">
        <v>15</v>
      </c>
      <c r="G119" s="48" t="s">
        <v>275</v>
      </c>
      <c r="H119" s="47">
        <f t="shared" si="1"/>
        <v>52</v>
      </c>
      <c r="I119" s="49">
        <v>23126</v>
      </c>
      <c r="L119" s="50"/>
      <c r="M119" s="50"/>
      <c r="N119" s="48">
        <v>5</v>
      </c>
      <c r="O119" s="57">
        <v>46</v>
      </c>
      <c r="P119" s="57">
        <v>120</v>
      </c>
      <c r="Q119" s="57">
        <v>21</v>
      </c>
      <c r="R119" s="57">
        <v>45</v>
      </c>
      <c r="S119" s="57">
        <v>5</v>
      </c>
      <c r="T119" s="57">
        <v>0</v>
      </c>
      <c r="U119" s="57">
        <v>3</v>
      </c>
      <c r="V119" s="57">
        <v>21</v>
      </c>
      <c r="W119" s="57">
        <v>24</v>
      </c>
      <c r="X119" s="57">
        <v>25</v>
      </c>
      <c r="Y119" s="58">
        <v>0.375</v>
      </c>
      <c r="AA119" s="49">
        <v>42254</v>
      </c>
      <c r="AE119" s="47"/>
      <c r="AG119" s="47"/>
    </row>
    <row r="120" spans="1:34" ht="15" customHeight="1" x14ac:dyDescent="0.2">
      <c r="A120" s="47">
        <v>116</v>
      </c>
      <c r="B120" s="47" t="s">
        <v>79</v>
      </c>
      <c r="C120" s="47" t="s">
        <v>79</v>
      </c>
      <c r="D120" s="48" t="s">
        <v>276</v>
      </c>
      <c r="E120" s="47">
        <v>67</v>
      </c>
      <c r="F120" s="47" t="s">
        <v>49</v>
      </c>
      <c r="G120" s="48" t="s">
        <v>276</v>
      </c>
      <c r="H120" s="47">
        <f t="shared" si="1"/>
        <v>57</v>
      </c>
      <c r="I120" s="49">
        <v>21347</v>
      </c>
      <c r="L120" s="50"/>
      <c r="M120" s="50"/>
      <c r="N120" s="57">
        <v>17</v>
      </c>
      <c r="O120" s="71">
        <v>163</v>
      </c>
      <c r="P120" s="71">
        <v>409</v>
      </c>
      <c r="Q120" s="71">
        <v>95</v>
      </c>
      <c r="R120" s="47">
        <v>145</v>
      </c>
      <c r="S120" s="71">
        <v>17</v>
      </c>
      <c r="T120" s="47">
        <v>6</v>
      </c>
      <c r="U120" s="71">
        <v>1</v>
      </c>
      <c r="V120" s="71">
        <v>87</v>
      </c>
      <c r="W120" s="71">
        <v>74</v>
      </c>
      <c r="X120" s="71">
        <v>61</v>
      </c>
      <c r="Y120" s="56">
        <v>0.3545232273838631</v>
      </c>
      <c r="Z120" s="61"/>
      <c r="AA120" s="49">
        <v>42254</v>
      </c>
      <c r="AE120" s="53"/>
    </row>
    <row r="121" spans="1:34" ht="15" customHeight="1" x14ac:dyDescent="0.2">
      <c r="A121" s="47">
        <v>117</v>
      </c>
      <c r="B121" s="47" t="s">
        <v>96</v>
      </c>
      <c r="C121" s="47" t="s">
        <v>96</v>
      </c>
      <c r="D121" s="48" t="s">
        <v>277</v>
      </c>
      <c r="E121" s="47">
        <v>112</v>
      </c>
      <c r="F121" s="47" t="s">
        <v>64</v>
      </c>
      <c r="G121" s="48" t="s">
        <v>277</v>
      </c>
      <c r="H121" s="47">
        <f t="shared" si="1"/>
        <v>44</v>
      </c>
      <c r="I121" s="49">
        <v>26025</v>
      </c>
      <c r="K121" s="47" t="s">
        <v>164</v>
      </c>
      <c r="L121" s="50"/>
      <c r="M121" s="50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8"/>
      <c r="AA121" s="49">
        <v>42254</v>
      </c>
      <c r="AE121" s="59"/>
    </row>
    <row r="122" spans="1:34" ht="15" customHeight="1" x14ac:dyDescent="0.2">
      <c r="A122" s="47">
        <v>118</v>
      </c>
      <c r="B122" s="47" t="s">
        <v>79</v>
      </c>
      <c r="C122" s="47" t="s">
        <v>79</v>
      </c>
      <c r="D122" s="48" t="s">
        <v>278</v>
      </c>
      <c r="E122" s="47">
        <v>95</v>
      </c>
      <c r="F122" s="49" t="s">
        <v>49</v>
      </c>
      <c r="G122" s="48" t="s">
        <v>278</v>
      </c>
      <c r="H122" s="47">
        <f t="shared" si="1"/>
        <v>46</v>
      </c>
      <c r="I122" s="49">
        <v>25377</v>
      </c>
      <c r="L122" s="50"/>
      <c r="M122" s="50"/>
      <c r="N122" s="48">
        <v>6</v>
      </c>
      <c r="O122" s="57">
        <v>48</v>
      </c>
      <c r="P122" s="57">
        <v>139</v>
      </c>
      <c r="Q122" s="57">
        <v>32</v>
      </c>
      <c r="R122" s="57">
        <v>41</v>
      </c>
      <c r="S122" s="57">
        <v>5</v>
      </c>
      <c r="T122" s="57">
        <v>0</v>
      </c>
      <c r="U122" s="57">
        <v>0</v>
      </c>
      <c r="V122" s="57">
        <v>13</v>
      </c>
      <c r="W122" s="57">
        <v>15</v>
      </c>
      <c r="X122" s="57">
        <v>24</v>
      </c>
      <c r="Y122" s="58">
        <v>0.29496402877697842</v>
      </c>
      <c r="AA122" s="49">
        <v>42254</v>
      </c>
      <c r="AE122" s="47"/>
    </row>
    <row r="123" spans="1:34" ht="15" customHeight="1" x14ac:dyDescent="0.2">
      <c r="A123" s="47">
        <v>119</v>
      </c>
      <c r="B123" s="47" t="s">
        <v>96</v>
      </c>
      <c r="C123" s="47" t="s">
        <v>96</v>
      </c>
      <c r="D123" s="48" t="s">
        <v>363</v>
      </c>
      <c r="E123" s="47">
        <v>64</v>
      </c>
      <c r="F123" s="47" t="s">
        <v>47</v>
      </c>
      <c r="G123" s="48" t="s">
        <v>363</v>
      </c>
      <c r="H123" s="47">
        <f t="shared" si="1"/>
        <v>56</v>
      </c>
      <c r="I123" s="49">
        <v>21763</v>
      </c>
      <c r="L123" s="50"/>
      <c r="M123" s="50"/>
      <c r="N123" s="48">
        <v>5</v>
      </c>
      <c r="O123" s="57">
        <v>48</v>
      </c>
      <c r="P123" s="57">
        <v>126</v>
      </c>
      <c r="Q123" s="57">
        <v>17</v>
      </c>
      <c r="R123" s="57">
        <v>42</v>
      </c>
      <c r="S123" s="57">
        <v>8</v>
      </c>
      <c r="T123" s="57">
        <v>2</v>
      </c>
      <c r="U123" s="57">
        <v>1</v>
      </c>
      <c r="V123" s="57">
        <v>35</v>
      </c>
      <c r="W123" s="57">
        <v>13</v>
      </c>
      <c r="X123" s="57">
        <v>16</v>
      </c>
      <c r="Y123" s="58">
        <v>0.33333333333333331</v>
      </c>
      <c r="AA123" s="49">
        <v>42254</v>
      </c>
      <c r="AE123" s="59"/>
    </row>
    <row r="124" spans="1:34" ht="15" customHeight="1" x14ac:dyDescent="0.2">
      <c r="A124" s="47">
        <v>120</v>
      </c>
      <c r="B124" s="47" t="s">
        <v>79</v>
      </c>
      <c r="C124" s="47" t="s">
        <v>79</v>
      </c>
      <c r="D124" s="48" t="s">
        <v>279</v>
      </c>
      <c r="E124" s="47">
        <v>105</v>
      </c>
      <c r="F124" s="47" t="s">
        <v>47</v>
      </c>
      <c r="G124" s="48" t="s">
        <v>279</v>
      </c>
      <c r="H124" s="47">
        <f t="shared" si="1"/>
        <v>64</v>
      </c>
      <c r="I124" s="49">
        <v>18538</v>
      </c>
      <c r="L124" s="50"/>
      <c r="M124" s="50"/>
      <c r="N124" s="48">
        <v>24</v>
      </c>
      <c r="O124" s="57">
        <v>204</v>
      </c>
      <c r="P124" s="57">
        <v>533</v>
      </c>
      <c r="Q124" s="57">
        <v>60</v>
      </c>
      <c r="R124" s="57">
        <v>127</v>
      </c>
      <c r="S124" s="57">
        <v>15</v>
      </c>
      <c r="T124" s="57">
        <v>1</v>
      </c>
      <c r="U124" s="57">
        <v>0</v>
      </c>
      <c r="V124" s="57">
        <v>68</v>
      </c>
      <c r="W124" s="57">
        <v>64</v>
      </c>
      <c r="X124" s="57">
        <v>122</v>
      </c>
      <c r="Y124" s="58">
        <v>0.23827392120075047</v>
      </c>
      <c r="AA124" s="49">
        <v>42254</v>
      </c>
      <c r="AE124" s="59"/>
    </row>
    <row r="125" spans="1:34" ht="15" customHeight="1" x14ac:dyDescent="0.2">
      <c r="A125" s="47">
        <v>121</v>
      </c>
      <c r="B125" s="47" t="s">
        <v>79</v>
      </c>
      <c r="C125" s="47" t="s">
        <v>79</v>
      </c>
      <c r="D125" s="48" t="s">
        <v>280</v>
      </c>
      <c r="E125" s="47">
        <v>59</v>
      </c>
      <c r="F125" s="49" t="s">
        <v>68</v>
      </c>
      <c r="G125" s="48" t="s">
        <v>280</v>
      </c>
      <c r="H125" s="47">
        <f t="shared" si="1"/>
        <v>61</v>
      </c>
      <c r="I125" s="49">
        <v>19748</v>
      </c>
      <c r="L125" s="50"/>
      <c r="M125" s="50"/>
      <c r="N125" s="48">
        <v>16</v>
      </c>
      <c r="O125" s="57">
        <v>149</v>
      </c>
      <c r="P125" s="57">
        <v>410</v>
      </c>
      <c r="Q125" s="57">
        <v>110</v>
      </c>
      <c r="R125" s="57">
        <v>175</v>
      </c>
      <c r="S125" s="57">
        <v>29</v>
      </c>
      <c r="T125" s="57">
        <v>7</v>
      </c>
      <c r="U125" s="57">
        <v>0</v>
      </c>
      <c r="V125" s="57">
        <v>91</v>
      </c>
      <c r="W125" s="57">
        <v>50</v>
      </c>
      <c r="X125" s="57">
        <v>20</v>
      </c>
      <c r="Y125" s="58">
        <v>0.42682926829268292</v>
      </c>
      <c r="AA125" s="49">
        <v>42254</v>
      </c>
      <c r="AE125" s="47"/>
    </row>
    <row r="126" spans="1:34" ht="15" customHeight="1" x14ac:dyDescent="0.2">
      <c r="A126" s="47">
        <v>122</v>
      </c>
      <c r="B126" s="47" t="s">
        <v>79</v>
      </c>
      <c r="C126" s="47" t="s">
        <v>79</v>
      </c>
      <c r="D126" s="48" t="s">
        <v>281</v>
      </c>
      <c r="E126" s="47">
        <v>80</v>
      </c>
      <c r="F126" s="47" t="s">
        <v>73</v>
      </c>
      <c r="G126" s="48" t="s">
        <v>281</v>
      </c>
      <c r="H126" s="47">
        <f t="shared" si="1"/>
        <v>54</v>
      </c>
      <c r="I126" s="49">
        <v>22501</v>
      </c>
      <c r="L126" s="50"/>
      <c r="M126" s="50"/>
      <c r="N126" s="48">
        <v>11</v>
      </c>
      <c r="O126" s="57">
        <v>99</v>
      </c>
      <c r="P126" s="57">
        <v>285</v>
      </c>
      <c r="Q126" s="57">
        <v>58</v>
      </c>
      <c r="R126" s="57">
        <v>98</v>
      </c>
      <c r="S126" s="57">
        <v>26</v>
      </c>
      <c r="T126" s="57">
        <v>2</v>
      </c>
      <c r="U126" s="57">
        <v>3</v>
      </c>
      <c r="V126" s="57">
        <v>54</v>
      </c>
      <c r="W126" s="57">
        <v>28</v>
      </c>
      <c r="X126" s="57">
        <v>25</v>
      </c>
      <c r="Y126" s="58">
        <v>0.34385964912280703</v>
      </c>
      <c r="Z126" s="68"/>
      <c r="AA126" s="49">
        <v>42254</v>
      </c>
      <c r="AE126" s="59"/>
      <c r="AG126" s="47"/>
      <c r="AH126" s="60"/>
    </row>
    <row r="127" spans="1:34" ht="15" customHeight="1" x14ac:dyDescent="0.2">
      <c r="A127" s="47">
        <v>123</v>
      </c>
      <c r="B127" s="47" t="s">
        <v>79</v>
      </c>
      <c r="C127" s="47" t="s">
        <v>79</v>
      </c>
      <c r="D127" s="48" t="s">
        <v>282</v>
      </c>
      <c r="E127" s="47">
        <v>84</v>
      </c>
      <c r="F127" s="47" t="s">
        <v>64</v>
      </c>
      <c r="G127" s="48" t="s">
        <v>282</v>
      </c>
      <c r="H127" s="47">
        <f t="shared" si="1"/>
        <v>67</v>
      </c>
      <c r="I127" s="49">
        <v>17784</v>
      </c>
      <c r="L127" s="50"/>
      <c r="M127" s="50"/>
      <c r="N127" s="48">
        <v>24</v>
      </c>
      <c r="O127" s="57">
        <v>189</v>
      </c>
      <c r="P127" s="57">
        <v>483</v>
      </c>
      <c r="Q127" s="57">
        <v>70</v>
      </c>
      <c r="R127" s="57">
        <v>147</v>
      </c>
      <c r="S127" s="57">
        <v>15</v>
      </c>
      <c r="T127" s="57">
        <v>0</v>
      </c>
      <c r="U127" s="57">
        <v>1</v>
      </c>
      <c r="V127" s="57">
        <v>99</v>
      </c>
      <c r="W127" s="57">
        <v>78</v>
      </c>
      <c r="X127" s="57">
        <v>64</v>
      </c>
      <c r="Y127" s="58">
        <v>0.30434782608695654</v>
      </c>
      <c r="AA127" s="49">
        <v>42254</v>
      </c>
      <c r="AE127" s="59"/>
    </row>
    <row r="128" spans="1:34" ht="15" customHeight="1" x14ac:dyDescent="0.2">
      <c r="A128" s="47">
        <v>124</v>
      </c>
      <c r="B128" s="47" t="s">
        <v>79</v>
      </c>
      <c r="C128" s="47" t="s">
        <v>79</v>
      </c>
      <c r="D128" s="48" t="s">
        <v>283</v>
      </c>
      <c r="E128" s="47">
        <v>180</v>
      </c>
      <c r="F128" s="49" t="s">
        <v>68</v>
      </c>
      <c r="G128" s="48" t="s">
        <v>283</v>
      </c>
      <c r="H128" s="47">
        <f t="shared" si="1"/>
        <v>62</v>
      </c>
      <c r="I128" s="49">
        <v>19426</v>
      </c>
      <c r="L128" s="50"/>
      <c r="M128" s="50"/>
      <c r="N128" s="48">
        <v>5</v>
      </c>
      <c r="O128" s="57">
        <v>46</v>
      </c>
      <c r="P128" s="57">
        <v>119</v>
      </c>
      <c r="Q128" s="57">
        <v>17</v>
      </c>
      <c r="R128" s="57">
        <v>28</v>
      </c>
      <c r="S128" s="57">
        <v>1</v>
      </c>
      <c r="T128" s="57">
        <v>0</v>
      </c>
      <c r="U128" s="57">
        <v>0</v>
      </c>
      <c r="V128" s="57">
        <v>11</v>
      </c>
      <c r="W128" s="57">
        <v>16</v>
      </c>
      <c r="X128" s="57">
        <v>22</v>
      </c>
      <c r="Y128" s="58">
        <v>0.23529411764705882</v>
      </c>
      <c r="AA128" s="49">
        <v>42254</v>
      </c>
      <c r="AE128" s="47"/>
    </row>
    <row r="129" spans="1:31" ht="15" customHeight="1" x14ac:dyDescent="0.2">
      <c r="A129" s="47">
        <v>125</v>
      </c>
      <c r="B129" s="47" t="s">
        <v>96</v>
      </c>
      <c r="C129" s="47" t="s">
        <v>96</v>
      </c>
      <c r="D129" s="48" t="s">
        <v>284</v>
      </c>
      <c r="E129" s="47">
        <v>61</v>
      </c>
      <c r="F129" s="52" t="s">
        <v>73</v>
      </c>
      <c r="G129" s="48" t="s">
        <v>284</v>
      </c>
      <c r="H129" s="47">
        <f t="shared" si="1"/>
        <v>44</v>
      </c>
      <c r="I129" s="49">
        <v>25890</v>
      </c>
      <c r="L129" s="50"/>
      <c r="M129" s="50"/>
      <c r="N129" s="48">
        <v>2</v>
      </c>
      <c r="O129" s="57">
        <v>18</v>
      </c>
      <c r="P129" s="57">
        <v>48</v>
      </c>
      <c r="Q129" s="57">
        <v>12</v>
      </c>
      <c r="R129" s="57">
        <v>16</v>
      </c>
      <c r="S129" s="57">
        <v>5</v>
      </c>
      <c r="T129" s="57">
        <v>3</v>
      </c>
      <c r="U129" s="57">
        <v>0</v>
      </c>
      <c r="V129" s="57">
        <v>11</v>
      </c>
      <c r="W129" s="57">
        <v>3</v>
      </c>
      <c r="X129" s="57">
        <v>8</v>
      </c>
      <c r="Y129" s="58">
        <v>0.33333333333333331</v>
      </c>
      <c r="AA129" s="49">
        <v>42254</v>
      </c>
      <c r="AE129" s="47"/>
    </row>
    <row r="130" spans="1:31" ht="15" customHeight="1" x14ac:dyDescent="0.2">
      <c r="A130" s="47">
        <v>126</v>
      </c>
      <c r="B130" s="47" t="s">
        <v>79</v>
      </c>
      <c r="C130" s="47" t="s">
        <v>79</v>
      </c>
      <c r="D130" s="48" t="s">
        <v>285</v>
      </c>
      <c r="E130" s="47">
        <v>159</v>
      </c>
      <c r="F130" s="49" t="s">
        <v>9</v>
      </c>
      <c r="G130" s="48" t="s">
        <v>285</v>
      </c>
      <c r="H130" s="47">
        <f t="shared" si="1"/>
        <v>66</v>
      </c>
      <c r="I130" s="49">
        <v>17891</v>
      </c>
      <c r="L130" s="50"/>
      <c r="M130" s="50"/>
      <c r="N130" s="48">
        <v>7</v>
      </c>
      <c r="O130" s="57">
        <v>57</v>
      </c>
      <c r="P130" s="57">
        <v>142</v>
      </c>
      <c r="Q130" s="57">
        <v>27</v>
      </c>
      <c r="R130" s="57">
        <v>40</v>
      </c>
      <c r="S130" s="57">
        <v>7</v>
      </c>
      <c r="T130" s="57">
        <v>0</v>
      </c>
      <c r="U130" s="57">
        <v>0</v>
      </c>
      <c r="V130" s="57">
        <v>23</v>
      </c>
      <c r="W130" s="57">
        <v>28</v>
      </c>
      <c r="X130" s="57">
        <v>31</v>
      </c>
      <c r="Y130" s="58">
        <v>0.28169014084507044</v>
      </c>
      <c r="AA130" s="49">
        <v>42254</v>
      </c>
      <c r="AE130" s="59"/>
    </row>
    <row r="131" spans="1:31" ht="15" customHeight="1" x14ac:dyDescent="0.2">
      <c r="A131" s="47">
        <v>127</v>
      </c>
      <c r="B131" s="47" t="s">
        <v>79</v>
      </c>
      <c r="C131" s="47" t="s">
        <v>96</v>
      </c>
      <c r="D131" s="48" t="s">
        <v>286</v>
      </c>
      <c r="E131" s="47">
        <v>166</v>
      </c>
      <c r="F131" s="47" t="s">
        <v>68</v>
      </c>
      <c r="G131" s="48" t="s">
        <v>286</v>
      </c>
      <c r="H131" s="47">
        <f t="shared" ref="H131:H184" si="2">INT((AA131-I131)/365.2)</f>
        <v>68</v>
      </c>
      <c r="I131" s="49">
        <v>17296</v>
      </c>
      <c r="L131" s="50"/>
      <c r="M131" s="50"/>
      <c r="N131" s="48">
        <v>24</v>
      </c>
      <c r="O131" s="57">
        <v>195</v>
      </c>
      <c r="P131" s="57">
        <v>461</v>
      </c>
      <c r="Q131" s="57">
        <v>81</v>
      </c>
      <c r="R131" s="57">
        <v>144</v>
      </c>
      <c r="S131" s="57">
        <v>10</v>
      </c>
      <c r="T131" s="57">
        <v>0</v>
      </c>
      <c r="U131" s="57">
        <v>0</v>
      </c>
      <c r="V131" s="57">
        <v>98</v>
      </c>
      <c r="W131" s="57">
        <v>118</v>
      </c>
      <c r="X131" s="57">
        <v>39</v>
      </c>
      <c r="Y131" s="58">
        <v>0.31236442516268981</v>
      </c>
      <c r="AA131" s="49">
        <v>42254</v>
      </c>
      <c r="AE131" s="59"/>
    </row>
    <row r="132" spans="1:31" ht="15" customHeight="1" x14ac:dyDescent="0.2">
      <c r="A132" s="47">
        <v>128</v>
      </c>
      <c r="B132" s="47" t="s">
        <v>79</v>
      </c>
      <c r="C132" s="47" t="s">
        <v>79</v>
      </c>
      <c r="D132" s="48" t="s">
        <v>287</v>
      </c>
      <c r="E132" s="47">
        <v>103</v>
      </c>
      <c r="F132" s="47" t="s">
        <v>9</v>
      </c>
      <c r="G132" s="48" t="s">
        <v>287</v>
      </c>
      <c r="H132" s="47">
        <f t="shared" si="2"/>
        <v>60</v>
      </c>
      <c r="I132" s="49">
        <v>20254</v>
      </c>
      <c r="L132" s="50"/>
      <c r="M132" s="50"/>
      <c r="N132" s="57">
        <v>20</v>
      </c>
      <c r="O132" s="57">
        <v>152</v>
      </c>
      <c r="P132" s="57">
        <v>344</v>
      </c>
      <c r="Q132" s="57">
        <v>79</v>
      </c>
      <c r="R132" s="57">
        <v>122</v>
      </c>
      <c r="S132" s="57">
        <v>6</v>
      </c>
      <c r="T132" s="57">
        <v>0</v>
      </c>
      <c r="U132" s="57">
        <v>2</v>
      </c>
      <c r="V132" s="57">
        <v>73</v>
      </c>
      <c r="W132" s="57">
        <v>101</v>
      </c>
      <c r="X132" s="57">
        <v>28</v>
      </c>
      <c r="Y132" s="58">
        <v>0.35465116279069769</v>
      </c>
      <c r="AA132" s="49">
        <v>42254</v>
      </c>
      <c r="AE132" s="59"/>
    </row>
    <row r="133" spans="1:31" ht="15" customHeight="1" x14ac:dyDescent="0.2">
      <c r="A133" s="47">
        <v>129</v>
      </c>
      <c r="B133" s="47" t="s">
        <v>79</v>
      </c>
      <c r="C133" s="47" t="s">
        <v>96</v>
      </c>
      <c r="D133" s="48" t="s">
        <v>288</v>
      </c>
      <c r="E133" s="47">
        <v>65</v>
      </c>
      <c r="F133" s="47" t="s">
        <v>52</v>
      </c>
      <c r="G133" s="48" t="s">
        <v>288</v>
      </c>
      <c r="H133" s="47">
        <f t="shared" si="2"/>
        <v>53</v>
      </c>
      <c r="I133" s="49">
        <v>22867</v>
      </c>
      <c r="L133" s="50"/>
      <c r="M133" s="50"/>
      <c r="N133" s="48">
        <v>15</v>
      </c>
      <c r="O133" s="57">
        <v>139</v>
      </c>
      <c r="P133" s="57">
        <v>382</v>
      </c>
      <c r="Q133" s="57">
        <v>88</v>
      </c>
      <c r="R133" s="57">
        <v>124</v>
      </c>
      <c r="S133" s="57">
        <v>15</v>
      </c>
      <c r="T133" s="57">
        <v>1</v>
      </c>
      <c r="U133" s="57">
        <v>0</v>
      </c>
      <c r="V133" s="57">
        <v>71</v>
      </c>
      <c r="W133" s="57">
        <v>50</v>
      </c>
      <c r="X133" s="57">
        <v>27</v>
      </c>
      <c r="Y133" s="58">
        <v>0.32460732984293195</v>
      </c>
      <c r="AA133" s="49">
        <v>42254</v>
      </c>
      <c r="AE133" s="59"/>
    </row>
    <row r="134" spans="1:31" ht="15" customHeight="1" x14ac:dyDescent="0.2">
      <c r="A134" s="47">
        <v>130</v>
      </c>
      <c r="B134" s="47" t="s">
        <v>79</v>
      </c>
      <c r="C134" s="47" t="s">
        <v>79</v>
      </c>
      <c r="D134" s="48" t="s">
        <v>289</v>
      </c>
      <c r="E134" s="47">
        <v>182</v>
      </c>
      <c r="F134" s="47" t="s">
        <v>64</v>
      </c>
      <c r="G134" s="48" t="s">
        <v>289</v>
      </c>
      <c r="H134" s="47">
        <f t="shared" si="2"/>
        <v>66</v>
      </c>
      <c r="I134" s="49">
        <v>18123</v>
      </c>
      <c r="L134" s="50"/>
      <c r="M134" s="50"/>
      <c r="N134" s="48">
        <v>2</v>
      </c>
      <c r="O134" s="57">
        <v>17</v>
      </c>
      <c r="P134" s="57">
        <v>46</v>
      </c>
      <c r="Q134" s="57">
        <v>7</v>
      </c>
      <c r="R134" s="57">
        <v>6</v>
      </c>
      <c r="S134" s="57">
        <v>0</v>
      </c>
      <c r="T134" s="57">
        <v>0</v>
      </c>
      <c r="U134" s="57">
        <v>0</v>
      </c>
      <c r="V134" s="57">
        <v>4</v>
      </c>
      <c r="W134" s="57">
        <v>6</v>
      </c>
      <c r="X134" s="57">
        <v>5</v>
      </c>
      <c r="Y134" s="58">
        <v>0.13043478260869565</v>
      </c>
      <c r="AA134" s="49">
        <v>42254</v>
      </c>
      <c r="AE134" s="59"/>
    </row>
    <row r="135" spans="1:31" ht="15" customHeight="1" x14ac:dyDescent="0.2">
      <c r="A135" s="47">
        <v>131</v>
      </c>
      <c r="B135" s="47" t="s">
        <v>79</v>
      </c>
      <c r="C135" s="47" t="s">
        <v>79</v>
      </c>
      <c r="D135" s="48" t="s">
        <v>290</v>
      </c>
      <c r="E135" s="47">
        <v>152</v>
      </c>
      <c r="F135" s="47" t="s">
        <v>23</v>
      </c>
      <c r="G135" s="48" t="s">
        <v>290</v>
      </c>
      <c r="H135" s="47">
        <f t="shared" si="2"/>
        <v>47</v>
      </c>
      <c r="I135" s="49">
        <v>25051</v>
      </c>
      <c r="L135" s="50"/>
      <c r="M135" s="55"/>
      <c r="N135" s="48">
        <v>4</v>
      </c>
      <c r="O135" s="57">
        <v>33</v>
      </c>
      <c r="P135" s="57">
        <v>88</v>
      </c>
      <c r="Q135" s="57">
        <v>6</v>
      </c>
      <c r="R135" s="57">
        <v>22</v>
      </c>
      <c r="S135" s="57">
        <v>0</v>
      </c>
      <c r="T135" s="57">
        <v>0</v>
      </c>
      <c r="U135" s="57">
        <v>0</v>
      </c>
      <c r="V135" s="57">
        <v>10</v>
      </c>
      <c r="W135" s="57">
        <v>7</v>
      </c>
      <c r="X135" s="57">
        <v>26</v>
      </c>
      <c r="Y135" s="58">
        <v>0.25</v>
      </c>
      <c r="AA135" s="49">
        <v>42254</v>
      </c>
      <c r="AE135" s="47"/>
    </row>
    <row r="136" spans="1:31" ht="15" customHeight="1" x14ac:dyDescent="0.2">
      <c r="A136" s="47">
        <v>132</v>
      </c>
      <c r="B136" s="47" t="s">
        <v>79</v>
      </c>
      <c r="C136" s="47" t="s">
        <v>79</v>
      </c>
      <c r="D136" s="48" t="s">
        <v>291</v>
      </c>
      <c r="E136" s="47">
        <v>7</v>
      </c>
      <c r="F136" s="47" t="s">
        <v>15</v>
      </c>
      <c r="G136" s="48" t="s">
        <v>291</v>
      </c>
      <c r="H136" s="47">
        <f t="shared" si="2"/>
        <v>54</v>
      </c>
      <c r="I136" s="49">
        <v>22390</v>
      </c>
      <c r="L136" s="50"/>
      <c r="M136" s="55"/>
      <c r="N136" s="48">
        <v>13</v>
      </c>
      <c r="O136" s="57">
        <v>123</v>
      </c>
      <c r="P136" s="57">
        <v>315</v>
      </c>
      <c r="Q136" s="57">
        <v>102</v>
      </c>
      <c r="R136" s="57">
        <v>147</v>
      </c>
      <c r="S136" s="57">
        <v>36</v>
      </c>
      <c r="T136" s="57">
        <v>2</v>
      </c>
      <c r="U136" s="57">
        <v>8</v>
      </c>
      <c r="V136" s="57">
        <v>92</v>
      </c>
      <c r="W136" s="57">
        <v>51</v>
      </c>
      <c r="X136" s="57">
        <v>35</v>
      </c>
      <c r="Y136" s="58">
        <v>0.46666666666666667</v>
      </c>
      <c r="AA136" s="49">
        <v>42254</v>
      </c>
      <c r="AE136" s="59"/>
    </row>
    <row r="137" spans="1:31" ht="15" customHeight="1" x14ac:dyDescent="0.2">
      <c r="A137" s="47">
        <v>133</v>
      </c>
      <c r="B137" s="47" t="s">
        <v>79</v>
      </c>
      <c r="C137" s="47" t="s">
        <v>79</v>
      </c>
      <c r="D137" s="48" t="s">
        <v>292</v>
      </c>
      <c r="E137" s="47">
        <v>116</v>
      </c>
      <c r="F137" s="47" t="s">
        <v>66</v>
      </c>
      <c r="G137" s="48" t="s">
        <v>292</v>
      </c>
      <c r="H137" s="47">
        <f t="shared" si="2"/>
        <v>39</v>
      </c>
      <c r="I137" s="49">
        <v>27862</v>
      </c>
      <c r="L137" s="50"/>
      <c r="M137" s="50"/>
      <c r="N137" s="57">
        <v>1</v>
      </c>
      <c r="O137" s="63">
        <v>10</v>
      </c>
      <c r="P137" s="63">
        <v>31</v>
      </c>
      <c r="Q137" s="63">
        <v>2</v>
      </c>
      <c r="R137" s="63">
        <v>8</v>
      </c>
      <c r="S137" s="63">
        <v>0</v>
      </c>
      <c r="T137" s="47">
        <v>0</v>
      </c>
      <c r="U137" s="63">
        <v>0</v>
      </c>
      <c r="V137" s="63">
        <v>2</v>
      </c>
      <c r="W137" s="63">
        <v>2</v>
      </c>
      <c r="X137" s="63">
        <v>17</v>
      </c>
      <c r="Y137" s="56">
        <v>0.25806451612903225</v>
      </c>
      <c r="AA137" s="49">
        <v>42254</v>
      </c>
      <c r="AE137" s="47"/>
    </row>
    <row r="138" spans="1:31" ht="15" customHeight="1" x14ac:dyDescent="0.2">
      <c r="A138" s="47">
        <v>134</v>
      </c>
      <c r="B138" s="47" t="s">
        <v>79</v>
      </c>
      <c r="C138" s="47" t="s">
        <v>79</v>
      </c>
      <c r="D138" s="48" t="s">
        <v>293</v>
      </c>
      <c r="E138" s="47">
        <v>56</v>
      </c>
      <c r="F138" s="47" t="s">
        <v>64</v>
      </c>
      <c r="G138" s="48" t="s">
        <v>293</v>
      </c>
      <c r="H138" s="47">
        <f t="shared" si="2"/>
        <v>47</v>
      </c>
      <c r="I138" s="49">
        <v>24893</v>
      </c>
      <c r="L138" s="50"/>
      <c r="M138" s="50"/>
      <c r="N138" s="57">
        <v>8</v>
      </c>
      <c r="O138" s="63">
        <v>67</v>
      </c>
      <c r="P138" s="63">
        <v>183</v>
      </c>
      <c r="Q138" s="63">
        <v>52</v>
      </c>
      <c r="R138" s="63">
        <v>68</v>
      </c>
      <c r="S138" s="63">
        <v>8</v>
      </c>
      <c r="T138" s="47">
        <v>1</v>
      </c>
      <c r="U138" s="63">
        <v>0</v>
      </c>
      <c r="V138" s="63">
        <v>33</v>
      </c>
      <c r="W138" s="63">
        <v>31</v>
      </c>
      <c r="X138" s="63">
        <v>25</v>
      </c>
      <c r="Y138" s="56">
        <v>0.37158469945355194</v>
      </c>
      <c r="AA138" s="49">
        <v>42254</v>
      </c>
      <c r="AE138" s="59"/>
    </row>
    <row r="139" spans="1:31" ht="15" customHeight="1" x14ac:dyDescent="0.2">
      <c r="A139" s="47">
        <v>135</v>
      </c>
      <c r="B139" s="47" t="s">
        <v>79</v>
      </c>
      <c r="C139" s="47" t="s">
        <v>79</v>
      </c>
      <c r="D139" s="48" t="s">
        <v>294</v>
      </c>
      <c r="E139" s="47">
        <v>9</v>
      </c>
      <c r="F139" s="49" t="s">
        <v>52</v>
      </c>
      <c r="G139" s="48" t="s">
        <v>294</v>
      </c>
      <c r="H139" s="47">
        <f t="shared" si="2"/>
        <v>42</v>
      </c>
      <c r="I139" s="49">
        <v>26901</v>
      </c>
      <c r="L139" s="50"/>
      <c r="M139" s="50"/>
      <c r="N139" s="48">
        <v>4</v>
      </c>
      <c r="O139" s="57">
        <v>38</v>
      </c>
      <c r="P139" s="57">
        <v>95</v>
      </c>
      <c r="Q139" s="57">
        <v>25</v>
      </c>
      <c r="R139" s="57">
        <v>34</v>
      </c>
      <c r="S139" s="57">
        <v>10</v>
      </c>
      <c r="T139" s="57">
        <v>1</v>
      </c>
      <c r="U139" s="57">
        <v>0</v>
      </c>
      <c r="V139" s="57">
        <v>15</v>
      </c>
      <c r="W139" s="57">
        <v>16</v>
      </c>
      <c r="X139" s="57">
        <v>16</v>
      </c>
      <c r="Y139" s="58">
        <v>0.35789473684210527</v>
      </c>
      <c r="AA139" s="49">
        <v>42254</v>
      </c>
      <c r="AE139" s="47"/>
    </row>
    <row r="140" spans="1:31" ht="15" customHeight="1" x14ac:dyDescent="0.2">
      <c r="A140" s="47">
        <v>136</v>
      </c>
      <c r="B140" s="47" t="s">
        <v>96</v>
      </c>
      <c r="C140" s="47" t="s">
        <v>96</v>
      </c>
      <c r="D140" s="48" t="s">
        <v>295</v>
      </c>
      <c r="E140" s="47">
        <v>127</v>
      </c>
      <c r="F140" s="47" t="s">
        <v>60</v>
      </c>
      <c r="G140" s="48" t="s">
        <v>295</v>
      </c>
      <c r="H140" s="47">
        <f t="shared" si="2"/>
        <v>54</v>
      </c>
      <c r="I140" s="49">
        <v>22491</v>
      </c>
      <c r="L140" s="50"/>
      <c r="M140" s="50"/>
      <c r="N140" s="48">
        <v>16</v>
      </c>
      <c r="O140" s="57">
        <v>152</v>
      </c>
      <c r="P140" s="57">
        <v>411</v>
      </c>
      <c r="Q140" s="57">
        <v>54</v>
      </c>
      <c r="R140" s="57">
        <v>114</v>
      </c>
      <c r="S140" s="57">
        <v>7</v>
      </c>
      <c r="T140" s="57">
        <v>3</v>
      </c>
      <c r="U140" s="57">
        <v>0</v>
      </c>
      <c r="V140" s="57">
        <v>43</v>
      </c>
      <c r="W140" s="57">
        <v>54</v>
      </c>
      <c r="X140" s="57">
        <v>69</v>
      </c>
      <c r="Y140" s="58">
        <v>0.27737226277372262</v>
      </c>
      <c r="AA140" s="49">
        <v>42254</v>
      </c>
      <c r="AE140" s="59"/>
    </row>
    <row r="141" spans="1:31" ht="15" customHeight="1" x14ac:dyDescent="0.2">
      <c r="A141" s="47">
        <v>137</v>
      </c>
      <c r="B141" s="47" t="s">
        <v>79</v>
      </c>
      <c r="C141" s="47" t="s">
        <v>79</v>
      </c>
      <c r="D141" s="48" t="s">
        <v>365</v>
      </c>
      <c r="E141" s="47">
        <v>120</v>
      </c>
      <c r="F141" s="47" t="s">
        <v>47</v>
      </c>
      <c r="G141" s="48" t="s">
        <v>365</v>
      </c>
      <c r="H141" s="47">
        <f t="shared" si="2"/>
        <v>54</v>
      </c>
      <c r="I141" s="49">
        <v>22256</v>
      </c>
      <c r="L141" s="50"/>
      <c r="M141" s="50"/>
      <c r="N141" s="48">
        <v>6</v>
      </c>
      <c r="O141" s="57">
        <v>54</v>
      </c>
      <c r="P141" s="57">
        <v>147</v>
      </c>
      <c r="Q141" s="57">
        <v>28</v>
      </c>
      <c r="R141" s="57">
        <v>40</v>
      </c>
      <c r="S141" s="57">
        <v>1</v>
      </c>
      <c r="T141" s="57">
        <v>0</v>
      </c>
      <c r="U141" s="57">
        <v>0</v>
      </c>
      <c r="V141" s="57">
        <v>14</v>
      </c>
      <c r="W141" s="57">
        <v>24</v>
      </c>
      <c r="X141" s="57">
        <v>11</v>
      </c>
      <c r="Y141" s="58">
        <v>0.27210884353741499</v>
      </c>
      <c r="AA141" s="49">
        <v>42254</v>
      </c>
      <c r="AE141" s="59"/>
    </row>
    <row r="142" spans="1:31" ht="15" customHeight="1" x14ac:dyDescent="0.2">
      <c r="A142" s="47">
        <v>138</v>
      </c>
      <c r="B142" s="47" t="s">
        <v>79</v>
      </c>
      <c r="C142" s="47" t="s">
        <v>79</v>
      </c>
      <c r="D142" s="48" t="s">
        <v>296</v>
      </c>
      <c r="E142" s="47">
        <v>124</v>
      </c>
      <c r="F142" s="49" t="s">
        <v>23</v>
      </c>
      <c r="G142" s="48" t="s">
        <v>296</v>
      </c>
      <c r="H142" s="47">
        <f t="shared" si="2"/>
        <v>44</v>
      </c>
      <c r="I142" s="49">
        <v>26181</v>
      </c>
      <c r="L142" s="50"/>
      <c r="M142" s="50"/>
      <c r="N142" s="48">
        <v>1</v>
      </c>
      <c r="O142" s="57">
        <v>9</v>
      </c>
      <c r="P142" s="57">
        <v>23</v>
      </c>
      <c r="Q142" s="57">
        <v>2</v>
      </c>
      <c r="R142" s="57">
        <v>3</v>
      </c>
      <c r="S142" s="57">
        <v>1</v>
      </c>
      <c r="T142" s="57">
        <v>0</v>
      </c>
      <c r="U142" s="57">
        <v>0</v>
      </c>
      <c r="V142" s="57">
        <v>0</v>
      </c>
      <c r="W142" s="57">
        <v>3</v>
      </c>
      <c r="X142" s="57">
        <v>8</v>
      </c>
      <c r="Y142" s="58">
        <v>0.13043478260869565</v>
      </c>
      <c r="AA142" s="49">
        <v>42254</v>
      </c>
      <c r="AE142" s="47"/>
    </row>
    <row r="143" spans="1:31" ht="15" customHeight="1" x14ac:dyDescent="0.2">
      <c r="A143" s="47">
        <v>139</v>
      </c>
      <c r="B143" s="47" t="s">
        <v>79</v>
      </c>
      <c r="C143" s="47" t="s">
        <v>79</v>
      </c>
      <c r="D143" s="48" t="s">
        <v>297</v>
      </c>
      <c r="E143" s="47">
        <v>31</v>
      </c>
      <c r="F143" s="49" t="s">
        <v>23</v>
      </c>
      <c r="G143" s="48" t="s">
        <v>297</v>
      </c>
      <c r="H143" s="47">
        <f t="shared" si="2"/>
        <v>46</v>
      </c>
      <c r="I143" s="49">
        <v>25368</v>
      </c>
      <c r="L143" s="50"/>
      <c r="M143" s="55"/>
      <c r="N143" s="57">
        <v>6</v>
      </c>
      <c r="O143" s="63">
        <v>56</v>
      </c>
      <c r="P143" s="63">
        <v>158</v>
      </c>
      <c r="Q143" s="63">
        <v>38</v>
      </c>
      <c r="R143" s="63">
        <v>40</v>
      </c>
      <c r="S143" s="63">
        <v>9</v>
      </c>
      <c r="T143" s="47">
        <v>1</v>
      </c>
      <c r="U143" s="63">
        <v>0</v>
      </c>
      <c r="V143" s="63">
        <v>11</v>
      </c>
      <c r="W143" s="63">
        <v>14</v>
      </c>
      <c r="X143" s="63">
        <v>21</v>
      </c>
      <c r="Y143" s="56">
        <v>0.25316455696202533</v>
      </c>
      <c r="AA143" s="49">
        <v>42254</v>
      </c>
      <c r="AE143" s="59"/>
    </row>
    <row r="144" spans="1:31" ht="15" customHeight="1" x14ac:dyDescent="0.2">
      <c r="A144" s="47">
        <v>140</v>
      </c>
      <c r="B144" s="47" t="s">
        <v>79</v>
      </c>
      <c r="C144" s="47" t="s">
        <v>79</v>
      </c>
      <c r="D144" s="48" t="s">
        <v>298</v>
      </c>
      <c r="E144" s="47">
        <v>129</v>
      </c>
      <c r="F144" s="47" t="s">
        <v>23</v>
      </c>
      <c r="G144" s="48" t="s">
        <v>298</v>
      </c>
      <c r="H144" s="47">
        <f t="shared" si="2"/>
        <v>40</v>
      </c>
      <c r="I144" s="49">
        <v>27534</v>
      </c>
      <c r="K144" s="47" t="s">
        <v>164</v>
      </c>
      <c r="L144" s="50"/>
      <c r="M144" s="50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8"/>
      <c r="AA144" s="49">
        <v>42254</v>
      </c>
      <c r="AE144" s="47"/>
    </row>
    <row r="145" spans="1:33" ht="15" customHeight="1" x14ac:dyDescent="0.2">
      <c r="A145" s="47">
        <v>141</v>
      </c>
      <c r="B145" s="47" t="s">
        <v>79</v>
      </c>
      <c r="C145" s="47" t="s">
        <v>79</v>
      </c>
      <c r="D145" s="48" t="s">
        <v>299</v>
      </c>
      <c r="E145" s="47">
        <v>104</v>
      </c>
      <c r="F145" s="47" t="s">
        <v>52</v>
      </c>
      <c r="G145" s="48" t="s">
        <v>299</v>
      </c>
      <c r="H145" s="47">
        <f t="shared" si="2"/>
        <v>60</v>
      </c>
      <c r="I145" s="49">
        <v>20068</v>
      </c>
      <c r="L145" s="50"/>
      <c r="M145" s="55"/>
      <c r="N145" s="48">
        <v>10</v>
      </c>
      <c r="O145" s="57">
        <v>93</v>
      </c>
      <c r="P145" s="57">
        <v>261</v>
      </c>
      <c r="Q145" s="57">
        <v>32</v>
      </c>
      <c r="R145" s="57">
        <v>72</v>
      </c>
      <c r="S145" s="57">
        <v>14</v>
      </c>
      <c r="T145" s="57">
        <v>0</v>
      </c>
      <c r="U145" s="57">
        <v>1</v>
      </c>
      <c r="V145" s="57">
        <v>41</v>
      </c>
      <c r="W145" s="57">
        <v>24</v>
      </c>
      <c r="X145" s="57">
        <v>37</v>
      </c>
      <c r="Y145" s="58">
        <v>0.27586206896551724</v>
      </c>
      <c r="AA145" s="49">
        <v>42254</v>
      </c>
      <c r="AE145" s="47"/>
    </row>
    <row r="146" spans="1:33" ht="15" customHeight="1" x14ac:dyDescent="0.2">
      <c r="A146" s="47">
        <v>142</v>
      </c>
      <c r="B146" s="48" t="s">
        <v>167</v>
      </c>
      <c r="C146" s="48" t="s">
        <v>79</v>
      </c>
      <c r="D146" s="48" t="s">
        <v>300</v>
      </c>
      <c r="E146" s="47">
        <v>20</v>
      </c>
      <c r="F146" s="49" t="s">
        <v>52</v>
      </c>
      <c r="G146" s="48" t="s">
        <v>300</v>
      </c>
      <c r="H146" s="47">
        <f t="shared" si="2"/>
        <v>43</v>
      </c>
      <c r="I146" s="49">
        <v>26207</v>
      </c>
      <c r="L146" s="50"/>
      <c r="M146" s="50"/>
      <c r="N146" s="57">
        <v>4</v>
      </c>
      <c r="O146" s="71">
        <v>40</v>
      </c>
      <c r="P146" s="71">
        <v>107</v>
      </c>
      <c r="Q146" s="71">
        <v>19</v>
      </c>
      <c r="R146" s="47">
        <v>37</v>
      </c>
      <c r="S146" s="71">
        <v>9</v>
      </c>
      <c r="T146" s="47">
        <v>2</v>
      </c>
      <c r="U146" s="71">
        <v>0</v>
      </c>
      <c r="V146" s="71">
        <v>22</v>
      </c>
      <c r="W146" s="71">
        <v>14</v>
      </c>
      <c r="X146" s="71">
        <v>25</v>
      </c>
      <c r="Y146" s="56">
        <v>0.34579439252336447</v>
      </c>
      <c r="AA146" s="49">
        <v>42254</v>
      </c>
      <c r="AE146" s="59"/>
    </row>
    <row r="147" spans="1:33" ht="15" customHeight="1" x14ac:dyDescent="0.2">
      <c r="A147" s="47">
        <v>143</v>
      </c>
      <c r="B147" s="47" t="s">
        <v>167</v>
      </c>
      <c r="C147" s="47" t="s">
        <v>79</v>
      </c>
      <c r="D147" s="48" t="s">
        <v>301</v>
      </c>
      <c r="E147" s="47">
        <v>34</v>
      </c>
      <c r="F147" s="47" t="s">
        <v>52</v>
      </c>
      <c r="G147" s="48" t="s">
        <v>301</v>
      </c>
      <c r="H147" s="47">
        <f t="shared" si="2"/>
        <v>51</v>
      </c>
      <c r="I147" s="49">
        <v>23506</v>
      </c>
      <c r="L147" s="50"/>
      <c r="M147" s="50"/>
      <c r="N147" s="48">
        <v>11</v>
      </c>
      <c r="O147" s="57">
        <v>107</v>
      </c>
      <c r="P147" s="57">
        <v>304</v>
      </c>
      <c r="Q147" s="57">
        <v>60</v>
      </c>
      <c r="R147" s="57">
        <v>111</v>
      </c>
      <c r="S147" s="57">
        <v>15</v>
      </c>
      <c r="T147" s="57">
        <v>12</v>
      </c>
      <c r="U147" s="57">
        <v>2</v>
      </c>
      <c r="V147" s="57">
        <v>64</v>
      </c>
      <c r="W147" s="57">
        <v>26</v>
      </c>
      <c r="X147" s="57">
        <v>50</v>
      </c>
      <c r="Y147" s="58">
        <v>0.36513157894736842</v>
      </c>
      <c r="AA147" s="49">
        <v>42254</v>
      </c>
      <c r="AE147" s="59"/>
    </row>
    <row r="148" spans="1:33" ht="15" customHeight="1" x14ac:dyDescent="0.2">
      <c r="A148" s="47">
        <v>144</v>
      </c>
      <c r="B148" s="47" t="s">
        <v>79</v>
      </c>
      <c r="C148" s="47" t="s">
        <v>79</v>
      </c>
      <c r="D148" s="48" t="s">
        <v>302</v>
      </c>
      <c r="E148" s="47">
        <v>74</v>
      </c>
      <c r="F148" s="47" t="s">
        <v>49</v>
      </c>
      <c r="G148" s="48" t="s">
        <v>302</v>
      </c>
      <c r="H148" s="47">
        <f t="shared" si="2"/>
        <v>49</v>
      </c>
      <c r="I148" s="49">
        <v>24086</v>
      </c>
      <c r="L148" s="50"/>
      <c r="M148" s="50"/>
      <c r="N148" s="48">
        <v>8</v>
      </c>
      <c r="O148" s="57">
        <v>51</v>
      </c>
      <c r="P148" s="57">
        <v>157</v>
      </c>
      <c r="Q148" s="57">
        <v>30</v>
      </c>
      <c r="R148" s="57">
        <v>57</v>
      </c>
      <c r="S148" s="57">
        <v>12</v>
      </c>
      <c r="T148" s="57">
        <v>1</v>
      </c>
      <c r="U148" s="57">
        <v>1</v>
      </c>
      <c r="V148" s="57">
        <v>37</v>
      </c>
      <c r="W148" s="57">
        <v>11</v>
      </c>
      <c r="X148" s="57">
        <v>17</v>
      </c>
      <c r="Y148" s="58">
        <v>0.36305732484076431</v>
      </c>
      <c r="AA148" s="49">
        <v>42254</v>
      </c>
      <c r="AE148" s="47"/>
    </row>
    <row r="149" spans="1:33" ht="15" customHeight="1" x14ac:dyDescent="0.2">
      <c r="A149" s="47">
        <v>145</v>
      </c>
      <c r="B149" s="47" t="s">
        <v>79</v>
      </c>
      <c r="C149" s="47" t="s">
        <v>79</v>
      </c>
      <c r="D149" s="48" t="s">
        <v>303</v>
      </c>
      <c r="E149" s="47">
        <v>25</v>
      </c>
      <c r="F149" s="47" t="s">
        <v>66</v>
      </c>
      <c r="G149" s="48" t="s">
        <v>303</v>
      </c>
      <c r="H149" s="47">
        <f t="shared" si="2"/>
        <v>38</v>
      </c>
      <c r="I149" s="49">
        <v>28195</v>
      </c>
      <c r="L149" s="50"/>
      <c r="M149" s="55"/>
      <c r="N149" s="48">
        <v>1</v>
      </c>
      <c r="O149" s="57">
        <v>9</v>
      </c>
      <c r="P149" s="57">
        <v>25</v>
      </c>
      <c r="Q149" s="57">
        <v>6</v>
      </c>
      <c r="R149" s="57">
        <v>13</v>
      </c>
      <c r="S149" s="57">
        <v>6</v>
      </c>
      <c r="T149" s="57">
        <v>2</v>
      </c>
      <c r="U149" s="57">
        <v>0</v>
      </c>
      <c r="V149" s="57">
        <v>7</v>
      </c>
      <c r="W149" s="57">
        <v>5</v>
      </c>
      <c r="X149" s="57">
        <v>1</v>
      </c>
      <c r="Y149" s="58">
        <v>0.52</v>
      </c>
      <c r="Z149" s="68"/>
      <c r="AA149" s="49">
        <v>42254</v>
      </c>
      <c r="AE149" s="59"/>
    </row>
    <row r="150" spans="1:33" ht="15" customHeight="1" x14ac:dyDescent="0.2">
      <c r="A150" s="47">
        <v>146</v>
      </c>
      <c r="B150" s="47" t="s">
        <v>79</v>
      </c>
      <c r="C150" s="47" t="s">
        <v>79</v>
      </c>
      <c r="D150" s="48" t="s">
        <v>304</v>
      </c>
      <c r="E150" s="47">
        <v>43</v>
      </c>
      <c r="F150" s="49" t="s">
        <v>60</v>
      </c>
      <c r="G150" s="48" t="s">
        <v>304</v>
      </c>
      <c r="H150" s="47">
        <f t="shared" si="2"/>
        <v>55</v>
      </c>
      <c r="I150" s="49">
        <v>21810</v>
      </c>
      <c r="L150" s="50"/>
      <c r="M150" s="55"/>
      <c r="N150" s="48">
        <v>18</v>
      </c>
      <c r="O150" s="57">
        <v>167</v>
      </c>
      <c r="P150" s="57">
        <v>486</v>
      </c>
      <c r="Q150" s="57">
        <v>123</v>
      </c>
      <c r="R150" s="57">
        <v>178</v>
      </c>
      <c r="S150" s="57">
        <v>44</v>
      </c>
      <c r="T150" s="57">
        <v>4</v>
      </c>
      <c r="U150" s="57">
        <v>1</v>
      </c>
      <c r="V150" s="57">
        <v>89</v>
      </c>
      <c r="W150" s="57">
        <v>50</v>
      </c>
      <c r="X150" s="57">
        <v>68</v>
      </c>
      <c r="Y150" s="58">
        <v>0.36625514403292181</v>
      </c>
      <c r="AA150" s="49">
        <v>42254</v>
      </c>
      <c r="AE150" s="47"/>
    </row>
    <row r="151" spans="1:33" ht="15" customHeight="1" x14ac:dyDescent="0.2">
      <c r="A151" s="47">
        <v>147</v>
      </c>
      <c r="B151" s="48" t="s">
        <v>79</v>
      </c>
      <c r="C151" s="48" t="s">
        <v>79</v>
      </c>
      <c r="D151" s="48" t="s">
        <v>305</v>
      </c>
      <c r="E151" s="47">
        <v>158</v>
      </c>
      <c r="F151" s="47" t="s">
        <v>49</v>
      </c>
      <c r="G151" s="48" t="s">
        <v>305</v>
      </c>
      <c r="H151" s="47">
        <f t="shared" si="2"/>
        <v>58</v>
      </c>
      <c r="I151" s="49">
        <v>21004</v>
      </c>
      <c r="L151" s="50"/>
      <c r="M151" s="50"/>
      <c r="N151" s="48">
        <v>6</v>
      </c>
      <c r="O151" s="57">
        <v>45</v>
      </c>
      <c r="P151" s="57">
        <v>124</v>
      </c>
      <c r="Q151" s="57">
        <v>18</v>
      </c>
      <c r="R151" s="57">
        <v>29</v>
      </c>
      <c r="S151" s="57">
        <v>1</v>
      </c>
      <c r="T151" s="57">
        <v>0</v>
      </c>
      <c r="U151" s="57">
        <v>0</v>
      </c>
      <c r="V151" s="57">
        <v>12</v>
      </c>
      <c r="W151" s="57">
        <v>17</v>
      </c>
      <c r="X151" s="57">
        <v>41</v>
      </c>
      <c r="Y151" s="58">
        <v>0.23387096774193547</v>
      </c>
      <c r="AA151" s="49">
        <v>42254</v>
      </c>
      <c r="AD151" s="48"/>
    </row>
    <row r="152" spans="1:33" ht="15" customHeight="1" x14ac:dyDescent="0.2">
      <c r="A152" s="47">
        <v>148</v>
      </c>
      <c r="B152" s="47" t="s">
        <v>79</v>
      </c>
      <c r="C152" s="47" t="s">
        <v>79</v>
      </c>
      <c r="D152" s="48" t="s">
        <v>306</v>
      </c>
      <c r="E152" s="47">
        <v>79</v>
      </c>
      <c r="F152" s="47" t="s">
        <v>62</v>
      </c>
      <c r="G152" s="48" t="s">
        <v>306</v>
      </c>
      <c r="H152" s="47">
        <f t="shared" si="2"/>
        <v>41</v>
      </c>
      <c r="I152" s="49">
        <v>27042</v>
      </c>
      <c r="K152" s="47" t="s">
        <v>164</v>
      </c>
      <c r="L152" s="50"/>
      <c r="M152" s="50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8"/>
      <c r="AA152" s="49">
        <v>42254</v>
      </c>
      <c r="AE152" s="47"/>
    </row>
    <row r="153" spans="1:33" ht="15" customHeight="1" x14ac:dyDescent="0.2">
      <c r="A153" s="47">
        <v>149</v>
      </c>
      <c r="B153" s="47" t="s">
        <v>79</v>
      </c>
      <c r="C153" s="47" t="s">
        <v>79</v>
      </c>
      <c r="D153" s="48" t="s">
        <v>307</v>
      </c>
      <c r="E153" s="47">
        <v>108</v>
      </c>
      <c r="F153" s="47" t="s">
        <v>73</v>
      </c>
      <c r="G153" s="48" t="s">
        <v>511</v>
      </c>
      <c r="H153" s="47">
        <f t="shared" si="2"/>
        <v>52</v>
      </c>
      <c r="I153" s="49">
        <v>23170</v>
      </c>
      <c r="L153" s="50"/>
      <c r="M153" s="50"/>
      <c r="N153" s="48">
        <v>7</v>
      </c>
      <c r="O153" s="57">
        <v>58</v>
      </c>
      <c r="P153" s="57">
        <v>166</v>
      </c>
      <c r="Q153" s="57">
        <v>24</v>
      </c>
      <c r="R153" s="57">
        <v>42</v>
      </c>
      <c r="S153" s="57">
        <v>2</v>
      </c>
      <c r="T153" s="57">
        <v>1</v>
      </c>
      <c r="U153" s="57">
        <v>0</v>
      </c>
      <c r="V153" s="57">
        <v>20</v>
      </c>
      <c r="W153" s="57">
        <v>10</v>
      </c>
      <c r="X153" s="57">
        <v>24</v>
      </c>
      <c r="Y153" s="58">
        <v>0.25301204819277107</v>
      </c>
      <c r="AA153" s="49">
        <v>42254</v>
      </c>
      <c r="AE153" s="59"/>
      <c r="AG153" s="47"/>
    </row>
    <row r="154" spans="1:33" ht="15" customHeight="1" x14ac:dyDescent="0.2">
      <c r="A154" s="47">
        <v>150</v>
      </c>
      <c r="B154" s="47" t="s">
        <v>96</v>
      </c>
      <c r="C154" s="47" t="s">
        <v>96</v>
      </c>
      <c r="D154" s="48" t="s">
        <v>308</v>
      </c>
      <c r="E154" s="47">
        <v>49</v>
      </c>
      <c r="F154" s="69" t="s">
        <v>47</v>
      </c>
      <c r="G154" s="48" t="s">
        <v>308</v>
      </c>
      <c r="H154" s="47">
        <f t="shared" si="2"/>
        <v>48</v>
      </c>
      <c r="I154" s="49">
        <v>24433</v>
      </c>
      <c r="L154" s="50"/>
      <c r="M154" s="55"/>
      <c r="N154" s="48">
        <v>6</v>
      </c>
      <c r="O154" s="57">
        <v>45</v>
      </c>
      <c r="P154" s="57">
        <v>126</v>
      </c>
      <c r="Q154" s="57">
        <v>38</v>
      </c>
      <c r="R154" s="57">
        <v>42</v>
      </c>
      <c r="S154" s="57">
        <v>6</v>
      </c>
      <c r="T154" s="57">
        <v>4</v>
      </c>
      <c r="U154" s="57">
        <v>0</v>
      </c>
      <c r="V154" s="57">
        <v>19</v>
      </c>
      <c r="W154" s="57">
        <v>12</v>
      </c>
      <c r="X154" s="57">
        <v>23</v>
      </c>
      <c r="Y154" s="58">
        <v>0.33333333333333331</v>
      </c>
      <c r="AA154" s="49">
        <v>42254</v>
      </c>
      <c r="AE154" s="59"/>
    </row>
    <row r="155" spans="1:33" ht="15" customHeight="1" x14ac:dyDescent="0.2">
      <c r="A155" s="47">
        <v>151</v>
      </c>
      <c r="B155" s="47" t="s">
        <v>79</v>
      </c>
      <c r="C155" s="47" t="s">
        <v>79</v>
      </c>
      <c r="D155" s="48" t="s">
        <v>309</v>
      </c>
      <c r="E155" s="47">
        <v>38</v>
      </c>
      <c r="F155" s="47" t="s">
        <v>73</v>
      </c>
      <c r="G155" s="48" t="s">
        <v>309</v>
      </c>
      <c r="H155" s="47">
        <f t="shared" si="2"/>
        <v>59</v>
      </c>
      <c r="I155" s="49">
        <v>20517</v>
      </c>
      <c r="L155" s="50"/>
      <c r="M155" s="50"/>
      <c r="N155" s="48">
        <v>19</v>
      </c>
      <c r="O155" s="57">
        <v>171</v>
      </c>
      <c r="P155" s="57">
        <v>448</v>
      </c>
      <c r="Q155" s="57">
        <v>89</v>
      </c>
      <c r="R155" s="57">
        <v>152</v>
      </c>
      <c r="S155" s="57">
        <v>22</v>
      </c>
      <c r="T155" s="57">
        <v>0</v>
      </c>
      <c r="U155" s="57">
        <v>1</v>
      </c>
      <c r="V155" s="57">
        <v>102</v>
      </c>
      <c r="W155" s="57">
        <v>60</v>
      </c>
      <c r="X155" s="57">
        <v>38</v>
      </c>
      <c r="Y155" s="58">
        <v>0.3392857142857143</v>
      </c>
      <c r="AA155" s="49">
        <v>42254</v>
      </c>
      <c r="AD155" s="53"/>
      <c r="AE155" s="62"/>
    </row>
    <row r="156" spans="1:33" ht="15" customHeight="1" x14ac:dyDescent="0.2">
      <c r="A156" s="47">
        <v>152</v>
      </c>
      <c r="B156" s="47" t="s">
        <v>79</v>
      </c>
      <c r="C156" s="47" t="s">
        <v>79</v>
      </c>
      <c r="D156" s="48" t="s">
        <v>310</v>
      </c>
      <c r="E156" s="47">
        <v>53</v>
      </c>
      <c r="F156" s="47" t="s">
        <v>66</v>
      </c>
      <c r="G156" s="48" t="s">
        <v>310</v>
      </c>
      <c r="H156" s="47">
        <f t="shared" si="2"/>
        <v>51</v>
      </c>
      <c r="I156" s="49">
        <v>23536</v>
      </c>
      <c r="L156" s="50"/>
      <c r="M156" s="50"/>
      <c r="N156" s="57">
        <v>1</v>
      </c>
      <c r="O156" s="63">
        <v>9</v>
      </c>
      <c r="P156" s="63">
        <v>28</v>
      </c>
      <c r="Q156" s="63">
        <v>6</v>
      </c>
      <c r="R156" s="63">
        <v>12</v>
      </c>
      <c r="S156" s="63">
        <v>2</v>
      </c>
      <c r="T156" s="47">
        <v>1</v>
      </c>
      <c r="U156" s="63">
        <v>0</v>
      </c>
      <c r="V156" s="63">
        <v>9</v>
      </c>
      <c r="W156" s="63">
        <v>1</v>
      </c>
      <c r="X156" s="63">
        <v>4</v>
      </c>
      <c r="Y156" s="56">
        <v>0.42857142857142855</v>
      </c>
      <c r="AA156" s="49">
        <v>42254</v>
      </c>
      <c r="AE156" s="59"/>
    </row>
    <row r="157" spans="1:33" ht="15" customHeight="1" x14ac:dyDescent="0.2">
      <c r="A157" s="47">
        <v>153</v>
      </c>
      <c r="B157" s="47" t="s">
        <v>79</v>
      </c>
      <c r="C157" s="47" t="s">
        <v>79</v>
      </c>
      <c r="D157" s="48" t="s">
        <v>311</v>
      </c>
      <c r="E157" s="47">
        <v>30</v>
      </c>
      <c r="F157" s="47" t="s">
        <v>14</v>
      </c>
      <c r="G157" s="48" t="s">
        <v>311</v>
      </c>
      <c r="H157" s="47">
        <f t="shared" si="2"/>
        <v>48</v>
      </c>
      <c r="I157" s="49">
        <v>24525</v>
      </c>
      <c r="L157" s="50"/>
      <c r="M157" s="55"/>
      <c r="N157" s="48">
        <v>8</v>
      </c>
      <c r="O157" s="57">
        <v>70</v>
      </c>
      <c r="P157" s="57">
        <v>191</v>
      </c>
      <c r="Q157" s="57">
        <v>63</v>
      </c>
      <c r="R157" s="57">
        <v>81</v>
      </c>
      <c r="S157" s="57">
        <v>14</v>
      </c>
      <c r="T157" s="57">
        <v>0</v>
      </c>
      <c r="U157" s="57">
        <v>3</v>
      </c>
      <c r="V157" s="57">
        <v>47</v>
      </c>
      <c r="W157" s="57">
        <v>38</v>
      </c>
      <c r="X157" s="57">
        <v>12</v>
      </c>
      <c r="Y157" s="58">
        <v>0.42408376963350786</v>
      </c>
      <c r="AA157" s="49">
        <v>42254</v>
      </c>
      <c r="AD157" s="48"/>
      <c r="AE157" s="59"/>
    </row>
    <row r="158" spans="1:33" ht="15" customHeight="1" x14ac:dyDescent="0.2">
      <c r="A158" s="47">
        <v>154</v>
      </c>
      <c r="B158" s="47" t="s">
        <v>79</v>
      </c>
      <c r="C158" s="47" t="s">
        <v>79</v>
      </c>
      <c r="D158" s="48" t="s">
        <v>312</v>
      </c>
      <c r="E158" s="47">
        <v>151</v>
      </c>
      <c r="F158" s="47" t="s">
        <v>49</v>
      </c>
      <c r="G158" s="48" t="s">
        <v>312</v>
      </c>
      <c r="H158" s="47">
        <f t="shared" si="2"/>
        <v>47</v>
      </c>
      <c r="I158" s="49">
        <v>24739</v>
      </c>
      <c r="L158" s="50"/>
      <c r="M158" s="50"/>
      <c r="N158" s="57">
        <v>3</v>
      </c>
      <c r="O158" s="57">
        <v>20</v>
      </c>
      <c r="P158" s="57">
        <v>55</v>
      </c>
      <c r="Q158" s="57">
        <v>14</v>
      </c>
      <c r="R158" s="57">
        <v>12</v>
      </c>
      <c r="S158" s="57">
        <v>2</v>
      </c>
      <c r="T158" s="57">
        <v>0</v>
      </c>
      <c r="U158" s="57">
        <v>0</v>
      </c>
      <c r="V158" s="57">
        <v>4</v>
      </c>
      <c r="W158" s="57">
        <v>6</v>
      </c>
      <c r="X158" s="57">
        <v>18</v>
      </c>
      <c r="Y158" s="58">
        <v>0.21818181818181817</v>
      </c>
      <c r="AA158" s="49">
        <v>42254</v>
      </c>
      <c r="AE158" s="47"/>
    </row>
    <row r="159" spans="1:33" ht="15" customHeight="1" x14ac:dyDescent="0.2">
      <c r="A159" s="47">
        <v>155</v>
      </c>
      <c r="B159" s="47" t="s">
        <v>96</v>
      </c>
      <c r="C159" s="47" t="s">
        <v>96</v>
      </c>
      <c r="D159" s="48" t="s">
        <v>313</v>
      </c>
      <c r="E159" s="47">
        <v>179</v>
      </c>
      <c r="F159" s="47" t="s">
        <v>66</v>
      </c>
      <c r="G159" s="48" t="s">
        <v>313</v>
      </c>
      <c r="H159" s="47">
        <f t="shared" si="2"/>
        <v>46</v>
      </c>
      <c r="I159" s="49">
        <v>25421</v>
      </c>
      <c r="L159" s="50"/>
      <c r="M159" s="55"/>
      <c r="N159" s="57">
        <v>5</v>
      </c>
      <c r="O159" s="63">
        <v>42</v>
      </c>
      <c r="P159" s="63">
        <v>103</v>
      </c>
      <c r="Q159" s="63">
        <v>10</v>
      </c>
      <c r="R159" s="63">
        <v>13</v>
      </c>
      <c r="S159" s="63">
        <v>0</v>
      </c>
      <c r="T159" s="47">
        <v>0</v>
      </c>
      <c r="U159" s="63">
        <v>0</v>
      </c>
      <c r="V159" s="63">
        <v>12</v>
      </c>
      <c r="W159" s="63">
        <v>21</v>
      </c>
      <c r="X159" s="63">
        <v>32</v>
      </c>
      <c r="Y159" s="56">
        <v>0.12621359223300971</v>
      </c>
      <c r="AA159" s="49">
        <v>42254</v>
      </c>
      <c r="AE159" s="47"/>
    </row>
    <row r="160" spans="1:33" ht="15" customHeight="1" x14ac:dyDescent="0.2">
      <c r="A160" s="47">
        <v>156</v>
      </c>
      <c r="B160" s="47" t="s">
        <v>79</v>
      </c>
      <c r="C160" s="47" t="s">
        <v>79</v>
      </c>
      <c r="D160" s="48" t="s">
        <v>314</v>
      </c>
      <c r="E160" s="47">
        <v>144</v>
      </c>
      <c r="F160" s="47" t="s">
        <v>66</v>
      </c>
      <c r="G160" s="48" t="s">
        <v>314</v>
      </c>
      <c r="H160" s="47">
        <f t="shared" si="2"/>
        <v>55</v>
      </c>
      <c r="I160" s="49">
        <v>22051</v>
      </c>
      <c r="L160" s="50"/>
      <c r="M160" s="50"/>
      <c r="N160" s="48">
        <v>4</v>
      </c>
      <c r="O160" s="57">
        <v>37</v>
      </c>
      <c r="P160" s="57">
        <v>101</v>
      </c>
      <c r="Q160" s="57">
        <v>23</v>
      </c>
      <c r="R160" s="57">
        <v>24</v>
      </c>
      <c r="S160" s="57">
        <v>4</v>
      </c>
      <c r="T160" s="57">
        <v>0</v>
      </c>
      <c r="U160" s="57">
        <v>0</v>
      </c>
      <c r="V160" s="57">
        <v>12</v>
      </c>
      <c r="W160" s="57">
        <v>15</v>
      </c>
      <c r="X160" s="57">
        <v>12</v>
      </c>
      <c r="Y160" s="58">
        <v>0.23762376237623761</v>
      </c>
      <c r="AA160" s="49">
        <v>42254</v>
      </c>
      <c r="AE160" s="47"/>
    </row>
    <row r="161" spans="1:40" ht="15" customHeight="1" x14ac:dyDescent="0.2">
      <c r="A161" s="47">
        <v>157</v>
      </c>
      <c r="B161" s="47" t="s">
        <v>79</v>
      </c>
      <c r="C161" s="47" t="s">
        <v>79</v>
      </c>
      <c r="D161" s="48" t="s">
        <v>315</v>
      </c>
      <c r="E161" s="47">
        <v>145</v>
      </c>
      <c r="F161" s="49" t="s">
        <v>73</v>
      </c>
      <c r="G161" s="48" t="s">
        <v>315</v>
      </c>
      <c r="H161" s="47">
        <f t="shared" si="2"/>
        <v>62</v>
      </c>
      <c r="I161" s="49">
        <v>19538</v>
      </c>
      <c r="L161" s="50"/>
      <c r="M161" s="50"/>
      <c r="N161" s="48">
        <v>12</v>
      </c>
      <c r="O161" s="57">
        <v>96</v>
      </c>
      <c r="P161" s="57">
        <v>246</v>
      </c>
      <c r="Q161" s="57">
        <v>22</v>
      </c>
      <c r="R161" s="57">
        <v>56</v>
      </c>
      <c r="S161" s="57">
        <v>3</v>
      </c>
      <c r="T161" s="57">
        <v>0</v>
      </c>
      <c r="U161" s="57">
        <v>0</v>
      </c>
      <c r="V161" s="57">
        <v>27</v>
      </c>
      <c r="W161" s="57">
        <v>28</v>
      </c>
      <c r="X161" s="57">
        <v>57</v>
      </c>
      <c r="Y161" s="58">
        <v>0.22764227642276422</v>
      </c>
      <c r="AA161" s="49">
        <v>42254</v>
      </c>
      <c r="AE161" s="59"/>
    </row>
    <row r="162" spans="1:40" ht="15" customHeight="1" x14ac:dyDescent="0.2">
      <c r="A162" s="47">
        <v>158</v>
      </c>
      <c r="B162" s="47" t="s">
        <v>79</v>
      </c>
      <c r="C162" s="47" t="s">
        <v>79</v>
      </c>
      <c r="D162" s="48" t="s">
        <v>316</v>
      </c>
      <c r="E162" s="47">
        <v>123</v>
      </c>
      <c r="F162" s="49" t="s">
        <v>49</v>
      </c>
      <c r="G162" s="48" t="s">
        <v>316</v>
      </c>
      <c r="H162" s="47">
        <f t="shared" si="2"/>
        <v>41</v>
      </c>
      <c r="I162" s="49">
        <v>27079</v>
      </c>
      <c r="L162" s="50"/>
      <c r="M162" s="50"/>
      <c r="N162" s="48">
        <v>4</v>
      </c>
      <c r="O162" s="57">
        <v>36</v>
      </c>
      <c r="P162" s="57">
        <v>100</v>
      </c>
      <c r="Q162" s="57">
        <v>9</v>
      </c>
      <c r="R162" s="57">
        <v>25</v>
      </c>
      <c r="S162" s="57">
        <v>6</v>
      </c>
      <c r="T162" s="57">
        <v>0</v>
      </c>
      <c r="U162" s="57">
        <v>0</v>
      </c>
      <c r="V162" s="57">
        <v>10</v>
      </c>
      <c r="W162" s="57">
        <v>12</v>
      </c>
      <c r="X162" s="57">
        <v>23</v>
      </c>
      <c r="Y162" s="58">
        <v>0.25</v>
      </c>
      <c r="AA162" s="49">
        <v>42254</v>
      </c>
      <c r="AE162" s="47"/>
    </row>
    <row r="163" spans="1:40" ht="15" customHeight="1" x14ac:dyDescent="0.2">
      <c r="A163" s="47">
        <v>159</v>
      </c>
      <c r="B163" s="47" t="s">
        <v>79</v>
      </c>
      <c r="C163" s="47" t="s">
        <v>79</v>
      </c>
      <c r="D163" s="48" t="s">
        <v>317</v>
      </c>
      <c r="E163" s="47">
        <v>19</v>
      </c>
      <c r="F163" s="47" t="s">
        <v>9</v>
      </c>
      <c r="G163" s="48" t="s">
        <v>317</v>
      </c>
      <c r="H163" s="47">
        <f t="shared" si="2"/>
        <v>40</v>
      </c>
      <c r="I163" s="49">
        <v>27582</v>
      </c>
      <c r="L163" s="50"/>
      <c r="M163" s="50"/>
      <c r="N163" s="48">
        <v>2</v>
      </c>
      <c r="O163" s="57">
        <v>17</v>
      </c>
      <c r="P163" s="57">
        <v>51</v>
      </c>
      <c r="Q163" s="57">
        <v>16</v>
      </c>
      <c r="R163" s="57">
        <v>23</v>
      </c>
      <c r="S163" s="57">
        <v>6</v>
      </c>
      <c r="T163" s="57">
        <v>0</v>
      </c>
      <c r="U163" s="57">
        <v>1</v>
      </c>
      <c r="V163" s="57">
        <v>12</v>
      </c>
      <c r="W163" s="57">
        <v>4</v>
      </c>
      <c r="X163" s="57">
        <v>3</v>
      </c>
      <c r="Y163" s="58">
        <v>0.45098039215686275</v>
      </c>
      <c r="AA163" s="49">
        <v>42254</v>
      </c>
      <c r="AE163" s="59"/>
    </row>
    <row r="164" spans="1:40" ht="15" customHeight="1" x14ac:dyDescent="0.2">
      <c r="A164" s="47">
        <v>160</v>
      </c>
      <c r="B164" s="47" t="s">
        <v>79</v>
      </c>
      <c r="C164" s="47" t="s">
        <v>79</v>
      </c>
      <c r="D164" s="48" t="s">
        <v>318</v>
      </c>
      <c r="E164" s="47">
        <v>87</v>
      </c>
      <c r="F164" s="47" t="s">
        <v>68</v>
      </c>
      <c r="G164" s="48" t="s">
        <v>318</v>
      </c>
      <c r="H164" s="47">
        <f t="shared" si="2"/>
        <v>40</v>
      </c>
      <c r="I164" s="49">
        <v>27632</v>
      </c>
      <c r="K164" s="47" t="s">
        <v>164</v>
      </c>
      <c r="L164" s="50"/>
      <c r="M164" s="50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8"/>
      <c r="AA164" s="49">
        <v>42254</v>
      </c>
      <c r="AE164" s="47"/>
    </row>
    <row r="165" spans="1:40" ht="15" customHeight="1" x14ac:dyDescent="0.2">
      <c r="A165" s="47">
        <v>161</v>
      </c>
      <c r="B165" s="47" t="s">
        <v>79</v>
      </c>
      <c r="C165" s="47" t="s">
        <v>79</v>
      </c>
      <c r="D165" s="48" t="s">
        <v>319</v>
      </c>
      <c r="E165" s="47">
        <v>178</v>
      </c>
      <c r="F165" s="47" t="s">
        <v>73</v>
      </c>
      <c r="G165" s="48" t="s">
        <v>319</v>
      </c>
      <c r="H165" s="47">
        <f t="shared" si="2"/>
        <v>43</v>
      </c>
      <c r="I165" s="49">
        <v>26544</v>
      </c>
      <c r="K165" s="47" t="s">
        <v>164</v>
      </c>
      <c r="L165" s="50"/>
      <c r="M165" s="50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8"/>
      <c r="AA165" s="49">
        <v>42254</v>
      </c>
      <c r="AE165" s="47"/>
    </row>
    <row r="166" spans="1:40" ht="15" customHeight="1" x14ac:dyDescent="0.2">
      <c r="A166" s="47">
        <v>162</v>
      </c>
      <c r="B166" s="47" t="s">
        <v>79</v>
      </c>
      <c r="C166" s="47" t="s">
        <v>79</v>
      </c>
      <c r="D166" s="48" t="s">
        <v>320</v>
      </c>
      <c r="E166" s="47">
        <v>36</v>
      </c>
      <c r="F166" s="47" t="s">
        <v>15</v>
      </c>
      <c r="G166" s="48" t="s">
        <v>320</v>
      </c>
      <c r="H166" s="47">
        <f t="shared" si="2"/>
        <v>50</v>
      </c>
      <c r="I166" s="49">
        <v>23979</v>
      </c>
      <c r="L166" s="50"/>
      <c r="M166" s="50"/>
      <c r="N166" s="57">
        <v>12</v>
      </c>
      <c r="O166" s="63">
        <v>99</v>
      </c>
      <c r="P166" s="63">
        <v>243</v>
      </c>
      <c r="Q166" s="63">
        <v>81</v>
      </c>
      <c r="R166" s="63">
        <v>78</v>
      </c>
      <c r="S166" s="63">
        <v>17</v>
      </c>
      <c r="T166" s="47">
        <v>2</v>
      </c>
      <c r="U166" s="63">
        <v>2</v>
      </c>
      <c r="V166" s="63">
        <v>37</v>
      </c>
      <c r="W166" s="63">
        <v>64</v>
      </c>
      <c r="X166" s="63">
        <v>26</v>
      </c>
      <c r="Y166" s="56">
        <v>0.32098765432098764</v>
      </c>
      <c r="AA166" s="49">
        <v>42254</v>
      </c>
      <c r="AE166" s="59"/>
    </row>
    <row r="167" spans="1:40" ht="15" customHeight="1" x14ac:dyDescent="0.2">
      <c r="A167" s="47">
        <v>163</v>
      </c>
      <c r="B167" s="47" t="s">
        <v>167</v>
      </c>
      <c r="C167" s="47" t="s">
        <v>79</v>
      </c>
      <c r="D167" s="48" t="s">
        <v>321</v>
      </c>
      <c r="E167" s="47">
        <v>142</v>
      </c>
      <c r="F167" s="47" t="s">
        <v>8</v>
      </c>
      <c r="G167" s="48" t="s">
        <v>321</v>
      </c>
      <c r="H167" s="47">
        <f t="shared" si="2"/>
        <v>46</v>
      </c>
      <c r="I167" s="49">
        <v>25119</v>
      </c>
      <c r="L167" s="50"/>
      <c r="M167" s="50"/>
      <c r="N167" s="48">
        <v>7</v>
      </c>
      <c r="O167" s="57">
        <v>67</v>
      </c>
      <c r="P167" s="57">
        <v>163</v>
      </c>
      <c r="Q167" s="57">
        <v>22</v>
      </c>
      <c r="R167" s="57">
        <v>37</v>
      </c>
      <c r="S167" s="57">
        <v>11</v>
      </c>
      <c r="T167" s="57">
        <v>1</v>
      </c>
      <c r="U167" s="57">
        <v>0</v>
      </c>
      <c r="V167" s="57">
        <v>21</v>
      </c>
      <c r="W167" s="57">
        <v>35</v>
      </c>
      <c r="X167" s="57">
        <v>58</v>
      </c>
      <c r="Y167" s="58">
        <v>0.22699386503067484</v>
      </c>
      <c r="AA167" s="49">
        <v>42254</v>
      </c>
      <c r="AE167" s="59"/>
      <c r="AH167" s="60"/>
    </row>
    <row r="168" spans="1:40" ht="15" customHeight="1" x14ac:dyDescent="0.2">
      <c r="A168" s="47">
        <v>164</v>
      </c>
      <c r="B168" s="47" t="s">
        <v>79</v>
      </c>
      <c r="C168" s="47" t="s">
        <v>79</v>
      </c>
      <c r="D168" s="48" t="s">
        <v>322</v>
      </c>
      <c r="E168" s="47">
        <v>102</v>
      </c>
      <c r="F168" s="49" t="s">
        <v>49</v>
      </c>
      <c r="G168" s="48" t="s">
        <v>322</v>
      </c>
      <c r="H168" s="47">
        <f t="shared" si="2"/>
        <v>59</v>
      </c>
      <c r="I168" s="49">
        <v>20423</v>
      </c>
      <c r="L168" s="50"/>
      <c r="M168" s="50"/>
      <c r="N168" s="48">
        <v>22</v>
      </c>
      <c r="O168" s="57">
        <v>189</v>
      </c>
      <c r="P168" s="57">
        <v>491</v>
      </c>
      <c r="Q168" s="57">
        <v>78</v>
      </c>
      <c r="R168" s="57">
        <v>140</v>
      </c>
      <c r="S168" s="57">
        <v>15</v>
      </c>
      <c r="T168" s="57">
        <v>0</v>
      </c>
      <c r="U168" s="57">
        <v>1</v>
      </c>
      <c r="V168" s="57">
        <v>81</v>
      </c>
      <c r="W168" s="57">
        <v>71</v>
      </c>
      <c r="X168" s="57">
        <v>99</v>
      </c>
      <c r="Y168" s="58">
        <v>0.285132382892057</v>
      </c>
      <c r="AA168" s="49">
        <v>42254</v>
      </c>
      <c r="AE168" s="66"/>
      <c r="AG168" s="47"/>
    </row>
    <row r="169" spans="1:40" ht="15" customHeight="1" x14ac:dyDescent="0.2">
      <c r="A169" s="47">
        <v>165</v>
      </c>
      <c r="B169" s="47" t="s">
        <v>79</v>
      </c>
      <c r="C169" s="47" t="s">
        <v>79</v>
      </c>
      <c r="D169" s="48" t="s">
        <v>323</v>
      </c>
      <c r="E169" s="47">
        <v>164</v>
      </c>
      <c r="F169" s="47" t="s">
        <v>73</v>
      </c>
      <c r="G169" s="48" t="s">
        <v>323</v>
      </c>
      <c r="H169" s="47">
        <f t="shared" si="2"/>
        <v>51</v>
      </c>
      <c r="I169" s="49">
        <v>23418</v>
      </c>
      <c r="L169" s="50"/>
      <c r="M169" s="55"/>
      <c r="N169" s="48">
        <v>11</v>
      </c>
      <c r="O169" s="57">
        <v>77</v>
      </c>
      <c r="P169" s="57">
        <v>210</v>
      </c>
      <c r="Q169" s="57">
        <v>30</v>
      </c>
      <c r="R169" s="57">
        <v>59</v>
      </c>
      <c r="S169" s="57">
        <v>5</v>
      </c>
      <c r="T169" s="57">
        <v>0</v>
      </c>
      <c r="U169" s="57">
        <v>0</v>
      </c>
      <c r="V169" s="57">
        <v>34</v>
      </c>
      <c r="W169" s="57">
        <v>22</v>
      </c>
      <c r="X169" s="57">
        <v>65</v>
      </c>
      <c r="Y169" s="58">
        <v>0.28095238095238095</v>
      </c>
      <c r="AA169" s="49">
        <v>42254</v>
      </c>
      <c r="AE169" s="47"/>
      <c r="AG169" s="47"/>
    </row>
    <row r="170" spans="1:40" ht="15" customHeight="1" x14ac:dyDescent="0.2">
      <c r="A170" s="47">
        <v>166</v>
      </c>
      <c r="B170" s="47" t="s">
        <v>79</v>
      </c>
      <c r="C170" s="47" t="s">
        <v>79</v>
      </c>
      <c r="D170" s="48" t="s">
        <v>324</v>
      </c>
      <c r="E170" s="47">
        <v>143</v>
      </c>
      <c r="F170" s="47" t="s">
        <v>68</v>
      </c>
      <c r="G170" s="48" t="s">
        <v>324</v>
      </c>
      <c r="H170" s="47">
        <f t="shared" si="2"/>
        <v>43</v>
      </c>
      <c r="I170" s="49">
        <v>26499</v>
      </c>
      <c r="L170" s="50"/>
      <c r="M170" s="50"/>
      <c r="N170" s="48">
        <v>3</v>
      </c>
      <c r="O170" s="57">
        <v>28</v>
      </c>
      <c r="P170" s="57">
        <v>77</v>
      </c>
      <c r="Q170" s="57">
        <v>11</v>
      </c>
      <c r="R170" s="57">
        <v>18</v>
      </c>
      <c r="S170" s="57">
        <v>6</v>
      </c>
      <c r="T170" s="57">
        <v>0</v>
      </c>
      <c r="U170" s="57">
        <v>0</v>
      </c>
      <c r="V170" s="57">
        <v>21</v>
      </c>
      <c r="W170" s="57">
        <v>13</v>
      </c>
      <c r="X170" s="57">
        <v>28</v>
      </c>
      <c r="Y170" s="58">
        <v>0.23376623376623376</v>
      </c>
      <c r="AA170" s="49">
        <v>42254</v>
      </c>
      <c r="AE170" s="59"/>
      <c r="AG170" s="47"/>
    </row>
    <row r="171" spans="1:40" ht="15" customHeight="1" x14ac:dyDescent="0.2">
      <c r="A171" s="47">
        <v>167</v>
      </c>
      <c r="B171" s="47" t="s">
        <v>79</v>
      </c>
      <c r="C171" s="47" t="s">
        <v>79</v>
      </c>
      <c r="D171" s="48" t="s">
        <v>325</v>
      </c>
      <c r="E171" s="47">
        <v>106</v>
      </c>
      <c r="F171" s="47" t="s">
        <v>15</v>
      </c>
      <c r="G171" s="48" t="s">
        <v>325</v>
      </c>
      <c r="H171" s="47">
        <f t="shared" si="2"/>
        <v>48</v>
      </c>
      <c r="I171" s="49">
        <v>24508</v>
      </c>
      <c r="L171" s="50"/>
      <c r="M171" s="50"/>
      <c r="N171" s="48">
        <v>3</v>
      </c>
      <c r="O171" s="57">
        <v>25</v>
      </c>
      <c r="P171" s="57">
        <v>76</v>
      </c>
      <c r="Q171" s="57">
        <v>10</v>
      </c>
      <c r="R171" s="57">
        <v>22</v>
      </c>
      <c r="S171" s="57">
        <v>2</v>
      </c>
      <c r="T171" s="57">
        <v>0</v>
      </c>
      <c r="U171" s="57">
        <v>0</v>
      </c>
      <c r="V171" s="57">
        <v>7</v>
      </c>
      <c r="W171" s="57">
        <v>4</v>
      </c>
      <c r="X171" s="57">
        <v>20</v>
      </c>
      <c r="Y171" s="58">
        <v>0.28947368421052633</v>
      </c>
      <c r="AA171" s="49">
        <v>42254</v>
      </c>
      <c r="AE171" s="59"/>
      <c r="AM171" s="47"/>
      <c r="AN171" s="47"/>
    </row>
    <row r="172" spans="1:40" ht="15" customHeight="1" x14ac:dyDescent="0.2">
      <c r="A172" s="47">
        <v>168</v>
      </c>
      <c r="B172" s="47" t="s">
        <v>79</v>
      </c>
      <c r="C172" s="47" t="s">
        <v>79</v>
      </c>
      <c r="D172" s="48" t="s">
        <v>326</v>
      </c>
      <c r="E172" s="47">
        <v>146</v>
      </c>
      <c r="F172" s="47" t="s">
        <v>62</v>
      </c>
      <c r="G172" s="48" t="s">
        <v>326</v>
      </c>
      <c r="H172" s="47">
        <f t="shared" si="2"/>
        <v>44</v>
      </c>
      <c r="I172" s="49">
        <v>26018</v>
      </c>
      <c r="L172" s="50"/>
      <c r="M172" s="50"/>
      <c r="N172" s="48">
        <v>3</v>
      </c>
      <c r="O172" s="57">
        <v>28</v>
      </c>
      <c r="P172" s="57">
        <v>75</v>
      </c>
      <c r="Q172" s="57">
        <v>9</v>
      </c>
      <c r="R172" s="57">
        <v>21</v>
      </c>
      <c r="S172" s="57">
        <v>1</v>
      </c>
      <c r="T172" s="57">
        <v>0</v>
      </c>
      <c r="U172" s="57">
        <v>0</v>
      </c>
      <c r="V172" s="57">
        <v>6</v>
      </c>
      <c r="W172" s="57">
        <v>14</v>
      </c>
      <c r="X172" s="57">
        <v>23</v>
      </c>
      <c r="Y172" s="58">
        <v>0.28000000000000003</v>
      </c>
      <c r="Z172" s="70"/>
      <c r="AA172" s="49">
        <v>42254</v>
      </c>
      <c r="AE172" s="59"/>
    </row>
    <row r="173" spans="1:40" ht="15" customHeight="1" x14ac:dyDescent="0.2">
      <c r="A173" s="47">
        <v>169</v>
      </c>
      <c r="B173" s="47" t="s">
        <v>79</v>
      </c>
      <c r="C173" s="47" t="s">
        <v>79</v>
      </c>
      <c r="D173" s="48" t="s">
        <v>327</v>
      </c>
      <c r="E173" s="47">
        <v>135</v>
      </c>
      <c r="F173" s="47" t="s">
        <v>62</v>
      </c>
      <c r="G173" s="48" t="s">
        <v>327</v>
      </c>
      <c r="H173" s="47">
        <f t="shared" si="2"/>
        <v>46</v>
      </c>
      <c r="I173" s="49">
        <v>25228</v>
      </c>
      <c r="L173" s="50"/>
      <c r="M173" s="55"/>
      <c r="N173" s="48">
        <v>1</v>
      </c>
      <c r="O173" s="57">
        <v>10</v>
      </c>
      <c r="P173" s="57">
        <v>25</v>
      </c>
      <c r="Q173" s="57">
        <v>1</v>
      </c>
      <c r="R173" s="57">
        <v>1</v>
      </c>
      <c r="S173" s="57">
        <v>0</v>
      </c>
      <c r="T173" s="57">
        <v>0</v>
      </c>
      <c r="U173" s="57">
        <v>0</v>
      </c>
      <c r="V173" s="57">
        <v>1</v>
      </c>
      <c r="W173" s="57">
        <v>3</v>
      </c>
      <c r="X173" s="57">
        <v>10</v>
      </c>
      <c r="Y173" s="58">
        <v>0.04</v>
      </c>
      <c r="AA173" s="49">
        <v>42254</v>
      </c>
      <c r="AE173" s="59"/>
    </row>
    <row r="174" spans="1:40" ht="15" customHeight="1" x14ac:dyDescent="0.2">
      <c r="A174" s="47">
        <v>170</v>
      </c>
      <c r="B174" s="47" t="s">
        <v>96</v>
      </c>
      <c r="C174" s="47" t="s">
        <v>96</v>
      </c>
      <c r="D174" s="48" t="s">
        <v>328</v>
      </c>
      <c r="E174" s="47">
        <v>99</v>
      </c>
      <c r="F174" s="49" t="s">
        <v>60</v>
      </c>
      <c r="G174" s="48" t="s">
        <v>328</v>
      </c>
      <c r="H174" s="47">
        <f t="shared" si="2"/>
        <v>44</v>
      </c>
      <c r="I174" s="49">
        <v>26043</v>
      </c>
      <c r="L174" s="50"/>
      <c r="M174" s="50"/>
      <c r="N174" s="48">
        <v>7</v>
      </c>
      <c r="O174" s="57">
        <v>68</v>
      </c>
      <c r="P174" s="57">
        <v>180</v>
      </c>
      <c r="Q174" s="57">
        <v>26</v>
      </c>
      <c r="R174" s="57">
        <v>42</v>
      </c>
      <c r="S174" s="57">
        <v>13</v>
      </c>
      <c r="T174" s="57">
        <v>0</v>
      </c>
      <c r="U174" s="57">
        <v>0</v>
      </c>
      <c r="V174" s="57">
        <v>20</v>
      </c>
      <c r="W174" s="57">
        <v>25</v>
      </c>
      <c r="X174" s="57">
        <v>85</v>
      </c>
      <c r="Y174" s="58">
        <v>0.23333333333333334</v>
      </c>
      <c r="AA174" s="49">
        <v>42254</v>
      </c>
      <c r="AB174" s="54"/>
      <c r="AE174" s="47"/>
    </row>
    <row r="175" spans="1:40" ht="15" customHeight="1" x14ac:dyDescent="0.2">
      <c r="A175" s="47">
        <v>171</v>
      </c>
      <c r="B175" s="47" t="s">
        <v>79</v>
      </c>
      <c r="C175" s="47" t="s">
        <v>79</v>
      </c>
      <c r="D175" s="48" t="s">
        <v>329</v>
      </c>
      <c r="E175" s="47">
        <v>94</v>
      </c>
      <c r="F175" s="47" t="s">
        <v>9</v>
      </c>
      <c r="G175" s="48" t="s">
        <v>329</v>
      </c>
      <c r="H175" s="47">
        <f t="shared" si="2"/>
        <v>47</v>
      </c>
      <c r="I175" s="49">
        <v>24847</v>
      </c>
      <c r="K175" s="47" t="s">
        <v>164</v>
      </c>
      <c r="L175" s="50"/>
      <c r="M175" s="50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8"/>
      <c r="AA175" s="49">
        <v>42254</v>
      </c>
      <c r="AD175" s="47"/>
    </row>
    <row r="176" spans="1:40" ht="15" customHeight="1" x14ac:dyDescent="0.2">
      <c r="A176" s="47">
        <v>172</v>
      </c>
      <c r="B176" s="47" t="s">
        <v>79</v>
      </c>
      <c r="C176" s="47" t="s">
        <v>79</v>
      </c>
      <c r="D176" s="48" t="s">
        <v>330</v>
      </c>
      <c r="E176" s="47">
        <v>118</v>
      </c>
      <c r="F176" s="49" t="s">
        <v>62</v>
      </c>
      <c r="G176" s="48" t="s">
        <v>330</v>
      </c>
      <c r="H176" s="47">
        <f t="shared" si="2"/>
        <v>37</v>
      </c>
      <c r="I176" s="49">
        <v>28563</v>
      </c>
      <c r="K176" s="47" t="s">
        <v>164</v>
      </c>
      <c r="L176" s="50"/>
      <c r="M176" s="50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8"/>
      <c r="AA176" s="49">
        <v>42254</v>
      </c>
      <c r="AD176" s="48"/>
      <c r="AE176" s="47"/>
    </row>
    <row r="177" spans="1:33" ht="15" customHeight="1" x14ac:dyDescent="0.2">
      <c r="A177" s="47">
        <v>173</v>
      </c>
      <c r="B177" s="47" t="s">
        <v>79</v>
      </c>
      <c r="C177" s="47" t="s">
        <v>79</v>
      </c>
      <c r="D177" s="48" t="s">
        <v>331</v>
      </c>
      <c r="E177" s="47">
        <v>76</v>
      </c>
      <c r="F177" s="47" t="s">
        <v>52</v>
      </c>
      <c r="G177" s="48" t="s">
        <v>331</v>
      </c>
      <c r="H177" s="47">
        <f t="shared" si="2"/>
        <v>60</v>
      </c>
      <c r="I177" s="49">
        <v>19987</v>
      </c>
      <c r="L177" s="50"/>
      <c r="M177" s="50"/>
      <c r="N177" s="48">
        <v>15</v>
      </c>
      <c r="O177" s="57">
        <v>144</v>
      </c>
      <c r="P177" s="57">
        <v>380</v>
      </c>
      <c r="Q177" s="57">
        <v>84</v>
      </c>
      <c r="R177" s="57">
        <v>161</v>
      </c>
      <c r="S177" s="57">
        <v>25</v>
      </c>
      <c r="T177" s="57">
        <v>5</v>
      </c>
      <c r="U177" s="57">
        <v>0</v>
      </c>
      <c r="V177" s="57">
        <v>68</v>
      </c>
      <c r="W177" s="57">
        <v>47</v>
      </c>
      <c r="X177" s="57">
        <v>29</v>
      </c>
      <c r="Y177" s="58">
        <v>0.42368421052631577</v>
      </c>
      <c r="AA177" s="49">
        <v>42254</v>
      </c>
      <c r="AE177" s="47"/>
    </row>
    <row r="178" spans="1:33" ht="15" customHeight="1" x14ac:dyDescent="0.2">
      <c r="A178" s="47">
        <v>174</v>
      </c>
      <c r="B178" s="47" t="s">
        <v>167</v>
      </c>
      <c r="C178" s="47" t="s">
        <v>79</v>
      </c>
      <c r="D178" s="48" t="s">
        <v>332</v>
      </c>
      <c r="E178" s="47">
        <v>111</v>
      </c>
      <c r="F178" s="47" t="s">
        <v>8</v>
      </c>
      <c r="G178" s="48" t="s">
        <v>332</v>
      </c>
      <c r="H178" s="47">
        <f t="shared" si="2"/>
        <v>40</v>
      </c>
      <c r="I178" s="49">
        <v>27575</v>
      </c>
      <c r="K178" s="47" t="s">
        <v>164</v>
      </c>
      <c r="L178" s="50"/>
      <c r="M178" s="50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8"/>
      <c r="AA178" s="49">
        <v>42254</v>
      </c>
      <c r="AE178" s="47"/>
    </row>
    <row r="179" spans="1:33" ht="15" customHeight="1" x14ac:dyDescent="0.2">
      <c r="A179" s="47">
        <v>175</v>
      </c>
      <c r="B179" s="47" t="s">
        <v>79</v>
      </c>
      <c r="C179" s="47" t="s">
        <v>79</v>
      </c>
      <c r="D179" s="48" t="s">
        <v>333</v>
      </c>
      <c r="E179" s="47">
        <v>71</v>
      </c>
      <c r="F179" s="49" t="s">
        <v>60</v>
      </c>
      <c r="G179" s="48" t="s">
        <v>333</v>
      </c>
      <c r="H179" s="47">
        <f t="shared" si="2"/>
        <v>42</v>
      </c>
      <c r="I179" s="49">
        <v>26906</v>
      </c>
      <c r="L179" s="50"/>
      <c r="M179" s="50"/>
      <c r="N179" s="48">
        <v>1</v>
      </c>
      <c r="O179" s="57">
        <v>3</v>
      </c>
      <c r="P179" s="57">
        <v>9</v>
      </c>
      <c r="Q179" s="57">
        <v>2</v>
      </c>
      <c r="R179" s="57">
        <v>4</v>
      </c>
      <c r="S179" s="57">
        <v>2</v>
      </c>
      <c r="T179" s="57">
        <v>0</v>
      </c>
      <c r="U179" s="57">
        <v>0</v>
      </c>
      <c r="V179" s="57">
        <v>2</v>
      </c>
      <c r="W179" s="57">
        <v>0</v>
      </c>
      <c r="X179" s="57">
        <v>0</v>
      </c>
      <c r="Y179" s="58">
        <v>0.44444444444444442</v>
      </c>
      <c r="AA179" s="49">
        <v>42254</v>
      </c>
      <c r="AE179" s="47"/>
    </row>
    <row r="180" spans="1:33" ht="15" customHeight="1" x14ac:dyDescent="0.2">
      <c r="A180" s="47">
        <v>176</v>
      </c>
      <c r="B180" s="47" t="s">
        <v>79</v>
      </c>
      <c r="C180" s="47" t="s">
        <v>79</v>
      </c>
      <c r="D180" s="48" t="s">
        <v>334</v>
      </c>
      <c r="E180" s="47">
        <v>16</v>
      </c>
      <c r="F180" s="47" t="s">
        <v>14</v>
      </c>
      <c r="G180" s="48" t="s">
        <v>334</v>
      </c>
      <c r="H180" s="47">
        <f t="shared" si="2"/>
        <v>42</v>
      </c>
      <c r="I180" s="49">
        <v>26603</v>
      </c>
      <c r="L180" s="50"/>
      <c r="M180" s="50"/>
      <c r="N180" s="48">
        <v>3</v>
      </c>
      <c r="O180" s="57">
        <v>28</v>
      </c>
      <c r="P180" s="57">
        <v>72</v>
      </c>
      <c r="Q180" s="57">
        <v>37</v>
      </c>
      <c r="R180" s="57">
        <v>33</v>
      </c>
      <c r="S180" s="57">
        <v>8</v>
      </c>
      <c r="T180" s="57">
        <v>2</v>
      </c>
      <c r="U180" s="57">
        <v>0</v>
      </c>
      <c r="V180" s="57">
        <v>24</v>
      </c>
      <c r="W180" s="57">
        <v>20</v>
      </c>
      <c r="X180" s="57">
        <v>1</v>
      </c>
      <c r="Y180" s="58">
        <v>0.45833333333333331</v>
      </c>
      <c r="AA180" s="49">
        <v>42254</v>
      </c>
      <c r="AE180" s="59"/>
    </row>
    <row r="181" spans="1:33" ht="15" customHeight="1" x14ac:dyDescent="0.2">
      <c r="A181" s="47">
        <v>177</v>
      </c>
      <c r="B181" s="47" t="s">
        <v>167</v>
      </c>
      <c r="C181" s="47" t="s">
        <v>79</v>
      </c>
      <c r="D181" s="48" t="s">
        <v>335</v>
      </c>
      <c r="E181" s="47">
        <v>110</v>
      </c>
      <c r="F181" s="47" t="s">
        <v>68</v>
      </c>
      <c r="G181" s="48" t="s">
        <v>335</v>
      </c>
      <c r="H181" s="47">
        <f t="shared" si="2"/>
        <v>49</v>
      </c>
      <c r="I181" s="49">
        <v>24161</v>
      </c>
      <c r="K181" s="47" t="s">
        <v>164</v>
      </c>
      <c r="L181" s="50"/>
      <c r="M181" s="50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8"/>
      <c r="AA181" s="49">
        <v>42254</v>
      </c>
      <c r="AE181" s="59"/>
    </row>
    <row r="182" spans="1:33" ht="15" customHeight="1" x14ac:dyDescent="0.2">
      <c r="A182" s="47">
        <v>180</v>
      </c>
      <c r="B182" s="47" t="s">
        <v>79</v>
      </c>
      <c r="C182" s="47" t="s">
        <v>79</v>
      </c>
      <c r="D182" s="48" t="s">
        <v>336</v>
      </c>
      <c r="E182" s="47">
        <v>174</v>
      </c>
      <c r="F182" s="47" t="s">
        <v>52</v>
      </c>
      <c r="G182" s="48" t="s">
        <v>336</v>
      </c>
      <c r="H182" s="47">
        <f t="shared" si="2"/>
        <v>53</v>
      </c>
      <c r="I182" s="49">
        <v>22870</v>
      </c>
      <c r="L182" s="50"/>
      <c r="M182" s="55"/>
      <c r="N182" s="48">
        <v>7</v>
      </c>
      <c r="O182" s="57">
        <v>55</v>
      </c>
      <c r="P182" s="57">
        <v>149</v>
      </c>
      <c r="Q182" s="57">
        <v>19</v>
      </c>
      <c r="R182" s="57">
        <v>36</v>
      </c>
      <c r="S182" s="57">
        <v>2</v>
      </c>
      <c r="T182" s="57">
        <v>1</v>
      </c>
      <c r="U182" s="57">
        <v>0</v>
      </c>
      <c r="V182" s="57">
        <v>29</v>
      </c>
      <c r="W182" s="57">
        <v>26</v>
      </c>
      <c r="X182" s="57">
        <v>26</v>
      </c>
      <c r="Y182" s="58">
        <v>0.24161073825503357</v>
      </c>
      <c r="AA182" s="49">
        <v>42254</v>
      </c>
      <c r="AE182" s="47"/>
    </row>
    <row r="183" spans="1:33" ht="15" customHeight="1" x14ac:dyDescent="0.2">
      <c r="A183" s="47">
        <v>181</v>
      </c>
      <c r="B183" s="47" t="s">
        <v>96</v>
      </c>
      <c r="C183" s="47" t="s">
        <v>96</v>
      </c>
      <c r="D183" s="48" t="s">
        <v>337</v>
      </c>
      <c r="E183" s="47">
        <v>48</v>
      </c>
      <c r="F183" s="47" t="s">
        <v>52</v>
      </c>
      <c r="G183" s="48" t="s">
        <v>337</v>
      </c>
      <c r="H183" s="47">
        <f t="shared" si="2"/>
        <v>53</v>
      </c>
      <c r="I183" s="49">
        <v>22591</v>
      </c>
      <c r="L183" s="50"/>
      <c r="M183" s="50"/>
      <c r="N183" s="48">
        <v>15</v>
      </c>
      <c r="O183" s="57">
        <v>128</v>
      </c>
      <c r="P183" s="57">
        <v>338</v>
      </c>
      <c r="Q183" s="57">
        <v>83</v>
      </c>
      <c r="R183" s="57">
        <v>142</v>
      </c>
      <c r="S183" s="57">
        <v>32</v>
      </c>
      <c r="T183" s="57">
        <v>8</v>
      </c>
      <c r="U183" s="57">
        <v>2</v>
      </c>
      <c r="V183" s="57">
        <v>109</v>
      </c>
      <c r="W183" s="57">
        <v>52</v>
      </c>
      <c r="X183" s="57">
        <v>37</v>
      </c>
      <c r="Y183" s="58">
        <v>0.42011834319526625</v>
      </c>
      <c r="AA183" s="49">
        <v>42254</v>
      </c>
      <c r="AE183" s="59"/>
    </row>
    <row r="184" spans="1:33" ht="15" customHeight="1" x14ac:dyDescent="0.2">
      <c r="A184" s="47">
        <v>182</v>
      </c>
      <c r="B184" s="47" t="s">
        <v>167</v>
      </c>
      <c r="C184" s="47" t="s">
        <v>79</v>
      </c>
      <c r="D184" s="48" t="s">
        <v>338</v>
      </c>
      <c r="E184" s="47">
        <v>133</v>
      </c>
      <c r="F184" s="47" t="s">
        <v>47</v>
      </c>
      <c r="G184" s="48" t="s">
        <v>338</v>
      </c>
      <c r="H184" s="47">
        <f t="shared" si="2"/>
        <v>63</v>
      </c>
      <c r="I184" s="49">
        <v>19065</v>
      </c>
      <c r="K184" s="47" t="s">
        <v>164</v>
      </c>
      <c r="L184" s="50"/>
      <c r="M184" s="50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8"/>
      <c r="AA184" s="49">
        <v>42254</v>
      </c>
      <c r="AE184" s="59"/>
    </row>
    <row r="185" spans="1:33" ht="15" customHeight="1" x14ac:dyDescent="0.2">
      <c r="A185" s="47">
        <v>183</v>
      </c>
      <c r="L185" s="50"/>
      <c r="M185" s="50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8"/>
      <c r="AE185" s="47"/>
    </row>
    <row r="186" spans="1:33" ht="15" customHeight="1" x14ac:dyDescent="0.2">
      <c r="A186" s="47">
        <v>184</v>
      </c>
      <c r="F186" s="49"/>
      <c r="L186" s="50"/>
      <c r="M186" s="50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8"/>
      <c r="AE186" s="47"/>
    </row>
    <row r="187" spans="1:33" ht="15" customHeight="1" x14ac:dyDescent="0.2">
      <c r="A187" s="47">
        <v>185</v>
      </c>
      <c r="F187" s="49"/>
      <c r="L187" s="50"/>
      <c r="M187" s="50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8"/>
      <c r="AA187" s="54"/>
      <c r="AB187" s="54"/>
      <c r="AE187" s="47"/>
    </row>
    <row r="188" spans="1:33" ht="15" customHeight="1" x14ac:dyDescent="0.2">
      <c r="A188" s="47">
        <v>186</v>
      </c>
      <c r="L188" s="50"/>
      <c r="M188" s="50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8"/>
      <c r="Z188" s="56"/>
      <c r="AD188" s="53"/>
      <c r="AE188" s="54"/>
    </row>
    <row r="189" spans="1:33" ht="15" customHeight="1" x14ac:dyDescent="0.2">
      <c r="A189" s="47">
        <v>187</v>
      </c>
      <c r="D189" s="48" t="s">
        <v>339</v>
      </c>
      <c r="G189" s="48" t="s">
        <v>339</v>
      </c>
      <c r="L189" s="50"/>
      <c r="M189" s="50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8"/>
      <c r="AE189" s="47"/>
    </row>
    <row r="190" spans="1:33" ht="15" customHeight="1" x14ac:dyDescent="0.2">
      <c r="A190" s="47">
        <v>188</v>
      </c>
      <c r="D190" s="48" t="s">
        <v>340</v>
      </c>
      <c r="G190" s="48" t="s">
        <v>340</v>
      </c>
      <c r="L190" s="50"/>
      <c r="M190" s="55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8"/>
      <c r="Z190" s="58"/>
      <c r="AE190" s="47"/>
    </row>
    <row r="191" spans="1:33" ht="15" customHeight="1" x14ac:dyDescent="0.2">
      <c r="A191" s="47">
        <v>189</v>
      </c>
      <c r="D191" s="48" t="s">
        <v>341</v>
      </c>
      <c r="F191" s="52"/>
      <c r="G191" s="48" t="s">
        <v>341</v>
      </c>
      <c r="I191" s="72" t="s">
        <v>342</v>
      </c>
      <c r="L191" s="50"/>
      <c r="M191" s="50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8"/>
      <c r="AE191" s="47"/>
      <c r="AG191" s="47"/>
    </row>
    <row r="192" spans="1:33" ht="15" customHeight="1" x14ac:dyDescent="0.2">
      <c r="A192" s="47">
        <v>190</v>
      </c>
      <c r="D192" s="48" t="s">
        <v>343</v>
      </c>
      <c r="F192" s="52"/>
      <c r="G192" s="48" t="s">
        <v>343</v>
      </c>
      <c r="I192" s="72" t="s">
        <v>344</v>
      </c>
      <c r="L192" s="50"/>
      <c r="M192" s="50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8"/>
      <c r="AD192" s="48"/>
    </row>
    <row r="193" spans="1:40" ht="15" customHeight="1" x14ac:dyDescent="0.2">
      <c r="A193" s="47">
        <v>191</v>
      </c>
      <c r="D193" s="48" t="s">
        <v>345</v>
      </c>
      <c r="F193" s="72"/>
      <c r="G193" s="48" t="s">
        <v>345</v>
      </c>
      <c r="I193" s="72" t="s">
        <v>346</v>
      </c>
      <c r="L193" s="50"/>
      <c r="M193" s="55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8"/>
      <c r="AE193" s="47"/>
      <c r="AG193" s="47"/>
    </row>
    <row r="194" spans="1:40" ht="15" customHeight="1" x14ac:dyDescent="0.2">
      <c r="A194" s="47">
        <v>192</v>
      </c>
      <c r="D194" s="48" t="s">
        <v>347</v>
      </c>
      <c r="F194" s="52"/>
      <c r="G194" s="48" t="s">
        <v>347</v>
      </c>
      <c r="I194" s="72" t="s">
        <v>348</v>
      </c>
      <c r="L194" s="50"/>
      <c r="M194" s="50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8"/>
      <c r="AE194" s="47"/>
    </row>
    <row r="195" spans="1:40" ht="15" customHeight="1" x14ac:dyDescent="0.2">
      <c r="A195" s="47">
        <v>193</v>
      </c>
      <c r="D195" s="48" t="s">
        <v>349</v>
      </c>
      <c r="F195" s="52"/>
      <c r="G195" s="48" t="s">
        <v>349</v>
      </c>
      <c r="I195" s="72"/>
      <c r="L195" s="50"/>
      <c r="M195" s="50"/>
      <c r="N195" s="57"/>
      <c r="O195" s="63"/>
      <c r="P195" s="63"/>
      <c r="Q195" s="63"/>
      <c r="R195" s="63"/>
      <c r="S195" s="63"/>
      <c r="T195" s="47"/>
      <c r="U195" s="63"/>
      <c r="V195" s="63"/>
      <c r="W195" s="63"/>
      <c r="X195" s="63"/>
      <c r="AE195" s="47"/>
    </row>
    <row r="196" spans="1:40" ht="15" customHeight="1" x14ac:dyDescent="0.2">
      <c r="A196" s="47">
        <v>194</v>
      </c>
      <c r="D196" s="48" t="s">
        <v>350</v>
      </c>
      <c r="F196" s="52"/>
      <c r="G196" s="48" t="s">
        <v>350</v>
      </c>
      <c r="I196" s="72" t="s">
        <v>351</v>
      </c>
      <c r="L196" s="50"/>
      <c r="M196" s="50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8"/>
      <c r="AE196" s="47"/>
    </row>
    <row r="197" spans="1:40" ht="15" customHeight="1" x14ac:dyDescent="0.2">
      <c r="A197" s="47">
        <v>195</v>
      </c>
      <c r="D197" s="48" t="s">
        <v>352</v>
      </c>
      <c r="F197" s="52"/>
      <c r="G197" s="48" t="s">
        <v>352</v>
      </c>
      <c r="I197" s="72" t="s">
        <v>353</v>
      </c>
      <c r="L197" s="50"/>
      <c r="M197" s="55"/>
      <c r="N197" s="57"/>
      <c r="O197" s="63"/>
      <c r="P197" s="63"/>
      <c r="Q197" s="63"/>
      <c r="R197" s="63"/>
      <c r="S197" s="63"/>
      <c r="T197" s="47"/>
      <c r="U197" s="63"/>
      <c r="V197" s="63"/>
      <c r="W197" s="63"/>
      <c r="X197" s="63"/>
      <c r="AE197" s="47"/>
    </row>
    <row r="198" spans="1:40" ht="15" customHeight="1" x14ac:dyDescent="0.2">
      <c r="A198" s="47">
        <v>196</v>
      </c>
      <c r="L198" s="50"/>
      <c r="M198" s="50"/>
      <c r="N198" s="57"/>
      <c r="O198" s="63"/>
      <c r="P198" s="63"/>
      <c r="Q198" s="63"/>
      <c r="R198" s="63"/>
      <c r="S198" s="63"/>
      <c r="T198" s="47"/>
      <c r="U198" s="63"/>
      <c r="V198" s="63"/>
      <c r="W198" s="63"/>
      <c r="X198" s="63"/>
      <c r="AE198" s="47"/>
      <c r="AG198" s="47"/>
      <c r="AM198" s="47"/>
      <c r="AN198" s="47"/>
    </row>
    <row r="199" spans="1:40" ht="15" customHeight="1" x14ac:dyDescent="0.2">
      <c r="A199" s="47">
        <v>197</v>
      </c>
      <c r="L199" s="50"/>
      <c r="M199" s="50"/>
      <c r="N199" s="57"/>
      <c r="O199" s="71"/>
      <c r="P199" s="71"/>
      <c r="Q199" s="71"/>
      <c r="R199" s="71"/>
      <c r="S199" s="71"/>
      <c r="T199" s="47"/>
      <c r="U199" s="71"/>
      <c r="V199" s="71"/>
      <c r="W199" s="71"/>
      <c r="X199" s="71"/>
      <c r="AE199" s="47"/>
    </row>
    <row r="200" spans="1:40" ht="15" customHeight="1" x14ac:dyDescent="0.2">
      <c r="A200" s="47">
        <v>198</v>
      </c>
      <c r="D200" s="48" t="s">
        <v>354</v>
      </c>
      <c r="G200" s="48" t="s">
        <v>354</v>
      </c>
      <c r="L200" s="50"/>
      <c r="M200" s="50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8"/>
      <c r="AE200" s="47"/>
      <c r="AM200" s="47"/>
      <c r="AN200" s="47"/>
    </row>
    <row r="201" spans="1:40" ht="15" customHeight="1" x14ac:dyDescent="0.2">
      <c r="A201" s="47">
        <v>199</v>
      </c>
      <c r="D201" s="48" t="s">
        <v>355</v>
      </c>
      <c r="F201" s="49"/>
      <c r="G201" s="48" t="s">
        <v>355</v>
      </c>
      <c r="L201" s="50"/>
      <c r="M201" s="50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8"/>
      <c r="AE201" s="47"/>
    </row>
    <row r="202" spans="1:40" ht="15" customHeight="1" x14ac:dyDescent="0.2">
      <c r="A202" s="47">
        <v>200</v>
      </c>
      <c r="D202" s="48" t="s">
        <v>356</v>
      </c>
      <c r="G202" s="48" t="s">
        <v>356</v>
      </c>
      <c r="L202" s="50"/>
      <c r="M202" s="50"/>
      <c r="N202" s="57"/>
      <c r="O202" s="63"/>
      <c r="P202" s="63"/>
      <c r="Q202" s="63"/>
      <c r="R202" s="63"/>
      <c r="S202" s="63"/>
      <c r="T202" s="47"/>
      <c r="U202" s="63"/>
      <c r="V202" s="63"/>
      <c r="W202" s="63"/>
      <c r="X202" s="63"/>
      <c r="AE202" s="47"/>
    </row>
    <row r="203" spans="1:40" ht="15" customHeight="1" x14ac:dyDescent="0.2">
      <c r="A203" s="47">
        <v>201</v>
      </c>
      <c r="L203" s="50"/>
      <c r="M203" s="50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8"/>
      <c r="AE203" s="47"/>
    </row>
    <row r="204" spans="1:40" ht="15" customHeight="1" x14ac:dyDescent="0.2">
      <c r="A204" s="47">
        <v>202</v>
      </c>
      <c r="D204" s="48" t="s">
        <v>357</v>
      </c>
      <c r="G204" s="48" t="s">
        <v>357</v>
      </c>
      <c r="L204" s="50"/>
      <c r="M204" s="50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8"/>
      <c r="Z204" s="70"/>
      <c r="AE204" s="47"/>
      <c r="AG204" s="47"/>
    </row>
    <row r="205" spans="1:40" ht="15" customHeight="1" x14ac:dyDescent="0.2">
      <c r="A205" s="47">
        <v>203</v>
      </c>
      <c r="D205" s="48" t="s">
        <v>358</v>
      </c>
      <c r="G205" s="48" t="s">
        <v>358</v>
      </c>
      <c r="L205" s="50"/>
      <c r="M205" s="50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8"/>
      <c r="AE205" s="47"/>
    </row>
    <row r="206" spans="1:40" ht="15" customHeight="1" x14ac:dyDescent="0.2">
      <c r="A206" s="47">
        <v>204</v>
      </c>
      <c r="L206" s="50"/>
      <c r="M206" s="50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8"/>
      <c r="AE206" s="47"/>
    </row>
    <row r="207" spans="1:40" ht="15" customHeight="1" x14ac:dyDescent="0.2">
      <c r="A207" s="47">
        <v>205</v>
      </c>
      <c r="D207" s="48" t="s">
        <v>359</v>
      </c>
      <c r="G207" s="48" t="s">
        <v>359</v>
      </c>
      <c r="L207" s="50"/>
      <c r="M207" s="50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8"/>
      <c r="AA207" s="54"/>
      <c r="AB207" s="54"/>
      <c r="AE207" s="47"/>
    </row>
    <row r="208" spans="1:40" ht="15" customHeight="1" x14ac:dyDescent="0.2">
      <c r="A208" s="47">
        <v>206</v>
      </c>
      <c r="D208" s="48" t="s">
        <v>360</v>
      </c>
      <c r="F208" s="49"/>
      <c r="G208" s="48" t="s">
        <v>360</v>
      </c>
      <c r="L208" s="50"/>
      <c r="M208" s="50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8"/>
      <c r="AE208" s="47"/>
    </row>
    <row r="209" spans="1:34" ht="15" customHeight="1" x14ac:dyDescent="0.2">
      <c r="A209" s="47">
        <v>207</v>
      </c>
      <c r="L209" s="50"/>
      <c r="M209" s="50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8"/>
      <c r="AE209" s="47"/>
    </row>
    <row r="210" spans="1:34" ht="15" customHeight="1" x14ac:dyDescent="0.2">
      <c r="A210" s="47">
        <v>208</v>
      </c>
      <c r="D210" s="48" t="s">
        <v>361</v>
      </c>
      <c r="G210" s="48" t="s">
        <v>361</v>
      </c>
      <c r="L210" s="50"/>
      <c r="M210" s="50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8"/>
      <c r="AE210" s="47"/>
      <c r="AG210" s="49"/>
    </row>
    <row r="211" spans="1:34" ht="15" customHeight="1" x14ac:dyDescent="0.2">
      <c r="A211" s="47">
        <v>209</v>
      </c>
      <c r="F211" s="52"/>
      <c r="L211" s="50"/>
      <c r="M211" s="50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8"/>
      <c r="AE211" s="47"/>
    </row>
    <row r="212" spans="1:34" ht="15" customHeight="1" x14ac:dyDescent="0.2">
      <c r="A212" s="47">
        <v>210</v>
      </c>
      <c r="F212" s="52"/>
      <c r="L212" s="50"/>
      <c r="M212" s="50"/>
      <c r="N212" s="57"/>
      <c r="O212" s="57"/>
      <c r="P212" s="57"/>
      <c r="Q212" s="57"/>
      <c r="R212" s="57"/>
      <c r="S212" s="57"/>
      <c r="T212" s="47"/>
      <c r="U212" s="57"/>
      <c r="V212" s="57"/>
      <c r="W212" s="57"/>
      <c r="X212" s="57"/>
      <c r="AA212" s="54"/>
      <c r="AB212" s="54"/>
      <c r="AE212" s="47"/>
    </row>
    <row r="213" spans="1:34" ht="15" customHeight="1" x14ac:dyDescent="0.2">
      <c r="A213" s="47">
        <v>211</v>
      </c>
      <c r="L213" s="50"/>
      <c r="M213" s="50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8"/>
      <c r="AE213" s="47"/>
    </row>
    <row r="214" spans="1:34" ht="15" customHeight="1" x14ac:dyDescent="0.2">
      <c r="A214" s="47">
        <v>212</v>
      </c>
      <c r="F214" s="49"/>
      <c r="L214" s="50"/>
      <c r="M214" s="55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8"/>
      <c r="AA214" s="54"/>
      <c r="AB214" s="54"/>
      <c r="AE214" s="53"/>
    </row>
    <row r="215" spans="1:34" ht="15" customHeight="1" x14ac:dyDescent="0.2">
      <c r="A215" s="47">
        <v>213</v>
      </c>
      <c r="F215" s="52"/>
      <c r="L215" s="50"/>
      <c r="M215" s="50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8"/>
      <c r="AE215" s="47"/>
      <c r="AG215" s="47"/>
    </row>
    <row r="216" spans="1:34" ht="15" customHeight="1" x14ac:dyDescent="0.2">
      <c r="A216" s="47">
        <v>214</v>
      </c>
      <c r="L216" s="50"/>
      <c r="M216" s="50"/>
      <c r="N216" s="57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AE216" s="47"/>
    </row>
    <row r="217" spans="1:34" ht="15" customHeight="1" x14ac:dyDescent="0.2">
      <c r="A217" s="47">
        <v>215</v>
      </c>
      <c r="F217" s="52"/>
      <c r="L217" s="50"/>
      <c r="M217" s="50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AA217" s="54"/>
      <c r="AB217" s="54"/>
      <c r="AE217" s="47"/>
    </row>
    <row r="218" spans="1:34" ht="15" customHeight="1" x14ac:dyDescent="0.2">
      <c r="A218" s="47">
        <v>216</v>
      </c>
      <c r="L218" s="50"/>
      <c r="M218" s="50"/>
      <c r="AE218" s="47"/>
      <c r="AG218" s="47"/>
    </row>
    <row r="219" spans="1:34" ht="15" customHeight="1" x14ac:dyDescent="0.2">
      <c r="A219" s="47">
        <v>217</v>
      </c>
      <c r="L219" s="50"/>
      <c r="M219" s="55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Z219" s="57"/>
      <c r="AA219" s="73"/>
      <c r="AB219" s="74"/>
      <c r="AE219" s="47"/>
      <c r="AG219" s="75"/>
    </row>
    <row r="220" spans="1:34" ht="15" customHeight="1" x14ac:dyDescent="0.2">
      <c r="A220" s="47">
        <v>218</v>
      </c>
      <c r="L220" s="50"/>
      <c r="M220" s="55"/>
      <c r="AE220" s="47"/>
      <c r="AG220" s="47"/>
    </row>
    <row r="221" spans="1:34" ht="15" customHeight="1" x14ac:dyDescent="0.2">
      <c r="A221" s="47">
        <v>219</v>
      </c>
      <c r="E221" s="48"/>
      <c r="F221" s="48"/>
      <c r="H221" s="76"/>
      <c r="L221" s="50"/>
      <c r="M221" s="55"/>
      <c r="Z221" s="56"/>
      <c r="AA221" s="52"/>
      <c r="AB221" s="47"/>
      <c r="AD221" s="53"/>
      <c r="AE221" s="54"/>
      <c r="AG221" s="47"/>
      <c r="AH221" s="60"/>
    </row>
    <row r="222" spans="1:34" ht="15" customHeight="1" x14ac:dyDescent="0.2">
      <c r="A222" s="47">
        <v>220</v>
      </c>
      <c r="B222" s="48"/>
      <c r="C222" s="48"/>
      <c r="F222" s="77"/>
      <c r="H222" s="77"/>
      <c r="K222" s="48"/>
      <c r="L222" s="48"/>
      <c r="M222" s="47"/>
      <c r="T222" s="47"/>
      <c r="U222" s="47"/>
      <c r="Y222" s="48"/>
      <c r="Z222" s="56"/>
      <c r="AA222" s="52"/>
      <c r="AB222" s="47"/>
      <c r="AD222" s="53"/>
      <c r="AE222" s="54"/>
      <c r="AG222" s="75"/>
    </row>
    <row r="223" spans="1:34" ht="15" customHeight="1" x14ac:dyDescent="0.2">
      <c r="A223" s="47">
        <v>221</v>
      </c>
      <c r="C223" s="48"/>
      <c r="F223" s="52"/>
      <c r="H223" s="48"/>
      <c r="K223" s="48"/>
      <c r="L223" s="48"/>
      <c r="M223" s="47"/>
      <c r="T223" s="47"/>
      <c r="U223" s="47"/>
      <c r="Y223" s="48"/>
      <c r="Z223" s="73"/>
      <c r="AA223" s="52"/>
      <c r="AB223" s="47"/>
      <c r="AD223" s="53"/>
      <c r="AE223" s="54"/>
      <c r="AG223" s="47"/>
    </row>
    <row r="224" spans="1:34" ht="15" customHeight="1" x14ac:dyDescent="0.2">
      <c r="A224" s="47">
        <v>222</v>
      </c>
      <c r="C224" s="48"/>
      <c r="F224" s="52"/>
      <c r="H224" s="48"/>
      <c r="K224" s="48"/>
      <c r="L224" s="48"/>
      <c r="M224" s="47"/>
      <c r="Y224" s="48"/>
      <c r="Z224" s="75"/>
      <c r="AD224" s="53"/>
      <c r="AE224" s="54"/>
      <c r="AF224" s="65"/>
    </row>
    <row r="225" spans="1:36" ht="15" customHeight="1" x14ac:dyDescent="0.2">
      <c r="A225" s="47">
        <v>223</v>
      </c>
      <c r="C225" s="48"/>
      <c r="F225" s="52"/>
      <c r="H225" s="48"/>
      <c r="K225" s="48"/>
      <c r="L225" s="48"/>
      <c r="M225" s="47"/>
      <c r="Y225" s="48"/>
      <c r="Z225" s="51"/>
      <c r="AA225" s="52"/>
      <c r="AB225" s="47"/>
      <c r="AD225" s="53"/>
      <c r="AE225" s="54"/>
      <c r="AF225" s="47"/>
    </row>
    <row r="226" spans="1:36" ht="15" customHeight="1" x14ac:dyDescent="0.2">
      <c r="A226" s="47">
        <v>224</v>
      </c>
      <c r="C226" s="48"/>
      <c r="F226" s="52"/>
      <c r="H226" s="48"/>
      <c r="K226" s="48"/>
      <c r="L226" s="48"/>
      <c r="M226" s="47"/>
      <c r="Y226" s="48"/>
      <c r="Z226" s="75"/>
      <c r="AD226" s="53"/>
      <c r="AE226" s="65"/>
    </row>
    <row r="227" spans="1:36" ht="15" customHeight="1" x14ac:dyDescent="0.2">
      <c r="A227" s="47">
        <v>225</v>
      </c>
      <c r="C227" s="48"/>
      <c r="E227" s="48"/>
      <c r="F227" s="52"/>
      <c r="H227" s="48"/>
      <c r="K227" s="48"/>
      <c r="L227" s="48"/>
      <c r="M227" s="47"/>
      <c r="Y227" s="48"/>
      <c r="Z227" s="47"/>
      <c r="AE227" s="54"/>
      <c r="AF227" s="47"/>
    </row>
    <row r="228" spans="1:36" ht="15" customHeight="1" x14ac:dyDescent="0.2">
      <c r="A228" s="47">
        <v>226</v>
      </c>
      <c r="B228" s="48"/>
      <c r="C228" s="48"/>
      <c r="E228" s="48"/>
      <c r="F228" s="48"/>
      <c r="H228" s="48"/>
      <c r="I228" s="47"/>
      <c r="K228" s="48"/>
      <c r="L228" s="48"/>
      <c r="M228" s="47"/>
      <c r="N228" s="47"/>
      <c r="Y228" s="48"/>
      <c r="Z228" s="47"/>
      <c r="AE228" s="54"/>
      <c r="AF228" s="47"/>
    </row>
    <row r="229" spans="1:36" ht="15" customHeight="1" x14ac:dyDescent="0.2">
      <c r="A229" s="47">
        <v>227</v>
      </c>
      <c r="B229" s="48"/>
      <c r="C229" s="48"/>
      <c r="E229" s="48"/>
      <c r="F229" s="48"/>
      <c r="H229" s="48"/>
      <c r="I229" s="47"/>
      <c r="K229" s="48"/>
      <c r="L229" s="48"/>
      <c r="M229" s="47"/>
      <c r="N229" s="47"/>
      <c r="Y229" s="48"/>
      <c r="Z229" s="78"/>
      <c r="AE229" s="65"/>
      <c r="AF229" s="65"/>
      <c r="AI229" s="47"/>
      <c r="AJ229" s="53"/>
    </row>
    <row r="230" spans="1:36" ht="15" customHeight="1" x14ac:dyDescent="0.2">
      <c r="A230" s="47">
        <v>228</v>
      </c>
      <c r="B230" s="48"/>
      <c r="C230" s="48"/>
      <c r="E230" s="48"/>
      <c r="F230" s="48"/>
      <c r="H230" s="48"/>
      <c r="I230" s="47"/>
      <c r="K230" s="48"/>
      <c r="L230" s="48"/>
      <c r="M230" s="47"/>
      <c r="N230" s="47"/>
      <c r="Y230" s="48"/>
      <c r="Z230" s="78"/>
      <c r="AE230" s="65"/>
      <c r="AF230" s="65"/>
      <c r="AI230" s="69"/>
      <c r="AJ230" s="53"/>
    </row>
    <row r="231" spans="1:36" ht="15" customHeight="1" x14ac:dyDescent="0.2">
      <c r="A231" s="47">
        <v>229</v>
      </c>
      <c r="B231" s="48"/>
      <c r="C231" s="48"/>
      <c r="E231" s="48"/>
      <c r="F231" s="48"/>
      <c r="H231" s="48"/>
      <c r="I231" s="47"/>
      <c r="K231" s="48"/>
      <c r="L231" s="48"/>
      <c r="M231" s="47"/>
      <c r="N231" s="47"/>
      <c r="Y231" s="48"/>
      <c r="Z231" s="78"/>
      <c r="AE231" s="65"/>
      <c r="AF231" s="65"/>
      <c r="AI231" s="69"/>
      <c r="AJ231" s="53"/>
    </row>
    <row r="232" spans="1:36" ht="15" customHeight="1" x14ac:dyDescent="0.2">
      <c r="A232" s="47">
        <v>230</v>
      </c>
      <c r="B232" s="48"/>
      <c r="C232" s="48"/>
      <c r="E232" s="48"/>
      <c r="F232" s="48"/>
      <c r="H232" s="48"/>
      <c r="I232" s="47"/>
      <c r="K232" s="48"/>
      <c r="L232" s="48"/>
      <c r="M232" s="47"/>
      <c r="N232" s="47"/>
      <c r="Y232" s="48"/>
      <c r="Z232" s="78"/>
      <c r="AE232" s="65"/>
      <c r="AF232" s="65"/>
      <c r="AI232" s="69"/>
      <c r="AJ232" s="53"/>
    </row>
    <row r="233" spans="1:36" ht="15" customHeight="1" x14ac:dyDescent="0.2">
      <c r="A233" s="47">
        <v>231</v>
      </c>
      <c r="B233" s="48"/>
      <c r="C233" s="48"/>
      <c r="E233" s="48"/>
      <c r="F233" s="48"/>
      <c r="H233" s="48"/>
      <c r="I233" s="47"/>
      <c r="K233" s="48"/>
      <c r="L233" s="48"/>
      <c r="M233" s="47"/>
      <c r="N233" s="47"/>
      <c r="T233" s="47"/>
      <c r="U233" s="47"/>
      <c r="Y233" s="48"/>
      <c r="Z233" s="78"/>
      <c r="AE233" s="65"/>
      <c r="AF233" s="65"/>
      <c r="AI233" s="69"/>
      <c r="AJ233" s="53"/>
    </row>
    <row r="234" spans="1:36" ht="15" customHeight="1" x14ac:dyDescent="0.2">
      <c r="A234" s="47">
        <v>232</v>
      </c>
      <c r="B234" s="48"/>
      <c r="C234" s="48"/>
      <c r="E234" s="48"/>
      <c r="F234" s="48"/>
      <c r="H234" s="48"/>
      <c r="I234" s="47"/>
      <c r="K234" s="48"/>
      <c r="L234" s="48"/>
      <c r="M234" s="47"/>
      <c r="N234" s="47"/>
      <c r="T234" s="47"/>
      <c r="U234" s="47"/>
      <c r="Y234" s="48"/>
      <c r="Z234" s="78"/>
      <c r="AE234" s="65"/>
      <c r="AF234" s="65"/>
      <c r="AI234" s="69"/>
      <c r="AJ234" s="53"/>
    </row>
    <row r="235" spans="1:36" ht="15" customHeight="1" x14ac:dyDescent="0.2">
      <c r="A235" s="47">
        <v>233</v>
      </c>
      <c r="B235" s="48"/>
      <c r="C235" s="48"/>
      <c r="E235" s="48"/>
      <c r="F235" s="48"/>
      <c r="H235" s="48"/>
      <c r="I235" s="47"/>
      <c r="K235" s="48"/>
      <c r="L235" s="48"/>
      <c r="M235" s="47"/>
      <c r="N235" s="47"/>
      <c r="Y235" s="48"/>
      <c r="Z235" s="78"/>
      <c r="AE235" s="65"/>
      <c r="AF235" s="65"/>
      <c r="AI235" s="69"/>
      <c r="AJ235" s="53"/>
    </row>
    <row r="236" spans="1:36" ht="15" customHeight="1" x14ac:dyDescent="0.2">
      <c r="A236" s="47">
        <v>234</v>
      </c>
      <c r="B236" s="48"/>
      <c r="C236" s="48"/>
      <c r="E236" s="48"/>
      <c r="F236" s="48"/>
      <c r="H236" s="48"/>
      <c r="I236" s="47"/>
      <c r="K236" s="48"/>
      <c r="L236" s="48"/>
      <c r="M236" s="47"/>
      <c r="N236" s="47"/>
      <c r="T236" s="47"/>
      <c r="U236" s="47"/>
      <c r="Y236" s="48"/>
      <c r="Z236" s="78"/>
      <c r="AE236" s="65"/>
      <c r="AF236" s="65"/>
      <c r="AI236" s="69"/>
      <c r="AJ236" s="53"/>
    </row>
    <row r="237" spans="1:36" ht="15" customHeight="1" x14ac:dyDescent="0.2">
      <c r="A237" s="47">
        <v>235</v>
      </c>
      <c r="B237" s="48"/>
      <c r="C237" s="48"/>
      <c r="E237" s="48"/>
      <c r="F237" s="48"/>
      <c r="H237" s="48"/>
      <c r="I237" s="47"/>
      <c r="K237" s="48"/>
      <c r="L237" s="48"/>
      <c r="M237" s="47"/>
      <c r="N237" s="47"/>
      <c r="T237" s="47"/>
      <c r="U237" s="47"/>
      <c r="Y237" s="48"/>
      <c r="Z237" s="78"/>
      <c r="AE237" s="65"/>
      <c r="AF237" s="65"/>
      <c r="AI237" s="69"/>
      <c r="AJ237" s="53"/>
    </row>
    <row r="238" spans="1:36" ht="15" customHeight="1" x14ac:dyDescent="0.2">
      <c r="A238" s="47">
        <v>236</v>
      </c>
      <c r="B238" s="48"/>
      <c r="C238" s="48"/>
      <c r="E238" s="48"/>
      <c r="F238" s="48"/>
      <c r="H238" s="48"/>
      <c r="I238" s="47"/>
      <c r="K238" s="48"/>
      <c r="L238" s="48"/>
      <c r="M238" s="47"/>
      <c r="N238" s="47"/>
      <c r="T238" s="47"/>
      <c r="U238" s="47"/>
      <c r="Y238" s="48"/>
      <c r="Z238" s="78"/>
      <c r="AE238" s="65"/>
      <c r="AI238" s="69"/>
      <c r="AJ238" s="53"/>
    </row>
    <row r="239" spans="1:36" ht="15" customHeight="1" x14ac:dyDescent="0.2">
      <c r="A239" s="47">
        <v>237</v>
      </c>
      <c r="E239" s="48"/>
      <c r="F239" s="48"/>
      <c r="H239" s="48"/>
      <c r="I239" s="47"/>
      <c r="K239" s="48"/>
      <c r="L239" s="48"/>
      <c r="M239" s="47"/>
      <c r="T239" s="47"/>
      <c r="U239" s="47"/>
      <c r="Y239" s="48"/>
      <c r="Z239" s="78"/>
      <c r="AE239" s="65"/>
      <c r="AI239" s="69"/>
      <c r="AJ239" s="53"/>
    </row>
    <row r="240" spans="1:36" ht="15" customHeight="1" x14ac:dyDescent="0.2">
      <c r="A240" s="47">
        <v>238</v>
      </c>
      <c r="C240" s="48"/>
      <c r="E240" s="48"/>
      <c r="H240" s="48"/>
      <c r="I240" s="47"/>
      <c r="M240" s="47"/>
      <c r="Y240" s="48"/>
      <c r="Z240" s="78"/>
      <c r="AE240" s="65"/>
      <c r="AI240" s="69"/>
      <c r="AJ240" s="53"/>
    </row>
    <row r="241" spans="1:36" ht="15" customHeight="1" x14ac:dyDescent="0.2">
      <c r="A241" s="47">
        <v>239</v>
      </c>
      <c r="B241" s="48"/>
      <c r="C241" s="48"/>
      <c r="E241" s="48"/>
      <c r="H241" s="48"/>
      <c r="I241" s="47"/>
      <c r="K241" s="48"/>
      <c r="L241" s="48"/>
      <c r="M241" s="47"/>
      <c r="N241" s="47"/>
      <c r="O241" s="47"/>
      <c r="Q241" s="69"/>
      <c r="R241" s="47"/>
      <c r="Y241" s="48"/>
      <c r="Z241" s="78"/>
      <c r="AE241" s="65"/>
      <c r="AF241" s="65"/>
    </row>
    <row r="242" spans="1:36" ht="15" customHeight="1" x14ac:dyDescent="0.2">
      <c r="A242" s="47">
        <v>240</v>
      </c>
      <c r="B242" s="48"/>
      <c r="C242" s="48"/>
      <c r="E242" s="48"/>
      <c r="H242" s="48"/>
      <c r="I242" s="48"/>
      <c r="K242" s="48"/>
      <c r="L242" s="48"/>
      <c r="M242" s="47"/>
      <c r="N242" s="47"/>
      <c r="O242" s="47"/>
      <c r="Q242" s="49"/>
      <c r="R242" s="47"/>
      <c r="Y242" s="48"/>
      <c r="Z242" s="78"/>
      <c r="AE242" s="65"/>
      <c r="AF242" s="65"/>
    </row>
    <row r="243" spans="1:36" ht="15" customHeight="1" x14ac:dyDescent="0.2">
      <c r="A243" s="47">
        <v>241</v>
      </c>
      <c r="B243" s="48"/>
      <c r="C243" s="48"/>
      <c r="E243" s="48"/>
      <c r="H243" s="48"/>
      <c r="I243" s="48"/>
      <c r="K243" s="48"/>
      <c r="L243" s="48"/>
      <c r="M243" s="47"/>
      <c r="N243" s="47"/>
      <c r="O243" s="47"/>
      <c r="Q243" s="49"/>
      <c r="R243" s="47"/>
      <c r="Y243" s="48"/>
      <c r="Z243" s="78"/>
      <c r="AE243" s="65"/>
      <c r="AF243" s="65"/>
    </row>
    <row r="244" spans="1:36" ht="15" customHeight="1" x14ac:dyDescent="0.2">
      <c r="A244" s="47">
        <v>242</v>
      </c>
      <c r="B244" s="48"/>
      <c r="C244" s="48"/>
      <c r="E244" s="48"/>
      <c r="H244" s="48"/>
      <c r="I244" s="48"/>
      <c r="K244" s="48"/>
      <c r="L244" s="48"/>
      <c r="M244" s="47"/>
      <c r="N244" s="47"/>
      <c r="O244" s="47"/>
      <c r="Q244" s="49"/>
      <c r="R244" s="47"/>
      <c r="Y244" s="48"/>
      <c r="Z244" s="78"/>
      <c r="AC244" s="48"/>
      <c r="AD244" s="48"/>
      <c r="AE244" s="65"/>
      <c r="AF244" s="65"/>
    </row>
    <row r="245" spans="1:36" ht="15" customHeight="1" x14ac:dyDescent="0.2">
      <c r="A245" s="47">
        <v>243</v>
      </c>
      <c r="B245" s="48"/>
      <c r="C245" s="48"/>
      <c r="E245" s="48"/>
      <c r="H245" s="48"/>
      <c r="I245" s="48"/>
      <c r="K245" s="48"/>
      <c r="L245" s="48"/>
      <c r="M245" s="47"/>
      <c r="N245" s="47"/>
      <c r="O245" s="47"/>
      <c r="Q245" s="49"/>
      <c r="R245" s="47"/>
      <c r="Y245" s="48"/>
      <c r="Z245" s="78"/>
      <c r="AE245" s="65"/>
      <c r="AF245" s="65"/>
    </row>
    <row r="246" spans="1:36" ht="15" customHeight="1" x14ac:dyDescent="0.2">
      <c r="A246" s="47">
        <v>244</v>
      </c>
      <c r="B246" s="48"/>
      <c r="C246" s="48"/>
      <c r="E246" s="48"/>
      <c r="H246" s="48"/>
      <c r="I246" s="48"/>
      <c r="K246" s="48"/>
      <c r="L246" s="56"/>
      <c r="M246" s="47"/>
      <c r="N246" s="47"/>
      <c r="O246" s="47"/>
      <c r="Q246" s="47"/>
      <c r="R246" s="47"/>
      <c r="Z246" s="78"/>
      <c r="AC246" s="48"/>
      <c r="AE246" s="65"/>
      <c r="AF246" s="65"/>
    </row>
    <row r="247" spans="1:36" ht="15" customHeight="1" x14ac:dyDescent="0.2">
      <c r="A247" s="47">
        <v>245</v>
      </c>
      <c r="B247" s="48"/>
      <c r="C247" s="48"/>
      <c r="E247" s="48"/>
      <c r="H247" s="48"/>
      <c r="I247" s="48"/>
      <c r="K247" s="48"/>
      <c r="L247" s="56"/>
      <c r="M247" s="47"/>
      <c r="N247" s="47"/>
      <c r="O247" s="47"/>
      <c r="Q247" s="47"/>
      <c r="R247" s="47"/>
      <c r="Z247" s="78"/>
      <c r="AC247" s="48"/>
      <c r="AE247" s="65"/>
      <c r="AF247" s="65"/>
    </row>
    <row r="248" spans="1:36" ht="15" customHeight="1" x14ac:dyDescent="0.2">
      <c r="A248" s="47">
        <v>246</v>
      </c>
      <c r="E248" s="48"/>
      <c r="H248" s="48"/>
      <c r="I248" s="47"/>
      <c r="M248" s="47"/>
      <c r="Y248" s="48"/>
      <c r="Z248" s="69"/>
      <c r="AD248" s="53"/>
      <c r="AE248" s="65"/>
      <c r="AF248" s="65"/>
    </row>
    <row r="249" spans="1:36" ht="15" customHeight="1" x14ac:dyDescent="0.2">
      <c r="A249" s="47">
        <v>247</v>
      </c>
      <c r="C249" s="48"/>
      <c r="D249" s="47"/>
      <c r="F249" s="69"/>
      <c r="G249" s="47"/>
      <c r="H249" s="48"/>
      <c r="I249" s="47"/>
      <c r="K249" s="48"/>
      <c r="L249" s="48"/>
      <c r="Y249" s="48"/>
      <c r="Z249" s="69"/>
      <c r="AD249" s="53"/>
      <c r="AE249" s="65"/>
      <c r="AF249" s="65"/>
      <c r="AG249" s="65"/>
      <c r="AH249" s="53"/>
    </row>
    <row r="250" spans="1:36" ht="15" customHeight="1" x14ac:dyDescent="0.2">
      <c r="A250" s="47">
        <v>248</v>
      </c>
      <c r="B250" s="48"/>
      <c r="C250" s="48"/>
      <c r="D250" s="47"/>
      <c r="E250" s="48"/>
      <c r="F250" s="49"/>
      <c r="G250" s="47"/>
      <c r="H250" s="48"/>
      <c r="I250" s="47"/>
      <c r="K250" s="48"/>
      <c r="L250" s="48"/>
      <c r="Y250" s="48"/>
      <c r="Z250" s="69"/>
      <c r="AD250" s="53"/>
      <c r="AE250" s="65"/>
      <c r="AF250" s="65"/>
      <c r="AG250" s="53"/>
      <c r="AH250" s="53"/>
    </row>
    <row r="251" spans="1:36" ht="15" customHeight="1" x14ac:dyDescent="0.2">
      <c r="A251" s="47">
        <v>249</v>
      </c>
      <c r="B251" s="48"/>
      <c r="C251" s="48"/>
      <c r="D251" s="47"/>
      <c r="E251" s="48"/>
      <c r="F251" s="72"/>
      <c r="G251" s="47"/>
      <c r="H251" s="48"/>
      <c r="I251" s="52"/>
      <c r="K251" s="48"/>
      <c r="L251" s="48"/>
      <c r="Y251" s="48"/>
      <c r="Z251" s="69"/>
      <c r="AD251" s="53"/>
      <c r="AE251" s="65"/>
      <c r="AF251" s="65"/>
      <c r="AG251" s="65"/>
      <c r="AH251" s="53"/>
    </row>
    <row r="252" spans="1:36" ht="15" customHeight="1" x14ac:dyDescent="0.2">
      <c r="A252" s="47">
        <v>250</v>
      </c>
      <c r="B252" s="48"/>
      <c r="C252" s="48"/>
      <c r="D252" s="47"/>
      <c r="E252" s="48"/>
      <c r="F252" s="72"/>
      <c r="G252" s="47"/>
      <c r="H252" s="48"/>
      <c r="I252" s="52"/>
      <c r="K252" s="48"/>
      <c r="L252" s="48"/>
      <c r="Y252" s="48"/>
      <c r="Z252" s="69"/>
      <c r="AD252" s="53"/>
      <c r="AE252" s="65"/>
      <c r="AF252" s="65"/>
      <c r="AG252" s="53"/>
      <c r="AH252" s="53"/>
    </row>
    <row r="253" spans="1:36" ht="15" customHeight="1" x14ac:dyDescent="0.2">
      <c r="A253" s="47">
        <v>251</v>
      </c>
      <c r="B253" s="48"/>
      <c r="C253" s="48"/>
      <c r="D253" s="47"/>
      <c r="E253" s="48"/>
      <c r="F253" s="72"/>
      <c r="G253" s="47"/>
      <c r="H253" s="48"/>
      <c r="I253" s="52"/>
      <c r="K253" s="48"/>
      <c r="L253" s="48"/>
      <c r="Y253" s="48"/>
      <c r="Z253" s="69"/>
      <c r="AA253" s="51"/>
      <c r="AB253" s="51"/>
      <c r="AD253" s="53"/>
      <c r="AE253" s="54"/>
      <c r="AF253" s="65"/>
      <c r="AG253" s="65"/>
      <c r="AH253" s="53"/>
    </row>
    <row r="254" spans="1:36" ht="15" customHeight="1" x14ac:dyDescent="0.2">
      <c r="A254" s="47">
        <v>252</v>
      </c>
      <c r="B254" s="48"/>
      <c r="C254" s="48"/>
      <c r="D254" s="47"/>
      <c r="E254" s="48"/>
      <c r="F254" s="52"/>
      <c r="G254" s="47"/>
      <c r="H254" s="48"/>
      <c r="I254" s="52"/>
      <c r="K254" s="48"/>
      <c r="L254" s="48"/>
      <c r="Y254" s="48"/>
      <c r="Z254" s="69"/>
      <c r="AA254" s="68"/>
      <c r="AB254" s="51"/>
      <c r="AD254" s="53"/>
      <c r="AE254" s="54"/>
      <c r="AF254" s="65"/>
      <c r="AG254" s="53"/>
      <c r="AH254" s="53"/>
    </row>
    <row r="255" spans="1:36" ht="15" customHeight="1" x14ac:dyDescent="0.2">
      <c r="A255" s="47">
        <v>253</v>
      </c>
      <c r="B255" s="48"/>
      <c r="C255" s="48"/>
      <c r="D255" s="47"/>
      <c r="E255" s="48"/>
      <c r="F255" s="52"/>
      <c r="G255" s="47"/>
      <c r="H255" s="48"/>
      <c r="I255" s="52"/>
      <c r="K255" s="48"/>
      <c r="L255" s="48"/>
      <c r="Y255" s="48"/>
      <c r="Z255" s="56"/>
      <c r="AA255" s="68"/>
      <c r="AB255" s="51"/>
      <c r="AC255" s="78"/>
      <c r="AD255" s="53"/>
      <c r="AE255" s="54"/>
      <c r="AF255" s="53"/>
      <c r="AG255" s="53"/>
      <c r="AH255" s="53"/>
    </row>
    <row r="256" spans="1:36" ht="15" customHeight="1" x14ac:dyDescent="0.2">
      <c r="A256" s="47">
        <v>254</v>
      </c>
      <c r="B256" s="48"/>
      <c r="C256" s="48"/>
      <c r="D256" s="47"/>
      <c r="F256" s="52"/>
      <c r="G256" s="47"/>
      <c r="H256" s="48"/>
      <c r="I256" s="52"/>
      <c r="K256" s="48"/>
      <c r="Y256" s="48"/>
      <c r="Z256" s="56"/>
      <c r="AA256" s="68"/>
      <c r="AB256" s="51"/>
      <c r="AC256" s="47"/>
      <c r="AD256" s="53"/>
      <c r="AE256" s="54"/>
      <c r="AF256" s="53"/>
      <c r="AG256" s="53"/>
      <c r="AH256" s="53"/>
      <c r="AI256" s="47"/>
      <c r="AJ256" s="47"/>
    </row>
    <row r="257" spans="1:37" ht="15" customHeight="1" x14ac:dyDescent="0.2">
      <c r="A257" s="47">
        <v>255</v>
      </c>
      <c r="C257" s="48"/>
      <c r="D257" s="47"/>
      <c r="E257" s="79"/>
      <c r="F257" s="52"/>
      <c r="G257" s="47"/>
      <c r="H257" s="80"/>
      <c r="I257" s="52"/>
      <c r="Y257" s="48"/>
      <c r="Z257" s="48"/>
      <c r="AA257" s="52"/>
      <c r="AB257" s="47"/>
      <c r="AC257" s="65"/>
      <c r="AD257" s="65"/>
      <c r="AE257" s="81"/>
      <c r="AF257" s="65"/>
      <c r="AG257" s="53"/>
      <c r="AH257" s="53"/>
      <c r="AI257" s="47"/>
      <c r="AJ257" s="47"/>
      <c r="AK257" s="48" t="s">
        <v>362</v>
      </c>
    </row>
    <row r="258" spans="1:37" ht="15" customHeight="1" x14ac:dyDescent="0.2">
      <c r="A258" s="47">
        <v>256</v>
      </c>
      <c r="C258" s="48"/>
      <c r="D258" s="47"/>
      <c r="E258" s="48"/>
      <c r="G258" s="47"/>
      <c r="H258" s="48"/>
      <c r="I258" s="47"/>
      <c r="Y258" s="48"/>
      <c r="Z258" s="48"/>
      <c r="AA258" s="65"/>
      <c r="AB258" s="65"/>
      <c r="AC258" s="65"/>
      <c r="AD258" s="65"/>
      <c r="AE258" s="65"/>
      <c r="AF258" s="65"/>
      <c r="AG258" s="53"/>
      <c r="AH258" s="53"/>
      <c r="AI258" s="47"/>
      <c r="AJ258" s="47"/>
    </row>
    <row r="259" spans="1:37" ht="15" customHeight="1" x14ac:dyDescent="0.2">
      <c r="A259" s="47">
        <v>257</v>
      </c>
      <c r="C259" s="48"/>
      <c r="D259" s="47"/>
      <c r="E259" s="48"/>
      <c r="F259" s="69"/>
      <c r="G259" s="47"/>
      <c r="H259" s="48"/>
      <c r="I259" s="47"/>
      <c r="Y259" s="48"/>
      <c r="Z259" s="48"/>
      <c r="AA259" s="68"/>
      <c r="AB259" s="51"/>
      <c r="AC259" s="47"/>
      <c r="AD259" s="53"/>
      <c r="AE259" s="54"/>
      <c r="AF259" s="53"/>
      <c r="AG259" s="47"/>
      <c r="AH259" s="47"/>
      <c r="AI259" s="47"/>
      <c r="AJ259" s="47"/>
    </row>
    <row r="260" spans="1:37" ht="15" customHeight="1" x14ac:dyDescent="0.2">
      <c r="A260" s="47">
        <v>258</v>
      </c>
      <c r="C260" s="48"/>
      <c r="D260" s="47"/>
      <c r="E260" s="48"/>
      <c r="G260" s="47"/>
      <c r="H260" s="48"/>
      <c r="I260" s="47"/>
      <c r="Y260" s="48"/>
      <c r="Z260" s="48"/>
      <c r="AA260" s="52"/>
      <c r="AB260" s="47"/>
      <c r="AC260" s="65"/>
      <c r="AD260" s="65"/>
      <c r="AE260" s="81"/>
      <c r="AF260" s="65"/>
      <c r="AG260" s="65"/>
      <c r="AH260" s="65"/>
    </row>
    <row r="261" spans="1:37" ht="15" customHeight="1" x14ac:dyDescent="0.2">
      <c r="A261" s="47">
        <v>259</v>
      </c>
      <c r="C261" s="48"/>
      <c r="D261" s="47"/>
      <c r="E261" s="48"/>
      <c r="F261" s="75"/>
      <c r="G261" s="47"/>
      <c r="H261" s="48"/>
      <c r="I261" s="47"/>
      <c r="Y261" s="48"/>
      <c r="Z261" s="48"/>
      <c r="AA261" s="65"/>
      <c r="AC261" s="65"/>
      <c r="AD261" s="65"/>
      <c r="AE261" s="65"/>
      <c r="AF261" s="65"/>
      <c r="AG261" s="65"/>
      <c r="AH261" s="65"/>
    </row>
    <row r="262" spans="1:37" ht="15" customHeight="1" x14ac:dyDescent="0.2">
      <c r="A262" s="47">
        <v>260</v>
      </c>
      <c r="C262" s="48"/>
      <c r="D262" s="47"/>
      <c r="E262" s="48"/>
      <c r="G262" s="47"/>
      <c r="H262" s="48"/>
      <c r="I262" s="47"/>
      <c r="Y262" s="48"/>
      <c r="Z262" s="48"/>
      <c r="AA262" s="68"/>
      <c r="AB262" s="51"/>
      <c r="AC262" s="48"/>
      <c r="AD262" s="65"/>
      <c r="AE262" s="81"/>
      <c r="AF262" s="65"/>
      <c r="AG262" s="65"/>
      <c r="AH262" s="65"/>
    </row>
    <row r="263" spans="1:37" ht="15" customHeight="1" x14ac:dyDescent="0.2">
      <c r="A263" s="47">
        <v>261</v>
      </c>
      <c r="C263" s="48"/>
      <c r="D263" s="47"/>
      <c r="E263" s="48"/>
      <c r="G263" s="47"/>
      <c r="H263" s="48"/>
      <c r="I263" s="47"/>
      <c r="Y263" s="48"/>
      <c r="Z263" s="48"/>
      <c r="AA263" s="68"/>
      <c r="AB263" s="51"/>
      <c r="AC263" s="48"/>
      <c r="AD263" s="65"/>
      <c r="AE263" s="81"/>
      <c r="AF263" s="65"/>
    </row>
    <row r="264" spans="1:37" ht="15" customHeight="1" x14ac:dyDescent="0.2">
      <c r="A264" s="47">
        <v>262</v>
      </c>
      <c r="D264" s="47"/>
      <c r="G264" s="47"/>
      <c r="Y264" s="48"/>
      <c r="Z264" s="48"/>
      <c r="AA264" s="68"/>
      <c r="AB264" s="51"/>
      <c r="AC264" s="48"/>
      <c r="AD264" s="53"/>
      <c r="AE264" s="54"/>
      <c r="AF264" s="53"/>
    </row>
    <row r="265" spans="1:37" ht="15" customHeight="1" x14ac:dyDescent="0.2">
      <c r="A265" s="47">
        <v>263</v>
      </c>
      <c r="C265" s="48"/>
      <c r="D265" s="47"/>
      <c r="E265" s="80"/>
      <c r="F265" s="48"/>
      <c r="G265" s="47"/>
      <c r="H265" s="80"/>
      <c r="I265" s="48"/>
      <c r="O265" s="80"/>
      <c r="P265" s="80"/>
      <c r="Y265" s="48"/>
      <c r="Z265" s="48"/>
      <c r="AA265" s="48"/>
      <c r="AB265" s="48"/>
      <c r="AC265" s="80"/>
      <c r="AD265" s="53"/>
      <c r="AE265" s="54"/>
      <c r="AF265" s="53"/>
    </row>
    <row r="266" spans="1:37" ht="15" customHeight="1" x14ac:dyDescent="0.2">
      <c r="A266" s="47">
        <v>264</v>
      </c>
      <c r="C266" s="48"/>
      <c r="D266" s="47"/>
      <c r="E266" s="48"/>
      <c r="F266" s="48"/>
      <c r="G266" s="47"/>
      <c r="H266" s="48"/>
      <c r="I266" s="48"/>
      <c r="Y266" s="48"/>
      <c r="Z266" s="48"/>
      <c r="AA266" s="48"/>
      <c r="AB266" s="48"/>
      <c r="AC266" s="48"/>
      <c r="AD266" s="53"/>
      <c r="AE266" s="54"/>
      <c r="AF266" s="53"/>
    </row>
    <row r="267" spans="1:37" ht="15" customHeight="1" x14ac:dyDescent="0.2">
      <c r="A267" s="47">
        <v>265</v>
      </c>
      <c r="C267" s="48"/>
      <c r="D267" s="47"/>
      <c r="E267" s="48"/>
      <c r="F267" s="48"/>
      <c r="G267" s="47"/>
      <c r="H267" s="48"/>
      <c r="I267" s="48"/>
      <c r="M267" s="47"/>
      <c r="N267" s="47"/>
      <c r="Y267" s="48"/>
      <c r="Z267" s="48"/>
      <c r="AA267" s="47"/>
      <c r="AB267" s="48"/>
      <c r="AC267" s="48"/>
      <c r="AD267" s="53"/>
      <c r="AE267" s="54"/>
      <c r="AF267" s="53"/>
    </row>
    <row r="268" spans="1:37" ht="15" customHeight="1" x14ac:dyDescent="0.2">
      <c r="A268" s="47">
        <v>266</v>
      </c>
      <c r="C268" s="48"/>
      <c r="D268" s="47"/>
      <c r="E268" s="48"/>
      <c r="F268" s="48"/>
      <c r="G268" s="47"/>
      <c r="H268" s="48"/>
      <c r="I268" s="48"/>
      <c r="M268" s="47"/>
      <c r="N268" s="47"/>
      <c r="Y268" s="48"/>
      <c r="Z268" s="48"/>
      <c r="AA268" s="47"/>
      <c r="AB268" s="48"/>
      <c r="AC268" s="48"/>
      <c r="AD268" s="53"/>
      <c r="AE268" s="54"/>
      <c r="AF268" s="53"/>
    </row>
    <row r="269" spans="1:37" ht="15" customHeight="1" x14ac:dyDescent="0.2">
      <c r="A269" s="47">
        <v>267</v>
      </c>
      <c r="C269" s="48"/>
      <c r="D269" s="47"/>
      <c r="E269" s="48"/>
      <c r="F269" s="48"/>
      <c r="G269" s="47"/>
      <c r="H269" s="48"/>
      <c r="I269" s="48"/>
      <c r="M269" s="47"/>
      <c r="N269" s="47"/>
      <c r="Y269" s="48"/>
      <c r="Z269" s="48"/>
      <c r="AA269" s="47"/>
      <c r="AB269" s="48"/>
      <c r="AC269" s="48"/>
      <c r="AD269" s="53"/>
      <c r="AE269" s="54"/>
      <c r="AF269" s="53"/>
    </row>
    <row r="270" spans="1:37" ht="15" customHeight="1" x14ac:dyDescent="0.2">
      <c r="A270" s="47">
        <v>268</v>
      </c>
      <c r="C270" s="48"/>
      <c r="D270" s="47"/>
      <c r="E270" s="48"/>
      <c r="F270" s="48"/>
      <c r="G270" s="47"/>
      <c r="H270" s="48"/>
      <c r="I270" s="48"/>
      <c r="M270" s="47"/>
      <c r="N270" s="47"/>
      <c r="Y270" s="48"/>
      <c r="Z270" s="48"/>
      <c r="AA270" s="47"/>
      <c r="AB270" s="48"/>
      <c r="AC270" s="48"/>
      <c r="AD270" s="53"/>
      <c r="AE270" s="54"/>
      <c r="AF270" s="53"/>
    </row>
    <row r="271" spans="1:37" ht="15" customHeight="1" x14ac:dyDescent="0.2">
      <c r="A271" s="47">
        <v>269</v>
      </c>
      <c r="C271" s="48"/>
      <c r="D271" s="47"/>
      <c r="E271" s="48"/>
      <c r="F271" s="48"/>
      <c r="G271" s="47"/>
      <c r="H271" s="48"/>
      <c r="I271" s="48"/>
      <c r="M271" s="47"/>
      <c r="N271" s="47"/>
      <c r="Y271" s="48"/>
      <c r="Z271" s="48"/>
      <c r="AA271" s="47"/>
      <c r="AB271" s="48"/>
      <c r="AC271" s="48"/>
      <c r="AD271" s="53"/>
      <c r="AE271" s="54"/>
      <c r="AF271" s="53"/>
    </row>
    <row r="272" spans="1:37" ht="15" customHeight="1" x14ac:dyDescent="0.2">
      <c r="A272" s="47">
        <v>270</v>
      </c>
      <c r="C272" s="48"/>
      <c r="D272" s="47"/>
      <c r="F272" s="49"/>
      <c r="G272" s="47"/>
      <c r="I272" s="47"/>
      <c r="Y272" s="48"/>
      <c r="Z272" s="56"/>
      <c r="AA272" s="47"/>
      <c r="AB272" s="48"/>
      <c r="AC272" s="48"/>
      <c r="AD272" s="53"/>
      <c r="AE272" s="54"/>
    </row>
    <row r="273" spans="1:37" ht="15" customHeight="1" x14ac:dyDescent="0.2">
      <c r="A273" s="47">
        <v>271</v>
      </c>
      <c r="C273" s="48"/>
      <c r="L273" s="48"/>
      <c r="N273" s="57"/>
      <c r="Q273" s="63"/>
      <c r="R273" s="63"/>
      <c r="S273" s="63"/>
      <c r="T273" s="63"/>
      <c r="U273" s="63"/>
      <c r="V273" s="63"/>
      <c r="W273" s="63"/>
      <c r="X273" s="63"/>
      <c r="AA273" s="47"/>
      <c r="AB273" s="48"/>
      <c r="AC273" s="48"/>
    </row>
    <row r="274" spans="1:37" ht="15" customHeight="1" x14ac:dyDescent="0.2">
      <c r="A274" s="47">
        <v>272</v>
      </c>
      <c r="B274" s="48"/>
      <c r="C274" s="48"/>
      <c r="D274" s="47"/>
      <c r="E274" s="69"/>
      <c r="G274" s="47"/>
      <c r="H274" s="48"/>
      <c r="I274" s="47"/>
      <c r="K274" s="48"/>
      <c r="S274" s="47"/>
      <c r="Y274" s="48"/>
      <c r="Z274" s="56"/>
      <c r="AA274" s="47"/>
      <c r="AB274" s="48"/>
      <c r="AC274" s="48"/>
      <c r="AD274" s="53"/>
      <c r="AE274" s="54"/>
      <c r="AF274" s="65"/>
    </row>
    <row r="275" spans="1:37" ht="15" customHeight="1" x14ac:dyDescent="0.2">
      <c r="A275" s="47">
        <v>273</v>
      </c>
      <c r="E275" s="48"/>
      <c r="H275" s="48"/>
      <c r="I275" s="47"/>
      <c r="M275" s="47"/>
      <c r="Y275" s="48"/>
      <c r="Z275" s="48"/>
      <c r="AA275" s="48"/>
      <c r="AB275" s="47"/>
      <c r="AC275" s="56"/>
      <c r="AD275" s="52"/>
      <c r="AE275" s="53"/>
      <c r="AF275" s="53"/>
      <c r="AG275" s="54"/>
    </row>
    <row r="276" spans="1:37" ht="15" customHeight="1" x14ac:dyDescent="0.2">
      <c r="B276" s="48"/>
      <c r="C276" s="48"/>
      <c r="E276" s="48"/>
      <c r="F276" s="48"/>
      <c r="I276" s="48"/>
      <c r="K276" s="48"/>
      <c r="L276" s="48"/>
      <c r="M276" s="47"/>
      <c r="N276" s="47"/>
      <c r="O276" s="47"/>
      <c r="Y276" s="48"/>
      <c r="Z276" s="48"/>
      <c r="AA276" s="48"/>
      <c r="AB276" s="47"/>
      <c r="AC276" s="56"/>
      <c r="AD276" s="61"/>
      <c r="AE276" s="53"/>
      <c r="AF276" s="53"/>
      <c r="AG276" s="54"/>
      <c r="AH276" s="53"/>
    </row>
    <row r="277" spans="1:37" ht="15" customHeight="1" x14ac:dyDescent="0.2">
      <c r="B277" s="48"/>
      <c r="C277" s="48"/>
      <c r="E277" s="48"/>
      <c r="F277" s="48"/>
      <c r="I277" s="48"/>
      <c r="K277" s="48"/>
      <c r="L277" s="48"/>
      <c r="M277" s="47"/>
      <c r="N277" s="47"/>
      <c r="O277" s="47"/>
      <c r="Y277" s="48"/>
      <c r="Z277" s="48"/>
      <c r="AA277" s="48"/>
      <c r="AB277" s="47"/>
      <c r="AC277" s="56"/>
      <c r="AD277" s="61"/>
      <c r="AE277" s="53"/>
      <c r="AF277" s="53"/>
      <c r="AG277" s="54"/>
      <c r="AH277" s="53"/>
    </row>
    <row r="278" spans="1:37" ht="15" customHeight="1" x14ac:dyDescent="0.2">
      <c r="B278" s="48"/>
      <c r="C278" s="48"/>
      <c r="E278" s="48"/>
      <c r="F278" s="48"/>
      <c r="I278" s="48"/>
      <c r="K278" s="48"/>
      <c r="L278" s="48"/>
      <c r="M278" s="47"/>
      <c r="N278" s="47"/>
      <c r="O278" s="47"/>
      <c r="Y278" s="48"/>
      <c r="Z278" s="48"/>
      <c r="AA278" s="48"/>
      <c r="AB278" s="47"/>
      <c r="AC278" s="56"/>
      <c r="AD278" s="61"/>
      <c r="AE278" s="53"/>
      <c r="AF278" s="53"/>
      <c r="AG278" s="54"/>
      <c r="AH278" s="53"/>
    </row>
    <row r="279" spans="1:37" ht="15" customHeight="1" x14ac:dyDescent="0.2">
      <c r="B279" s="48"/>
      <c r="C279" s="48"/>
      <c r="E279" s="48"/>
      <c r="F279" s="48"/>
      <c r="I279" s="48"/>
      <c r="K279" s="48"/>
      <c r="L279" s="48"/>
      <c r="M279" s="47"/>
      <c r="N279" s="47"/>
      <c r="O279" s="47"/>
      <c r="Y279" s="48"/>
      <c r="Z279" s="48"/>
      <c r="AA279" s="48"/>
      <c r="AB279" s="47"/>
      <c r="AC279" s="56"/>
      <c r="AD279" s="61"/>
      <c r="AE279" s="53"/>
      <c r="AF279" s="53"/>
      <c r="AG279" s="54"/>
      <c r="AH279" s="53"/>
    </row>
    <row r="280" spans="1:37" ht="15" customHeight="1" x14ac:dyDescent="0.2">
      <c r="B280" s="48"/>
      <c r="C280" s="48"/>
      <c r="E280" s="48"/>
      <c r="F280" s="48"/>
      <c r="I280" s="48"/>
      <c r="K280" s="48"/>
      <c r="L280" s="48"/>
      <c r="M280" s="47"/>
      <c r="N280" s="47"/>
      <c r="O280" s="47"/>
      <c r="Y280" s="48"/>
      <c r="Z280" s="48"/>
      <c r="AA280" s="48"/>
      <c r="AB280" s="47"/>
      <c r="AC280" s="56"/>
      <c r="AD280" s="52"/>
      <c r="AE280" s="53"/>
      <c r="AF280" s="53"/>
      <c r="AG280" s="54"/>
      <c r="AH280" s="53"/>
      <c r="AI280" s="47"/>
      <c r="AJ280" s="47"/>
      <c r="AK280" s="47"/>
    </row>
    <row r="281" spans="1:37" ht="15" customHeight="1" x14ac:dyDescent="0.2">
      <c r="C281" s="48"/>
      <c r="D281" s="47"/>
      <c r="E281" s="48"/>
      <c r="F281" s="48"/>
      <c r="G281" s="47"/>
      <c r="I281" s="48"/>
      <c r="M281" s="47"/>
      <c r="N281" s="47"/>
      <c r="O281" s="47"/>
      <c r="Y281" s="48"/>
      <c r="Z281" s="48"/>
      <c r="AA281" s="48"/>
      <c r="AB281" s="47"/>
      <c r="AC281" s="56"/>
      <c r="AD281" s="52"/>
      <c r="AE281" s="53"/>
      <c r="AF281" s="53"/>
      <c r="AG281" s="54"/>
    </row>
    <row r="282" spans="1:37" ht="15" customHeight="1" x14ac:dyDescent="0.2">
      <c r="C282" s="48"/>
      <c r="D282" s="47"/>
      <c r="E282" s="48"/>
      <c r="F282" s="48"/>
      <c r="G282" s="47"/>
      <c r="I282" s="48"/>
      <c r="M282" s="47"/>
      <c r="N282" s="47"/>
      <c r="O282" s="47"/>
      <c r="Y282" s="48"/>
      <c r="Z282" s="48"/>
      <c r="AA282" s="48"/>
      <c r="AB282" s="47"/>
      <c r="AC282" s="56"/>
      <c r="AD282" s="52"/>
      <c r="AE282" s="53"/>
      <c r="AF282" s="53"/>
      <c r="AG282" s="54"/>
    </row>
    <row r="283" spans="1:37" ht="15" customHeight="1" x14ac:dyDescent="0.2">
      <c r="D283" s="47"/>
      <c r="F283" s="48"/>
      <c r="G283" s="47"/>
      <c r="I283" s="48"/>
      <c r="M283" s="47"/>
      <c r="N283" s="47"/>
      <c r="O283" s="47"/>
      <c r="Y283" s="48"/>
      <c r="Z283" s="48"/>
      <c r="AA283" s="48"/>
      <c r="AB283" s="47"/>
      <c r="AC283" s="56"/>
      <c r="AD283" s="52"/>
      <c r="AE283" s="53"/>
      <c r="AF283" s="53"/>
      <c r="AG283" s="54"/>
    </row>
    <row r="284" spans="1:37" ht="15" customHeight="1" x14ac:dyDescent="0.2">
      <c r="D284" s="47"/>
      <c r="F284" s="48"/>
      <c r="G284" s="47"/>
      <c r="I284" s="48"/>
      <c r="M284" s="47"/>
      <c r="N284" s="47"/>
      <c r="O284" s="47"/>
      <c r="Y284" s="48"/>
      <c r="Z284" s="48"/>
      <c r="AA284" s="48"/>
      <c r="AB284" s="47"/>
      <c r="AC284" s="56"/>
      <c r="AD284" s="52"/>
      <c r="AE284" s="53"/>
      <c r="AF284" s="53"/>
      <c r="AG284" s="54"/>
    </row>
    <row r="285" spans="1:37" ht="15" customHeight="1" x14ac:dyDescent="0.2">
      <c r="D285" s="47"/>
      <c r="F285" s="48"/>
      <c r="G285" s="47"/>
      <c r="I285" s="48"/>
      <c r="M285" s="47"/>
      <c r="N285" s="47"/>
      <c r="O285" s="47"/>
      <c r="Y285" s="48"/>
      <c r="Z285" s="48"/>
      <c r="AA285" s="48"/>
      <c r="AB285" s="47"/>
      <c r="AC285" s="56"/>
      <c r="AD285" s="52"/>
      <c r="AE285" s="53"/>
      <c r="AF285" s="53"/>
      <c r="AG285" s="54"/>
    </row>
    <row r="286" spans="1:37" ht="15" customHeight="1" x14ac:dyDescent="0.2">
      <c r="D286" s="47"/>
      <c r="F286" s="48"/>
      <c r="G286" s="47"/>
      <c r="I286" s="48"/>
      <c r="M286" s="47"/>
      <c r="N286" s="47"/>
      <c r="O286" s="47"/>
      <c r="Y286" s="48"/>
      <c r="Z286" s="48"/>
      <c r="AA286" s="48"/>
      <c r="AB286" s="47"/>
      <c r="AC286" s="56"/>
      <c r="AD286" s="52"/>
      <c r="AE286" s="53"/>
      <c r="AF286" s="53"/>
      <c r="AG286" s="54"/>
    </row>
    <row r="287" spans="1:37" ht="15" customHeight="1" x14ac:dyDescent="0.2">
      <c r="D287" s="47"/>
      <c r="F287" s="48"/>
      <c r="G287" s="47"/>
      <c r="I287" s="48"/>
      <c r="M287" s="47"/>
      <c r="N287" s="47"/>
      <c r="O287" s="47"/>
      <c r="Y287" s="48"/>
      <c r="Z287" s="48"/>
      <c r="AA287" s="48"/>
      <c r="AB287" s="47"/>
      <c r="AC287" s="56"/>
      <c r="AD287" s="52"/>
      <c r="AE287" s="53"/>
      <c r="AF287" s="53"/>
      <c r="AG287" s="54"/>
    </row>
    <row r="288" spans="1:37" ht="15" customHeight="1" x14ac:dyDescent="0.2">
      <c r="D288" s="47"/>
      <c r="F288" s="48"/>
      <c r="G288" s="47"/>
      <c r="I288" s="48"/>
      <c r="M288" s="47"/>
      <c r="N288" s="47"/>
      <c r="O288" s="47"/>
      <c r="Y288" s="48"/>
      <c r="Z288" s="48"/>
      <c r="AA288" s="48"/>
      <c r="AB288" s="47"/>
      <c r="AC288" s="56"/>
      <c r="AD288" s="52"/>
      <c r="AE288" s="53"/>
      <c r="AF288" s="53"/>
      <c r="AG288" s="54"/>
    </row>
    <row r="289" spans="4:33" ht="15" customHeight="1" x14ac:dyDescent="0.2">
      <c r="D289" s="47"/>
      <c r="F289" s="48"/>
      <c r="G289" s="47"/>
      <c r="I289" s="48"/>
      <c r="M289" s="47"/>
      <c r="N289" s="47"/>
      <c r="O289" s="47"/>
      <c r="Y289" s="48"/>
      <c r="Z289" s="48"/>
      <c r="AA289" s="48"/>
      <c r="AB289" s="47"/>
      <c r="AC289" s="56"/>
      <c r="AD289" s="52"/>
      <c r="AE289" s="53"/>
      <c r="AF289" s="53"/>
      <c r="AG289" s="54"/>
    </row>
    <row r="290" spans="4:33" ht="15" customHeight="1" x14ac:dyDescent="0.2">
      <c r="D290" s="47"/>
      <c r="F290" s="48"/>
      <c r="G290" s="47"/>
      <c r="I290" s="48"/>
      <c r="M290" s="47"/>
      <c r="N290" s="47"/>
      <c r="O290" s="47"/>
      <c r="Y290" s="48"/>
      <c r="Z290" s="48"/>
      <c r="AA290" s="48"/>
      <c r="AB290" s="47"/>
      <c r="AC290" s="56"/>
      <c r="AD290" s="52"/>
      <c r="AE290" s="53"/>
      <c r="AF290" s="53"/>
      <c r="AG290" s="54"/>
    </row>
    <row r="291" spans="4:33" ht="15" customHeight="1" x14ac:dyDescent="0.2">
      <c r="D291" s="47"/>
      <c r="F291" s="48"/>
      <c r="G291" s="47"/>
      <c r="I291" s="48"/>
      <c r="M291" s="47"/>
      <c r="N291" s="47"/>
      <c r="O291" s="47"/>
      <c r="Y291" s="48"/>
      <c r="Z291" s="48"/>
      <c r="AA291" s="48"/>
      <c r="AB291" s="47"/>
      <c r="AC291" s="56"/>
      <c r="AD291" s="52"/>
      <c r="AE291" s="53"/>
      <c r="AF291" s="53"/>
      <c r="AG291" s="54"/>
    </row>
    <row r="292" spans="4:33" ht="15" customHeight="1" x14ac:dyDescent="0.2">
      <c r="D292" s="47"/>
      <c r="F292" s="48"/>
      <c r="G292" s="47"/>
      <c r="I292" s="48"/>
      <c r="M292" s="47"/>
      <c r="N292" s="47"/>
      <c r="O292" s="47"/>
      <c r="Y292" s="48"/>
      <c r="Z292" s="48"/>
      <c r="AA292" s="48"/>
      <c r="AB292" s="47"/>
      <c r="AC292" s="56"/>
      <c r="AD292" s="52"/>
      <c r="AE292" s="53"/>
      <c r="AF292" s="53"/>
      <c r="AG292" s="54"/>
    </row>
    <row r="293" spans="4:33" ht="15" customHeight="1" x14ac:dyDescent="0.2">
      <c r="D293" s="47"/>
      <c r="F293" s="48"/>
      <c r="G293" s="47"/>
      <c r="I293" s="48"/>
      <c r="M293" s="47"/>
      <c r="N293" s="47"/>
      <c r="O293" s="47"/>
      <c r="Y293" s="48"/>
      <c r="Z293" s="48"/>
      <c r="AA293" s="48"/>
      <c r="AB293" s="47"/>
      <c r="AC293" s="56"/>
      <c r="AD293" s="52"/>
      <c r="AE293" s="53"/>
      <c r="AF293" s="53"/>
      <c r="AG293" s="54"/>
    </row>
    <row r="294" spans="4:33" ht="15" customHeight="1" x14ac:dyDescent="0.2">
      <c r="D294" s="47"/>
      <c r="F294" s="48"/>
      <c r="G294" s="47"/>
      <c r="I294" s="48"/>
      <c r="M294" s="47"/>
      <c r="N294" s="47"/>
      <c r="O294" s="47"/>
      <c r="Y294" s="48"/>
      <c r="Z294" s="48"/>
      <c r="AA294" s="48"/>
      <c r="AB294" s="47"/>
      <c r="AC294" s="56"/>
      <c r="AD294" s="52"/>
      <c r="AE294" s="53"/>
      <c r="AF294" s="53"/>
      <c r="AG294" s="54"/>
    </row>
    <row r="295" spans="4:33" ht="15" customHeight="1" x14ac:dyDescent="0.2">
      <c r="D295" s="47"/>
      <c r="F295" s="48"/>
      <c r="G295" s="47"/>
      <c r="I295" s="48"/>
      <c r="M295" s="47"/>
      <c r="N295" s="47"/>
      <c r="O295" s="47"/>
      <c r="Y295" s="48"/>
      <c r="Z295" s="48"/>
      <c r="AA295" s="48"/>
      <c r="AB295" s="47"/>
      <c r="AC295" s="56"/>
      <c r="AD295" s="52"/>
      <c r="AE295" s="53"/>
      <c r="AF295" s="53"/>
      <c r="AG295" s="54"/>
    </row>
    <row r="296" spans="4:33" ht="15" customHeight="1" x14ac:dyDescent="0.2">
      <c r="D296" s="47"/>
      <c r="F296" s="48"/>
      <c r="G296" s="47"/>
      <c r="I296" s="48"/>
      <c r="M296" s="47"/>
      <c r="N296" s="47"/>
      <c r="O296" s="47"/>
      <c r="Y296" s="48"/>
      <c r="Z296" s="48"/>
      <c r="AA296" s="48"/>
      <c r="AB296" s="47"/>
      <c r="AC296" s="56"/>
      <c r="AD296" s="52"/>
      <c r="AE296" s="53"/>
      <c r="AF296" s="53"/>
      <c r="AG296" s="54"/>
    </row>
    <row r="297" spans="4:33" ht="15" customHeight="1" x14ac:dyDescent="0.2">
      <c r="D297" s="47"/>
      <c r="F297" s="48"/>
      <c r="G297" s="47"/>
      <c r="I297" s="48"/>
      <c r="M297" s="47"/>
      <c r="N297" s="47"/>
      <c r="O297" s="47"/>
      <c r="Y297" s="48"/>
      <c r="Z297" s="48"/>
      <c r="AA297" s="48"/>
      <c r="AB297" s="47"/>
      <c r="AC297" s="56"/>
      <c r="AD297" s="52"/>
      <c r="AE297" s="53"/>
      <c r="AF297" s="53"/>
      <c r="AG297" s="54"/>
    </row>
    <row r="298" spans="4:33" ht="15" customHeight="1" x14ac:dyDescent="0.2">
      <c r="D298" s="47"/>
      <c r="F298" s="48"/>
      <c r="G298" s="47"/>
      <c r="I298" s="48"/>
      <c r="M298" s="47"/>
      <c r="N298" s="47"/>
      <c r="O298" s="47"/>
      <c r="Y298" s="48"/>
      <c r="Z298" s="48"/>
      <c r="AA298" s="48"/>
      <c r="AB298" s="47"/>
      <c r="AC298" s="56"/>
      <c r="AD298" s="52"/>
      <c r="AE298" s="53"/>
      <c r="AF298" s="53"/>
      <c r="AG298" s="54"/>
    </row>
    <row r="299" spans="4:33" ht="15" customHeight="1" x14ac:dyDescent="0.2">
      <c r="D299" s="47"/>
      <c r="F299" s="48"/>
      <c r="G299" s="47"/>
      <c r="I299" s="48"/>
      <c r="M299" s="47"/>
      <c r="N299" s="47"/>
      <c r="O299" s="47"/>
      <c r="Y299" s="48"/>
      <c r="Z299" s="48"/>
      <c r="AA299" s="48"/>
      <c r="AB299" s="47"/>
      <c r="AC299" s="56"/>
      <c r="AD299" s="52"/>
      <c r="AE299" s="53"/>
      <c r="AF299" s="53"/>
      <c r="AG299" s="54"/>
    </row>
    <row r="300" spans="4:33" ht="15" customHeight="1" x14ac:dyDescent="0.2">
      <c r="D300" s="47"/>
      <c r="F300" s="48"/>
      <c r="G300" s="47"/>
      <c r="I300" s="48"/>
      <c r="M300" s="47"/>
      <c r="N300" s="47"/>
      <c r="O300" s="47"/>
      <c r="Y300" s="48"/>
      <c r="Z300" s="48"/>
      <c r="AA300" s="48"/>
      <c r="AB300" s="47"/>
      <c r="AC300" s="56"/>
      <c r="AD300" s="52"/>
      <c r="AE300" s="53"/>
      <c r="AF300" s="53"/>
      <c r="AG300" s="54"/>
    </row>
    <row r="301" spans="4:33" ht="15" customHeight="1" x14ac:dyDescent="0.2">
      <c r="D301" s="47"/>
      <c r="F301" s="48"/>
      <c r="G301" s="47"/>
      <c r="I301" s="48"/>
      <c r="M301" s="47"/>
      <c r="N301" s="47"/>
      <c r="O301" s="47"/>
      <c r="Y301" s="48"/>
      <c r="Z301" s="48"/>
      <c r="AA301" s="48"/>
      <c r="AB301" s="47"/>
      <c r="AC301" s="56"/>
      <c r="AD301" s="52"/>
      <c r="AE301" s="53"/>
      <c r="AF301" s="53"/>
      <c r="AG301" s="54"/>
    </row>
    <row r="302" spans="4:33" ht="15" customHeight="1" x14ac:dyDescent="0.2">
      <c r="D302" s="47"/>
      <c r="F302" s="48"/>
      <c r="G302" s="47"/>
      <c r="I302" s="48"/>
      <c r="M302" s="47"/>
      <c r="N302" s="47"/>
      <c r="O302" s="47"/>
      <c r="Y302" s="48"/>
      <c r="Z302" s="48"/>
      <c r="AA302" s="48"/>
      <c r="AB302" s="47"/>
      <c r="AC302" s="56"/>
      <c r="AD302" s="52"/>
      <c r="AE302" s="53"/>
      <c r="AF302" s="53"/>
      <c r="AG302" s="54"/>
    </row>
    <row r="303" spans="4:33" ht="15" customHeight="1" x14ac:dyDescent="0.2">
      <c r="D303" s="47"/>
      <c r="F303" s="48"/>
      <c r="G303" s="47"/>
      <c r="I303" s="48"/>
      <c r="M303" s="47"/>
      <c r="N303" s="47"/>
      <c r="O303" s="47"/>
      <c r="Y303" s="48"/>
      <c r="Z303" s="48"/>
      <c r="AA303" s="48"/>
      <c r="AB303" s="47"/>
      <c r="AC303" s="56"/>
      <c r="AD303" s="52"/>
      <c r="AE303" s="53"/>
      <c r="AF303" s="53"/>
      <c r="AG303" s="54"/>
    </row>
    <row r="304" spans="4:33" ht="15" customHeight="1" x14ac:dyDescent="0.2">
      <c r="D304" s="47"/>
      <c r="F304" s="48"/>
      <c r="G304" s="47"/>
      <c r="I304" s="48"/>
      <c r="M304" s="47"/>
      <c r="N304" s="47"/>
      <c r="O304" s="47"/>
      <c r="Y304" s="48"/>
      <c r="Z304" s="48"/>
      <c r="AA304" s="48"/>
      <c r="AB304" s="47"/>
      <c r="AC304" s="56"/>
      <c r="AD304" s="52"/>
      <c r="AE304" s="53"/>
      <c r="AF304" s="53"/>
      <c r="AG304" s="54"/>
    </row>
    <row r="305" spans="4:33" ht="15" customHeight="1" x14ac:dyDescent="0.2">
      <c r="D305" s="47"/>
      <c r="F305" s="48"/>
      <c r="G305" s="47"/>
      <c r="I305" s="48"/>
      <c r="M305" s="47"/>
      <c r="N305" s="47"/>
      <c r="O305" s="47"/>
      <c r="Y305" s="48"/>
      <c r="Z305" s="48"/>
      <c r="AA305" s="48"/>
      <c r="AB305" s="47"/>
      <c r="AC305" s="56"/>
      <c r="AD305" s="52"/>
      <c r="AE305" s="53"/>
      <c r="AF305" s="53"/>
      <c r="AG305" s="54"/>
    </row>
    <row r="306" spans="4:33" ht="15" customHeight="1" x14ac:dyDescent="0.2">
      <c r="D306" s="47"/>
      <c r="F306" s="48"/>
      <c r="G306" s="47"/>
      <c r="I306" s="48"/>
      <c r="M306" s="47"/>
      <c r="N306" s="47"/>
      <c r="O306" s="47"/>
      <c r="Y306" s="48"/>
      <c r="Z306" s="48"/>
      <c r="AA306" s="48"/>
      <c r="AB306" s="47"/>
      <c r="AC306" s="56"/>
      <c r="AD306" s="52"/>
      <c r="AE306" s="53"/>
      <c r="AF306" s="53"/>
      <c r="AG306" s="54"/>
    </row>
    <row r="307" spans="4:33" ht="15" customHeight="1" x14ac:dyDescent="0.2">
      <c r="D307" s="47"/>
      <c r="F307" s="48"/>
      <c r="G307" s="47"/>
      <c r="I307" s="48"/>
      <c r="M307" s="47"/>
      <c r="N307" s="47"/>
      <c r="O307" s="47"/>
      <c r="Y307" s="48"/>
      <c r="Z307" s="48"/>
      <c r="AA307" s="48"/>
      <c r="AB307" s="47"/>
      <c r="AC307" s="56"/>
      <c r="AD307" s="52"/>
      <c r="AE307" s="53"/>
      <c r="AF307" s="53"/>
      <c r="AG307" s="54"/>
    </row>
    <row r="308" spans="4:33" ht="15" customHeight="1" x14ac:dyDescent="0.2">
      <c r="D308" s="47"/>
      <c r="F308" s="48"/>
      <c r="G308" s="47"/>
      <c r="I308" s="48"/>
      <c r="M308" s="47"/>
      <c r="N308" s="47"/>
      <c r="O308" s="47"/>
      <c r="Y308" s="48"/>
      <c r="Z308" s="48"/>
      <c r="AA308" s="48"/>
      <c r="AB308" s="47"/>
      <c r="AC308" s="56"/>
      <c r="AD308" s="52"/>
      <c r="AE308" s="53"/>
      <c r="AF308" s="53"/>
      <c r="AG308" s="54"/>
    </row>
    <row r="309" spans="4:33" ht="15" customHeight="1" x14ac:dyDescent="0.2">
      <c r="D309" s="47"/>
      <c r="F309" s="48"/>
      <c r="G309" s="47"/>
      <c r="I309" s="48"/>
      <c r="M309" s="47"/>
      <c r="N309" s="47"/>
      <c r="O309" s="47"/>
      <c r="Y309" s="48"/>
      <c r="Z309" s="48"/>
      <c r="AA309" s="48"/>
      <c r="AB309" s="47"/>
      <c r="AC309" s="56"/>
      <c r="AD309" s="52"/>
      <c r="AE309" s="53"/>
      <c r="AF309" s="53"/>
      <c r="AG309" s="54"/>
    </row>
    <row r="310" spans="4:33" ht="15" customHeight="1" x14ac:dyDescent="0.2">
      <c r="D310" s="47"/>
      <c r="F310" s="48"/>
      <c r="G310" s="47"/>
      <c r="I310" s="48"/>
      <c r="M310" s="47"/>
      <c r="N310" s="47"/>
      <c r="O310" s="47"/>
      <c r="Y310" s="48"/>
      <c r="Z310" s="48"/>
      <c r="AA310" s="48"/>
      <c r="AB310" s="47"/>
      <c r="AC310" s="56"/>
      <c r="AD310" s="52"/>
      <c r="AE310" s="53"/>
      <c r="AF310" s="53"/>
      <c r="AG310" s="54"/>
    </row>
    <row r="311" spans="4:33" ht="15" customHeight="1" x14ac:dyDescent="0.2">
      <c r="D311" s="47"/>
      <c r="F311" s="48"/>
      <c r="G311" s="47"/>
      <c r="I311" s="48"/>
      <c r="M311" s="47"/>
      <c r="N311" s="47"/>
      <c r="O311" s="47"/>
      <c r="Y311" s="48"/>
      <c r="Z311" s="48"/>
      <c r="AA311" s="48"/>
      <c r="AB311" s="47"/>
      <c r="AC311" s="56"/>
      <c r="AD311" s="52"/>
      <c r="AE311" s="53"/>
      <c r="AF311" s="53"/>
      <c r="AG311" s="54"/>
    </row>
    <row r="312" spans="4:33" ht="15" customHeight="1" x14ac:dyDescent="0.2">
      <c r="D312" s="47"/>
      <c r="F312" s="48"/>
      <c r="G312" s="47"/>
      <c r="I312" s="48"/>
      <c r="M312" s="47"/>
      <c r="N312" s="47"/>
      <c r="O312" s="47"/>
      <c r="Y312" s="48"/>
      <c r="Z312" s="48"/>
      <c r="AA312" s="48"/>
      <c r="AB312" s="47"/>
      <c r="AC312" s="56"/>
      <c r="AD312" s="52"/>
      <c r="AE312" s="53"/>
      <c r="AF312" s="53"/>
      <c r="AG312" s="54"/>
    </row>
    <row r="313" spans="4:33" ht="15" customHeight="1" x14ac:dyDescent="0.2">
      <c r="D313" s="47"/>
      <c r="F313" s="48"/>
      <c r="G313" s="47"/>
      <c r="I313" s="48"/>
      <c r="M313" s="47"/>
      <c r="N313" s="47"/>
      <c r="O313" s="47"/>
      <c r="Y313" s="48"/>
      <c r="Z313" s="48"/>
      <c r="AA313" s="48"/>
      <c r="AB313" s="47"/>
      <c r="AC313" s="56"/>
      <c r="AD313" s="52"/>
      <c r="AE313" s="53"/>
      <c r="AF313" s="53"/>
      <c r="AG313" s="54"/>
    </row>
    <row r="314" spans="4:33" ht="15" customHeight="1" x14ac:dyDescent="0.2">
      <c r="D314" s="47"/>
      <c r="F314" s="48"/>
      <c r="G314" s="47"/>
      <c r="I314" s="48"/>
      <c r="M314" s="47"/>
      <c r="N314" s="47"/>
      <c r="O314" s="47"/>
      <c r="Y314" s="48"/>
      <c r="Z314" s="48"/>
      <c r="AA314" s="48"/>
      <c r="AB314" s="47"/>
      <c r="AC314" s="56"/>
      <c r="AD314" s="52"/>
      <c r="AE314" s="53"/>
      <c r="AF314" s="53"/>
      <c r="AG314" s="54"/>
    </row>
    <row r="315" spans="4:33" ht="15" customHeight="1" x14ac:dyDescent="0.2">
      <c r="D315" s="47"/>
      <c r="F315" s="48"/>
      <c r="G315" s="47"/>
      <c r="I315" s="48"/>
      <c r="M315" s="47"/>
      <c r="N315" s="47"/>
      <c r="O315" s="47"/>
      <c r="Y315" s="48"/>
      <c r="Z315" s="48"/>
      <c r="AA315" s="48"/>
      <c r="AB315" s="47"/>
      <c r="AC315" s="56"/>
      <c r="AD315" s="52"/>
      <c r="AE315" s="53"/>
      <c r="AF315" s="53"/>
      <c r="AG315" s="54"/>
    </row>
  </sheetData>
  <autoFilter ref="A2:AN275"/>
  <printOptions gridLines="1" gridLinesSet="0"/>
  <pageMargins left="0.25" right="0" top="0.5" bottom="0.25" header="0.25" footer="0"/>
  <pageSetup paperSize="5" orientation="landscape" verticalDpi="200" r:id="rId1"/>
  <headerFooter alignWithMargins="0">
    <oddHeader>&amp;CDraft Night 2015</oddHeader>
    <oddFooter>&amp;L&amp;C&amp;R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workbookViewId="0">
      <selection activeCell="A2" sqref="A2:P92"/>
    </sheetView>
  </sheetViews>
  <sheetFormatPr defaultRowHeight="12.75" x14ac:dyDescent="0.2"/>
  <cols>
    <col min="1" max="2" width="7.28515625" customWidth="1"/>
    <col min="3" max="3" width="18.140625" customWidth="1"/>
    <col min="4" max="4" width="13.7109375" customWidth="1"/>
    <col min="5" max="13" width="7.28515625" customWidth="1"/>
    <col min="14" max="14" width="7.28515625" style="83" customWidth="1"/>
    <col min="15" max="15" width="7.28515625" customWidth="1"/>
    <col min="16" max="16" width="7.28515625" style="83" customWidth="1"/>
  </cols>
  <sheetData>
    <row r="1" spans="1:16" x14ac:dyDescent="0.2">
      <c r="A1" s="16" t="s">
        <v>24</v>
      </c>
      <c r="B1" s="16" t="s">
        <v>25</v>
      </c>
      <c r="C1" s="16" t="s">
        <v>26</v>
      </c>
      <c r="D1" s="16" t="s">
        <v>6</v>
      </c>
      <c r="E1" s="16" t="s">
        <v>27</v>
      </c>
      <c r="F1" s="16" t="s">
        <v>28</v>
      </c>
      <c r="G1" s="16" t="s">
        <v>29</v>
      </c>
      <c r="H1" s="16" t="s">
        <v>30</v>
      </c>
      <c r="I1" s="16" t="s">
        <v>31</v>
      </c>
      <c r="J1" s="16" t="s">
        <v>32</v>
      </c>
      <c r="K1" s="16" t="s">
        <v>33</v>
      </c>
      <c r="L1" s="16" t="s">
        <v>34</v>
      </c>
      <c r="M1" s="16" t="s">
        <v>35</v>
      </c>
      <c r="N1" s="82" t="s">
        <v>36</v>
      </c>
      <c r="O1" s="16" t="s">
        <v>37</v>
      </c>
      <c r="P1" s="84" t="s">
        <v>38</v>
      </c>
    </row>
    <row r="2" spans="1:16" x14ac:dyDescent="0.2">
      <c r="A2">
        <f>Phillies!A21</f>
        <v>68</v>
      </c>
      <c r="B2">
        <f>Phillies!B21</f>
        <v>10</v>
      </c>
      <c r="C2" t="str">
        <f>Phillies!C21</f>
        <v>Alvelo, Carlos</v>
      </c>
      <c r="D2" t="str">
        <f>Phillies!$C$3</f>
        <v>Phillies</v>
      </c>
      <c r="E2">
        <f>Phillies!D21</f>
        <v>31</v>
      </c>
      <c r="F2">
        <f>Phillies!E21</f>
        <v>2</v>
      </c>
      <c r="G2">
        <f>Phillies!F21</f>
        <v>7</v>
      </c>
      <c r="H2">
        <f>Phillies!G21</f>
        <v>0</v>
      </c>
      <c r="I2">
        <f>Phillies!H21</f>
        <v>0</v>
      </c>
      <c r="J2">
        <f>Phillies!I21</f>
        <v>0</v>
      </c>
      <c r="K2">
        <f>Phillies!J21</f>
        <v>1</v>
      </c>
      <c r="L2">
        <f>Phillies!K21</f>
        <v>2</v>
      </c>
      <c r="M2">
        <f>Phillies!L21</f>
        <v>6</v>
      </c>
      <c r="N2" s="83">
        <f>Phillies!M21</f>
        <v>0.22580645161290322</v>
      </c>
      <c r="O2">
        <f>Phillies!N21</f>
        <v>7</v>
      </c>
      <c r="P2" s="83">
        <f>Phillies!O21</f>
        <v>0.22580645161290322</v>
      </c>
    </row>
    <row r="3" spans="1:16" x14ac:dyDescent="0.2">
      <c r="A3">
        <f>Mets!A19</f>
        <v>56</v>
      </c>
      <c r="B3">
        <f>Mets!B19</f>
        <v>5</v>
      </c>
      <c r="C3" t="str">
        <f>Mets!C19</f>
        <v>Ballard, Owen</v>
      </c>
      <c r="D3" t="str">
        <f>Mets!$C$3</f>
        <v>Mets</v>
      </c>
      <c r="E3">
        <f>Mets!D19</f>
        <v>9</v>
      </c>
      <c r="F3">
        <f>Mets!E19</f>
        <v>1</v>
      </c>
      <c r="G3">
        <f>Mets!F19</f>
        <v>4</v>
      </c>
      <c r="H3">
        <f>Mets!G19</f>
        <v>0</v>
      </c>
      <c r="I3">
        <f>Mets!H19</f>
        <v>0</v>
      </c>
      <c r="J3">
        <f>Mets!I19</f>
        <v>0</v>
      </c>
      <c r="K3">
        <f>Mets!J19</f>
        <v>1</v>
      </c>
      <c r="L3">
        <f>Mets!K19</f>
        <v>0</v>
      </c>
      <c r="M3">
        <f>Mets!L19</f>
        <v>2</v>
      </c>
      <c r="N3" s="83">
        <f>Mets!M19</f>
        <v>0.44444444444444442</v>
      </c>
      <c r="O3">
        <f>Mets!N19</f>
        <v>4</v>
      </c>
      <c r="P3" s="83">
        <f>Mets!O19</f>
        <v>0.44444444444444442</v>
      </c>
    </row>
    <row r="4" spans="1:16" x14ac:dyDescent="0.2">
      <c r="A4">
        <f>Cardinals!A20</f>
        <v>58</v>
      </c>
      <c r="B4">
        <f>Cardinals!B20</f>
        <v>10</v>
      </c>
      <c r="C4" t="str">
        <f>Cardinals!C20</f>
        <v>Barbour, Ron</v>
      </c>
      <c r="D4" t="str">
        <f>Cardinals!$C$3</f>
        <v>Cardinals</v>
      </c>
      <c r="E4">
        <f>Cardinals!D20</f>
        <v>27</v>
      </c>
      <c r="F4">
        <f>Cardinals!E20</f>
        <v>9</v>
      </c>
      <c r="G4">
        <f>Cardinals!F20</f>
        <v>10</v>
      </c>
      <c r="H4">
        <f>Cardinals!G20</f>
        <v>1</v>
      </c>
      <c r="I4">
        <f>Cardinals!H20</f>
        <v>0</v>
      </c>
      <c r="J4">
        <f>Cardinals!I20</f>
        <v>0</v>
      </c>
      <c r="K4">
        <f>Cardinals!J20</f>
        <v>4</v>
      </c>
      <c r="L4">
        <f>Cardinals!K20</f>
        <v>6</v>
      </c>
      <c r="M4">
        <f>Cardinals!L20</f>
        <v>2</v>
      </c>
      <c r="N4" s="83">
        <f>Cardinals!M20</f>
        <v>0.37037037037037035</v>
      </c>
      <c r="O4">
        <f>Cardinals!N20</f>
        <v>11</v>
      </c>
      <c r="P4" s="83">
        <f>Cardinals!O20</f>
        <v>0.40740740740740738</v>
      </c>
    </row>
    <row r="5" spans="1:16" x14ac:dyDescent="0.2">
      <c r="A5">
        <f>Diamondbacks!A15</f>
        <v>49</v>
      </c>
      <c r="B5">
        <f>Diamondbacks!B15</f>
        <v>9</v>
      </c>
      <c r="C5" t="str">
        <f>Diamondbacks!C15</f>
        <v>Bevenour, Keith</v>
      </c>
      <c r="D5" t="str">
        <f>Diamondbacks!$C$3</f>
        <v>Diamondbacks</v>
      </c>
      <c r="E5">
        <f>Diamondbacks!D15</f>
        <v>31</v>
      </c>
      <c r="F5">
        <f>Diamondbacks!E15</f>
        <v>8</v>
      </c>
      <c r="G5">
        <f>Diamondbacks!F15</f>
        <v>13</v>
      </c>
      <c r="H5">
        <f>Diamondbacks!G15</f>
        <v>0</v>
      </c>
      <c r="I5">
        <f>Diamondbacks!H15</f>
        <v>1</v>
      </c>
      <c r="J5">
        <f>Diamondbacks!I15</f>
        <v>0</v>
      </c>
      <c r="K5">
        <f>Diamondbacks!J15</f>
        <v>10</v>
      </c>
      <c r="L5">
        <f>Diamondbacks!K15</f>
        <v>1</v>
      </c>
      <c r="M5">
        <f>Diamondbacks!L15</f>
        <v>0</v>
      </c>
      <c r="N5" s="83">
        <f>Diamondbacks!M15</f>
        <v>0.41935483870967744</v>
      </c>
      <c r="O5">
        <f>Diamondbacks!N15</f>
        <v>15</v>
      </c>
      <c r="P5" s="83">
        <f>Diamondbacks!O15</f>
        <v>0.4838709677419355</v>
      </c>
    </row>
    <row r="6" spans="1:16" x14ac:dyDescent="0.2">
      <c r="A6">
        <f>Nationals!A19</f>
        <v>58</v>
      </c>
      <c r="B6">
        <f>Nationals!B19</f>
        <v>9</v>
      </c>
      <c r="C6" t="str">
        <f>Nationals!C19</f>
        <v>Biser, Ron</v>
      </c>
      <c r="D6" t="str">
        <f>Nationals!$C$3</f>
        <v>Nationals</v>
      </c>
      <c r="E6">
        <f>Nationals!D19</f>
        <v>22</v>
      </c>
      <c r="F6">
        <f>Nationals!E19</f>
        <v>5</v>
      </c>
      <c r="G6">
        <f>Nationals!F19</f>
        <v>11</v>
      </c>
      <c r="H6">
        <f>Nationals!G19</f>
        <v>2</v>
      </c>
      <c r="I6">
        <f>Nationals!H19</f>
        <v>1</v>
      </c>
      <c r="J6">
        <f>Nationals!I19</f>
        <v>0</v>
      </c>
      <c r="K6">
        <f>Nationals!J19</f>
        <v>2</v>
      </c>
      <c r="L6">
        <f>Nationals!K19</f>
        <v>5</v>
      </c>
      <c r="M6">
        <f>Nationals!L19</f>
        <v>3</v>
      </c>
      <c r="N6" s="83">
        <f>Nationals!M19</f>
        <v>0.5</v>
      </c>
      <c r="O6">
        <f>Nationals!N19</f>
        <v>15</v>
      </c>
      <c r="P6" s="83">
        <f>Nationals!O19</f>
        <v>0.68181818181818177</v>
      </c>
    </row>
    <row r="7" spans="1:16" x14ac:dyDescent="0.2">
      <c r="A7">
        <f>Phillies!A22</f>
        <v>46</v>
      </c>
      <c r="B7">
        <f>Phillies!B22</f>
        <v>8</v>
      </c>
      <c r="C7" t="str">
        <f>Phillies!C22</f>
        <v>Bower, Todd</v>
      </c>
      <c r="D7" t="str">
        <f>Phillies!$C$3</f>
        <v>Phillies</v>
      </c>
      <c r="E7">
        <f>Phillies!D22</f>
        <v>26</v>
      </c>
      <c r="F7">
        <f>Phillies!E22</f>
        <v>3</v>
      </c>
      <c r="G7">
        <f>Phillies!F22</f>
        <v>8</v>
      </c>
      <c r="H7">
        <f>Phillies!G22</f>
        <v>1</v>
      </c>
      <c r="I7">
        <f>Phillies!H22</f>
        <v>0</v>
      </c>
      <c r="J7">
        <f>Phillies!I22</f>
        <v>0</v>
      </c>
      <c r="K7">
        <f>Phillies!J22</f>
        <v>5</v>
      </c>
      <c r="L7">
        <f>Phillies!K22</f>
        <v>1</v>
      </c>
      <c r="M7">
        <f>Phillies!L22</f>
        <v>1</v>
      </c>
      <c r="N7" s="83">
        <f>Phillies!M22</f>
        <v>0.30769230769230771</v>
      </c>
      <c r="O7">
        <f>Phillies!N22</f>
        <v>9</v>
      </c>
      <c r="P7" s="83">
        <f>Phillies!O22</f>
        <v>0.34615384615384615</v>
      </c>
    </row>
    <row r="8" spans="1:16" x14ac:dyDescent="0.2">
      <c r="A8">
        <f>Marlins!A15</f>
        <v>48</v>
      </c>
      <c r="B8">
        <f>Marlins!B15</f>
        <v>9</v>
      </c>
      <c r="C8" t="str">
        <f>Marlins!C15</f>
        <v>Brady, Scott</v>
      </c>
      <c r="D8" t="str">
        <f>Marlins!$C$3</f>
        <v>Marlins</v>
      </c>
      <c r="E8">
        <f>Marlins!D15</f>
        <v>24</v>
      </c>
      <c r="F8">
        <f>Marlins!E15</f>
        <v>6</v>
      </c>
      <c r="G8">
        <f>Marlins!F15</f>
        <v>11</v>
      </c>
      <c r="H8">
        <f>Marlins!G15</f>
        <v>2</v>
      </c>
      <c r="I8">
        <f>Marlins!H15</f>
        <v>0</v>
      </c>
      <c r="J8">
        <f>Marlins!I15</f>
        <v>0</v>
      </c>
      <c r="K8">
        <f>Marlins!J15</f>
        <v>2</v>
      </c>
      <c r="L8">
        <f>Marlins!K15</f>
        <v>6</v>
      </c>
      <c r="M8">
        <f>Marlins!L15</f>
        <v>2</v>
      </c>
      <c r="N8" s="83">
        <f>Marlins!M15</f>
        <v>0.45833333333333331</v>
      </c>
      <c r="O8">
        <f>Marlins!N15</f>
        <v>13</v>
      </c>
      <c r="P8" s="83">
        <f>Marlins!O15</f>
        <v>0.54166666666666663</v>
      </c>
    </row>
    <row r="9" spans="1:16" x14ac:dyDescent="0.2">
      <c r="A9">
        <f>Marlins!A24</f>
        <v>61</v>
      </c>
      <c r="B9">
        <f>Marlins!B24</f>
        <v>9</v>
      </c>
      <c r="C9" t="str">
        <f>Marlins!C24</f>
        <v>Bugaile, Eric</v>
      </c>
      <c r="D9" t="str">
        <f>Marlins!$C$3</f>
        <v>Marlins</v>
      </c>
      <c r="E9">
        <f>Marlins!D24</f>
        <v>27</v>
      </c>
      <c r="F9">
        <f>Marlins!E24</f>
        <v>3</v>
      </c>
      <c r="G9">
        <f>Marlins!F24</f>
        <v>7</v>
      </c>
      <c r="H9">
        <f>Marlins!G24</f>
        <v>0</v>
      </c>
      <c r="I9">
        <f>Marlins!H24</f>
        <v>0</v>
      </c>
      <c r="J9">
        <f>Marlins!I24</f>
        <v>0</v>
      </c>
      <c r="K9">
        <f>Marlins!J24</f>
        <v>1</v>
      </c>
      <c r="L9">
        <f>Marlins!K24</f>
        <v>2</v>
      </c>
      <c r="M9">
        <f>Marlins!L24</f>
        <v>9</v>
      </c>
      <c r="N9" s="83">
        <f>Marlins!M24</f>
        <v>0.25925925925925924</v>
      </c>
      <c r="O9">
        <f>Marlins!N24</f>
        <v>7</v>
      </c>
      <c r="P9" s="83">
        <f>Marlins!O24</f>
        <v>0.25925925925925924</v>
      </c>
    </row>
    <row r="10" spans="1:16" x14ac:dyDescent="0.2">
      <c r="A10">
        <f>Pirates!A12</f>
        <v>47</v>
      </c>
      <c r="B10">
        <f>Pirates!B12</f>
        <v>10</v>
      </c>
      <c r="C10" t="str">
        <f>Pirates!C12</f>
        <v>Burk, Stephen</v>
      </c>
      <c r="D10" t="str">
        <f>Pirates!$C$3</f>
        <v>Pirates</v>
      </c>
      <c r="E10">
        <f>Pirates!D12</f>
        <v>30</v>
      </c>
      <c r="F10">
        <f>Pirates!E12</f>
        <v>8</v>
      </c>
      <c r="G10">
        <f>Pirates!F12</f>
        <v>14</v>
      </c>
      <c r="H10">
        <f>Pirates!G12</f>
        <v>3</v>
      </c>
      <c r="I10">
        <f>Pirates!H12</f>
        <v>0</v>
      </c>
      <c r="J10">
        <f>Pirates!I12</f>
        <v>0</v>
      </c>
      <c r="K10">
        <f>Pirates!J12</f>
        <v>4</v>
      </c>
      <c r="L10">
        <f>Pirates!K12</f>
        <v>5</v>
      </c>
      <c r="M10">
        <f>Pirates!L12</f>
        <v>0</v>
      </c>
      <c r="N10" s="83">
        <f>Pirates!M12</f>
        <v>0.46666666666666667</v>
      </c>
      <c r="O10">
        <f>Pirates!N12</f>
        <v>17</v>
      </c>
      <c r="P10" s="83">
        <f>Pirates!O12</f>
        <v>0.56666666666666665</v>
      </c>
    </row>
    <row r="11" spans="1:16" x14ac:dyDescent="0.2">
      <c r="A11">
        <f>Marlins!A21</f>
        <v>38</v>
      </c>
      <c r="B11">
        <f>Marlins!B21</f>
        <v>6</v>
      </c>
      <c r="C11" t="str">
        <f>Marlins!C21</f>
        <v>Cash, Jason</v>
      </c>
      <c r="D11" t="str">
        <f>Marlins!$C$3</f>
        <v>Marlins</v>
      </c>
      <c r="E11">
        <f>Marlins!D21</f>
        <v>17</v>
      </c>
      <c r="F11">
        <f>Marlins!E21</f>
        <v>1</v>
      </c>
      <c r="G11">
        <f>Marlins!F21</f>
        <v>3</v>
      </c>
      <c r="H11">
        <f>Marlins!G21</f>
        <v>0</v>
      </c>
      <c r="I11">
        <f>Marlins!H21</f>
        <v>0</v>
      </c>
      <c r="J11">
        <f>Marlins!I21</f>
        <v>0</v>
      </c>
      <c r="K11">
        <f>Marlins!J21</f>
        <v>3</v>
      </c>
      <c r="L11">
        <f>Marlins!K21</f>
        <v>1</v>
      </c>
      <c r="M11">
        <f>Marlins!L21</f>
        <v>5</v>
      </c>
      <c r="N11" s="83">
        <f>Marlins!M21</f>
        <v>0.17647058823529413</v>
      </c>
      <c r="O11">
        <f>Marlins!N21</f>
        <v>3</v>
      </c>
      <c r="P11" s="83">
        <f>Marlins!O21</f>
        <v>0.17647058823529413</v>
      </c>
    </row>
    <row r="12" spans="1:16" s="94" customFormat="1" x14ac:dyDescent="0.2">
      <c r="A12" s="94">
        <f>Cardinals!A23</f>
        <v>42</v>
      </c>
      <c r="B12" s="94">
        <f>Cardinals!B23</f>
        <v>8</v>
      </c>
      <c r="C12" s="94" t="str">
        <f>Cardinals!C23</f>
        <v>Chester, William</v>
      </c>
      <c r="D12" s="94" t="str">
        <f>Cardinals!$C$3</f>
        <v>Cardinals</v>
      </c>
      <c r="E12" s="94">
        <f>Cardinals!D23</f>
        <v>24</v>
      </c>
      <c r="F12" s="94">
        <f>Cardinals!E23</f>
        <v>6</v>
      </c>
      <c r="G12" s="94">
        <f>Cardinals!F23</f>
        <v>14</v>
      </c>
      <c r="H12" s="94">
        <f>Cardinals!G23</f>
        <v>1</v>
      </c>
      <c r="I12" s="94">
        <f>Cardinals!H23</f>
        <v>0</v>
      </c>
      <c r="J12" s="94">
        <f>Cardinals!I23</f>
        <v>0</v>
      </c>
      <c r="K12" s="94">
        <f>Cardinals!J23</f>
        <v>9</v>
      </c>
      <c r="L12" s="94">
        <f>Cardinals!K23</f>
        <v>2</v>
      </c>
      <c r="M12" s="94">
        <f>Cardinals!L23</f>
        <v>3</v>
      </c>
      <c r="N12" s="95">
        <f>Cardinals!M23</f>
        <v>0.58333333333333337</v>
      </c>
      <c r="O12" s="94">
        <f>Cardinals!N23</f>
        <v>15</v>
      </c>
      <c r="P12" s="95">
        <f>Cardinals!O23</f>
        <v>0.625</v>
      </c>
    </row>
    <row r="13" spans="1:16" x14ac:dyDescent="0.2">
      <c r="A13">
        <f>Mets!A13</f>
        <v>51</v>
      </c>
      <c r="B13">
        <f>Mets!B13</f>
        <v>9</v>
      </c>
      <c r="C13" t="str">
        <f>Mets!C13</f>
        <v>Chronister, John</v>
      </c>
      <c r="D13" t="str">
        <f>Mets!$C$3</f>
        <v>Mets</v>
      </c>
      <c r="E13">
        <f>Mets!D13</f>
        <v>26</v>
      </c>
      <c r="F13">
        <f>Mets!E13</f>
        <v>5</v>
      </c>
      <c r="G13">
        <f>Mets!F13</f>
        <v>8</v>
      </c>
      <c r="H13">
        <f>Mets!G13</f>
        <v>3</v>
      </c>
      <c r="I13">
        <f>Mets!H13</f>
        <v>0</v>
      </c>
      <c r="J13">
        <f>Mets!I13</f>
        <v>0</v>
      </c>
      <c r="K13">
        <f>Mets!J13</f>
        <v>3</v>
      </c>
      <c r="L13">
        <f>Mets!K13</f>
        <v>5</v>
      </c>
      <c r="M13">
        <f>Mets!L13</f>
        <v>0</v>
      </c>
      <c r="N13" s="83">
        <f>Mets!M13</f>
        <v>0.30769230769230771</v>
      </c>
      <c r="O13">
        <f>Mets!N13</f>
        <v>11</v>
      </c>
      <c r="P13" s="83">
        <f>Mets!O13</f>
        <v>0.42307692307692307</v>
      </c>
    </row>
    <row r="14" spans="1:16" s="94" customFormat="1" x14ac:dyDescent="0.2">
      <c r="A14" s="94">
        <f>Phillies!A20</f>
        <v>42</v>
      </c>
      <c r="B14" s="94">
        <f>Phillies!B20</f>
        <v>7</v>
      </c>
      <c r="C14" s="94" t="str">
        <f>Phillies!C20</f>
        <v>Corvino, Michael</v>
      </c>
      <c r="D14" s="94" t="str">
        <f>Phillies!$C$3</f>
        <v>Phillies</v>
      </c>
      <c r="E14" s="94">
        <f>Phillies!D20</f>
        <v>17</v>
      </c>
      <c r="F14" s="94">
        <f>Phillies!E20</f>
        <v>1</v>
      </c>
      <c r="G14" s="94">
        <f>Phillies!F20</f>
        <v>1</v>
      </c>
      <c r="H14" s="94">
        <f>Phillies!G20</f>
        <v>0</v>
      </c>
      <c r="I14" s="94">
        <f>Phillies!H20</f>
        <v>0</v>
      </c>
      <c r="J14" s="94">
        <f>Phillies!I20</f>
        <v>0</v>
      </c>
      <c r="K14" s="94">
        <f>Phillies!J20</f>
        <v>1</v>
      </c>
      <c r="L14" s="94">
        <f>Phillies!K20</f>
        <v>5</v>
      </c>
      <c r="M14" s="94">
        <f>Phillies!L20</f>
        <v>11</v>
      </c>
      <c r="N14" s="95">
        <f>Phillies!M20</f>
        <v>5.8823529411764705E-2</v>
      </c>
      <c r="O14" s="94">
        <f>Phillies!N20</f>
        <v>1</v>
      </c>
      <c r="P14" s="95">
        <f>Phillies!O20</f>
        <v>5.8823529411764705E-2</v>
      </c>
    </row>
    <row r="15" spans="1:16" s="94" customFormat="1" x14ac:dyDescent="0.2">
      <c r="A15" s="94">
        <f>Mets!A24</f>
        <v>36</v>
      </c>
      <c r="B15" s="94">
        <f>Mets!B24</f>
        <v>10</v>
      </c>
      <c r="C15" s="94" t="str">
        <f>Mets!C24</f>
        <v>Dehoff, Smokey</v>
      </c>
      <c r="D15" s="94" t="str">
        <f>Mets!$C$3</f>
        <v>Mets</v>
      </c>
      <c r="E15" s="94">
        <f>Mets!D24</f>
        <v>35</v>
      </c>
      <c r="F15" s="94">
        <f>Mets!E24</f>
        <v>4</v>
      </c>
      <c r="G15" s="94">
        <f>Mets!F24</f>
        <v>10</v>
      </c>
      <c r="H15" s="94">
        <f>Mets!G24</f>
        <v>0</v>
      </c>
      <c r="I15" s="94">
        <f>Mets!H24</f>
        <v>0</v>
      </c>
      <c r="J15" s="94">
        <f>Mets!I24</f>
        <v>0</v>
      </c>
      <c r="K15" s="94">
        <f>Mets!J24</f>
        <v>0</v>
      </c>
      <c r="L15" s="94">
        <f>Mets!K24</f>
        <v>0</v>
      </c>
      <c r="M15" s="94">
        <f>Mets!L24</f>
        <v>7</v>
      </c>
      <c r="N15" s="95">
        <f>Mets!M24</f>
        <v>0.2857142857142857</v>
      </c>
      <c r="O15" s="94">
        <f>Mets!N24</f>
        <v>10</v>
      </c>
      <c r="P15" s="95">
        <f>Mets!O24</f>
        <v>0.2857142857142857</v>
      </c>
    </row>
    <row r="16" spans="1:16" x14ac:dyDescent="0.2">
      <c r="A16">
        <f>Mets!A21</f>
        <v>50</v>
      </c>
      <c r="B16">
        <f>Mets!B21</f>
        <v>7</v>
      </c>
      <c r="C16" t="str">
        <f>Mets!C21</f>
        <v>Delp, Daniel</v>
      </c>
      <c r="D16" t="str">
        <f>Mets!$C$3</f>
        <v>Mets</v>
      </c>
      <c r="E16">
        <f>Mets!D21</f>
        <v>22</v>
      </c>
      <c r="F16">
        <f>Mets!E21</f>
        <v>2</v>
      </c>
      <c r="G16">
        <f>Mets!F21</f>
        <v>7</v>
      </c>
      <c r="H16">
        <f>Mets!G21</f>
        <v>0</v>
      </c>
      <c r="I16">
        <f>Mets!H21</f>
        <v>0</v>
      </c>
      <c r="J16">
        <f>Mets!I21</f>
        <v>0</v>
      </c>
      <c r="K16">
        <f>Mets!J21</f>
        <v>6</v>
      </c>
      <c r="L16">
        <f>Mets!K21</f>
        <v>1</v>
      </c>
      <c r="M16">
        <f>Mets!L21</f>
        <v>3</v>
      </c>
      <c r="N16" s="83">
        <f>Mets!M21</f>
        <v>0.31818181818181818</v>
      </c>
      <c r="O16">
        <f>Mets!N21</f>
        <v>7</v>
      </c>
      <c r="P16" s="83">
        <f>Mets!O21</f>
        <v>0.31818181818181818</v>
      </c>
    </row>
    <row r="17" spans="1:16" x14ac:dyDescent="0.2">
      <c r="A17">
        <f>Mets!A18</f>
        <v>44</v>
      </c>
      <c r="B17">
        <f>Mets!B18</f>
        <v>7</v>
      </c>
      <c r="C17" t="str">
        <f>Mets!C18</f>
        <v>Devilbiss, Dan</v>
      </c>
      <c r="D17" t="str">
        <f>Mets!$C$3</f>
        <v>Mets</v>
      </c>
      <c r="E17">
        <f>Mets!D18</f>
        <v>19</v>
      </c>
      <c r="F17">
        <f>Mets!E18</f>
        <v>2</v>
      </c>
      <c r="G17">
        <f>Mets!F18</f>
        <v>3</v>
      </c>
      <c r="H17">
        <f>Mets!G18</f>
        <v>1</v>
      </c>
      <c r="I17">
        <f>Mets!H18</f>
        <v>0</v>
      </c>
      <c r="J17">
        <f>Mets!I18</f>
        <v>0</v>
      </c>
      <c r="K17">
        <f>Mets!J18</f>
        <v>3</v>
      </c>
      <c r="L17">
        <f>Mets!K18</f>
        <v>5</v>
      </c>
      <c r="M17">
        <f>Mets!L18</f>
        <v>5</v>
      </c>
      <c r="N17" s="83">
        <f>Mets!M18</f>
        <v>0.15789473684210525</v>
      </c>
      <c r="O17">
        <f>Mets!N18</f>
        <v>4</v>
      </c>
      <c r="P17" s="83">
        <f>Mets!O18</f>
        <v>0.21052631578947367</v>
      </c>
    </row>
    <row r="18" spans="1:16" x14ac:dyDescent="0.2">
      <c r="A18">
        <f>Nationals!A22</f>
        <v>61</v>
      </c>
      <c r="B18">
        <f>Nationals!B22</f>
        <v>7</v>
      </c>
      <c r="C18" t="str">
        <f>Nationals!C22</f>
        <v>Ditzel, Ed</v>
      </c>
      <c r="D18" t="str">
        <f>Nationals!$C$3</f>
        <v>Nationals</v>
      </c>
      <c r="E18">
        <f>Nationals!D22</f>
        <v>17</v>
      </c>
      <c r="F18">
        <f>Nationals!E22</f>
        <v>2</v>
      </c>
      <c r="G18">
        <f>Nationals!F22</f>
        <v>2</v>
      </c>
      <c r="H18">
        <f>Nationals!G22</f>
        <v>0</v>
      </c>
      <c r="I18">
        <f>Nationals!H22</f>
        <v>0</v>
      </c>
      <c r="J18">
        <f>Nationals!I22</f>
        <v>0</v>
      </c>
      <c r="K18">
        <f>Nationals!J22</f>
        <v>2</v>
      </c>
      <c r="L18">
        <f>Nationals!K22</f>
        <v>3</v>
      </c>
      <c r="M18">
        <f>Nationals!L22</f>
        <v>4</v>
      </c>
      <c r="N18" s="83">
        <f>Nationals!M22</f>
        <v>0.11764705882352941</v>
      </c>
      <c r="O18">
        <f>Nationals!N22</f>
        <v>2</v>
      </c>
      <c r="P18" s="83">
        <f>Nationals!O22</f>
        <v>0.11764705882352941</v>
      </c>
    </row>
    <row r="19" spans="1:16" x14ac:dyDescent="0.2">
      <c r="A19">
        <f>Diamondbacks!A17</f>
        <v>53</v>
      </c>
      <c r="B19">
        <f>Diamondbacks!B17</f>
        <v>3</v>
      </c>
      <c r="C19" t="str">
        <f>Diamondbacks!C17</f>
        <v>Drake, Bob</v>
      </c>
      <c r="D19" t="str">
        <f>Diamondbacks!$C$3</f>
        <v>Diamondbacks</v>
      </c>
      <c r="E19">
        <f>Diamondbacks!D17</f>
        <v>7</v>
      </c>
      <c r="F19">
        <f>Diamondbacks!E17</f>
        <v>1</v>
      </c>
      <c r="G19">
        <f>Diamondbacks!F17</f>
        <v>3</v>
      </c>
      <c r="H19">
        <f>Diamondbacks!G17</f>
        <v>0</v>
      </c>
      <c r="I19">
        <f>Diamondbacks!H17</f>
        <v>0</v>
      </c>
      <c r="J19">
        <f>Diamondbacks!I17</f>
        <v>0</v>
      </c>
      <c r="K19">
        <f>Diamondbacks!J17</f>
        <v>2</v>
      </c>
      <c r="L19">
        <f>Diamondbacks!K17</f>
        <v>3</v>
      </c>
      <c r="M19">
        <f>Diamondbacks!L17</f>
        <v>1</v>
      </c>
      <c r="N19" s="83">
        <f>Diamondbacks!M17</f>
        <v>0.42857142857142855</v>
      </c>
      <c r="O19">
        <f>Diamondbacks!N17</f>
        <v>3</v>
      </c>
      <c r="P19" s="83">
        <f>Diamondbacks!O17</f>
        <v>0.42857142857142855</v>
      </c>
    </row>
    <row r="20" spans="1:16" s="94" customFormat="1" x14ac:dyDescent="0.2">
      <c r="A20" s="94">
        <f>Diamondbacks!A16</f>
        <v>40</v>
      </c>
      <c r="B20" s="94">
        <f>Diamondbacks!B16</f>
        <v>6</v>
      </c>
      <c r="C20" s="94" t="str">
        <f>Diamondbacks!C16</f>
        <v>Fox, Brian</v>
      </c>
      <c r="D20" s="94" t="str">
        <f>Diamondbacks!$C$3</f>
        <v>Diamondbacks</v>
      </c>
      <c r="E20" s="94">
        <f>Diamondbacks!D16</f>
        <v>17</v>
      </c>
      <c r="F20" s="94">
        <f>Diamondbacks!E16</f>
        <v>2</v>
      </c>
      <c r="G20" s="94">
        <f>Diamondbacks!F16</f>
        <v>7</v>
      </c>
      <c r="H20" s="94">
        <f>Diamondbacks!G16</f>
        <v>1</v>
      </c>
      <c r="I20" s="94">
        <f>Diamondbacks!H16</f>
        <v>0</v>
      </c>
      <c r="J20" s="94">
        <f>Diamondbacks!I16</f>
        <v>0</v>
      </c>
      <c r="K20" s="94">
        <f>Diamondbacks!J16</f>
        <v>2</v>
      </c>
      <c r="L20" s="94">
        <f>Diamondbacks!K16</f>
        <v>1</v>
      </c>
      <c r="M20" s="94">
        <f>Diamondbacks!L16</f>
        <v>2</v>
      </c>
      <c r="N20" s="95">
        <f>Diamondbacks!M16</f>
        <v>0.41176470588235292</v>
      </c>
      <c r="O20" s="94">
        <f>Diamondbacks!N16</f>
        <v>8</v>
      </c>
      <c r="P20" s="95">
        <f>Diamondbacks!O16</f>
        <v>0.47058823529411764</v>
      </c>
    </row>
    <row r="21" spans="1:16" s="94" customFormat="1" x14ac:dyDescent="0.2">
      <c r="A21" s="94">
        <f>Mets!A16</f>
        <v>35</v>
      </c>
      <c r="B21" s="94">
        <f>Mets!B16</f>
        <v>7</v>
      </c>
      <c r="C21" s="94" t="str">
        <f>Mets!C16</f>
        <v>Gartland, Steve</v>
      </c>
      <c r="D21" s="94" t="str">
        <f>Mets!$C$3</f>
        <v>Mets</v>
      </c>
      <c r="E21" s="94">
        <f>Mets!D16</f>
        <v>17</v>
      </c>
      <c r="F21" s="94">
        <f>Mets!E16</f>
        <v>5</v>
      </c>
      <c r="G21" s="94">
        <f>Mets!F16</f>
        <v>6</v>
      </c>
      <c r="H21" s="94">
        <f>Mets!G16</f>
        <v>1</v>
      </c>
      <c r="I21" s="94">
        <f>Mets!H16</f>
        <v>0</v>
      </c>
      <c r="J21" s="94">
        <f>Mets!I16</f>
        <v>0</v>
      </c>
      <c r="K21" s="94">
        <f>Mets!J16</f>
        <v>4</v>
      </c>
      <c r="L21" s="94">
        <f>Mets!K16</f>
        <v>5</v>
      </c>
      <c r="M21" s="94">
        <f>Mets!L16</f>
        <v>5</v>
      </c>
      <c r="N21" s="95">
        <f>Mets!M16</f>
        <v>0.35294117647058826</v>
      </c>
      <c r="O21" s="94">
        <f>Mets!N16</f>
        <v>7</v>
      </c>
      <c r="P21" s="95">
        <f>Mets!O16</f>
        <v>0.41176470588235292</v>
      </c>
    </row>
    <row r="22" spans="1:16" x14ac:dyDescent="0.2">
      <c r="A22">
        <f>Phillies!A16</f>
        <v>39</v>
      </c>
      <c r="B22">
        <f>Phillies!B16</f>
        <v>10</v>
      </c>
      <c r="C22" t="str">
        <f>Phillies!C16</f>
        <v>Gartland, Terry</v>
      </c>
      <c r="D22" t="str">
        <f>Phillies!$C$3</f>
        <v>Phillies</v>
      </c>
      <c r="E22">
        <f>Phillies!D16</f>
        <v>32</v>
      </c>
      <c r="F22">
        <f>Phillies!E16</f>
        <v>8</v>
      </c>
      <c r="G22">
        <f>Phillies!F16</f>
        <v>10</v>
      </c>
      <c r="H22">
        <f>Phillies!G16</f>
        <v>1</v>
      </c>
      <c r="I22">
        <f>Phillies!H16</f>
        <v>0</v>
      </c>
      <c r="J22">
        <f>Phillies!I16</f>
        <v>0</v>
      </c>
      <c r="K22">
        <f>Phillies!J16</f>
        <v>7</v>
      </c>
      <c r="L22">
        <f>Phillies!K16</f>
        <v>0</v>
      </c>
      <c r="M22">
        <f>Phillies!L16</f>
        <v>4</v>
      </c>
      <c r="N22" s="83">
        <f>Phillies!M16</f>
        <v>0.3125</v>
      </c>
      <c r="O22">
        <f>Phillies!N16</f>
        <v>11</v>
      </c>
      <c r="P22" s="83">
        <f>Phillies!O16</f>
        <v>0.34375</v>
      </c>
    </row>
    <row r="23" spans="1:16" s="94" customFormat="1" x14ac:dyDescent="0.2">
      <c r="A23" s="94">
        <f>Cardinals!A12</f>
        <v>37</v>
      </c>
      <c r="B23" s="94">
        <f>Cardinals!B12</f>
        <v>10</v>
      </c>
      <c r="C23" s="94" t="str">
        <f>Cardinals!C12</f>
        <v>Gerber, Timothy</v>
      </c>
      <c r="D23" s="94" t="str">
        <f>Cardinals!$C$3</f>
        <v>Cardinals</v>
      </c>
      <c r="E23" s="94">
        <f>Cardinals!D12</f>
        <v>33</v>
      </c>
      <c r="F23" s="94">
        <f>Cardinals!E12</f>
        <v>10</v>
      </c>
      <c r="G23" s="94">
        <f>Cardinals!F12</f>
        <v>14</v>
      </c>
      <c r="H23" s="94">
        <f>Cardinals!G12</f>
        <v>3</v>
      </c>
      <c r="I23" s="94">
        <f>Cardinals!H12</f>
        <v>1</v>
      </c>
      <c r="J23" s="94">
        <f>Cardinals!I12</f>
        <v>0</v>
      </c>
      <c r="K23" s="94">
        <f>Cardinals!J12</f>
        <v>11</v>
      </c>
      <c r="L23" s="94">
        <f>Cardinals!K12</f>
        <v>1</v>
      </c>
      <c r="M23" s="94">
        <f>Cardinals!L12</f>
        <v>1</v>
      </c>
      <c r="N23" s="95">
        <f>Cardinals!M12</f>
        <v>0.42424242424242425</v>
      </c>
      <c r="O23" s="94">
        <f>Cardinals!N12</f>
        <v>19</v>
      </c>
      <c r="P23" s="95">
        <f>Cardinals!O12</f>
        <v>0.5757575757575758</v>
      </c>
    </row>
    <row r="24" spans="1:16" x14ac:dyDescent="0.2">
      <c r="A24">
        <f>Cardinals!A22</f>
        <v>62</v>
      </c>
      <c r="B24">
        <f>Cardinals!B22</f>
        <v>5</v>
      </c>
      <c r="C24" t="str">
        <f>Cardinals!C22</f>
        <v>Gilbert, Mick</v>
      </c>
      <c r="D24" t="str">
        <f>Cardinals!$C$3</f>
        <v>Cardinals</v>
      </c>
      <c r="E24">
        <f>Cardinals!D22</f>
        <v>10</v>
      </c>
      <c r="F24">
        <f>Cardinals!E22</f>
        <v>1</v>
      </c>
      <c r="G24">
        <f>Cardinals!F22</f>
        <v>3</v>
      </c>
      <c r="H24">
        <f>Cardinals!G22</f>
        <v>0</v>
      </c>
      <c r="I24">
        <f>Cardinals!H22</f>
        <v>0</v>
      </c>
      <c r="J24">
        <f>Cardinals!I22</f>
        <v>0</v>
      </c>
      <c r="K24">
        <f>Cardinals!J22</f>
        <v>0</v>
      </c>
      <c r="L24">
        <f>Cardinals!K22</f>
        <v>4</v>
      </c>
      <c r="M24">
        <f>Cardinals!L22</f>
        <v>0</v>
      </c>
      <c r="N24" s="83">
        <f>Cardinals!M22</f>
        <v>0.3</v>
      </c>
      <c r="O24">
        <f>Cardinals!N22</f>
        <v>3</v>
      </c>
      <c r="P24" s="83">
        <f>Cardinals!O22</f>
        <v>0.3</v>
      </c>
    </row>
    <row r="25" spans="1:16" x14ac:dyDescent="0.2">
      <c r="A25">
        <f>Pirates!A18</f>
        <v>54</v>
      </c>
      <c r="B25">
        <f>Pirates!B18</f>
        <v>7</v>
      </c>
      <c r="C25" t="str">
        <f>Pirates!C18</f>
        <v>Gladhill, Eric</v>
      </c>
      <c r="D25" t="str">
        <f>Pirates!$C$3</f>
        <v>Pirates</v>
      </c>
      <c r="E25">
        <f>Pirates!D18</f>
        <v>24</v>
      </c>
      <c r="F25">
        <f>Pirates!E18</f>
        <v>2</v>
      </c>
      <c r="G25">
        <f>Pirates!F18</f>
        <v>9</v>
      </c>
      <c r="H25">
        <f>Pirates!G18</f>
        <v>1</v>
      </c>
      <c r="I25">
        <f>Pirates!H18</f>
        <v>0</v>
      </c>
      <c r="J25">
        <f>Pirates!I18</f>
        <v>0</v>
      </c>
      <c r="K25">
        <f>Pirates!J18</f>
        <v>2</v>
      </c>
      <c r="L25">
        <f>Pirates!K18</f>
        <v>0</v>
      </c>
      <c r="M25">
        <f>Pirates!L18</f>
        <v>3</v>
      </c>
      <c r="N25" s="83">
        <f>Pirates!M18</f>
        <v>0.375</v>
      </c>
      <c r="O25">
        <f>Pirates!N18</f>
        <v>10</v>
      </c>
      <c r="P25" s="83">
        <f>Pirates!O18</f>
        <v>0.41666666666666669</v>
      </c>
    </row>
    <row r="26" spans="1:16" x14ac:dyDescent="0.2">
      <c r="A26">
        <f>Nationals!A17</f>
        <v>55</v>
      </c>
      <c r="B26">
        <f>Nationals!B17</f>
        <v>6</v>
      </c>
      <c r="C26" t="str">
        <f>Nationals!C17</f>
        <v>Hammers, Brett</v>
      </c>
      <c r="D26" t="str">
        <f>Nationals!$C$3</f>
        <v>Nationals</v>
      </c>
      <c r="E26">
        <f>Nationals!D17</f>
        <v>16</v>
      </c>
      <c r="F26">
        <f>Nationals!E17</f>
        <v>4</v>
      </c>
      <c r="G26">
        <f>Nationals!F17</f>
        <v>5</v>
      </c>
      <c r="H26">
        <f>Nationals!G17</f>
        <v>0</v>
      </c>
      <c r="I26">
        <f>Nationals!H17</f>
        <v>0</v>
      </c>
      <c r="J26">
        <f>Nationals!I17</f>
        <v>0</v>
      </c>
      <c r="K26">
        <f>Nationals!J17</f>
        <v>4</v>
      </c>
      <c r="L26">
        <f>Nationals!K17</f>
        <v>2</v>
      </c>
      <c r="M26">
        <f>Nationals!L17</f>
        <v>2</v>
      </c>
      <c r="N26" s="83">
        <f>Nationals!M17</f>
        <v>0.3125</v>
      </c>
      <c r="O26">
        <f>Nationals!N17</f>
        <v>5</v>
      </c>
      <c r="P26" s="83">
        <f>Nationals!O17</f>
        <v>0.3125</v>
      </c>
    </row>
    <row r="27" spans="1:16" x14ac:dyDescent="0.2">
      <c r="A27">
        <f>Phillies!A15</f>
        <v>53</v>
      </c>
      <c r="B27">
        <f>Phillies!B15</f>
        <v>9</v>
      </c>
      <c r="C27" t="str">
        <f>Phillies!C15</f>
        <v>Hanson, Steve</v>
      </c>
      <c r="D27" t="str">
        <f>Phillies!$C$3</f>
        <v>Phillies</v>
      </c>
      <c r="E27">
        <f>Phillies!D15</f>
        <v>23</v>
      </c>
      <c r="F27">
        <f>Phillies!E15</f>
        <v>10</v>
      </c>
      <c r="G27">
        <f>Phillies!F15</f>
        <v>14</v>
      </c>
      <c r="H27">
        <f>Phillies!G15</f>
        <v>2</v>
      </c>
      <c r="I27">
        <f>Phillies!H15</f>
        <v>0</v>
      </c>
      <c r="J27">
        <f>Phillies!I15</f>
        <v>0</v>
      </c>
      <c r="K27">
        <f>Phillies!J15</f>
        <v>10</v>
      </c>
      <c r="L27">
        <f>Phillies!K15</f>
        <v>4</v>
      </c>
      <c r="M27">
        <f>Phillies!L15</f>
        <v>0</v>
      </c>
      <c r="N27" s="83">
        <f>Phillies!M15</f>
        <v>0.60869565217391308</v>
      </c>
      <c r="O27">
        <f>Phillies!N15</f>
        <v>16</v>
      </c>
      <c r="P27" s="83">
        <f>Phillies!O15</f>
        <v>0.69565217391304346</v>
      </c>
    </row>
    <row r="28" spans="1:16" x14ac:dyDescent="0.2">
      <c r="A28">
        <f>Cardinals!A17</f>
        <v>49</v>
      </c>
      <c r="B28">
        <f>Cardinals!B17</f>
        <v>10</v>
      </c>
      <c r="C28" t="str">
        <f>Cardinals!C17</f>
        <v>Haugh, Kelso</v>
      </c>
      <c r="D28" t="str">
        <f>Cardinals!$C$3</f>
        <v>Cardinals</v>
      </c>
      <c r="E28">
        <f>Cardinals!D17</f>
        <v>31</v>
      </c>
      <c r="F28">
        <f>Cardinals!E17</f>
        <v>4</v>
      </c>
      <c r="G28">
        <f>Cardinals!F17</f>
        <v>9</v>
      </c>
      <c r="H28">
        <f>Cardinals!G17</f>
        <v>1</v>
      </c>
      <c r="I28">
        <f>Cardinals!H17</f>
        <v>0</v>
      </c>
      <c r="J28">
        <f>Cardinals!I17</f>
        <v>0</v>
      </c>
      <c r="K28">
        <f>Cardinals!J17</f>
        <v>12</v>
      </c>
      <c r="L28">
        <f>Cardinals!K17</f>
        <v>2</v>
      </c>
      <c r="M28">
        <f>Cardinals!L17</f>
        <v>2</v>
      </c>
      <c r="N28" s="83">
        <f>Cardinals!M17</f>
        <v>0.29032258064516131</v>
      </c>
      <c r="O28">
        <f>Cardinals!N17</f>
        <v>10</v>
      </c>
      <c r="P28" s="83">
        <f>Cardinals!O17</f>
        <v>0.32258064516129031</v>
      </c>
    </row>
    <row r="29" spans="1:16" x14ac:dyDescent="0.2">
      <c r="A29">
        <f>Phillies!A18</f>
        <v>55</v>
      </c>
      <c r="B29">
        <f>Phillies!B18</f>
        <v>10</v>
      </c>
      <c r="C29" t="str">
        <f>Phillies!C18</f>
        <v>Haywood, Steve</v>
      </c>
      <c r="D29" t="str">
        <f>Phillies!$C$3</f>
        <v>Phillies</v>
      </c>
      <c r="E29">
        <f>Phillies!D18</f>
        <v>29</v>
      </c>
      <c r="F29">
        <f>Phillies!E18</f>
        <v>6</v>
      </c>
      <c r="G29">
        <f>Phillies!F18</f>
        <v>15</v>
      </c>
      <c r="H29">
        <f>Phillies!G18</f>
        <v>2</v>
      </c>
      <c r="I29">
        <f>Phillies!H18</f>
        <v>0</v>
      </c>
      <c r="J29">
        <f>Phillies!I18</f>
        <v>0</v>
      </c>
      <c r="K29">
        <f>Phillies!J18</f>
        <v>12</v>
      </c>
      <c r="L29">
        <f>Phillies!K18</f>
        <v>4</v>
      </c>
      <c r="M29">
        <f>Phillies!L18</f>
        <v>3</v>
      </c>
      <c r="N29" s="83">
        <f>Phillies!M18</f>
        <v>0.51724137931034486</v>
      </c>
      <c r="O29">
        <f>Phillies!N18</f>
        <v>17</v>
      </c>
      <c r="P29" s="83">
        <f>Phillies!O18</f>
        <v>0.58620689655172409</v>
      </c>
    </row>
    <row r="30" spans="1:16" x14ac:dyDescent="0.2">
      <c r="A30">
        <f>Diamondbacks!A20</f>
        <v>47</v>
      </c>
      <c r="B30">
        <f>Diamondbacks!B20</f>
        <v>10</v>
      </c>
      <c r="C30" t="str">
        <f>Diamondbacks!C20</f>
        <v>Hoover, Scott</v>
      </c>
      <c r="D30" t="str">
        <f>Diamondbacks!$C$3</f>
        <v>Diamondbacks</v>
      </c>
      <c r="E30">
        <f>Diamondbacks!D20</f>
        <v>30</v>
      </c>
      <c r="F30">
        <f>Diamondbacks!E20</f>
        <v>3</v>
      </c>
      <c r="G30">
        <f>Diamondbacks!F20</f>
        <v>8</v>
      </c>
      <c r="H30">
        <f>Diamondbacks!G20</f>
        <v>0</v>
      </c>
      <c r="I30">
        <f>Diamondbacks!H20</f>
        <v>0</v>
      </c>
      <c r="J30">
        <f>Diamondbacks!I20</f>
        <v>0</v>
      </c>
      <c r="K30">
        <f>Diamondbacks!J20</f>
        <v>6</v>
      </c>
      <c r="L30">
        <f>Diamondbacks!K20</f>
        <v>3</v>
      </c>
      <c r="M30">
        <f>Diamondbacks!L20</f>
        <v>5</v>
      </c>
      <c r="N30" s="83">
        <f>Diamondbacks!M20</f>
        <v>0.26666666666666666</v>
      </c>
      <c r="O30">
        <f>Diamondbacks!N20</f>
        <v>8</v>
      </c>
      <c r="P30" s="83">
        <f>Diamondbacks!O20</f>
        <v>0.26666666666666666</v>
      </c>
    </row>
    <row r="31" spans="1:16" x14ac:dyDescent="0.2">
      <c r="A31">
        <f>Cardinals!A21</f>
        <v>64</v>
      </c>
      <c r="B31">
        <f>Cardinals!B21</f>
        <v>9</v>
      </c>
      <c r="C31" t="str">
        <f>Cardinals!C21</f>
        <v>Hostler, Ron</v>
      </c>
      <c r="D31" t="str">
        <f>Cardinals!$C$3</f>
        <v>Cardinals</v>
      </c>
      <c r="E31">
        <f>Cardinals!D21</f>
        <v>28</v>
      </c>
      <c r="F31">
        <f>Cardinals!E21</f>
        <v>4</v>
      </c>
      <c r="G31">
        <f>Cardinals!F21</f>
        <v>7</v>
      </c>
      <c r="H31">
        <f>Cardinals!G21</f>
        <v>0</v>
      </c>
      <c r="I31">
        <f>Cardinals!H21</f>
        <v>0</v>
      </c>
      <c r="J31">
        <f>Cardinals!I21</f>
        <v>0</v>
      </c>
      <c r="K31">
        <f>Cardinals!J21</f>
        <v>6</v>
      </c>
      <c r="L31">
        <f>Cardinals!K21</f>
        <v>1</v>
      </c>
      <c r="M31">
        <f>Cardinals!L21</f>
        <v>1</v>
      </c>
      <c r="N31" s="83">
        <f>Cardinals!M21</f>
        <v>0.25</v>
      </c>
      <c r="O31">
        <f>Cardinals!N21</f>
        <v>7</v>
      </c>
      <c r="P31" s="83">
        <f>Cardinals!O21</f>
        <v>0.25</v>
      </c>
    </row>
    <row r="32" spans="1:16" x14ac:dyDescent="0.2">
      <c r="A32">
        <f>Nationals!A21</f>
        <v>57</v>
      </c>
      <c r="B32">
        <f>Nationals!B21</f>
        <v>7</v>
      </c>
      <c r="C32" t="str">
        <f>Nationals!C21</f>
        <v>Howington, Rick</v>
      </c>
      <c r="D32" t="str">
        <f>Nationals!$C$3</f>
        <v>Nationals</v>
      </c>
      <c r="E32">
        <f>Nationals!D21</f>
        <v>19</v>
      </c>
      <c r="F32">
        <f>Nationals!E21</f>
        <v>3</v>
      </c>
      <c r="G32">
        <f>Nationals!F21</f>
        <v>7</v>
      </c>
      <c r="H32">
        <f>Nationals!G21</f>
        <v>0</v>
      </c>
      <c r="I32">
        <f>Nationals!H21</f>
        <v>0</v>
      </c>
      <c r="J32">
        <f>Nationals!I21</f>
        <v>0</v>
      </c>
      <c r="K32">
        <f>Nationals!J21</f>
        <v>5</v>
      </c>
      <c r="L32">
        <f>Nationals!K21</f>
        <v>1</v>
      </c>
      <c r="M32">
        <f>Nationals!L21</f>
        <v>1</v>
      </c>
      <c r="N32" s="83">
        <f>Nationals!M21</f>
        <v>0.36842105263157893</v>
      </c>
      <c r="O32">
        <f>Nationals!N21</f>
        <v>7</v>
      </c>
      <c r="P32" s="83">
        <f>Nationals!O21</f>
        <v>0.36842105263157893</v>
      </c>
    </row>
    <row r="33" spans="1:16" s="94" customFormat="1" x14ac:dyDescent="0.2">
      <c r="A33" s="94">
        <f>Marlins!A23</f>
        <v>51</v>
      </c>
      <c r="B33" s="94">
        <f>Marlins!B23</f>
        <v>9</v>
      </c>
      <c r="C33" s="94" t="str">
        <f>Marlins!C23</f>
        <v>Hyson, Todd</v>
      </c>
      <c r="D33" s="94" t="str">
        <f>Marlins!$C$3</f>
        <v>Marlins</v>
      </c>
      <c r="E33" s="94">
        <f>Marlins!D23</f>
        <v>26</v>
      </c>
      <c r="F33" s="94">
        <f>Marlins!E23</f>
        <v>4</v>
      </c>
      <c r="G33" s="94">
        <f>Marlins!F23</f>
        <v>5</v>
      </c>
      <c r="H33" s="94">
        <f>Marlins!G23</f>
        <v>0</v>
      </c>
      <c r="I33" s="94">
        <f>Marlins!H23</f>
        <v>0</v>
      </c>
      <c r="J33" s="94">
        <f>Marlins!I23</f>
        <v>0</v>
      </c>
      <c r="K33" s="94">
        <f>Marlins!J23</f>
        <v>1</v>
      </c>
      <c r="L33" s="94">
        <f>Marlins!K23</f>
        <v>2</v>
      </c>
      <c r="M33" s="94">
        <f>Marlins!L23</f>
        <v>5</v>
      </c>
      <c r="N33" s="95">
        <f>Marlins!M23</f>
        <v>0.19230769230769232</v>
      </c>
      <c r="O33" s="94">
        <f>Marlins!N23</f>
        <v>5</v>
      </c>
      <c r="P33" s="95">
        <f>Marlins!O23</f>
        <v>0.19230769230769232</v>
      </c>
    </row>
    <row r="34" spans="1:16" x14ac:dyDescent="0.2">
      <c r="A34">
        <f>Diamondbacks!A19</f>
        <v>43</v>
      </c>
      <c r="B34">
        <f>Diamondbacks!B19</f>
        <v>9</v>
      </c>
      <c r="C34" t="str">
        <f>Diamondbacks!C19</f>
        <v>Iser, Kevin</v>
      </c>
      <c r="D34" t="str">
        <f>Diamondbacks!$C$3</f>
        <v>Diamondbacks</v>
      </c>
      <c r="E34">
        <f>Diamondbacks!D19</f>
        <v>26</v>
      </c>
      <c r="F34">
        <f>Diamondbacks!E19</f>
        <v>5</v>
      </c>
      <c r="G34">
        <f>Diamondbacks!F19</f>
        <v>7</v>
      </c>
      <c r="H34">
        <f>Diamondbacks!G19</f>
        <v>0</v>
      </c>
      <c r="I34">
        <f>Diamondbacks!H19</f>
        <v>0</v>
      </c>
      <c r="J34">
        <f>Diamondbacks!I19</f>
        <v>0</v>
      </c>
      <c r="K34">
        <f>Diamondbacks!J19</f>
        <v>3</v>
      </c>
      <c r="L34">
        <f>Diamondbacks!K19</f>
        <v>3</v>
      </c>
      <c r="M34">
        <f>Diamondbacks!L19</f>
        <v>1</v>
      </c>
      <c r="N34" s="83">
        <f>Diamondbacks!M19</f>
        <v>0.26923076923076922</v>
      </c>
      <c r="O34">
        <f>Diamondbacks!N19</f>
        <v>7</v>
      </c>
      <c r="P34" s="83">
        <f>Diamondbacks!O19</f>
        <v>0.26923076923076922</v>
      </c>
    </row>
    <row r="35" spans="1:16" x14ac:dyDescent="0.2">
      <c r="A35">
        <f>Phillies!A12</f>
        <v>50</v>
      </c>
      <c r="B35">
        <f>Phillies!B12</f>
        <v>10</v>
      </c>
      <c r="C35" t="str">
        <f>Phillies!C12</f>
        <v>Johnston, Paul</v>
      </c>
      <c r="D35" t="str">
        <f>Phillies!$C$3</f>
        <v>Phillies</v>
      </c>
      <c r="E35">
        <f>Phillies!D12</f>
        <v>31</v>
      </c>
      <c r="F35">
        <f>Phillies!E12</f>
        <v>12</v>
      </c>
      <c r="G35">
        <f>Phillies!F12</f>
        <v>16</v>
      </c>
      <c r="H35">
        <f>Phillies!G12</f>
        <v>3</v>
      </c>
      <c r="I35">
        <f>Phillies!H12</f>
        <v>0</v>
      </c>
      <c r="J35">
        <f>Phillies!I12</f>
        <v>0</v>
      </c>
      <c r="K35">
        <f>Phillies!J12</f>
        <v>4</v>
      </c>
      <c r="L35">
        <f>Phillies!K12</f>
        <v>2</v>
      </c>
      <c r="M35">
        <f>Phillies!L12</f>
        <v>2</v>
      </c>
      <c r="N35" s="83">
        <f>Phillies!M12</f>
        <v>0.5161290322580645</v>
      </c>
      <c r="O35">
        <f>Phillies!N12</f>
        <v>19</v>
      </c>
      <c r="P35" s="83">
        <f>Phillies!O12</f>
        <v>0.61290322580645162</v>
      </c>
    </row>
    <row r="36" spans="1:16" x14ac:dyDescent="0.2">
      <c r="A36">
        <f>Mets!A22</f>
        <v>60</v>
      </c>
      <c r="B36">
        <f>Mets!B22</f>
        <v>8</v>
      </c>
      <c r="C36" t="str">
        <f>Mets!C22</f>
        <v>Kennedy, Mike</v>
      </c>
      <c r="D36" t="str">
        <f>Mets!$C$3</f>
        <v>Mets</v>
      </c>
      <c r="E36">
        <f>Mets!D22</f>
        <v>25</v>
      </c>
      <c r="F36">
        <f>Mets!E22</f>
        <v>1</v>
      </c>
      <c r="G36">
        <f>Mets!F22</f>
        <v>4</v>
      </c>
      <c r="H36">
        <f>Mets!G22</f>
        <v>0</v>
      </c>
      <c r="I36">
        <f>Mets!H22</f>
        <v>0</v>
      </c>
      <c r="J36">
        <f>Mets!I22</f>
        <v>0</v>
      </c>
      <c r="K36">
        <f>Mets!J22</f>
        <v>2</v>
      </c>
      <c r="L36">
        <f>Mets!K22</f>
        <v>1</v>
      </c>
      <c r="M36">
        <f>Mets!L22</f>
        <v>5</v>
      </c>
      <c r="N36" s="83">
        <f>Mets!M22</f>
        <v>0.16</v>
      </c>
      <c r="O36">
        <f>Mets!N22</f>
        <v>4</v>
      </c>
      <c r="P36" s="83">
        <f>Mets!O22</f>
        <v>0.16</v>
      </c>
    </row>
    <row r="37" spans="1:16" s="94" customFormat="1" x14ac:dyDescent="0.2">
      <c r="A37" s="94">
        <f>Cardinals!A19</f>
        <v>40</v>
      </c>
      <c r="B37" s="94">
        <f>Cardinals!B19</f>
        <v>9</v>
      </c>
      <c r="C37" s="94" t="str">
        <f>Cardinals!C19</f>
        <v>Kessler, Bryan</v>
      </c>
      <c r="D37" s="94" t="str">
        <f>Cardinals!$C$3</f>
        <v>Cardinals</v>
      </c>
      <c r="E37" s="94">
        <f>Cardinals!D19</f>
        <v>24</v>
      </c>
      <c r="F37" s="94">
        <f>Cardinals!E19</f>
        <v>5</v>
      </c>
      <c r="G37" s="94">
        <f>Cardinals!F19</f>
        <v>11</v>
      </c>
      <c r="H37" s="94">
        <f>Cardinals!G19</f>
        <v>0</v>
      </c>
      <c r="I37" s="94">
        <f>Cardinals!H19</f>
        <v>0</v>
      </c>
      <c r="J37" s="94">
        <f>Cardinals!I19</f>
        <v>0</v>
      </c>
      <c r="K37" s="94">
        <f>Cardinals!J19</f>
        <v>1</v>
      </c>
      <c r="L37" s="94">
        <f>Cardinals!K19</f>
        <v>4</v>
      </c>
      <c r="M37" s="94">
        <f>Cardinals!L19</f>
        <v>3</v>
      </c>
      <c r="N37" s="95">
        <f>Cardinals!M19</f>
        <v>0.45833333333333331</v>
      </c>
      <c r="O37" s="94">
        <f>Cardinals!N19</f>
        <v>11</v>
      </c>
      <c r="P37" s="95">
        <f>Cardinals!O19</f>
        <v>0.45833333333333331</v>
      </c>
    </row>
    <row r="38" spans="1:16" x14ac:dyDescent="0.2">
      <c r="A38">
        <f>Cardinals!A18</f>
        <v>62</v>
      </c>
      <c r="B38">
        <f>Cardinals!B18</f>
        <v>9</v>
      </c>
      <c r="C38" t="str">
        <f>Cardinals!C18</f>
        <v>Kessler, Mike</v>
      </c>
      <c r="D38" t="str">
        <f>Cardinals!$C$3</f>
        <v>Cardinals</v>
      </c>
      <c r="E38">
        <f>Cardinals!D18</f>
        <v>29</v>
      </c>
      <c r="F38">
        <f>Cardinals!E18</f>
        <v>7</v>
      </c>
      <c r="G38">
        <f>Cardinals!F18</f>
        <v>13</v>
      </c>
      <c r="H38">
        <f>Cardinals!G18</f>
        <v>0</v>
      </c>
      <c r="I38">
        <f>Cardinals!H18</f>
        <v>0</v>
      </c>
      <c r="J38">
        <f>Cardinals!I18</f>
        <v>0</v>
      </c>
      <c r="K38">
        <f>Cardinals!J18</f>
        <v>8</v>
      </c>
      <c r="L38">
        <f>Cardinals!K18</f>
        <v>2</v>
      </c>
      <c r="M38">
        <f>Cardinals!L18</f>
        <v>1</v>
      </c>
      <c r="N38" s="83">
        <f>Cardinals!M18</f>
        <v>0.44827586206896552</v>
      </c>
      <c r="O38">
        <f>Cardinals!N18</f>
        <v>13</v>
      </c>
      <c r="P38" s="83">
        <f>Cardinals!O18</f>
        <v>0.44827586206896552</v>
      </c>
    </row>
    <row r="39" spans="1:16" x14ac:dyDescent="0.2">
      <c r="A39">
        <f>Cardinals!A13</f>
        <v>42</v>
      </c>
      <c r="B39">
        <f>Cardinals!B13</f>
        <v>10</v>
      </c>
      <c r="C39" t="str">
        <f>Cardinals!C13</f>
        <v>Kibler, Jason</v>
      </c>
      <c r="D39" t="str">
        <f>Cardinals!$C$3</f>
        <v>Cardinals</v>
      </c>
      <c r="E39">
        <f>Cardinals!D13</f>
        <v>31</v>
      </c>
      <c r="F39">
        <f>Cardinals!E13</f>
        <v>13</v>
      </c>
      <c r="G39">
        <f>Cardinals!F13</f>
        <v>14</v>
      </c>
      <c r="H39">
        <f>Cardinals!G13</f>
        <v>0</v>
      </c>
      <c r="I39">
        <f>Cardinals!H13</f>
        <v>0</v>
      </c>
      <c r="J39">
        <f>Cardinals!I13</f>
        <v>0</v>
      </c>
      <c r="K39">
        <f>Cardinals!J13</f>
        <v>6</v>
      </c>
      <c r="L39">
        <f>Cardinals!K13</f>
        <v>3</v>
      </c>
      <c r="M39">
        <f>Cardinals!L13</f>
        <v>2</v>
      </c>
      <c r="N39" s="83">
        <f>Cardinals!M13</f>
        <v>0.45161290322580644</v>
      </c>
      <c r="O39">
        <f>Cardinals!N13</f>
        <v>14</v>
      </c>
      <c r="P39" s="83">
        <f>Cardinals!O13</f>
        <v>0.45161290322580644</v>
      </c>
    </row>
    <row r="40" spans="1:16" x14ac:dyDescent="0.2">
      <c r="A40">
        <f>Marlins!A16</f>
        <v>42</v>
      </c>
      <c r="B40">
        <f>Marlins!B16</f>
        <v>2</v>
      </c>
      <c r="C40" t="str">
        <f>Marlins!C16</f>
        <v>Klinedinst, Keith</v>
      </c>
      <c r="D40" t="str">
        <f>Marlins!$C$3</f>
        <v>Marlins</v>
      </c>
      <c r="E40">
        <f>Marlins!D16</f>
        <v>7</v>
      </c>
      <c r="F40">
        <f>Marlins!E16</f>
        <v>1</v>
      </c>
      <c r="G40">
        <f>Marlins!F16</f>
        <v>2</v>
      </c>
      <c r="H40">
        <f>Marlins!G16</f>
        <v>0</v>
      </c>
      <c r="I40">
        <f>Marlins!H16</f>
        <v>0</v>
      </c>
      <c r="J40">
        <f>Marlins!I16</f>
        <v>0</v>
      </c>
      <c r="K40">
        <f>Marlins!J16</f>
        <v>1</v>
      </c>
      <c r="L40">
        <f>Marlins!K16</f>
        <v>0</v>
      </c>
      <c r="M40">
        <f>Marlins!L16</f>
        <v>1</v>
      </c>
      <c r="N40" s="83">
        <f>Marlins!M16</f>
        <v>0.2857142857142857</v>
      </c>
      <c r="O40">
        <f>Marlins!N16</f>
        <v>2</v>
      </c>
      <c r="P40" s="83">
        <f>Marlins!O16</f>
        <v>0.2857142857142857</v>
      </c>
    </row>
    <row r="41" spans="1:16" x14ac:dyDescent="0.2">
      <c r="A41">
        <f>Phillies!A13</f>
        <v>51</v>
      </c>
      <c r="B41">
        <f>Phillies!B13</f>
        <v>10</v>
      </c>
      <c r="C41" t="str">
        <f>Phillies!C13</f>
        <v>Klinedinst, Steve</v>
      </c>
      <c r="D41" t="str">
        <f>Phillies!$C$3</f>
        <v>Phillies</v>
      </c>
      <c r="E41">
        <f>Phillies!D13</f>
        <v>29</v>
      </c>
      <c r="F41">
        <f>Phillies!E13</f>
        <v>11</v>
      </c>
      <c r="G41">
        <f>Phillies!F13</f>
        <v>12</v>
      </c>
      <c r="H41">
        <f>Phillies!G13</f>
        <v>2</v>
      </c>
      <c r="I41">
        <f>Phillies!H13</f>
        <v>0</v>
      </c>
      <c r="J41">
        <f>Phillies!I13</f>
        <v>0</v>
      </c>
      <c r="K41">
        <f>Phillies!J13</f>
        <v>5</v>
      </c>
      <c r="L41">
        <f>Phillies!K13</f>
        <v>5</v>
      </c>
      <c r="M41">
        <f>Phillies!L13</f>
        <v>3</v>
      </c>
      <c r="N41" s="83">
        <f>Phillies!M13</f>
        <v>0.41379310344827586</v>
      </c>
      <c r="O41">
        <f>Phillies!N13</f>
        <v>14</v>
      </c>
      <c r="P41" s="83">
        <f>Phillies!O13</f>
        <v>0.48275862068965519</v>
      </c>
    </row>
    <row r="42" spans="1:16" x14ac:dyDescent="0.2">
      <c r="A42">
        <f>Diamondbacks!A14</f>
        <v>49</v>
      </c>
      <c r="B42">
        <f>Diamondbacks!B14</f>
        <v>9</v>
      </c>
      <c r="C42" t="str">
        <f>Diamondbacks!C14</f>
        <v>Knaub, Corey</v>
      </c>
      <c r="D42" t="str">
        <f>Diamondbacks!$C$3</f>
        <v>Diamondbacks</v>
      </c>
      <c r="E42">
        <f>Diamondbacks!D14</f>
        <v>27</v>
      </c>
      <c r="F42">
        <f>Diamondbacks!E14</f>
        <v>10</v>
      </c>
      <c r="G42">
        <f>Diamondbacks!F14</f>
        <v>11</v>
      </c>
      <c r="H42">
        <f>Diamondbacks!G14</f>
        <v>4</v>
      </c>
      <c r="I42">
        <f>Diamondbacks!H14</f>
        <v>0</v>
      </c>
      <c r="J42">
        <f>Diamondbacks!I14</f>
        <v>0</v>
      </c>
      <c r="K42">
        <f>Diamondbacks!J14</f>
        <v>3</v>
      </c>
      <c r="L42">
        <f>Diamondbacks!K14</f>
        <v>4</v>
      </c>
      <c r="M42">
        <f>Diamondbacks!L14</f>
        <v>0</v>
      </c>
      <c r="N42" s="83">
        <f>Diamondbacks!M14</f>
        <v>0.40740740740740738</v>
      </c>
      <c r="O42">
        <f>Diamondbacks!N14</f>
        <v>15</v>
      </c>
      <c r="P42" s="83">
        <f>Diamondbacks!O14</f>
        <v>0.55555555555555558</v>
      </c>
    </row>
    <row r="43" spans="1:16" x14ac:dyDescent="0.2">
      <c r="A43">
        <f>Marlins!A12</f>
        <v>50</v>
      </c>
      <c r="B43">
        <f>Marlins!B12</f>
        <v>8</v>
      </c>
      <c r="C43" t="str">
        <f>Marlins!C12</f>
        <v>Landis, Jere</v>
      </c>
      <c r="D43" t="str">
        <f>Marlins!$C$3</f>
        <v>Marlins</v>
      </c>
      <c r="E43">
        <f>Marlins!D12</f>
        <v>27</v>
      </c>
      <c r="F43">
        <f>Marlins!E12</f>
        <v>4</v>
      </c>
      <c r="G43">
        <f>Marlins!F12</f>
        <v>9</v>
      </c>
      <c r="H43">
        <f>Marlins!G12</f>
        <v>1</v>
      </c>
      <c r="I43">
        <f>Marlins!H12</f>
        <v>0</v>
      </c>
      <c r="J43">
        <f>Marlins!I12</f>
        <v>0</v>
      </c>
      <c r="K43">
        <f>Marlins!J12</f>
        <v>1</v>
      </c>
      <c r="L43">
        <f>Marlins!K12</f>
        <v>0</v>
      </c>
      <c r="M43">
        <f>Marlins!L12</f>
        <v>3</v>
      </c>
      <c r="N43" s="83">
        <f>Marlins!M12</f>
        <v>0.33333333333333331</v>
      </c>
      <c r="O43">
        <f>Marlins!N12</f>
        <v>10</v>
      </c>
      <c r="P43" s="83">
        <f>Marlins!O12</f>
        <v>0.37037037037037035</v>
      </c>
    </row>
    <row r="44" spans="1:16" x14ac:dyDescent="0.2">
      <c r="A44">
        <f>Phillies!A17</f>
        <v>45</v>
      </c>
      <c r="B44">
        <f>Phillies!B17</f>
        <v>10</v>
      </c>
      <c r="C44" t="str">
        <f>Phillies!C17</f>
        <v>Lehman, Ron</v>
      </c>
      <c r="D44" t="str">
        <f>Phillies!$C$3</f>
        <v>Phillies</v>
      </c>
      <c r="E44">
        <f>Phillies!D17</f>
        <v>23</v>
      </c>
      <c r="F44">
        <f>Phillies!E17</f>
        <v>10</v>
      </c>
      <c r="G44">
        <f>Phillies!F17</f>
        <v>11</v>
      </c>
      <c r="H44">
        <f>Phillies!G17</f>
        <v>5</v>
      </c>
      <c r="I44">
        <f>Phillies!H17</f>
        <v>0</v>
      </c>
      <c r="J44">
        <f>Phillies!I17</f>
        <v>0</v>
      </c>
      <c r="K44">
        <f>Phillies!J17</f>
        <v>13</v>
      </c>
      <c r="L44">
        <f>Phillies!K17</f>
        <v>10</v>
      </c>
      <c r="M44">
        <f>Phillies!L17</f>
        <v>2</v>
      </c>
      <c r="N44" s="83">
        <f>Phillies!M17</f>
        <v>0.47826086956521741</v>
      </c>
      <c r="O44">
        <f>Phillies!N17</f>
        <v>16</v>
      </c>
      <c r="P44" s="83">
        <f>Phillies!O17</f>
        <v>0.69565217391304346</v>
      </c>
    </row>
    <row r="45" spans="1:16" x14ac:dyDescent="0.2">
      <c r="A45">
        <f>Phillies!A24</f>
        <v>51</v>
      </c>
      <c r="B45">
        <f>Phillies!B24</f>
        <v>3</v>
      </c>
      <c r="C45" t="str">
        <f>Phillies!C24</f>
        <v>Lindstrom, Kevin</v>
      </c>
      <c r="D45" t="str">
        <f>Phillies!$C$3</f>
        <v>Phillies</v>
      </c>
      <c r="E45">
        <f>Phillies!D24</f>
        <v>10</v>
      </c>
      <c r="F45">
        <f>Phillies!E24</f>
        <v>3</v>
      </c>
      <c r="G45">
        <f>Phillies!F24</f>
        <v>5</v>
      </c>
      <c r="H45">
        <f>Phillies!G24</f>
        <v>0</v>
      </c>
      <c r="I45">
        <f>Phillies!H24</f>
        <v>0</v>
      </c>
      <c r="J45">
        <f>Phillies!I24</f>
        <v>0</v>
      </c>
      <c r="K45">
        <f>Phillies!J24</f>
        <v>0</v>
      </c>
      <c r="L45">
        <f>Phillies!K24</f>
        <v>0</v>
      </c>
      <c r="M45">
        <f>Phillies!L24</f>
        <v>1</v>
      </c>
      <c r="N45" s="83">
        <f>Phillies!M24</f>
        <v>0.5</v>
      </c>
      <c r="O45">
        <f>Phillies!N24</f>
        <v>5</v>
      </c>
      <c r="P45" s="83">
        <f>Phillies!O24</f>
        <v>0.5</v>
      </c>
    </row>
    <row r="46" spans="1:16" x14ac:dyDescent="0.2">
      <c r="A46">
        <f>Phillies!A14</f>
        <v>50</v>
      </c>
      <c r="B46">
        <f>Phillies!B14</f>
        <v>10</v>
      </c>
      <c r="C46" t="str">
        <f>Phillies!C14</f>
        <v>Lyter, Jim</v>
      </c>
      <c r="D46" t="str">
        <f>Phillies!$C$3</f>
        <v>Phillies</v>
      </c>
      <c r="E46">
        <f>Phillies!D14</f>
        <v>29</v>
      </c>
      <c r="F46">
        <f>Phillies!E14</f>
        <v>14</v>
      </c>
      <c r="G46">
        <f>Phillies!F14</f>
        <v>17</v>
      </c>
      <c r="H46">
        <f>Phillies!G14</f>
        <v>4</v>
      </c>
      <c r="I46">
        <f>Phillies!H14</f>
        <v>0</v>
      </c>
      <c r="J46">
        <f>Phillies!I14</f>
        <v>0</v>
      </c>
      <c r="K46">
        <f>Phillies!J14</f>
        <v>10</v>
      </c>
      <c r="L46">
        <f>Phillies!K14</f>
        <v>4</v>
      </c>
      <c r="M46">
        <f>Phillies!L14</f>
        <v>2</v>
      </c>
      <c r="N46" s="83">
        <f>Phillies!M14</f>
        <v>0.58620689655172409</v>
      </c>
      <c r="O46">
        <f>Phillies!N14</f>
        <v>21</v>
      </c>
      <c r="P46" s="83">
        <f>Phillies!O14</f>
        <v>0.72413793103448276</v>
      </c>
    </row>
    <row r="47" spans="1:16" x14ac:dyDescent="0.2">
      <c r="A47">
        <f>Pirates!A21</f>
        <v>56</v>
      </c>
      <c r="B47">
        <f>Pirates!B21</f>
        <v>10</v>
      </c>
      <c r="C47" t="str">
        <f>Pirates!C21</f>
        <v>Martin, Ron</v>
      </c>
      <c r="D47" t="str">
        <f>Pirates!$C$3</f>
        <v>Pirates</v>
      </c>
      <c r="E47">
        <f>Pirates!D21</f>
        <v>27</v>
      </c>
      <c r="F47">
        <f>Pirates!E21</f>
        <v>6</v>
      </c>
      <c r="G47">
        <f>Pirates!F21</f>
        <v>5</v>
      </c>
      <c r="H47">
        <f>Pirates!G21</f>
        <v>1</v>
      </c>
      <c r="I47">
        <f>Pirates!H21</f>
        <v>0</v>
      </c>
      <c r="J47">
        <f>Pirates!I21</f>
        <v>0</v>
      </c>
      <c r="K47">
        <f>Pirates!J21</f>
        <v>3</v>
      </c>
      <c r="L47">
        <f>Pirates!K21</f>
        <v>6</v>
      </c>
      <c r="M47">
        <f>Pirates!L21</f>
        <v>4</v>
      </c>
      <c r="N47" s="83">
        <f>Pirates!M21</f>
        <v>0.18518518518518517</v>
      </c>
      <c r="O47">
        <f>Pirates!N21</f>
        <v>6</v>
      </c>
      <c r="P47" s="83">
        <f>Pirates!O21</f>
        <v>0.22222222222222221</v>
      </c>
    </row>
    <row r="48" spans="1:16" x14ac:dyDescent="0.2">
      <c r="A48">
        <f>Marlins!A18</f>
        <v>59</v>
      </c>
      <c r="B48">
        <f>Marlins!B18</f>
        <v>8</v>
      </c>
      <c r="C48" t="str">
        <f>Marlins!C18</f>
        <v>McNaney, Mark</v>
      </c>
      <c r="D48" t="str">
        <f>Marlins!$C$3</f>
        <v>Marlins</v>
      </c>
      <c r="E48">
        <f>Marlins!D18</f>
        <v>21</v>
      </c>
      <c r="F48">
        <f>Marlins!E18</f>
        <v>1</v>
      </c>
      <c r="G48">
        <f>Marlins!F18</f>
        <v>1</v>
      </c>
      <c r="H48">
        <f>Marlins!G18</f>
        <v>1</v>
      </c>
      <c r="I48">
        <f>Marlins!H18</f>
        <v>0</v>
      </c>
      <c r="J48">
        <f>Marlins!I18</f>
        <v>0</v>
      </c>
      <c r="K48">
        <f>Marlins!J18</f>
        <v>2</v>
      </c>
      <c r="L48">
        <f>Marlins!K18</f>
        <v>3</v>
      </c>
      <c r="M48">
        <f>Marlins!L18</f>
        <v>4</v>
      </c>
      <c r="N48" s="83">
        <f>Marlins!M18</f>
        <v>4.7619047619047616E-2</v>
      </c>
      <c r="O48">
        <f>Marlins!N18</f>
        <v>2</v>
      </c>
      <c r="P48" s="83">
        <f>Marlins!O18</f>
        <v>9.5238095238095233E-2</v>
      </c>
    </row>
    <row r="49" spans="1:16" x14ac:dyDescent="0.2">
      <c r="A49">
        <f>Mets!A14</f>
        <v>40</v>
      </c>
      <c r="B49">
        <f>Mets!B14</f>
        <v>9</v>
      </c>
      <c r="C49" t="str">
        <f>Mets!C14</f>
        <v>Miller, Sean</v>
      </c>
      <c r="D49" t="str">
        <f>Mets!$C$3</f>
        <v>Mets</v>
      </c>
      <c r="E49">
        <f>Mets!D14</f>
        <v>28</v>
      </c>
      <c r="F49">
        <f>Mets!E14</f>
        <v>4</v>
      </c>
      <c r="G49">
        <f>Mets!F14</f>
        <v>9</v>
      </c>
      <c r="H49">
        <f>Mets!G14</f>
        <v>0</v>
      </c>
      <c r="I49">
        <f>Mets!H14</f>
        <v>0</v>
      </c>
      <c r="J49">
        <f>Mets!I14</f>
        <v>0</v>
      </c>
      <c r="K49">
        <f>Mets!J14</f>
        <v>7</v>
      </c>
      <c r="L49">
        <f>Mets!K14</f>
        <v>2</v>
      </c>
      <c r="M49">
        <f>Mets!L14</f>
        <v>1</v>
      </c>
      <c r="N49" s="83">
        <f>Mets!M14</f>
        <v>0.32142857142857145</v>
      </c>
      <c r="O49">
        <f>Mets!N14</f>
        <v>9</v>
      </c>
      <c r="P49" s="83">
        <f>Mets!O14</f>
        <v>0.32142857142857145</v>
      </c>
    </row>
    <row r="50" spans="1:16" x14ac:dyDescent="0.2">
      <c r="A50">
        <f>Mets!A23</f>
        <v>49</v>
      </c>
      <c r="B50">
        <f>Mets!B23</f>
        <v>6</v>
      </c>
      <c r="C50" t="str">
        <f>Mets!C23</f>
        <v>Miller, Steve</v>
      </c>
      <c r="D50" t="str">
        <f>Mets!$C$3</f>
        <v>Mets</v>
      </c>
      <c r="E50">
        <f>Mets!D23</f>
        <v>17</v>
      </c>
      <c r="F50">
        <f>Mets!E23</f>
        <v>2</v>
      </c>
      <c r="G50">
        <f>Mets!F23</f>
        <v>7</v>
      </c>
      <c r="H50">
        <f>Mets!G23</f>
        <v>0</v>
      </c>
      <c r="I50">
        <f>Mets!H23</f>
        <v>0</v>
      </c>
      <c r="J50">
        <f>Mets!I23</f>
        <v>0</v>
      </c>
      <c r="K50">
        <f>Mets!J23</f>
        <v>4</v>
      </c>
      <c r="L50">
        <f>Mets!K23</f>
        <v>2</v>
      </c>
      <c r="M50">
        <f>Mets!L23</f>
        <v>2</v>
      </c>
      <c r="N50" s="83">
        <f>Mets!M23</f>
        <v>0.41176470588235292</v>
      </c>
      <c r="O50">
        <f>Mets!N23</f>
        <v>7</v>
      </c>
      <c r="P50" s="83">
        <f>Mets!O23</f>
        <v>0.41176470588235292</v>
      </c>
    </row>
    <row r="51" spans="1:16" x14ac:dyDescent="0.2">
      <c r="A51">
        <f>Pirates!A13</f>
        <v>52</v>
      </c>
      <c r="B51">
        <f>Pirates!B13</f>
        <v>10</v>
      </c>
      <c r="C51" t="str">
        <f>Pirates!C13</f>
        <v>Millon, Ernie</v>
      </c>
      <c r="D51" t="str">
        <f>Pirates!$C$3</f>
        <v>Pirates</v>
      </c>
      <c r="E51">
        <f>Pirates!D13</f>
        <v>32</v>
      </c>
      <c r="F51">
        <f>Pirates!E13</f>
        <v>9</v>
      </c>
      <c r="G51">
        <f>Pirates!F13</f>
        <v>8</v>
      </c>
      <c r="H51">
        <f>Pirates!G13</f>
        <v>0</v>
      </c>
      <c r="I51">
        <f>Pirates!H13</f>
        <v>0</v>
      </c>
      <c r="J51">
        <f>Pirates!I13</f>
        <v>0</v>
      </c>
      <c r="K51">
        <f>Pirates!J13</f>
        <v>6</v>
      </c>
      <c r="L51">
        <f>Pirates!K13</f>
        <v>2</v>
      </c>
      <c r="M51">
        <f>Pirates!L13</f>
        <v>5</v>
      </c>
      <c r="N51" s="83">
        <f>Pirates!M13</f>
        <v>0.25</v>
      </c>
      <c r="O51">
        <f>Pirates!N13</f>
        <v>8</v>
      </c>
      <c r="P51" s="83">
        <f>Pirates!O13</f>
        <v>0.25</v>
      </c>
    </row>
    <row r="52" spans="1:16" x14ac:dyDescent="0.2">
      <c r="A52">
        <f>Nationals!A20</f>
        <v>58</v>
      </c>
      <c r="B52">
        <f>Nationals!B20</f>
        <v>9</v>
      </c>
      <c r="C52" t="str">
        <f>Nationals!C20</f>
        <v>Nodine, Gary</v>
      </c>
      <c r="D52" t="str">
        <f>Nationals!$C$3</f>
        <v>Nationals</v>
      </c>
      <c r="E52">
        <f>Nationals!D20</f>
        <v>24</v>
      </c>
      <c r="F52">
        <f>Nationals!E20</f>
        <v>2</v>
      </c>
      <c r="G52">
        <f>Nationals!F20</f>
        <v>6</v>
      </c>
      <c r="H52">
        <f>Nationals!G20</f>
        <v>0</v>
      </c>
      <c r="I52">
        <f>Nationals!H20</f>
        <v>0</v>
      </c>
      <c r="J52">
        <f>Nationals!I20</f>
        <v>0</v>
      </c>
      <c r="K52">
        <f>Nationals!J20</f>
        <v>3</v>
      </c>
      <c r="L52">
        <f>Nationals!K20</f>
        <v>3</v>
      </c>
      <c r="M52">
        <f>Nationals!L20</f>
        <v>6</v>
      </c>
      <c r="N52" s="83">
        <f>Nationals!M20</f>
        <v>0.25</v>
      </c>
      <c r="O52">
        <f>Nationals!N20</f>
        <v>6</v>
      </c>
      <c r="P52" s="83">
        <f>Nationals!O20</f>
        <v>0.25</v>
      </c>
    </row>
    <row r="53" spans="1:16" x14ac:dyDescent="0.2">
      <c r="A53">
        <f>Cardinals!A24</f>
        <v>69</v>
      </c>
      <c r="B53">
        <f>Cardinals!B24</f>
        <v>9</v>
      </c>
      <c r="C53" t="str">
        <f>Cardinals!C24</f>
        <v>Noel, Topper</v>
      </c>
      <c r="D53" t="str">
        <f>Cardinals!$C$3</f>
        <v>Cardinals</v>
      </c>
      <c r="E53">
        <f>Cardinals!D24</f>
        <v>26</v>
      </c>
      <c r="F53">
        <f>Cardinals!E24</f>
        <v>6</v>
      </c>
      <c r="G53">
        <f>Cardinals!F24</f>
        <v>5</v>
      </c>
      <c r="H53">
        <f>Cardinals!G24</f>
        <v>0</v>
      </c>
      <c r="I53">
        <f>Cardinals!H24</f>
        <v>0</v>
      </c>
      <c r="J53">
        <f>Cardinals!I24</f>
        <v>0</v>
      </c>
      <c r="K53">
        <f>Cardinals!J24</f>
        <v>4</v>
      </c>
      <c r="L53">
        <f>Cardinals!K24</f>
        <v>4</v>
      </c>
      <c r="M53">
        <f>Cardinals!L24</f>
        <v>9</v>
      </c>
      <c r="N53" s="83">
        <f>Cardinals!M24</f>
        <v>0.19230769230769232</v>
      </c>
      <c r="O53">
        <f>Cardinals!N24</f>
        <v>5</v>
      </c>
      <c r="P53" s="83">
        <f>Cardinals!O24</f>
        <v>0.19230769230769232</v>
      </c>
    </row>
    <row r="54" spans="1:16" x14ac:dyDescent="0.2">
      <c r="A54">
        <f>Cardinals!A16</f>
        <v>43</v>
      </c>
      <c r="B54">
        <f>Cardinals!B16</f>
        <v>10</v>
      </c>
      <c r="C54" t="str">
        <f>Cardinals!C16</f>
        <v>Palmer, Justin</v>
      </c>
      <c r="D54" t="str">
        <f>Cardinals!$C$3</f>
        <v>Cardinals</v>
      </c>
      <c r="E54">
        <f>Cardinals!D16</f>
        <v>29</v>
      </c>
      <c r="F54">
        <f>Cardinals!E16</f>
        <v>10</v>
      </c>
      <c r="G54">
        <f>Cardinals!F16</f>
        <v>16</v>
      </c>
      <c r="H54">
        <f>Cardinals!G16</f>
        <v>3</v>
      </c>
      <c r="I54">
        <f>Cardinals!H16</f>
        <v>1</v>
      </c>
      <c r="J54">
        <f>Cardinals!I16</f>
        <v>0</v>
      </c>
      <c r="K54">
        <f>Cardinals!J16</f>
        <v>14</v>
      </c>
      <c r="L54">
        <f>Cardinals!K16</f>
        <v>4</v>
      </c>
      <c r="M54">
        <f>Cardinals!L16</f>
        <v>2</v>
      </c>
      <c r="N54" s="83">
        <f>Cardinals!M16</f>
        <v>0.55172413793103448</v>
      </c>
      <c r="O54">
        <f>Cardinals!N16</f>
        <v>21</v>
      </c>
      <c r="P54" s="83">
        <f>Cardinals!O16</f>
        <v>0.72413793103448276</v>
      </c>
    </row>
    <row r="55" spans="1:16" x14ac:dyDescent="0.2">
      <c r="A55">
        <f>Pirates!A14</f>
        <v>56</v>
      </c>
      <c r="B55">
        <f>Pirates!B14</f>
        <v>10</v>
      </c>
      <c r="C55" t="str">
        <f>Pirates!C14</f>
        <v>Persing, Jay</v>
      </c>
      <c r="D55" t="str">
        <f>Pirates!$C$3</f>
        <v>Pirates</v>
      </c>
      <c r="E55">
        <f>Pirates!D14</f>
        <v>28</v>
      </c>
      <c r="F55">
        <f>Pirates!E14</f>
        <v>5</v>
      </c>
      <c r="G55">
        <f>Pirates!F14</f>
        <v>12</v>
      </c>
      <c r="H55">
        <f>Pirates!G14</f>
        <v>2</v>
      </c>
      <c r="I55">
        <f>Pirates!H14</f>
        <v>0</v>
      </c>
      <c r="J55">
        <f>Pirates!I14</f>
        <v>0</v>
      </c>
      <c r="K55">
        <f>Pirates!J14</f>
        <v>7</v>
      </c>
      <c r="L55">
        <f>Pirates!K14</f>
        <v>7</v>
      </c>
      <c r="M55">
        <f>Pirates!L14</f>
        <v>1</v>
      </c>
      <c r="N55" s="83">
        <f>Pirates!M14</f>
        <v>0.42857142857142855</v>
      </c>
      <c r="O55">
        <f>Pirates!N14</f>
        <v>14</v>
      </c>
      <c r="P55" s="83">
        <f>Pirates!O14</f>
        <v>0.5</v>
      </c>
    </row>
    <row r="56" spans="1:16" x14ac:dyDescent="0.2">
      <c r="A56">
        <f>Pirates!A17</f>
        <v>53</v>
      </c>
      <c r="B56">
        <f>Pirates!B17</f>
        <v>10</v>
      </c>
      <c r="C56" t="str">
        <f>Pirates!C17</f>
        <v>Pessognelli, Ken</v>
      </c>
      <c r="D56" t="str">
        <f>Pirates!$C$3</f>
        <v>Pirates</v>
      </c>
      <c r="E56">
        <f>Pirates!D17</f>
        <v>29</v>
      </c>
      <c r="F56">
        <f>Pirates!E17</f>
        <v>4</v>
      </c>
      <c r="G56">
        <f>Pirates!F17</f>
        <v>11</v>
      </c>
      <c r="H56">
        <f>Pirates!G17</f>
        <v>0</v>
      </c>
      <c r="I56">
        <f>Pirates!H17</f>
        <v>0</v>
      </c>
      <c r="J56">
        <f>Pirates!I17</f>
        <v>0</v>
      </c>
      <c r="K56">
        <f>Pirates!J17</f>
        <v>6</v>
      </c>
      <c r="L56">
        <f>Pirates!K17</f>
        <v>4</v>
      </c>
      <c r="M56">
        <f>Pirates!L17</f>
        <v>1</v>
      </c>
      <c r="N56" s="83">
        <f>Pirates!M17</f>
        <v>0.37931034482758619</v>
      </c>
      <c r="O56">
        <f>Pirates!N17</f>
        <v>11</v>
      </c>
      <c r="P56" s="83">
        <f>Pirates!O17</f>
        <v>0.37931034482758619</v>
      </c>
    </row>
    <row r="57" spans="1:16" x14ac:dyDescent="0.2">
      <c r="A57">
        <f>Marlins!A13</f>
        <v>49</v>
      </c>
      <c r="B57">
        <f>Marlins!B13</f>
        <v>9</v>
      </c>
      <c r="C57" t="str">
        <f>Marlins!C13</f>
        <v>Poff, Kevin</v>
      </c>
      <c r="D57" t="str">
        <f>Marlins!$C$3</f>
        <v>Marlins</v>
      </c>
      <c r="E57">
        <f>Marlins!D13</f>
        <v>30</v>
      </c>
      <c r="F57">
        <f>Marlins!E13</f>
        <v>6</v>
      </c>
      <c r="G57">
        <f>Marlins!F13</f>
        <v>11</v>
      </c>
      <c r="H57">
        <f>Marlins!G13</f>
        <v>3</v>
      </c>
      <c r="I57">
        <f>Marlins!H13</f>
        <v>0</v>
      </c>
      <c r="J57">
        <f>Marlins!I13</f>
        <v>0</v>
      </c>
      <c r="K57">
        <f>Marlins!J13</f>
        <v>8</v>
      </c>
      <c r="L57">
        <f>Marlins!K13</f>
        <v>2</v>
      </c>
      <c r="M57">
        <f>Marlins!L13</f>
        <v>0</v>
      </c>
      <c r="N57" s="83">
        <f>Marlins!M13</f>
        <v>0.36666666666666664</v>
      </c>
      <c r="O57">
        <f>Marlins!N13</f>
        <v>14</v>
      </c>
      <c r="P57" s="83">
        <f>Marlins!O13</f>
        <v>0.46666666666666667</v>
      </c>
    </row>
    <row r="58" spans="1:16" x14ac:dyDescent="0.2">
      <c r="A58">
        <f>Marlins!A20</f>
        <v>55</v>
      </c>
      <c r="B58">
        <f>Marlins!B20</f>
        <v>6</v>
      </c>
      <c r="C58" t="str">
        <f>Marlins!C20</f>
        <v>Poff, Tim</v>
      </c>
      <c r="D58" t="str">
        <f>Marlins!$C$3</f>
        <v>Marlins</v>
      </c>
      <c r="E58">
        <f>Marlins!D20</f>
        <v>19</v>
      </c>
      <c r="F58">
        <f>Marlins!E20</f>
        <v>1</v>
      </c>
      <c r="G58">
        <f>Marlins!F20</f>
        <v>9</v>
      </c>
      <c r="H58">
        <f>Marlins!G20</f>
        <v>3</v>
      </c>
      <c r="I58">
        <f>Marlins!H20</f>
        <v>0</v>
      </c>
      <c r="J58">
        <f>Marlins!I20</f>
        <v>0</v>
      </c>
      <c r="K58">
        <f>Marlins!J20</f>
        <v>3</v>
      </c>
      <c r="L58">
        <f>Marlins!K20</f>
        <v>2</v>
      </c>
      <c r="M58">
        <f>Marlins!L20</f>
        <v>2</v>
      </c>
      <c r="N58" s="83">
        <f>Marlins!M20</f>
        <v>0.47368421052631576</v>
      </c>
      <c r="O58">
        <f>Marlins!N20</f>
        <v>12</v>
      </c>
      <c r="P58" s="83">
        <f>Marlins!O20</f>
        <v>0.63157894736842102</v>
      </c>
    </row>
    <row r="59" spans="1:16" x14ac:dyDescent="0.2">
      <c r="A59">
        <f>Mets!A17</f>
        <v>52</v>
      </c>
      <c r="B59">
        <f>Mets!B17</f>
        <v>7</v>
      </c>
      <c r="C59" t="str">
        <f>Mets!C17</f>
        <v>Reilly, Rick</v>
      </c>
      <c r="D59" t="str">
        <f>Mets!$C$3</f>
        <v>Mets</v>
      </c>
      <c r="E59">
        <f>Mets!D17</f>
        <v>16</v>
      </c>
      <c r="F59">
        <f>Mets!E17</f>
        <v>5</v>
      </c>
      <c r="G59">
        <f>Mets!F17</f>
        <v>4</v>
      </c>
      <c r="H59">
        <f>Mets!G17</f>
        <v>0</v>
      </c>
      <c r="I59">
        <f>Mets!H17</f>
        <v>0</v>
      </c>
      <c r="J59">
        <f>Mets!I17</f>
        <v>0</v>
      </c>
      <c r="K59">
        <f>Mets!J17</f>
        <v>4</v>
      </c>
      <c r="L59">
        <f>Mets!K17</f>
        <v>4</v>
      </c>
      <c r="M59">
        <f>Mets!L17</f>
        <v>5</v>
      </c>
      <c r="N59" s="83">
        <f>Mets!M17</f>
        <v>0.25</v>
      </c>
      <c r="O59">
        <f>Mets!N17</f>
        <v>4</v>
      </c>
      <c r="P59" s="83">
        <f>Mets!O17</f>
        <v>0.25</v>
      </c>
    </row>
    <row r="60" spans="1:16" x14ac:dyDescent="0.2">
      <c r="A60">
        <f>Pirates!A16</f>
        <v>57</v>
      </c>
      <c r="B60">
        <f>Pirates!B16</f>
        <v>10</v>
      </c>
      <c r="C60" t="str">
        <f>Pirates!C16</f>
        <v>Riccobono, Ric</v>
      </c>
      <c r="D60" t="str">
        <f>Pirates!$C$3</f>
        <v>Pirates</v>
      </c>
      <c r="E60">
        <f>Pirates!D16</f>
        <v>32</v>
      </c>
      <c r="F60">
        <f>Pirates!E16</f>
        <v>7</v>
      </c>
      <c r="G60">
        <f>Pirates!F16</f>
        <v>10</v>
      </c>
      <c r="H60">
        <f>Pirates!G16</f>
        <v>1</v>
      </c>
      <c r="I60">
        <f>Pirates!H16</f>
        <v>0</v>
      </c>
      <c r="J60">
        <f>Pirates!I16</f>
        <v>0</v>
      </c>
      <c r="K60">
        <f>Pirates!J16</f>
        <v>4</v>
      </c>
      <c r="L60">
        <f>Pirates!K16</f>
        <v>2</v>
      </c>
      <c r="M60">
        <f>Pirates!L16</f>
        <v>2</v>
      </c>
      <c r="N60" s="83">
        <f>Pirates!M16</f>
        <v>0.3125</v>
      </c>
      <c r="O60">
        <f>Pirates!N16</f>
        <v>11</v>
      </c>
      <c r="P60" s="83">
        <f>Pirates!O16</f>
        <v>0.34375</v>
      </c>
    </row>
    <row r="61" spans="1:16" x14ac:dyDescent="0.2">
      <c r="A61">
        <f>Pirates!A19</f>
        <v>46</v>
      </c>
      <c r="B61">
        <f>Pirates!B19</f>
        <v>2</v>
      </c>
      <c r="C61" t="str">
        <f>Pirates!C19</f>
        <v>Rodriguez, Miguel</v>
      </c>
      <c r="D61" t="str">
        <f>Pirates!$C$3</f>
        <v>Pirates</v>
      </c>
      <c r="E61">
        <f>Pirates!D19</f>
        <v>4</v>
      </c>
      <c r="F61">
        <f>Pirates!E19</f>
        <v>1</v>
      </c>
      <c r="G61">
        <f>Pirates!F19</f>
        <v>2</v>
      </c>
      <c r="H61">
        <f>Pirates!G19</f>
        <v>1</v>
      </c>
      <c r="I61">
        <f>Pirates!H19</f>
        <v>0</v>
      </c>
      <c r="J61">
        <f>Pirates!I19</f>
        <v>0</v>
      </c>
      <c r="K61">
        <f>Pirates!J19</f>
        <v>4</v>
      </c>
      <c r="L61">
        <f>Pirates!K19</f>
        <v>2</v>
      </c>
      <c r="M61">
        <f>Pirates!L19</f>
        <v>0</v>
      </c>
      <c r="N61" s="83">
        <f>Pirates!M19</f>
        <v>0.5</v>
      </c>
      <c r="O61">
        <f>Pirates!N19</f>
        <v>3</v>
      </c>
      <c r="P61" s="83">
        <f>Pirates!O19</f>
        <v>0.75</v>
      </c>
    </row>
    <row r="62" spans="1:16" x14ac:dyDescent="0.2">
      <c r="A62">
        <f>Diamondbacks!A18</f>
        <v>54</v>
      </c>
      <c r="B62">
        <f>Diamondbacks!B18</f>
        <v>9</v>
      </c>
      <c r="C62" t="str">
        <f>Diamondbacks!C18</f>
        <v>Schnetzka, Jim</v>
      </c>
      <c r="D62" t="str">
        <f>Diamondbacks!$C$3</f>
        <v>Diamondbacks</v>
      </c>
      <c r="E62">
        <f>Diamondbacks!D18</f>
        <v>24</v>
      </c>
      <c r="F62">
        <f>Diamondbacks!E18</f>
        <v>5</v>
      </c>
      <c r="G62">
        <f>Diamondbacks!F18</f>
        <v>13</v>
      </c>
      <c r="H62">
        <f>Diamondbacks!G18</f>
        <v>2</v>
      </c>
      <c r="I62">
        <f>Diamondbacks!H18</f>
        <v>0</v>
      </c>
      <c r="J62">
        <f>Diamondbacks!I18</f>
        <v>0</v>
      </c>
      <c r="K62">
        <f>Diamondbacks!J18</f>
        <v>7</v>
      </c>
      <c r="L62">
        <f>Diamondbacks!K18</f>
        <v>6</v>
      </c>
      <c r="M62">
        <f>Diamondbacks!L18</f>
        <v>1</v>
      </c>
      <c r="N62" s="83">
        <f>Diamondbacks!M18</f>
        <v>0.54166666666666663</v>
      </c>
      <c r="O62">
        <f>Diamondbacks!N18</f>
        <v>15</v>
      </c>
      <c r="P62" s="83">
        <f>Diamondbacks!O18</f>
        <v>0.625</v>
      </c>
    </row>
    <row r="63" spans="1:16" x14ac:dyDescent="0.2">
      <c r="A63">
        <f>Diamondbacks!A12</f>
        <v>44</v>
      </c>
      <c r="B63">
        <f>Diamondbacks!B12</f>
        <v>7</v>
      </c>
      <c r="C63" t="str">
        <f>Diamondbacks!C12</f>
        <v>Schwenk, Jeff</v>
      </c>
      <c r="D63" t="str">
        <f>Diamondbacks!$C$3</f>
        <v>Diamondbacks</v>
      </c>
      <c r="E63">
        <f>Diamondbacks!D12</f>
        <v>20</v>
      </c>
      <c r="F63">
        <f>Diamondbacks!E12</f>
        <v>4</v>
      </c>
      <c r="G63">
        <f>Diamondbacks!F12</f>
        <v>5</v>
      </c>
      <c r="H63">
        <f>Diamondbacks!G12</f>
        <v>1</v>
      </c>
      <c r="I63">
        <f>Diamondbacks!H12</f>
        <v>1</v>
      </c>
      <c r="J63">
        <f>Diamondbacks!I12</f>
        <v>0</v>
      </c>
      <c r="K63">
        <f>Diamondbacks!J12</f>
        <v>1</v>
      </c>
      <c r="L63">
        <f>Diamondbacks!K12</f>
        <v>3</v>
      </c>
      <c r="M63">
        <f>Diamondbacks!L12</f>
        <v>2</v>
      </c>
      <c r="N63" s="83">
        <f>Diamondbacks!M12</f>
        <v>0.25</v>
      </c>
      <c r="O63">
        <f>Diamondbacks!N12</f>
        <v>8</v>
      </c>
      <c r="P63" s="83">
        <f>Diamondbacks!O12</f>
        <v>0.4</v>
      </c>
    </row>
    <row r="64" spans="1:16" x14ac:dyDescent="0.2">
      <c r="A64">
        <f>Marlins!A22</f>
        <v>66</v>
      </c>
      <c r="B64">
        <f>Marlins!B22</f>
        <v>9</v>
      </c>
      <c r="C64" t="str">
        <f>Marlins!C22</f>
        <v>Schwertzler, Jim</v>
      </c>
      <c r="D64" t="str">
        <f>Marlins!$C$3</f>
        <v>Marlins</v>
      </c>
      <c r="E64">
        <f>Marlins!D22</f>
        <v>24</v>
      </c>
      <c r="F64">
        <f>Marlins!E22</f>
        <v>2</v>
      </c>
      <c r="G64">
        <f>Marlins!F22</f>
        <v>7</v>
      </c>
      <c r="H64">
        <f>Marlins!G22</f>
        <v>0</v>
      </c>
      <c r="I64">
        <f>Marlins!H22</f>
        <v>0</v>
      </c>
      <c r="J64">
        <f>Marlins!I22</f>
        <v>0</v>
      </c>
      <c r="K64">
        <f>Marlins!J22</f>
        <v>4</v>
      </c>
      <c r="L64">
        <f>Marlins!K22</f>
        <v>4</v>
      </c>
      <c r="M64">
        <f>Marlins!L22</f>
        <v>6</v>
      </c>
      <c r="N64" s="83">
        <f>Marlins!M22</f>
        <v>0.29166666666666669</v>
      </c>
      <c r="O64">
        <f>Marlins!N22</f>
        <v>7</v>
      </c>
      <c r="P64" s="83">
        <f>Marlins!O22</f>
        <v>0.29166666666666669</v>
      </c>
    </row>
    <row r="65" spans="1:16" x14ac:dyDescent="0.2">
      <c r="A65">
        <f>Marlins!A17</f>
        <v>60</v>
      </c>
      <c r="B65">
        <f>Marlins!B17</f>
        <v>7</v>
      </c>
      <c r="C65" t="str">
        <f>Marlins!C17</f>
        <v>Seitz, Jay</v>
      </c>
      <c r="D65" t="str">
        <f>Marlins!$C$3</f>
        <v>Marlins</v>
      </c>
      <c r="E65">
        <f>Marlins!D17</f>
        <v>18</v>
      </c>
      <c r="F65">
        <f>Marlins!E17</f>
        <v>2</v>
      </c>
      <c r="G65">
        <f>Marlins!F17</f>
        <v>2</v>
      </c>
      <c r="H65">
        <f>Marlins!G17</f>
        <v>0</v>
      </c>
      <c r="I65">
        <f>Marlins!H17</f>
        <v>0</v>
      </c>
      <c r="J65">
        <f>Marlins!I17</f>
        <v>0</v>
      </c>
      <c r="K65">
        <f>Marlins!J17</f>
        <v>1</v>
      </c>
      <c r="L65">
        <f>Marlins!K17</f>
        <v>4</v>
      </c>
      <c r="M65">
        <f>Marlins!L17</f>
        <v>4</v>
      </c>
      <c r="N65" s="83">
        <f>Marlins!M17</f>
        <v>0.1111111111111111</v>
      </c>
      <c r="O65">
        <f>Marlins!N17</f>
        <v>2</v>
      </c>
      <c r="P65" s="83">
        <f>Marlins!O17</f>
        <v>0.1111111111111111</v>
      </c>
    </row>
    <row r="66" spans="1:16" x14ac:dyDescent="0.2">
      <c r="A66">
        <f>Nationals!A12</f>
        <v>53</v>
      </c>
      <c r="B66">
        <f>Nationals!B12</f>
        <v>10</v>
      </c>
      <c r="C66" t="str">
        <f>Nationals!C12</f>
        <v>Seitz, Tim</v>
      </c>
      <c r="D66" t="str">
        <f>Nationals!$C$3</f>
        <v>Nationals</v>
      </c>
      <c r="E66">
        <f>Nationals!D12</f>
        <v>27</v>
      </c>
      <c r="F66">
        <f>Nationals!E12</f>
        <v>5</v>
      </c>
      <c r="G66">
        <f>Nationals!F12</f>
        <v>8</v>
      </c>
      <c r="H66">
        <f>Nationals!G12</f>
        <v>0</v>
      </c>
      <c r="I66">
        <f>Nationals!H12</f>
        <v>0</v>
      </c>
      <c r="J66">
        <f>Nationals!I12</f>
        <v>0</v>
      </c>
      <c r="K66">
        <f>Nationals!J12</f>
        <v>3</v>
      </c>
      <c r="L66">
        <f>Nationals!K12</f>
        <v>5</v>
      </c>
      <c r="M66">
        <f>Nationals!L12</f>
        <v>1</v>
      </c>
      <c r="N66" s="83">
        <f>Nationals!M12</f>
        <v>0.29629629629629628</v>
      </c>
      <c r="O66">
        <f>Nationals!N12</f>
        <v>8</v>
      </c>
      <c r="P66" s="83">
        <f>Nationals!O12</f>
        <v>0.29629629629629628</v>
      </c>
    </row>
    <row r="67" spans="1:16" x14ac:dyDescent="0.2">
      <c r="A67">
        <f>Mets!A15</f>
        <v>54</v>
      </c>
      <c r="B67">
        <f>Mets!B15</f>
        <v>10</v>
      </c>
      <c r="C67" t="str">
        <f>Mets!C15</f>
        <v>Shoff, Todd</v>
      </c>
      <c r="D67" t="str">
        <f>Mets!$C$3</f>
        <v>Mets</v>
      </c>
      <c r="E67">
        <f>Mets!D15</f>
        <v>28</v>
      </c>
      <c r="F67">
        <f>Mets!E15</f>
        <v>7</v>
      </c>
      <c r="G67">
        <f>Mets!F15</f>
        <v>8</v>
      </c>
      <c r="H67">
        <f>Mets!G15</f>
        <v>1</v>
      </c>
      <c r="I67">
        <f>Mets!H15</f>
        <v>0</v>
      </c>
      <c r="J67">
        <f>Mets!I15</f>
        <v>0</v>
      </c>
      <c r="K67">
        <f>Mets!J15</f>
        <v>3</v>
      </c>
      <c r="L67">
        <f>Mets!K15</f>
        <v>7</v>
      </c>
      <c r="M67">
        <f>Mets!L15</f>
        <v>4</v>
      </c>
      <c r="N67" s="83">
        <f>Mets!M15</f>
        <v>0.2857142857142857</v>
      </c>
      <c r="O67">
        <f>Mets!N15</f>
        <v>9</v>
      </c>
      <c r="P67" s="83">
        <f>Mets!O15</f>
        <v>0.32142857142857145</v>
      </c>
    </row>
    <row r="68" spans="1:16" x14ac:dyDescent="0.2">
      <c r="A68">
        <f>Nationals!A16</f>
        <v>42</v>
      </c>
      <c r="B68">
        <f>Nationals!B16</f>
        <v>10</v>
      </c>
      <c r="C68" t="str">
        <f>Nationals!C16</f>
        <v>Smith, Chad</v>
      </c>
      <c r="D68" t="str">
        <f>Nationals!$C$3</f>
        <v>Nationals</v>
      </c>
      <c r="E68">
        <f>Nationals!D16</f>
        <v>23</v>
      </c>
      <c r="F68">
        <f>Nationals!E16</f>
        <v>7</v>
      </c>
      <c r="G68">
        <f>Nationals!F16</f>
        <v>9</v>
      </c>
      <c r="H68">
        <f>Nationals!G16</f>
        <v>3</v>
      </c>
      <c r="I68">
        <f>Nationals!H16</f>
        <v>0</v>
      </c>
      <c r="J68">
        <f>Nationals!I16</f>
        <v>0</v>
      </c>
      <c r="K68">
        <f>Nationals!J16</f>
        <v>5</v>
      </c>
      <c r="L68">
        <f>Nationals!K16</f>
        <v>7</v>
      </c>
      <c r="M68">
        <f>Nationals!L16</f>
        <v>1</v>
      </c>
      <c r="N68" s="83">
        <f>Nationals!M16</f>
        <v>0.39130434782608697</v>
      </c>
      <c r="O68">
        <f>Nationals!N16</f>
        <v>12</v>
      </c>
      <c r="P68" s="83">
        <f>Nationals!O16</f>
        <v>0.52173913043478259</v>
      </c>
    </row>
    <row r="69" spans="1:16" x14ac:dyDescent="0.2">
      <c r="A69">
        <f>Nationals!A18</f>
        <v>60</v>
      </c>
      <c r="B69">
        <f>Nationals!B18</f>
        <v>9</v>
      </c>
      <c r="C69" t="str">
        <f>Nationals!C18</f>
        <v>Sniffin, Dave</v>
      </c>
      <c r="D69" t="str">
        <f>Nationals!$C$3</f>
        <v>Nationals</v>
      </c>
      <c r="E69">
        <f>Nationals!D18</f>
        <v>26</v>
      </c>
      <c r="F69">
        <f>Nationals!E18</f>
        <v>1</v>
      </c>
      <c r="G69">
        <f>Nationals!F18</f>
        <v>8</v>
      </c>
      <c r="H69">
        <f>Nationals!G18</f>
        <v>0</v>
      </c>
      <c r="I69">
        <f>Nationals!H18</f>
        <v>0</v>
      </c>
      <c r="J69">
        <f>Nationals!I18</f>
        <v>0</v>
      </c>
      <c r="K69">
        <f>Nationals!J18</f>
        <v>3</v>
      </c>
      <c r="L69">
        <f>Nationals!K18</f>
        <v>1</v>
      </c>
      <c r="M69">
        <f>Nationals!L18</f>
        <v>1</v>
      </c>
      <c r="N69" s="83">
        <f>Nationals!M18</f>
        <v>0.30769230769230771</v>
      </c>
      <c r="O69">
        <f>Nationals!N18</f>
        <v>8</v>
      </c>
      <c r="P69" s="83">
        <f>Nationals!O18</f>
        <v>0.30769230769230771</v>
      </c>
    </row>
    <row r="70" spans="1:16" x14ac:dyDescent="0.2">
      <c r="A70">
        <f>Nationals!A13</f>
        <v>43</v>
      </c>
      <c r="B70">
        <f>Nationals!B13</f>
        <v>9</v>
      </c>
      <c r="C70" t="str">
        <f>Nationals!C13</f>
        <v>Snyder, Jack</v>
      </c>
      <c r="D70" t="str">
        <f>Nationals!$C$3</f>
        <v>Nationals</v>
      </c>
      <c r="E70">
        <f>Nationals!D13</f>
        <v>23</v>
      </c>
      <c r="F70">
        <f>Nationals!E13</f>
        <v>5</v>
      </c>
      <c r="G70">
        <f>Nationals!F13</f>
        <v>5</v>
      </c>
      <c r="H70">
        <f>Nationals!G13</f>
        <v>0</v>
      </c>
      <c r="I70">
        <f>Nationals!H13</f>
        <v>0</v>
      </c>
      <c r="J70">
        <f>Nationals!I13</f>
        <v>0</v>
      </c>
      <c r="K70">
        <f>Nationals!J13</f>
        <v>2</v>
      </c>
      <c r="L70">
        <f>Nationals!K13</f>
        <v>6</v>
      </c>
      <c r="M70">
        <f>Nationals!L13</f>
        <v>10</v>
      </c>
      <c r="N70" s="83">
        <f>Nationals!M13</f>
        <v>0.21739130434782608</v>
      </c>
      <c r="O70">
        <f>Nationals!N13</f>
        <v>5</v>
      </c>
      <c r="P70" s="83">
        <f>Nationals!O13</f>
        <v>0.21739130434782608</v>
      </c>
    </row>
    <row r="71" spans="1:16" x14ac:dyDescent="0.2">
      <c r="A71">
        <f>Nationals!A14</f>
        <v>51</v>
      </c>
      <c r="B71">
        <f>Nationals!B14</f>
        <v>9</v>
      </c>
      <c r="C71" t="str">
        <f>Nationals!C14</f>
        <v>Snyder, Mick</v>
      </c>
      <c r="D71" t="str">
        <f>Nationals!$C$3</f>
        <v>Nationals</v>
      </c>
      <c r="E71">
        <f>Nationals!D14</f>
        <v>26</v>
      </c>
      <c r="F71">
        <f>Nationals!E14</f>
        <v>3</v>
      </c>
      <c r="G71">
        <f>Nationals!F14</f>
        <v>10</v>
      </c>
      <c r="H71">
        <f>Nationals!G14</f>
        <v>1</v>
      </c>
      <c r="I71">
        <f>Nationals!H14</f>
        <v>1</v>
      </c>
      <c r="J71">
        <f>Nationals!I14</f>
        <v>0</v>
      </c>
      <c r="K71">
        <f>Nationals!J14</f>
        <v>4</v>
      </c>
      <c r="L71">
        <f>Nationals!K14</f>
        <v>1</v>
      </c>
      <c r="M71">
        <f>Nationals!L14</f>
        <v>6</v>
      </c>
      <c r="N71" s="83">
        <f>Nationals!M14</f>
        <v>0.38461538461538464</v>
      </c>
      <c r="O71">
        <f>Nationals!N14</f>
        <v>13</v>
      </c>
      <c r="P71" s="83">
        <f>Nationals!O14</f>
        <v>0.5</v>
      </c>
    </row>
    <row r="72" spans="1:16" x14ac:dyDescent="0.2">
      <c r="A72">
        <f>Pirates!A15</f>
        <v>49</v>
      </c>
      <c r="B72">
        <f>Pirates!B15</f>
        <v>8</v>
      </c>
      <c r="C72" t="str">
        <f>Pirates!C15</f>
        <v>Soskin, Dion</v>
      </c>
      <c r="D72" t="str">
        <f>Pirates!$C$3</f>
        <v>Pirates</v>
      </c>
      <c r="E72">
        <f>Pirates!D15</f>
        <v>26</v>
      </c>
      <c r="F72">
        <f>Pirates!E15</f>
        <v>3</v>
      </c>
      <c r="G72">
        <f>Pirates!F15</f>
        <v>12</v>
      </c>
      <c r="H72">
        <f>Pirates!G15</f>
        <v>2</v>
      </c>
      <c r="I72">
        <f>Pirates!H15</f>
        <v>0</v>
      </c>
      <c r="J72">
        <f>Pirates!I15</f>
        <v>0</v>
      </c>
      <c r="K72">
        <f>Pirates!J15</f>
        <v>4</v>
      </c>
      <c r="L72">
        <f>Pirates!K15</f>
        <v>0</v>
      </c>
      <c r="M72">
        <f>Pirates!L15</f>
        <v>2</v>
      </c>
      <c r="N72" s="83">
        <f>Pirates!M15</f>
        <v>0.46153846153846156</v>
      </c>
      <c r="O72">
        <f>Pirates!N15</f>
        <v>14</v>
      </c>
      <c r="P72" s="83">
        <f>Pirates!O15</f>
        <v>0.53846153846153844</v>
      </c>
    </row>
    <row r="73" spans="1:16" x14ac:dyDescent="0.2">
      <c r="A73">
        <f>Pirates!A23</f>
        <v>58</v>
      </c>
      <c r="B73">
        <f>Pirates!B23</f>
        <v>6</v>
      </c>
      <c r="C73" t="str">
        <f>Pirates!C23</f>
        <v>Stanford, Rick</v>
      </c>
      <c r="D73" t="str">
        <f>Pirates!$C$3</f>
        <v>Pirates</v>
      </c>
      <c r="E73">
        <f>Pirates!D23</f>
        <v>16</v>
      </c>
      <c r="F73">
        <f>Pirates!E23</f>
        <v>1</v>
      </c>
      <c r="G73">
        <f>Pirates!F23</f>
        <v>3</v>
      </c>
      <c r="H73">
        <f>Pirates!G23</f>
        <v>0</v>
      </c>
      <c r="I73">
        <f>Pirates!H23</f>
        <v>0</v>
      </c>
      <c r="J73">
        <f>Pirates!I23</f>
        <v>0</v>
      </c>
      <c r="K73">
        <f>Pirates!J23</f>
        <v>1</v>
      </c>
      <c r="L73">
        <f>Pirates!K23</f>
        <v>3</v>
      </c>
      <c r="M73">
        <f>Pirates!L23</f>
        <v>0</v>
      </c>
      <c r="N73" s="83">
        <f>Pirates!M23</f>
        <v>0.1875</v>
      </c>
      <c r="O73">
        <f>Pirates!N23</f>
        <v>3</v>
      </c>
      <c r="P73" s="83">
        <f>Pirates!O23</f>
        <v>0.1875</v>
      </c>
    </row>
    <row r="74" spans="1:16" x14ac:dyDescent="0.2">
      <c r="A74">
        <f>Diamondbacks!A24</f>
        <v>52</v>
      </c>
      <c r="B74">
        <f>Diamondbacks!B24</f>
        <v>8</v>
      </c>
      <c r="C74" t="str">
        <f>Diamondbacks!C24</f>
        <v>Sterrett, Mark</v>
      </c>
      <c r="D74" t="str">
        <f>Diamondbacks!$C$3</f>
        <v>Diamondbacks</v>
      </c>
      <c r="E74">
        <f>Diamondbacks!D24</f>
        <v>27</v>
      </c>
      <c r="F74">
        <f>Diamondbacks!E24</f>
        <v>3</v>
      </c>
      <c r="G74">
        <f>Diamondbacks!F24</f>
        <v>6</v>
      </c>
      <c r="H74">
        <f>Diamondbacks!G24</f>
        <v>0</v>
      </c>
      <c r="I74">
        <f>Diamondbacks!H24</f>
        <v>0</v>
      </c>
      <c r="J74">
        <f>Diamondbacks!I24</f>
        <v>0</v>
      </c>
      <c r="K74">
        <f>Diamondbacks!J24</f>
        <v>4</v>
      </c>
      <c r="L74">
        <f>Diamondbacks!K24</f>
        <v>0</v>
      </c>
      <c r="M74">
        <f>Diamondbacks!L24</f>
        <v>3</v>
      </c>
      <c r="N74" s="83">
        <f>Diamondbacks!M24</f>
        <v>0.22222222222222221</v>
      </c>
      <c r="O74">
        <f>Diamondbacks!N24</f>
        <v>6</v>
      </c>
      <c r="P74" s="83">
        <f>Diamondbacks!O24</f>
        <v>0.22222222222222221</v>
      </c>
    </row>
    <row r="75" spans="1:16" x14ac:dyDescent="0.2">
      <c r="A75">
        <f>Diamondbacks!A13</f>
        <v>59</v>
      </c>
      <c r="B75">
        <f>Diamondbacks!B13</f>
        <v>10</v>
      </c>
      <c r="C75" t="str">
        <f>Diamondbacks!C13</f>
        <v>Stottlemyer, Barry</v>
      </c>
      <c r="D75" t="str">
        <f>Diamondbacks!$C$3</f>
        <v>Diamondbacks</v>
      </c>
      <c r="E75">
        <f>Diamondbacks!D13</f>
        <v>28</v>
      </c>
      <c r="F75">
        <f>Diamondbacks!E13</f>
        <v>8</v>
      </c>
      <c r="G75">
        <f>Diamondbacks!F13</f>
        <v>11</v>
      </c>
      <c r="H75">
        <f>Diamondbacks!G13</f>
        <v>2</v>
      </c>
      <c r="I75">
        <f>Diamondbacks!H13</f>
        <v>0</v>
      </c>
      <c r="J75">
        <f>Diamondbacks!I13</f>
        <v>0</v>
      </c>
      <c r="K75">
        <f>Diamondbacks!J13</f>
        <v>3</v>
      </c>
      <c r="L75">
        <f>Diamondbacks!K13</f>
        <v>6</v>
      </c>
      <c r="M75">
        <f>Diamondbacks!L13</f>
        <v>1</v>
      </c>
      <c r="N75" s="83">
        <f>Diamondbacks!M13</f>
        <v>0.39285714285714285</v>
      </c>
      <c r="O75">
        <f>Diamondbacks!N13</f>
        <v>13</v>
      </c>
      <c r="P75" s="83">
        <f>Diamondbacks!O13</f>
        <v>0.4642857142857143</v>
      </c>
    </row>
    <row r="76" spans="1:16" x14ac:dyDescent="0.2">
      <c r="A76">
        <f>Cardinals!A14</f>
        <v>48</v>
      </c>
      <c r="B76">
        <f>Cardinals!B14</f>
        <v>9</v>
      </c>
      <c r="C76" t="str">
        <f>Cardinals!C14</f>
        <v>Swartz, Mark</v>
      </c>
      <c r="D76" t="str">
        <f>Cardinals!$C$3</f>
        <v>Cardinals</v>
      </c>
      <c r="E76">
        <f>Cardinals!D14</f>
        <v>25</v>
      </c>
      <c r="F76">
        <f>Cardinals!E14</f>
        <v>10</v>
      </c>
      <c r="G76">
        <f>Cardinals!F14</f>
        <v>12</v>
      </c>
      <c r="H76">
        <f>Cardinals!G14</f>
        <v>1</v>
      </c>
      <c r="I76">
        <f>Cardinals!H14</f>
        <v>0</v>
      </c>
      <c r="J76">
        <f>Cardinals!I14</f>
        <v>1</v>
      </c>
      <c r="K76">
        <f>Cardinals!J14</f>
        <v>6</v>
      </c>
      <c r="L76">
        <f>Cardinals!K14</f>
        <v>3</v>
      </c>
      <c r="M76">
        <f>Cardinals!L14</f>
        <v>2</v>
      </c>
      <c r="N76" s="83">
        <f>Cardinals!M14</f>
        <v>0.48</v>
      </c>
      <c r="O76">
        <f>Cardinals!N14</f>
        <v>16</v>
      </c>
      <c r="P76" s="83">
        <f>Cardinals!O14</f>
        <v>0.64</v>
      </c>
    </row>
    <row r="77" spans="1:16" x14ac:dyDescent="0.2">
      <c r="A77">
        <f>Pirates!A22</f>
        <v>47</v>
      </c>
      <c r="B77">
        <f>Pirates!B22</f>
        <v>9</v>
      </c>
      <c r="C77" t="str">
        <f>Pirates!C22</f>
        <v>Tapp, Michael</v>
      </c>
      <c r="D77" t="str">
        <f>Pirates!$C$3</f>
        <v>Pirates</v>
      </c>
      <c r="E77">
        <f>Pirates!D22</f>
        <v>24</v>
      </c>
      <c r="F77">
        <f>Pirates!E22</f>
        <v>6</v>
      </c>
      <c r="G77">
        <f>Pirates!F22</f>
        <v>7</v>
      </c>
      <c r="H77">
        <f>Pirates!G22</f>
        <v>1</v>
      </c>
      <c r="I77">
        <f>Pirates!H22</f>
        <v>0</v>
      </c>
      <c r="J77">
        <f>Pirates!I22</f>
        <v>0</v>
      </c>
      <c r="K77">
        <f>Pirates!J22</f>
        <v>5</v>
      </c>
      <c r="L77">
        <f>Pirates!K22</f>
        <v>5</v>
      </c>
      <c r="M77">
        <f>Pirates!L22</f>
        <v>4</v>
      </c>
      <c r="N77" s="83">
        <f>Pirates!M22</f>
        <v>0.29166666666666669</v>
      </c>
      <c r="O77">
        <f>Pirates!N22</f>
        <v>8</v>
      </c>
      <c r="P77" s="83">
        <f>Pirates!O22</f>
        <v>0.33333333333333331</v>
      </c>
    </row>
    <row r="78" spans="1:16" x14ac:dyDescent="0.2">
      <c r="A78">
        <f>Diamondbacks!A21</f>
        <v>62</v>
      </c>
      <c r="B78">
        <f>Diamondbacks!B21</f>
        <v>8</v>
      </c>
      <c r="C78" t="str">
        <f>Diamondbacks!C21</f>
        <v>Topper, Rick</v>
      </c>
      <c r="D78" t="str">
        <f>Diamondbacks!$C$3</f>
        <v>Diamondbacks</v>
      </c>
      <c r="E78">
        <f>Diamondbacks!D21</f>
        <v>24</v>
      </c>
      <c r="F78">
        <f>Diamondbacks!E21</f>
        <v>4</v>
      </c>
      <c r="G78">
        <f>Diamondbacks!F21</f>
        <v>6</v>
      </c>
      <c r="H78">
        <f>Diamondbacks!G21</f>
        <v>0</v>
      </c>
      <c r="I78">
        <f>Diamondbacks!H21</f>
        <v>0</v>
      </c>
      <c r="J78">
        <f>Diamondbacks!I21</f>
        <v>0</v>
      </c>
      <c r="K78">
        <f>Diamondbacks!J21</f>
        <v>3</v>
      </c>
      <c r="L78">
        <f>Diamondbacks!K21</f>
        <v>4</v>
      </c>
      <c r="M78">
        <f>Diamondbacks!L21</f>
        <v>8</v>
      </c>
      <c r="N78" s="83">
        <f>Diamondbacks!M21</f>
        <v>0.25</v>
      </c>
      <c r="O78">
        <f>Diamondbacks!N21</f>
        <v>6</v>
      </c>
      <c r="P78" s="83">
        <f>Diamondbacks!O21</f>
        <v>0.25</v>
      </c>
    </row>
    <row r="79" spans="1:16" x14ac:dyDescent="0.2">
      <c r="A79">
        <f>Pirates!A20</f>
        <v>41</v>
      </c>
      <c r="B79">
        <f>Pirates!B20</f>
        <v>10</v>
      </c>
      <c r="C79" t="str">
        <f>Pirates!C20</f>
        <v>Vega, Renato</v>
      </c>
      <c r="D79" t="str">
        <f>Pirates!$C$3</f>
        <v>Pirates</v>
      </c>
      <c r="E79">
        <f>Pirates!D20</f>
        <v>32</v>
      </c>
      <c r="F79">
        <f>Pirates!E20</f>
        <v>7</v>
      </c>
      <c r="G79">
        <f>Pirates!F20</f>
        <v>10</v>
      </c>
      <c r="H79">
        <f>Pirates!G20</f>
        <v>0</v>
      </c>
      <c r="I79">
        <f>Pirates!H20</f>
        <v>0</v>
      </c>
      <c r="J79">
        <f>Pirates!I20</f>
        <v>0</v>
      </c>
      <c r="K79">
        <f>Pirates!J20</f>
        <v>5</v>
      </c>
      <c r="L79">
        <f>Pirates!K20</f>
        <v>2</v>
      </c>
      <c r="M79">
        <f>Pirates!L20</f>
        <v>4</v>
      </c>
      <c r="N79" s="83">
        <f>Pirates!M20</f>
        <v>0.3125</v>
      </c>
      <c r="O79">
        <f>Pirates!N20</f>
        <v>10</v>
      </c>
      <c r="P79" s="83">
        <f>Pirates!O20</f>
        <v>0.3125</v>
      </c>
    </row>
    <row r="80" spans="1:16" x14ac:dyDescent="0.2">
      <c r="A80">
        <f>Marlins!A14</f>
        <v>40</v>
      </c>
      <c r="B80">
        <f>Marlins!B14</f>
        <v>9</v>
      </c>
      <c r="C80" t="str">
        <f>Marlins!C14</f>
        <v>Waltemyer, Terry</v>
      </c>
      <c r="D80" t="str">
        <f>Marlins!$C$3</f>
        <v>Marlins</v>
      </c>
      <c r="E80">
        <f>Marlins!D14</f>
        <v>28</v>
      </c>
      <c r="F80">
        <f>Marlins!E14</f>
        <v>4</v>
      </c>
      <c r="G80">
        <f>Marlins!F14</f>
        <v>8</v>
      </c>
      <c r="H80">
        <f>Marlins!G14</f>
        <v>2</v>
      </c>
      <c r="I80">
        <f>Marlins!H14</f>
        <v>0</v>
      </c>
      <c r="J80">
        <f>Marlins!I14</f>
        <v>0</v>
      </c>
      <c r="K80">
        <f>Marlins!J14</f>
        <v>3</v>
      </c>
      <c r="L80">
        <f>Marlins!K14</f>
        <v>3</v>
      </c>
      <c r="M80">
        <f>Marlins!L14</f>
        <v>2</v>
      </c>
      <c r="N80" s="83">
        <f>Marlins!M14</f>
        <v>0.2857142857142857</v>
      </c>
      <c r="O80">
        <f>Marlins!N14</f>
        <v>10</v>
      </c>
      <c r="P80" s="83">
        <f>Marlins!O14</f>
        <v>0.35714285714285715</v>
      </c>
    </row>
    <row r="81" spans="1:16" s="94" customFormat="1" x14ac:dyDescent="0.2">
      <c r="A81" s="94">
        <f>Diamondbacks!A22</f>
        <v>43</v>
      </c>
      <c r="B81" s="94">
        <f>Diamondbacks!B22</f>
        <v>9</v>
      </c>
      <c r="C81" s="94" t="str">
        <f>Diamondbacks!C22</f>
        <v>Weaver, Robert</v>
      </c>
      <c r="D81" s="94" t="str">
        <f>Diamondbacks!$C$3</f>
        <v>Diamondbacks</v>
      </c>
      <c r="E81" s="94">
        <f>Diamondbacks!D22</f>
        <v>26</v>
      </c>
      <c r="F81" s="94">
        <f>Diamondbacks!E22</f>
        <v>2</v>
      </c>
      <c r="G81" s="94">
        <f>Diamondbacks!F22</f>
        <v>3</v>
      </c>
      <c r="H81" s="94">
        <f>Diamondbacks!G22</f>
        <v>0</v>
      </c>
      <c r="I81" s="94">
        <f>Diamondbacks!H22</f>
        <v>0</v>
      </c>
      <c r="J81" s="94">
        <f>Diamondbacks!I22</f>
        <v>0</v>
      </c>
      <c r="K81" s="94">
        <f>Diamondbacks!J22</f>
        <v>2</v>
      </c>
      <c r="L81" s="94">
        <f>Diamondbacks!K22</f>
        <v>3</v>
      </c>
      <c r="M81" s="94">
        <f>Diamondbacks!L22</f>
        <v>3</v>
      </c>
      <c r="N81" s="95">
        <f>Diamondbacks!M22</f>
        <v>0.11538461538461539</v>
      </c>
      <c r="O81" s="94">
        <f>Diamondbacks!N22</f>
        <v>3</v>
      </c>
      <c r="P81" s="95">
        <f>Diamondbacks!O22</f>
        <v>0.11538461538461539</v>
      </c>
    </row>
    <row r="82" spans="1:16" x14ac:dyDescent="0.2">
      <c r="A82">
        <f>Mets!A12</f>
        <v>50</v>
      </c>
      <c r="B82">
        <f>Mets!B12</f>
        <v>10</v>
      </c>
      <c r="C82" t="str">
        <f>Mets!C12</f>
        <v>Weaver, Scott</v>
      </c>
      <c r="D82" t="str">
        <f>Mets!$C$3</f>
        <v>Mets</v>
      </c>
      <c r="E82">
        <f>Mets!D12</f>
        <v>27</v>
      </c>
      <c r="F82">
        <f>Mets!E12</f>
        <v>8</v>
      </c>
      <c r="G82">
        <f>Mets!F12</f>
        <v>10</v>
      </c>
      <c r="H82">
        <f>Mets!G12</f>
        <v>1</v>
      </c>
      <c r="I82">
        <f>Mets!H12</f>
        <v>0</v>
      </c>
      <c r="J82">
        <f>Mets!I12</f>
        <v>0</v>
      </c>
      <c r="K82">
        <f>Mets!J12</f>
        <v>3</v>
      </c>
      <c r="L82">
        <f>Mets!K12</f>
        <v>9</v>
      </c>
      <c r="M82">
        <f>Mets!L12</f>
        <v>1</v>
      </c>
      <c r="N82" s="83">
        <f>Mets!M12</f>
        <v>0.37037037037037035</v>
      </c>
      <c r="O82">
        <f>Mets!N12</f>
        <v>11</v>
      </c>
      <c r="P82" s="83">
        <f>Mets!O12</f>
        <v>0.40740740740740738</v>
      </c>
    </row>
    <row r="83" spans="1:16" x14ac:dyDescent="0.2">
      <c r="A83">
        <f>Phillies!A23</f>
        <v>46</v>
      </c>
      <c r="B83">
        <f>Phillies!B23</f>
        <v>10</v>
      </c>
      <c r="C83" t="str">
        <f>Phillies!C23</f>
        <v>Wenschhof, Lonnie</v>
      </c>
      <c r="D83" t="str">
        <f>Phillies!$C$3</f>
        <v>Phillies</v>
      </c>
      <c r="E83">
        <f>Phillies!D23</f>
        <v>30</v>
      </c>
      <c r="F83">
        <f>Phillies!E23</f>
        <v>6</v>
      </c>
      <c r="G83">
        <f>Phillies!F23</f>
        <v>6</v>
      </c>
      <c r="H83">
        <f>Phillies!G23</f>
        <v>0</v>
      </c>
      <c r="I83">
        <f>Phillies!H23</f>
        <v>0</v>
      </c>
      <c r="J83">
        <f>Phillies!I23</f>
        <v>0</v>
      </c>
      <c r="K83">
        <f>Phillies!J23</f>
        <v>3</v>
      </c>
      <c r="L83">
        <f>Phillies!K23</f>
        <v>3</v>
      </c>
      <c r="M83">
        <f>Phillies!L23</f>
        <v>12</v>
      </c>
      <c r="N83" s="83">
        <f>Phillies!M23</f>
        <v>0.2</v>
      </c>
      <c r="O83">
        <f>Phillies!N23</f>
        <v>6</v>
      </c>
      <c r="P83" s="83">
        <f>Phillies!O23</f>
        <v>0.2</v>
      </c>
    </row>
    <row r="84" spans="1:16" x14ac:dyDescent="0.2">
      <c r="A84">
        <f>Pirates!A24</f>
        <v>59</v>
      </c>
      <c r="B84">
        <f>Pirates!B24</f>
        <v>7</v>
      </c>
      <c r="C84" t="str">
        <f>Pirates!C24</f>
        <v>Wentland, Barry</v>
      </c>
      <c r="D84" t="str">
        <f>Pirates!$C$3</f>
        <v>Pirates</v>
      </c>
      <c r="E84">
        <f>Pirates!D24</f>
        <v>22</v>
      </c>
      <c r="F84">
        <f>Pirates!E24</f>
        <v>3</v>
      </c>
      <c r="G84">
        <f>Pirates!F24</f>
        <v>6</v>
      </c>
      <c r="H84">
        <f>Pirates!G24</f>
        <v>0</v>
      </c>
      <c r="I84">
        <f>Pirates!H24</f>
        <v>0</v>
      </c>
      <c r="J84">
        <f>Pirates!I24</f>
        <v>0</v>
      </c>
      <c r="K84">
        <f>Pirates!J24</f>
        <v>3</v>
      </c>
      <c r="L84">
        <f>Pirates!K24</f>
        <v>2</v>
      </c>
      <c r="M84">
        <f>Pirates!L24</f>
        <v>6</v>
      </c>
      <c r="N84" s="83">
        <f>Pirates!M24</f>
        <v>0.27272727272727271</v>
      </c>
      <c r="O84">
        <f>Pirates!N24</f>
        <v>6</v>
      </c>
      <c r="P84" s="83">
        <f>Pirates!O24</f>
        <v>0.27272727272727271</v>
      </c>
    </row>
    <row r="85" spans="1:16" x14ac:dyDescent="0.2">
      <c r="A85">
        <f>Diamondbacks!A23</f>
        <v>51</v>
      </c>
      <c r="B85">
        <f>Diamondbacks!B23</f>
        <v>7</v>
      </c>
      <c r="C85" t="str">
        <f>Diamondbacks!C23</f>
        <v>Werner, Bob</v>
      </c>
      <c r="D85" t="str">
        <f>Diamondbacks!$C$3</f>
        <v>Diamondbacks</v>
      </c>
      <c r="E85">
        <f>Diamondbacks!D23</f>
        <v>22</v>
      </c>
      <c r="F85">
        <f>Diamondbacks!E23</f>
        <v>0</v>
      </c>
      <c r="G85">
        <f>Diamondbacks!F23</f>
        <v>7</v>
      </c>
      <c r="H85">
        <f>Diamondbacks!G23</f>
        <v>1</v>
      </c>
      <c r="I85">
        <f>Diamondbacks!H23</f>
        <v>0</v>
      </c>
      <c r="J85">
        <f>Diamondbacks!I23</f>
        <v>0</v>
      </c>
      <c r="K85">
        <f>Diamondbacks!J23</f>
        <v>5</v>
      </c>
      <c r="L85">
        <f>Diamondbacks!K23</f>
        <v>1</v>
      </c>
      <c r="M85">
        <f>Diamondbacks!L23</f>
        <v>2</v>
      </c>
      <c r="N85" s="83">
        <f>Diamondbacks!M23</f>
        <v>0.31818181818181818</v>
      </c>
      <c r="O85">
        <f>Diamondbacks!N23</f>
        <v>8</v>
      </c>
      <c r="P85" s="83">
        <f>Diamondbacks!O23</f>
        <v>0.36363636363636365</v>
      </c>
    </row>
    <row r="86" spans="1:16" x14ac:dyDescent="0.2">
      <c r="A86">
        <f>Mets!A20</f>
        <v>48</v>
      </c>
      <c r="B86">
        <f>Mets!B20</f>
        <v>8</v>
      </c>
      <c r="C86" t="str">
        <f>Mets!C20</f>
        <v>Whitaker, Mike</v>
      </c>
      <c r="D86" t="str">
        <f>Mets!$C$3</f>
        <v>Mets</v>
      </c>
      <c r="E86">
        <f>Mets!D20</f>
        <v>26</v>
      </c>
      <c r="F86">
        <f>Mets!E20</f>
        <v>3</v>
      </c>
      <c r="G86">
        <f>Mets!F20</f>
        <v>8</v>
      </c>
      <c r="H86">
        <f>Mets!G20</f>
        <v>2</v>
      </c>
      <c r="I86">
        <f>Mets!H20</f>
        <v>1</v>
      </c>
      <c r="J86">
        <f>Mets!I20</f>
        <v>0</v>
      </c>
      <c r="K86">
        <f>Mets!J20</f>
        <v>6</v>
      </c>
      <c r="L86">
        <f>Mets!K20</f>
        <v>1</v>
      </c>
      <c r="M86">
        <f>Mets!L20</f>
        <v>4</v>
      </c>
      <c r="N86" s="83">
        <f>Mets!M20</f>
        <v>0.30769230769230771</v>
      </c>
      <c r="O86">
        <f>Mets!N20</f>
        <v>12</v>
      </c>
      <c r="P86" s="83">
        <f>Mets!O20</f>
        <v>0.46153846153846156</v>
      </c>
    </row>
    <row r="87" spans="1:16" s="94" customFormat="1" x14ac:dyDescent="0.2">
      <c r="A87" s="94">
        <f>Marlins!A19</f>
        <v>47</v>
      </c>
      <c r="B87" s="94">
        <f>Marlins!B19</f>
        <v>9</v>
      </c>
      <c r="C87" s="94" t="str">
        <f>Marlins!C19</f>
        <v>Winpigler, Michael</v>
      </c>
      <c r="D87" s="94" t="str">
        <f>Marlins!$C$3</f>
        <v>Marlins</v>
      </c>
      <c r="E87" s="94">
        <f>Marlins!D19</f>
        <v>23</v>
      </c>
      <c r="F87" s="94">
        <f>Marlins!E19</f>
        <v>4</v>
      </c>
      <c r="G87" s="94">
        <f>Marlins!F19</f>
        <v>7</v>
      </c>
      <c r="H87" s="94">
        <f>Marlins!G19</f>
        <v>0</v>
      </c>
      <c r="I87" s="94">
        <f>Marlins!H19</f>
        <v>0</v>
      </c>
      <c r="J87" s="94">
        <f>Marlins!I19</f>
        <v>0</v>
      </c>
      <c r="K87" s="94">
        <f>Marlins!J19</f>
        <v>5</v>
      </c>
      <c r="L87" s="94">
        <f>Marlins!K19</f>
        <v>6</v>
      </c>
      <c r="M87" s="94">
        <f>Marlins!L19</f>
        <v>1</v>
      </c>
      <c r="N87" s="95">
        <f>Marlins!M19</f>
        <v>0.30434782608695654</v>
      </c>
      <c r="O87" s="94">
        <f>Marlins!N19</f>
        <v>7</v>
      </c>
      <c r="P87" s="95">
        <f>Marlins!O19</f>
        <v>0.30434782608695654</v>
      </c>
    </row>
    <row r="88" spans="1:16" x14ac:dyDescent="0.2">
      <c r="A88">
        <f>Nationals!A24</f>
        <v>60</v>
      </c>
      <c r="B88">
        <f>Nationals!B24</f>
        <v>10</v>
      </c>
      <c r="C88" t="str">
        <f>Nationals!C24</f>
        <v>Wolfe, Gordie</v>
      </c>
      <c r="D88" t="str">
        <f>Nationals!$C$3</f>
        <v>Nationals</v>
      </c>
      <c r="E88">
        <f>Nationals!D24</f>
        <v>29</v>
      </c>
      <c r="F88">
        <f>Nationals!E24</f>
        <v>3</v>
      </c>
      <c r="G88">
        <f>Nationals!F24</f>
        <v>15</v>
      </c>
      <c r="H88">
        <f>Nationals!G24</f>
        <v>0</v>
      </c>
      <c r="I88">
        <f>Nationals!H24</f>
        <v>0</v>
      </c>
      <c r="J88">
        <f>Nationals!I24</f>
        <v>0</v>
      </c>
      <c r="K88">
        <f>Nationals!J24</f>
        <v>3</v>
      </c>
      <c r="L88">
        <f>Nationals!K24</f>
        <v>2</v>
      </c>
      <c r="M88">
        <f>Nationals!L24</f>
        <v>2</v>
      </c>
      <c r="N88" s="83">
        <f>Nationals!M24</f>
        <v>0.51724137931034486</v>
      </c>
      <c r="O88">
        <f>Nationals!N24</f>
        <v>15</v>
      </c>
      <c r="P88" s="83">
        <f>Nationals!O24</f>
        <v>0.51724137931034486</v>
      </c>
    </row>
    <row r="89" spans="1:16" s="94" customFormat="1" x14ac:dyDescent="0.2">
      <c r="A89" s="94">
        <f>Phillies!A19</f>
        <v>40</v>
      </c>
      <c r="B89" s="94">
        <f>Phillies!B19</f>
        <v>10</v>
      </c>
      <c r="C89" s="94" t="str">
        <f>Phillies!C19</f>
        <v>Woltz, Gregg</v>
      </c>
      <c r="D89" s="94" t="str">
        <f>Phillies!$C$3</f>
        <v>Phillies</v>
      </c>
      <c r="E89" s="94">
        <f>Phillies!D19</f>
        <v>29</v>
      </c>
      <c r="F89" s="94">
        <f>Phillies!E19</f>
        <v>6</v>
      </c>
      <c r="G89" s="94">
        <f>Phillies!F19</f>
        <v>15</v>
      </c>
      <c r="H89" s="94">
        <f>Phillies!G19</f>
        <v>3</v>
      </c>
      <c r="I89" s="94">
        <f>Phillies!H19</f>
        <v>2</v>
      </c>
      <c r="J89" s="94">
        <f>Phillies!I19</f>
        <v>0</v>
      </c>
      <c r="K89" s="94">
        <f>Phillies!J19</f>
        <v>18</v>
      </c>
      <c r="L89" s="94">
        <f>Phillies!K19</f>
        <v>4</v>
      </c>
      <c r="M89" s="94">
        <f>Phillies!L19</f>
        <v>1</v>
      </c>
      <c r="N89" s="95">
        <f>Phillies!M19</f>
        <v>0.51724137931034486</v>
      </c>
      <c r="O89" s="94">
        <f>Phillies!N19</f>
        <v>22</v>
      </c>
      <c r="P89" s="95">
        <f>Phillies!O19</f>
        <v>0.75862068965517238</v>
      </c>
    </row>
    <row r="90" spans="1:16" x14ac:dyDescent="0.2">
      <c r="A90">
        <f>Cardinals!A15</f>
        <v>42</v>
      </c>
      <c r="B90">
        <f>Cardinals!B15</f>
        <v>10</v>
      </c>
      <c r="C90" t="str">
        <f>Cardinals!C15</f>
        <v>Yoho, Eric</v>
      </c>
      <c r="D90" t="str">
        <f>Cardinals!$C$3</f>
        <v>Cardinals</v>
      </c>
      <c r="E90">
        <f>Cardinals!D15</f>
        <v>31</v>
      </c>
      <c r="F90">
        <f>Cardinals!E15</f>
        <v>10</v>
      </c>
      <c r="G90">
        <f>Cardinals!F15</f>
        <v>20</v>
      </c>
      <c r="H90">
        <f>Cardinals!G15</f>
        <v>8</v>
      </c>
      <c r="I90">
        <f>Cardinals!H15</f>
        <v>0</v>
      </c>
      <c r="J90">
        <f>Cardinals!I15</f>
        <v>0</v>
      </c>
      <c r="K90">
        <f>Cardinals!J15</f>
        <v>12</v>
      </c>
      <c r="L90">
        <f>Cardinals!K15</f>
        <v>2</v>
      </c>
      <c r="M90">
        <f>Cardinals!L15</f>
        <v>1</v>
      </c>
      <c r="N90" s="83">
        <f>Cardinals!M15</f>
        <v>0.64516129032258063</v>
      </c>
      <c r="O90">
        <f>Cardinals!N15</f>
        <v>28</v>
      </c>
      <c r="P90" s="83">
        <f>Cardinals!O15</f>
        <v>0.90322580645161288</v>
      </c>
    </row>
    <row r="91" spans="1:16" x14ac:dyDescent="0.2">
      <c r="A91">
        <f>Nationals!A23</f>
        <v>53</v>
      </c>
      <c r="B91">
        <f>Nationals!B23</f>
        <v>8</v>
      </c>
      <c r="C91" t="str">
        <f>Nationals!C23</f>
        <v>Young, Tom</v>
      </c>
      <c r="D91" t="str">
        <f>Nationals!$C$3</f>
        <v>Nationals</v>
      </c>
      <c r="E91">
        <f>Nationals!D23</f>
        <v>22</v>
      </c>
      <c r="F91">
        <f>Nationals!E23</f>
        <v>4</v>
      </c>
      <c r="G91">
        <f>Nationals!F23</f>
        <v>4</v>
      </c>
      <c r="H91">
        <f>Nationals!G23</f>
        <v>0</v>
      </c>
      <c r="I91">
        <f>Nationals!H23</f>
        <v>0</v>
      </c>
      <c r="J91">
        <f>Nationals!I23</f>
        <v>0</v>
      </c>
      <c r="K91">
        <f>Nationals!J23</f>
        <v>2</v>
      </c>
      <c r="L91">
        <f>Nationals!K23</f>
        <v>3</v>
      </c>
      <c r="M91">
        <f>Nationals!L23</f>
        <v>3</v>
      </c>
      <c r="N91" s="83">
        <f>Nationals!M23</f>
        <v>0.18181818181818182</v>
      </c>
      <c r="O91">
        <f>Nationals!N23</f>
        <v>4</v>
      </c>
      <c r="P91" s="83">
        <f>Nationals!O23</f>
        <v>0.18181818181818182</v>
      </c>
    </row>
    <row r="92" spans="1:16" x14ac:dyDescent="0.2">
      <c r="A92">
        <f>Nationals!A15</f>
        <v>53</v>
      </c>
      <c r="B92">
        <f>Nationals!B15</f>
        <v>9</v>
      </c>
      <c r="C92" t="str">
        <f>Nationals!C15</f>
        <v>Zayas, Andy</v>
      </c>
      <c r="D92" t="str">
        <f>Nationals!$C$3</f>
        <v>Nationals</v>
      </c>
      <c r="E92">
        <f>Nationals!D15</f>
        <v>28</v>
      </c>
      <c r="F92">
        <f>Nationals!E15</f>
        <v>5</v>
      </c>
      <c r="G92">
        <f>Nationals!F15</f>
        <v>8</v>
      </c>
      <c r="H92">
        <f>Nationals!G15</f>
        <v>1</v>
      </c>
      <c r="I92">
        <f>Nationals!H15</f>
        <v>1</v>
      </c>
      <c r="J92">
        <f>Nationals!I15</f>
        <v>0</v>
      </c>
      <c r="K92">
        <f>Nationals!J15</f>
        <v>5</v>
      </c>
      <c r="L92">
        <f>Nationals!K15</f>
        <v>1</v>
      </c>
      <c r="M92">
        <f>Nationals!L15</f>
        <v>4</v>
      </c>
      <c r="N92" s="83">
        <f>Nationals!M15</f>
        <v>0.2857142857142857</v>
      </c>
      <c r="O92">
        <f>Nationals!N15</f>
        <v>11</v>
      </c>
      <c r="P92" s="83">
        <f>Nationals!O15</f>
        <v>0.39285714285714285</v>
      </c>
    </row>
  </sheetData>
  <sortState ref="A2:P92">
    <sortCondition ref="C2:C92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pane ySplit="1" topLeftCell="A24" activePane="bottomLeft" state="frozen"/>
      <selection pane="bottomLeft" sqref="A1:O35"/>
    </sheetView>
  </sheetViews>
  <sheetFormatPr defaultRowHeight="12.75" x14ac:dyDescent="0.2"/>
  <cols>
    <col min="1" max="1" width="5" style="33" bestFit="1" customWidth="1"/>
    <col min="2" max="2" width="18.140625" bestFit="1" customWidth="1"/>
    <col min="4" max="4" width="7.28515625" style="85" customWidth="1"/>
    <col min="5" max="8" width="7.28515625" customWidth="1"/>
    <col min="9" max="12" width="7.28515625" style="85" customWidth="1"/>
    <col min="13" max="15" width="7.28515625" customWidth="1"/>
  </cols>
  <sheetData>
    <row r="1" spans="1:15" x14ac:dyDescent="0.2">
      <c r="A1" s="92" t="s">
        <v>25</v>
      </c>
      <c r="B1" s="18" t="s">
        <v>26</v>
      </c>
      <c r="C1" s="18" t="s">
        <v>6</v>
      </c>
      <c r="D1" s="30" t="s">
        <v>40</v>
      </c>
      <c r="E1" s="16" t="s">
        <v>29</v>
      </c>
      <c r="F1" s="16" t="s">
        <v>28</v>
      </c>
      <c r="G1" s="16" t="s">
        <v>34</v>
      </c>
      <c r="H1" s="16" t="s">
        <v>35</v>
      </c>
      <c r="I1" s="86" t="s">
        <v>41</v>
      </c>
      <c r="J1" s="86" t="s">
        <v>42</v>
      </c>
      <c r="K1" s="86" t="s">
        <v>43</v>
      </c>
      <c r="L1" s="86" t="s">
        <v>44</v>
      </c>
      <c r="M1" s="16" t="s">
        <v>1</v>
      </c>
      <c r="N1" s="16" t="s">
        <v>3</v>
      </c>
      <c r="O1" s="30" t="s">
        <v>45</v>
      </c>
    </row>
    <row r="2" spans="1:15" x14ac:dyDescent="0.2">
      <c r="A2" s="33">
        <f>IF(Orioles!$C$33="","",Orioles!B35)</f>
        <v>10</v>
      </c>
      <c r="B2" t="str">
        <f>IF(Orioles!$C$33="","",Orioles!C35)</f>
        <v>Goebeler, Rick</v>
      </c>
      <c r="C2" t="str">
        <f>IF(Orioles!$C35="","",Orioles!$C$3)</f>
        <v>Orioles</v>
      </c>
      <c r="D2" s="85">
        <f>IF(Orioles!$C$33="","",Orioles!D35)</f>
        <v>40</v>
      </c>
      <c r="E2">
        <f>IF(Orioles!$C$33="","",Orioles!E35)</f>
        <v>35</v>
      </c>
      <c r="F2">
        <f>IF(Orioles!$C$33="","",Orioles!F35)</f>
        <v>7</v>
      </c>
      <c r="G2">
        <f>IF(Orioles!$C$33="","",Orioles!G35)</f>
        <v>6</v>
      </c>
      <c r="H2">
        <f>IF(Orioles!$C$33="","",Orioles!H35)</f>
        <v>37</v>
      </c>
      <c r="I2" s="85">
        <f>IF(Orioles!$C$33="","",Orioles!I35)</f>
        <v>6.125</v>
      </c>
      <c r="J2" s="85">
        <f>IF(Orioles!$C$33="","",Orioles!J35)</f>
        <v>1.2250000000000001</v>
      </c>
      <c r="K2" s="85">
        <f>IF(Orioles!$C$33="","",Orioles!K35)</f>
        <v>1.05</v>
      </c>
      <c r="L2" s="85">
        <f>IF(Orioles!$C$33="","",Orioles!L35)</f>
        <v>6.4749999999999996</v>
      </c>
      <c r="M2">
        <f>IF(Orioles!$C$33="","",Orioles!M35)</f>
        <v>8</v>
      </c>
      <c r="N2">
        <f>IF(Orioles!$C$33="","",Orioles!N35)</f>
        <v>1</v>
      </c>
      <c r="O2">
        <f>IF(Orioles!$C$33="","",Orioles!O35)</f>
        <v>0</v>
      </c>
    </row>
    <row r="3" spans="1:15" x14ac:dyDescent="0.2">
      <c r="A3" s="33">
        <f>IF(Mariners!$C$33="","",Mariners!B35)</f>
        <v>10</v>
      </c>
      <c r="B3" t="str">
        <f>IF(Mariners!$C$33="","",Mariners!C35)</f>
        <v>Hoke, Steve</v>
      </c>
      <c r="C3" t="str">
        <f>IF(Mariners!$C35="","",Mariners!$C$3)</f>
        <v>Mariners</v>
      </c>
      <c r="D3" s="85">
        <f>IF(Mariners!$C$33="","",Mariners!D35)</f>
        <v>35.666666666666679</v>
      </c>
      <c r="E3">
        <f>IF(Mariners!$C$33="","",Mariners!E35)</f>
        <v>52</v>
      </c>
      <c r="F3">
        <f>IF(Mariners!$C$33="","",Mariners!F35)</f>
        <v>29</v>
      </c>
      <c r="G3">
        <f>IF(Mariners!$C$33="","",Mariners!G35)</f>
        <v>12</v>
      </c>
      <c r="H3">
        <f>IF(Mariners!$C$33="","",Mariners!H35)</f>
        <v>9</v>
      </c>
      <c r="I3" s="85">
        <f>IF(Mariners!$C$33="","",Mariners!I35)</f>
        <v>10.20560747663551</v>
      </c>
      <c r="J3" s="85">
        <f>IF(Mariners!$C$33="","",Mariners!J35)</f>
        <v>5.6915887850467275</v>
      </c>
      <c r="K3" s="85">
        <f>IF(Mariners!$C$33="","",Mariners!K35)</f>
        <v>2.3551401869158872</v>
      </c>
      <c r="L3" s="85">
        <f>IF(Mariners!$C$33="","",Mariners!L35)</f>
        <v>1.7663551401869153</v>
      </c>
      <c r="M3">
        <f>IF(Mariners!$C$33="","",Mariners!M35)</f>
        <v>2</v>
      </c>
      <c r="N3">
        <f>IF(Mariners!$C$33="","",Mariners!N35)</f>
        <v>4</v>
      </c>
      <c r="O3">
        <f>IF(Mariners!$C$33="","",Mariners!O35)</f>
        <v>1</v>
      </c>
    </row>
    <row r="4" spans="1:15" x14ac:dyDescent="0.2">
      <c r="A4" s="33">
        <f>IF('Blue Jays'!$C$33="","",'Blue Jays'!B35)</f>
        <v>9</v>
      </c>
      <c r="B4" t="str">
        <f>IF('Blue Jays'!$C$33="","",'Blue Jays'!C35)</f>
        <v>Brignall, Ken</v>
      </c>
      <c r="C4" t="str">
        <f>IF('Blue Jays'!$C35="","",'Blue Jays'!$C$3)</f>
        <v>Blue Jays</v>
      </c>
      <c r="D4" s="85">
        <f>IF('Blue Jays'!$C$33="","",'Blue Jays'!D35)</f>
        <v>32.333333333333336</v>
      </c>
      <c r="E4">
        <f>IF('Blue Jays'!$C$33="","",'Blue Jays'!E35)</f>
        <v>38</v>
      </c>
      <c r="F4">
        <f>IF('Blue Jays'!$C$33="","",'Blue Jays'!F35)</f>
        <v>28</v>
      </c>
      <c r="G4">
        <f>IF('Blue Jays'!$C$33="","",'Blue Jays'!G35)</f>
        <v>24</v>
      </c>
      <c r="H4">
        <f>IF('Blue Jays'!$C$33="","",'Blue Jays'!H35)</f>
        <v>33</v>
      </c>
      <c r="I4" s="85">
        <f>IF('Blue Jays'!$C$33="","",'Blue Jays'!I35)</f>
        <v>8.2268041237113394</v>
      </c>
      <c r="J4" s="85">
        <f>IF('Blue Jays'!$C$33="","",'Blue Jays'!J35)</f>
        <v>6.0618556701030926</v>
      </c>
      <c r="K4" s="85">
        <f>IF('Blue Jays'!$C$33="","",'Blue Jays'!K35)</f>
        <v>5.1958762886597931</v>
      </c>
      <c r="L4" s="85">
        <f>IF('Blue Jays'!$C$33="","",'Blue Jays'!L35)</f>
        <v>7.144329896907216</v>
      </c>
      <c r="M4">
        <f>IF('Blue Jays'!$C$33="","",'Blue Jays'!M35)</f>
        <v>3</v>
      </c>
      <c r="N4">
        <f>IF('Blue Jays'!$C$33="","",'Blue Jays'!N35)</f>
        <v>3</v>
      </c>
      <c r="O4">
        <f>IF('Blue Jays'!$C$33="","",'Blue Jays'!O35)</f>
        <v>0</v>
      </c>
    </row>
    <row r="5" spans="1:15" x14ac:dyDescent="0.2">
      <c r="A5" s="33">
        <f>IF('Red Sox'!$C$33="","",'Red Sox'!B33)</f>
        <v>9</v>
      </c>
      <c r="B5" t="str">
        <f>IF('Red Sox'!$C$33="","",'Red Sox'!C33)</f>
        <v>Miller, Edward</v>
      </c>
      <c r="C5" t="str">
        <f>IF('Red Sox'!$C33="","",'Red Sox'!$C$3)</f>
        <v>Red Sox</v>
      </c>
      <c r="D5" s="85">
        <f>IF('Red Sox'!$C$33="","",'Red Sox'!D33)</f>
        <v>29.666666666666664</v>
      </c>
      <c r="E5">
        <f>IF('Red Sox'!$C$33="","",'Red Sox'!E33)</f>
        <v>53</v>
      </c>
      <c r="F5">
        <f>IF('Red Sox'!$C$33="","",'Red Sox'!F33)</f>
        <v>28</v>
      </c>
      <c r="G5">
        <f>IF('Red Sox'!$C$33="","",'Red Sox'!G33)</f>
        <v>18</v>
      </c>
      <c r="H5">
        <f>IF('Red Sox'!$C$33="","",'Red Sox'!H33)</f>
        <v>18</v>
      </c>
      <c r="I5" s="85">
        <f>IF('Red Sox'!$C$33="","",'Red Sox'!I33)</f>
        <v>12.505617977528091</v>
      </c>
      <c r="J5" s="85">
        <f>IF('Red Sox'!$C$33="","",'Red Sox'!J33)</f>
        <v>6.606741573033708</v>
      </c>
      <c r="K5" s="85">
        <f>IF('Red Sox'!$C$33="","",'Red Sox'!K33)</f>
        <v>4.2471910112359552</v>
      </c>
      <c r="L5" s="85">
        <f>IF('Red Sox'!$C$33="","",'Red Sox'!L33)</f>
        <v>4.2471910112359552</v>
      </c>
      <c r="M5">
        <f>IF('Red Sox'!$C$33="","",'Red Sox'!M33)</f>
        <v>2</v>
      </c>
      <c r="N5">
        <f>IF('Red Sox'!$C$33="","",'Red Sox'!N33)</f>
        <v>4</v>
      </c>
      <c r="O5">
        <f>IF('Red Sox'!$C$33="","",'Red Sox'!O33)</f>
        <v>0</v>
      </c>
    </row>
    <row r="6" spans="1:15" x14ac:dyDescent="0.2">
      <c r="A6" s="33">
        <f>IF(Twins!$C$33="","",Twins!B35)</f>
        <v>9</v>
      </c>
      <c r="B6" t="str">
        <f>IF(Twins!$C$33="","",Twins!C35)</f>
        <v>Meckley, Scott</v>
      </c>
      <c r="C6" t="str">
        <f>IF(Twins!$C35="","",Twins!$C$3)</f>
        <v>Twins</v>
      </c>
      <c r="D6" s="85">
        <f>IF(Twins!$C$33="","",Twins!D35)</f>
        <v>29</v>
      </c>
      <c r="E6">
        <f>IF(Twins!$C$33="","",Twins!E35)</f>
        <v>44</v>
      </c>
      <c r="F6">
        <f>IF(Twins!$C$33="","",Twins!F35)</f>
        <v>23</v>
      </c>
      <c r="G6">
        <f>IF(Twins!$C$33="","",Twins!G35)</f>
        <v>15</v>
      </c>
      <c r="H6">
        <f>IF(Twins!$C$33="","",Twins!H35)</f>
        <v>19</v>
      </c>
      <c r="I6" s="85">
        <f>IF(Twins!$C$33="","",Twins!I35)</f>
        <v>10.620689655172415</v>
      </c>
      <c r="J6" s="85">
        <f>IF(Twins!$C$33="","",Twins!J35)</f>
        <v>5.5517241379310347</v>
      </c>
      <c r="K6" s="85">
        <f>IF(Twins!$C$33="","",Twins!K35)</f>
        <v>3.6206896551724137</v>
      </c>
      <c r="L6" s="85">
        <f>IF(Twins!$C$33="","",Twins!L35)</f>
        <v>4.5862068965517242</v>
      </c>
      <c r="M6">
        <f>IF(Twins!$C$33="","",Twins!M35)</f>
        <v>3</v>
      </c>
      <c r="N6">
        <f>IF(Twins!$C$33="","",Twins!N35)</f>
        <v>2</v>
      </c>
      <c r="O6">
        <f>IF(Twins!$C$33="","",Twins!O35)</f>
        <v>0</v>
      </c>
    </row>
    <row r="7" spans="1:15" x14ac:dyDescent="0.2">
      <c r="A7" s="33">
        <f>IF(Athletics!$C$36="","",Athletics!B36)</f>
        <v>10</v>
      </c>
      <c r="B7" t="str">
        <f>IF(Athletics!$C$36="","",Athletics!C36)</f>
        <v>Zumbrun, Keith</v>
      </c>
      <c r="C7" t="str">
        <f>IF(Athletics!$C36="","",Athletics!$C$3)</f>
        <v>Athletics</v>
      </c>
      <c r="D7" s="85">
        <f>IF(Athletics!$C$36="","",Athletics!D36)</f>
        <v>27.666666666666664</v>
      </c>
      <c r="E7">
        <f>IF(Athletics!$C$36="","",Athletics!E36)</f>
        <v>36</v>
      </c>
      <c r="F7">
        <f>IF(Athletics!$C$36="","",Athletics!F36)</f>
        <v>15</v>
      </c>
      <c r="G7">
        <f>IF(Athletics!$C$36="","",Athletics!G36)</f>
        <v>2</v>
      </c>
      <c r="H7">
        <f>IF(Athletics!$C$36="","",Athletics!H36)</f>
        <v>8</v>
      </c>
      <c r="I7" s="85">
        <f>IF(Athletics!$C$36="","",Athletics!I36)</f>
        <v>9.1084337349397604</v>
      </c>
      <c r="J7" s="85">
        <f>IF(Athletics!$C$36="","",Athletics!J36)</f>
        <v>3.7951807228915664</v>
      </c>
      <c r="K7" s="85">
        <f>IF(Athletics!$C$36="","",Athletics!K36)</f>
        <v>0.50602409638554224</v>
      </c>
      <c r="L7" s="85">
        <f>IF(Athletics!$C$36="","",Athletics!L36)</f>
        <v>2.024096385542169</v>
      </c>
      <c r="M7">
        <f>IF(Athletics!$C$36="","",Athletics!M36)</f>
        <v>0</v>
      </c>
      <c r="N7">
        <f>IF(Athletics!$C$36="","",Athletics!N36)</f>
        <v>1</v>
      </c>
      <c r="O7">
        <f>IF(Athletics!$C$36="","",Athletics!O36)</f>
        <v>4</v>
      </c>
    </row>
    <row r="8" spans="1:15" x14ac:dyDescent="0.2">
      <c r="A8" s="33">
        <f>IF('Red Sox'!$C$33="","",'Red Sox'!B35)</f>
        <v>7</v>
      </c>
      <c r="B8" t="str">
        <f>IF('Red Sox'!$C$33="","",'Red Sox'!C35)</f>
        <v>Miller, Lynn</v>
      </c>
      <c r="C8" t="str">
        <f>IF('Red Sox'!$C35="","",'Red Sox'!$C$3)</f>
        <v>Red Sox</v>
      </c>
      <c r="D8" s="85">
        <f>IF('Red Sox'!$C$33="","",'Red Sox'!D35)</f>
        <v>24.666666666666664</v>
      </c>
      <c r="E8">
        <f>IF('Red Sox'!$C$33="","",'Red Sox'!E35)</f>
        <v>32</v>
      </c>
      <c r="F8">
        <f>IF('Red Sox'!$C$33="","",'Red Sox'!F35)</f>
        <v>13</v>
      </c>
      <c r="G8">
        <f>IF('Red Sox'!$C$33="","",'Red Sox'!G35)</f>
        <v>10</v>
      </c>
      <c r="H8">
        <f>IF('Red Sox'!$C$33="","",'Red Sox'!H35)</f>
        <v>19</v>
      </c>
      <c r="I8" s="85">
        <f>IF('Red Sox'!$C$33="","",'Red Sox'!I35)</f>
        <v>9.0810810810810825</v>
      </c>
      <c r="J8" s="85">
        <f>IF('Red Sox'!$C$33="","",'Red Sox'!J35)</f>
        <v>3.6891891891891895</v>
      </c>
      <c r="K8" s="85">
        <f>IF('Red Sox'!$C$33="","",'Red Sox'!K35)</f>
        <v>2.8378378378378382</v>
      </c>
      <c r="L8" s="85">
        <f>IF('Red Sox'!$C$33="","",'Red Sox'!L35)</f>
        <v>5.3918918918918921</v>
      </c>
      <c r="M8">
        <f>IF('Red Sox'!$C$33="","",'Red Sox'!M35)</f>
        <v>0</v>
      </c>
      <c r="N8">
        <f>IF('Red Sox'!$C$33="","",'Red Sox'!N35)</f>
        <v>2</v>
      </c>
      <c r="O8">
        <f>IF('Red Sox'!$C$33="","",'Red Sox'!O35)</f>
        <v>2</v>
      </c>
    </row>
    <row r="9" spans="1:15" x14ac:dyDescent="0.2">
      <c r="A9" s="33">
        <f>IF(Athletics!$C$33="","",Athletics!B33)</f>
        <v>8</v>
      </c>
      <c r="B9" t="str">
        <f>IF(Athletics!$C$33="","",Athletics!C33)</f>
        <v>Brenner, Rick</v>
      </c>
      <c r="C9" t="str">
        <f>IF(Athletics!$C33="","",Athletics!$C$3)</f>
        <v>Athletics</v>
      </c>
      <c r="D9" s="85">
        <f>IF(Athletics!$C$33="","",Athletics!D33)</f>
        <v>24</v>
      </c>
      <c r="E9">
        <f>IF(Athletics!$C$33="","",Athletics!E33)</f>
        <v>37</v>
      </c>
      <c r="F9">
        <f>IF(Athletics!$C$33="","",Athletics!F33)</f>
        <v>16</v>
      </c>
      <c r="G9">
        <f>IF(Athletics!$C$33="","",Athletics!G33)</f>
        <v>8</v>
      </c>
      <c r="H9">
        <f>IF(Athletics!$C$33="","",Athletics!H33)</f>
        <v>18</v>
      </c>
      <c r="I9" s="85">
        <f>IF(Athletics!$C$33="","",Athletics!I33)</f>
        <v>10.791666666666666</v>
      </c>
      <c r="J9" s="85">
        <f>IF(Athletics!$C$33="","",Athletics!J33)</f>
        <v>4.666666666666667</v>
      </c>
      <c r="K9" s="85">
        <f>IF(Athletics!$C$33="","",Athletics!K33)</f>
        <v>2.3333333333333335</v>
      </c>
      <c r="L9" s="85">
        <f>IF(Athletics!$C$33="","",Athletics!L33)</f>
        <v>5.25</v>
      </c>
      <c r="M9">
        <f>IF(Athletics!$C$33="","",Athletics!M33)</f>
        <v>5</v>
      </c>
      <c r="N9">
        <f>IF(Athletics!$C$33="","",Athletics!N33)</f>
        <v>0</v>
      </c>
      <c r="O9">
        <f>IF(Athletics!$C$33="","",Athletics!O33)</f>
        <v>0</v>
      </c>
    </row>
    <row r="10" spans="1:15" x14ac:dyDescent="0.2">
      <c r="A10" s="33">
        <f>IF(Yankees!$C$33="","",Yankees!B37)</f>
        <v>7</v>
      </c>
      <c r="B10" t="str">
        <f>IF(Yankees!$C$33="","",Yankees!C37)</f>
        <v>Golden, Terry</v>
      </c>
      <c r="C10" t="str">
        <f>IF(Yankees!$C37="","",Yankees!$C$3)</f>
        <v>Yankees</v>
      </c>
      <c r="D10" s="85">
        <f>IF(Yankees!$C$33="","",Yankees!D37)</f>
        <v>23</v>
      </c>
      <c r="E10">
        <f>IF(Yankees!$C$33="","",Yankees!E37)</f>
        <v>40</v>
      </c>
      <c r="F10">
        <f>IF(Yankees!$C$33="","",Yankees!F37)</f>
        <v>22</v>
      </c>
      <c r="G10">
        <f>IF(Yankees!$C$33="","",Yankees!G37)</f>
        <v>5</v>
      </c>
      <c r="H10">
        <f>IF(Yankees!$C$33="","",Yankees!H37)</f>
        <v>16</v>
      </c>
      <c r="I10" s="85">
        <f>IF(Yankees!$C$33="","",Yankees!I37)</f>
        <v>12.173913043478262</v>
      </c>
      <c r="J10" s="85">
        <f>IF(Yankees!$C$33="","",Yankees!J37)</f>
        <v>6.6956521739130439</v>
      </c>
      <c r="K10" s="85">
        <f>IF(Yankees!$C$33="","",Yankees!K37)</f>
        <v>1.5217391304347827</v>
      </c>
      <c r="L10" s="85">
        <f>IF(Yankees!$C$33="","",Yankees!L37)</f>
        <v>4.8695652173913047</v>
      </c>
      <c r="M10">
        <f>IF(Yankees!$C$33="","",Yankees!M37)</f>
        <v>2</v>
      </c>
      <c r="N10">
        <f>IF(Yankees!$C$33="","",Yankees!N37)</f>
        <v>3</v>
      </c>
      <c r="O10">
        <f>IF(Yankees!$C$33="","",Yankees!O37)</f>
        <v>0</v>
      </c>
    </row>
    <row r="11" spans="1:15" x14ac:dyDescent="0.2">
      <c r="A11" s="33">
        <f>IF(Orioles!$C$33="","",Orioles!B34)</f>
        <v>8</v>
      </c>
      <c r="B11" t="str">
        <f>IF(Orioles!$C$33="","",Orioles!C34)</f>
        <v>Anderson, Bill</v>
      </c>
      <c r="C11" t="str">
        <f>IF(Orioles!$C34="","",Orioles!$C$3)</f>
        <v>Orioles</v>
      </c>
      <c r="D11" s="85">
        <f>IF(Orioles!$C$33="","",Orioles!D34)</f>
        <v>21.333333333333339</v>
      </c>
      <c r="E11">
        <f>IF(Orioles!$C$33="","",Orioles!E34)</f>
        <v>24</v>
      </c>
      <c r="F11">
        <f>IF(Orioles!$C$33="","",Orioles!F34)</f>
        <v>3</v>
      </c>
      <c r="G11">
        <f>IF(Orioles!$C$33="","",Orioles!G34)</f>
        <v>3</v>
      </c>
      <c r="H11">
        <f>IF(Orioles!$C$33="","",Orioles!H34)</f>
        <v>11</v>
      </c>
      <c r="I11" s="85">
        <f>IF(Orioles!$C$33="","",Orioles!I34)</f>
        <v>7.8749999999999982</v>
      </c>
      <c r="J11" s="85">
        <f>IF(Orioles!$C$33="","",Orioles!J34)</f>
        <v>0.98437499999999978</v>
      </c>
      <c r="K11" s="85">
        <f>IF(Orioles!$C$33="","",Orioles!K34)</f>
        <v>0.98437499999999978</v>
      </c>
      <c r="L11" s="85">
        <f>IF(Orioles!$C$33="","",Orioles!L34)</f>
        <v>3.6093749999999991</v>
      </c>
      <c r="M11">
        <f>IF(Orioles!$C$33="","",Orioles!M34)</f>
        <v>1</v>
      </c>
      <c r="N11">
        <f>IF(Orioles!$C$33="","",Orioles!N34)</f>
        <v>0</v>
      </c>
      <c r="O11">
        <f>IF(Orioles!$C$33="","",Orioles!O34)</f>
        <v>5</v>
      </c>
    </row>
    <row r="12" spans="1:15" x14ac:dyDescent="0.2">
      <c r="A12" s="33">
        <f>IF('Blue Jays'!$C$33="","",'Blue Jays'!B34)</f>
        <v>7</v>
      </c>
      <c r="B12" t="str">
        <f>IF('Blue Jays'!$C$33="","",'Blue Jays'!C34)</f>
        <v>Lehigh, Doug</v>
      </c>
      <c r="C12" t="str">
        <f>IF('Blue Jays'!$C34="","",'Blue Jays'!$C$3)</f>
        <v>Blue Jays</v>
      </c>
      <c r="D12" s="85">
        <f>IF('Blue Jays'!$C$33="","",'Blue Jays'!D34)</f>
        <v>19.666666666666664</v>
      </c>
      <c r="E12">
        <f>IF('Blue Jays'!$C$33="","",'Blue Jays'!E34)</f>
        <v>34</v>
      </c>
      <c r="F12">
        <f>IF('Blue Jays'!$C$33="","",'Blue Jays'!F34)</f>
        <v>21</v>
      </c>
      <c r="G12">
        <f>IF('Blue Jays'!$C$33="","",'Blue Jays'!G34)</f>
        <v>9</v>
      </c>
      <c r="H12">
        <f>IF('Blue Jays'!$C$33="","",'Blue Jays'!H34)</f>
        <v>12</v>
      </c>
      <c r="I12" s="85">
        <f>IF('Blue Jays'!$C$33="","",'Blue Jays'!I34)</f>
        <v>12.101694915254239</v>
      </c>
      <c r="J12" s="85">
        <f>IF('Blue Jays'!$C$33="","",'Blue Jays'!J34)</f>
        <v>7.4745762711864412</v>
      </c>
      <c r="K12" s="85">
        <f>IF('Blue Jays'!$C$33="","",'Blue Jays'!K34)</f>
        <v>3.2033898305084749</v>
      </c>
      <c r="L12" s="85">
        <f>IF('Blue Jays'!$C$33="","",'Blue Jays'!L34)</f>
        <v>4.2711864406779663</v>
      </c>
      <c r="M12">
        <f>IF('Blue Jays'!$C$33="","",'Blue Jays'!M34)</f>
        <v>1</v>
      </c>
      <c r="N12">
        <f>IF('Blue Jays'!$C$33="","",'Blue Jays'!N34)</f>
        <v>2</v>
      </c>
      <c r="O12">
        <f>IF('Blue Jays'!$C$33="","",'Blue Jays'!O34)</f>
        <v>1</v>
      </c>
    </row>
    <row r="13" spans="1:15" x14ac:dyDescent="0.2">
      <c r="A13" s="33">
        <f>IF(Mariners!$C$33="","",Mariners!B33)</f>
        <v>7</v>
      </c>
      <c r="B13" t="str">
        <f>IF(Mariners!$C$33="","",Mariners!C33)</f>
        <v>Spangler, Adam</v>
      </c>
      <c r="C13" t="str">
        <f>IF(Mariners!$C33="","",Mariners!$C$3)</f>
        <v>Mariners</v>
      </c>
      <c r="D13" s="85">
        <f>IF(Mariners!$C$33="","",Mariners!D33)</f>
        <v>19.333333333333339</v>
      </c>
      <c r="E13">
        <f>IF(Mariners!$C$33="","",Mariners!E33)</f>
        <v>30</v>
      </c>
      <c r="F13">
        <f>IF(Mariners!$C$33="","",Mariners!F33)</f>
        <v>16</v>
      </c>
      <c r="G13">
        <f>IF(Mariners!$C$33="","",Mariners!G33)</f>
        <v>12</v>
      </c>
      <c r="H13">
        <f>IF(Mariners!$C$33="","",Mariners!H33)</f>
        <v>14</v>
      </c>
      <c r="I13" s="85">
        <f>IF(Mariners!$C$33="","",Mariners!I33)</f>
        <v>10.862068965517238</v>
      </c>
      <c r="J13" s="85">
        <f>IF(Mariners!$C$33="","",Mariners!J33)</f>
        <v>5.7931034482758603</v>
      </c>
      <c r="K13" s="85">
        <f>IF(Mariners!$C$33="","",Mariners!K33)</f>
        <v>4.344827586206895</v>
      </c>
      <c r="L13" s="85">
        <f>IF(Mariners!$C$33="","",Mariners!L33)</f>
        <v>5.0689655172413781</v>
      </c>
      <c r="M13">
        <f>IF(Mariners!$C$33="","",Mariners!M33)</f>
        <v>1</v>
      </c>
      <c r="N13">
        <f>IF(Mariners!$C$33="","",Mariners!N33)</f>
        <v>0</v>
      </c>
      <c r="O13">
        <f>IF(Mariners!$C$33="","",Mariners!O33)</f>
        <v>1</v>
      </c>
    </row>
    <row r="14" spans="1:15" x14ac:dyDescent="0.2">
      <c r="A14" s="33">
        <f>IF(Twins!$C$33="","",Twins!B36)</f>
        <v>8</v>
      </c>
      <c r="B14" t="str">
        <f>IF(Twins!$C$33="","",Twins!C36)</f>
        <v>Caskey, Tim</v>
      </c>
      <c r="C14" t="str">
        <f>IF(Twins!$C36="","",Twins!$C$3)</f>
        <v>Twins</v>
      </c>
      <c r="D14" s="85">
        <f>IF(Twins!$C$33="","",Twins!D36)</f>
        <v>19</v>
      </c>
      <c r="E14">
        <f>IF(Twins!$C$33="","",Twins!E36)</f>
        <v>14</v>
      </c>
      <c r="F14">
        <f>IF(Twins!$C$33="","",Twins!F36)</f>
        <v>2</v>
      </c>
      <c r="G14">
        <f>IF(Twins!$C$33="","",Twins!G36)</f>
        <v>1</v>
      </c>
      <c r="H14">
        <f>IF(Twins!$C$33="","",Twins!H36)</f>
        <v>22</v>
      </c>
      <c r="I14" s="85">
        <f>IF(Twins!$C$33="","",Twins!I36)</f>
        <v>5.1578947368421053</v>
      </c>
      <c r="J14" s="85">
        <f>IF(Twins!$C$33="","",Twins!J36)</f>
        <v>0.73684210526315785</v>
      </c>
      <c r="K14" s="85">
        <f>IF(Twins!$C$33="","",Twins!K36)</f>
        <v>0.36842105263157893</v>
      </c>
      <c r="L14" s="85">
        <f>IF(Twins!$C$33="","",Twins!L36)</f>
        <v>8.1052631578947363</v>
      </c>
      <c r="M14">
        <f>IF(Twins!$C$33="","",Twins!M36)</f>
        <v>2</v>
      </c>
      <c r="N14">
        <f>IF(Twins!$C$33="","",Twins!N36)</f>
        <v>0</v>
      </c>
      <c r="O14">
        <f>IF(Twins!$C$33="","",Twins!O36)</f>
        <v>1</v>
      </c>
    </row>
    <row r="15" spans="1:15" x14ac:dyDescent="0.2">
      <c r="A15" s="33">
        <f>IF(Athletics!$C$34="","",Athletics!B34)</f>
        <v>6</v>
      </c>
      <c r="B15" t="str">
        <f>IF(Athletics!$C$34="","",Athletics!C34)</f>
        <v>Eichelberger, Robert</v>
      </c>
      <c r="C15" t="str">
        <f>IF(Athletics!$C34="","",Athletics!$C$3)</f>
        <v>Athletics</v>
      </c>
      <c r="D15" s="85">
        <f>IF(Athletics!$C$34="","",Athletics!D34)</f>
        <v>17.666666666666664</v>
      </c>
      <c r="E15">
        <f>IF(Athletics!$C$34="","",Athletics!E34)</f>
        <v>25</v>
      </c>
      <c r="F15">
        <f>IF(Athletics!$C$34="","",Athletics!F34)</f>
        <v>9</v>
      </c>
      <c r="G15">
        <f>IF(Athletics!$C$34="","",Athletics!G34)</f>
        <v>15</v>
      </c>
      <c r="H15">
        <f>IF(Athletics!$C$34="","",Athletics!H34)</f>
        <v>15</v>
      </c>
      <c r="I15" s="85">
        <f>IF(Athletics!$C$34="","",Athletics!I34)</f>
        <v>9.9056603773584921</v>
      </c>
      <c r="J15" s="85">
        <f>IF(Athletics!$C$34="","",Athletics!J34)</f>
        <v>3.5660377358490569</v>
      </c>
      <c r="K15" s="85">
        <f>IF(Athletics!$C$34="","",Athletics!K34)</f>
        <v>5.9433962264150955</v>
      </c>
      <c r="L15" s="85">
        <f>IF(Athletics!$C$34="","",Athletics!L34)</f>
        <v>5.9433962264150955</v>
      </c>
      <c r="M15">
        <f>IF(Athletics!$C$34="","",Athletics!M34)</f>
        <v>3</v>
      </c>
      <c r="N15">
        <f>IF(Athletics!$C$34="","",Athletics!N34)</f>
        <v>1</v>
      </c>
      <c r="O15">
        <f>IF(Athletics!$C$34="","",Athletics!O34)</f>
        <v>0</v>
      </c>
    </row>
    <row r="16" spans="1:15" x14ac:dyDescent="0.2">
      <c r="A16" s="33">
        <f>IF(Yankees!$C$33="","",Yankees!B34)</f>
        <v>5</v>
      </c>
      <c r="B16" t="str">
        <f>IF(Yankees!$C$33="","",Yankees!C34)</f>
        <v>Heaps, Erin</v>
      </c>
      <c r="C16" t="str">
        <f>IF(Yankees!$C34="","",Yankees!$C$3)</f>
        <v>Yankees</v>
      </c>
      <c r="D16" s="85">
        <f>IF(Yankees!$C$33="","",Yankees!D34)</f>
        <v>17</v>
      </c>
      <c r="E16">
        <f>IF(Yankees!$C$33="","",Yankees!E34)</f>
        <v>18</v>
      </c>
      <c r="F16">
        <f>IF(Yankees!$C$33="","",Yankees!F34)</f>
        <v>8</v>
      </c>
      <c r="G16">
        <f>IF(Yankees!$C$33="","",Yankees!G34)</f>
        <v>7</v>
      </c>
      <c r="H16">
        <f>IF(Yankees!$C$33="","",Yankees!H34)</f>
        <v>9</v>
      </c>
      <c r="I16" s="85">
        <f>IF(Yankees!$C$33="","",Yankees!I34)</f>
        <v>7.4117647058823533</v>
      </c>
      <c r="J16" s="85">
        <f>IF(Yankees!$C$33="","",Yankees!J34)</f>
        <v>3.2941176470588234</v>
      </c>
      <c r="K16" s="85">
        <f>IF(Yankees!$C$33="","",Yankees!K34)</f>
        <v>2.8823529411764706</v>
      </c>
      <c r="L16" s="85">
        <f>IF(Yankees!$C$33="","",Yankees!L34)</f>
        <v>3.7058823529411766</v>
      </c>
      <c r="M16">
        <f>IF(Yankees!$C$33="","",Yankees!M34)</f>
        <v>2</v>
      </c>
      <c r="N16">
        <f>IF(Yankees!$C$33="","",Yankees!N34)</f>
        <v>0</v>
      </c>
      <c r="O16">
        <f>IF(Yankees!$C$33="","",Yankees!O34)</f>
        <v>2</v>
      </c>
    </row>
    <row r="17" spans="1:15" x14ac:dyDescent="0.2">
      <c r="A17" s="33">
        <f>IF(Mariners!$C$33="","",Mariners!B34)</f>
        <v>6</v>
      </c>
      <c r="B17" t="str">
        <f>IF(Mariners!$C$33="","",Mariners!C34)</f>
        <v>Hamme, Matt</v>
      </c>
      <c r="C17" t="str">
        <f>IF(Mariners!$C34="","",Mariners!$C$3)</f>
        <v>Mariners</v>
      </c>
      <c r="D17" s="85">
        <f>IF(Mariners!$C$33="","",Mariners!D34)</f>
        <v>16</v>
      </c>
      <c r="E17">
        <f>IF(Mariners!$C$33="","",Mariners!E34)</f>
        <v>19</v>
      </c>
      <c r="F17">
        <f>IF(Mariners!$C$33="","",Mariners!F34)</f>
        <v>10</v>
      </c>
      <c r="G17">
        <f>IF(Mariners!$C$33="","",Mariners!G34)</f>
        <v>12</v>
      </c>
      <c r="H17">
        <f>IF(Mariners!$C$33="","",Mariners!H34)</f>
        <v>13</v>
      </c>
      <c r="I17" s="85">
        <f>IF(Mariners!$C$33="","",Mariners!I34)</f>
        <v>8.3125</v>
      </c>
      <c r="J17" s="85">
        <f>IF(Mariners!$C$33="","",Mariners!J34)</f>
        <v>4.375</v>
      </c>
      <c r="K17" s="85">
        <f>IF(Mariners!$C$33="","",Mariners!K34)</f>
        <v>5.25</v>
      </c>
      <c r="L17" s="85">
        <f>IF(Mariners!$C$33="","",Mariners!L34)</f>
        <v>5.6875</v>
      </c>
      <c r="M17">
        <f>IF(Mariners!$C$33="","",Mariners!M34)</f>
        <v>1</v>
      </c>
      <c r="N17">
        <f>IF(Mariners!$C$33="","",Mariners!N34)</f>
        <v>2</v>
      </c>
      <c r="O17">
        <f>IF(Mariners!$C$33="","",Mariners!O34)</f>
        <v>1</v>
      </c>
    </row>
    <row r="18" spans="1:15" x14ac:dyDescent="0.2">
      <c r="A18" s="33">
        <f>IF(Twins!$C$33="","",Twins!B34)</f>
        <v>5</v>
      </c>
      <c r="B18" t="str">
        <f>IF(Twins!$C$33="","",Twins!C34)</f>
        <v>Peck, Dale</v>
      </c>
      <c r="C18" t="str">
        <f>IF(Twins!$C34="","",Twins!$C$3)</f>
        <v>Twins</v>
      </c>
      <c r="D18" s="85">
        <f>IF(Twins!$C$33="","",Twins!D34)</f>
        <v>14</v>
      </c>
      <c r="E18">
        <f>IF(Twins!$C$33="","",Twins!E34)</f>
        <v>18</v>
      </c>
      <c r="F18">
        <f>IF(Twins!$C$33="","",Twins!F34)</f>
        <v>14</v>
      </c>
      <c r="G18">
        <f>IF(Twins!$C$33="","",Twins!G34)</f>
        <v>19</v>
      </c>
      <c r="H18">
        <f>IF(Twins!$C$33="","",Twins!H34)</f>
        <v>8</v>
      </c>
      <c r="I18" s="85">
        <f>IF(Twins!$C$33="","",Twins!I34)</f>
        <v>9</v>
      </c>
      <c r="J18" s="85">
        <f>IF(Twins!$C$33="","",Twins!J34)</f>
        <v>7</v>
      </c>
      <c r="K18" s="85">
        <f>IF(Twins!$C$33="","",Twins!K34)</f>
        <v>9.5</v>
      </c>
      <c r="L18" s="85">
        <f>IF(Twins!$C$33="","",Twins!L34)</f>
        <v>4</v>
      </c>
      <c r="M18">
        <f>IF(Twins!$C$33="","",Twins!M34)</f>
        <v>1</v>
      </c>
      <c r="N18">
        <f>IF(Twins!$C$33="","",Twins!N34)</f>
        <v>1</v>
      </c>
      <c r="O18">
        <f>IF(Twins!$C$33="","",Twins!O34)</f>
        <v>1</v>
      </c>
    </row>
    <row r="19" spans="1:15" x14ac:dyDescent="0.2">
      <c r="A19" s="33">
        <f>IF(Yankees!$C$33="","",Yankees!B33)</f>
        <v>4</v>
      </c>
      <c r="B19" t="str">
        <f>IF(Yankees!$C$33="","",Yankees!C33)</f>
        <v>Myers, Craig</v>
      </c>
      <c r="C19" t="str">
        <f>IF(Yankees!$C33="","",Yankees!$C$3)</f>
        <v>Yankees</v>
      </c>
      <c r="D19" s="85">
        <f>IF(Yankees!$C$33="","",Yankees!D33)</f>
        <v>13.333333333333332</v>
      </c>
      <c r="E19">
        <f>IF(Yankees!$C$33="","",Yankees!E33)</f>
        <v>28</v>
      </c>
      <c r="F19">
        <f>IF(Yankees!$C$33="","",Yankees!F33)</f>
        <v>14</v>
      </c>
      <c r="G19">
        <f>IF(Yankees!$C$33="","",Yankees!G33)</f>
        <v>5</v>
      </c>
      <c r="H19">
        <f>IF(Yankees!$C$33="","",Yankees!H33)</f>
        <v>15</v>
      </c>
      <c r="I19" s="85">
        <f>IF(Yankees!$C$33="","",Yankees!I33)</f>
        <v>14.700000000000001</v>
      </c>
      <c r="J19" s="85">
        <f>IF(Yankees!$C$33="","",Yankees!J33)</f>
        <v>7.3500000000000005</v>
      </c>
      <c r="K19" s="85">
        <f>IF(Yankees!$C$33="","",Yankees!K33)</f>
        <v>2.6250000000000004</v>
      </c>
      <c r="L19" s="85">
        <f>IF(Yankees!$C$33="","",Yankees!L33)</f>
        <v>7.8750000000000009</v>
      </c>
      <c r="M19">
        <f>IF(Yankees!$C$33="","",Yankees!M33)</f>
        <v>1</v>
      </c>
      <c r="N19">
        <f>IF(Yankees!$C$33="","",Yankees!N33)</f>
        <v>2</v>
      </c>
      <c r="O19">
        <f>IF(Yankees!$C$33="","",Yankees!O33)</f>
        <v>1</v>
      </c>
    </row>
    <row r="20" spans="1:15" x14ac:dyDescent="0.2">
      <c r="A20" s="33">
        <f>IF('Red Sox'!$C$33="","",'Red Sox'!B36)</f>
        <v>5</v>
      </c>
      <c r="B20" t="str">
        <f>IF('Red Sox'!$C$33="","",'Red Sox'!C36)</f>
        <v>Green, Bob</v>
      </c>
      <c r="C20" t="str">
        <f>IF('Red Sox'!$C36="","",'Red Sox'!$C$3)</f>
        <v>Red Sox</v>
      </c>
      <c r="D20" s="85">
        <f>IF('Red Sox'!$C$33="","",'Red Sox'!D36)</f>
        <v>11.333333333333332</v>
      </c>
      <c r="E20">
        <f>IF('Red Sox'!$C$33="","",'Red Sox'!E36)</f>
        <v>25</v>
      </c>
      <c r="F20">
        <f>IF('Red Sox'!$C$33="","",'Red Sox'!F36)</f>
        <v>15</v>
      </c>
      <c r="G20">
        <f>IF('Red Sox'!$C$33="","",'Red Sox'!G36)</f>
        <v>5</v>
      </c>
      <c r="H20">
        <f>IF('Red Sox'!$C$33="","",'Red Sox'!H36)</f>
        <v>3</v>
      </c>
      <c r="I20" s="85">
        <f>IF('Red Sox'!$C$33="","",'Red Sox'!I36)</f>
        <v>15.441176470588237</v>
      </c>
      <c r="J20" s="85">
        <f>IF('Red Sox'!$C$33="","",'Red Sox'!J36)</f>
        <v>9.264705882352942</v>
      </c>
      <c r="K20" s="85">
        <f>IF('Red Sox'!$C$33="","",'Red Sox'!K36)</f>
        <v>3.0882352941176472</v>
      </c>
      <c r="L20" s="85">
        <f>IF('Red Sox'!$C$33="","",'Red Sox'!L36)</f>
        <v>1.8529411764705885</v>
      </c>
      <c r="M20">
        <f>IF('Red Sox'!$C$33="","",'Red Sox'!M36)</f>
        <v>0</v>
      </c>
      <c r="N20">
        <f>IF('Red Sox'!$C$33="","",'Red Sox'!N36)</f>
        <v>1</v>
      </c>
      <c r="O20">
        <f>IF('Red Sox'!$C$33="","",'Red Sox'!O36)</f>
        <v>0</v>
      </c>
    </row>
    <row r="21" spans="1:15" x14ac:dyDescent="0.2">
      <c r="A21" s="33">
        <f>IF(Yankees!$C$33="","",Yankees!B35)</f>
        <v>3</v>
      </c>
      <c r="B21" t="str">
        <f>IF(Yankees!$C$33="","",Yankees!C35)</f>
        <v>Garrigan, Keith</v>
      </c>
      <c r="C21" t="str">
        <f>IF(Yankees!$C35="","",Yankees!$C$3)</f>
        <v>Yankees</v>
      </c>
      <c r="D21" s="85">
        <f>IF(Yankees!$C$33="","",Yankees!D35)</f>
        <v>7</v>
      </c>
      <c r="E21">
        <f>IF(Yankees!$C$33="","",Yankees!E35)</f>
        <v>17</v>
      </c>
      <c r="F21">
        <f>IF(Yankees!$C$33="","",Yankees!F35)</f>
        <v>15</v>
      </c>
      <c r="G21">
        <f>IF(Yankees!$C$33="","",Yankees!G35)</f>
        <v>10</v>
      </c>
      <c r="H21">
        <f>IF(Yankees!$C$33="","",Yankees!H35)</f>
        <v>9</v>
      </c>
      <c r="I21" s="85">
        <f>IF(Yankees!$C$33="","",Yankees!I35)</f>
        <v>17</v>
      </c>
      <c r="J21" s="85">
        <f>IF(Yankees!$C$33="","",Yankees!J35)</f>
        <v>15</v>
      </c>
      <c r="K21" s="85">
        <f>IF(Yankees!$C$33="","",Yankees!K35)</f>
        <v>10</v>
      </c>
      <c r="L21" s="85">
        <f>IF(Yankees!$C$33="","",Yankees!L35)</f>
        <v>9</v>
      </c>
      <c r="M21">
        <f>IF(Yankees!$C$33="","",Yankees!M35)</f>
        <v>0</v>
      </c>
      <c r="N21">
        <f>IF(Yankees!$C$33="","",Yankees!N35)</f>
        <v>0</v>
      </c>
      <c r="O21">
        <f>IF(Yankees!$C$33="","",Yankees!O35)</f>
        <v>0</v>
      </c>
    </row>
    <row r="22" spans="1:15" x14ac:dyDescent="0.2">
      <c r="A22" s="33">
        <f>IF('Blue Jays'!$C$33="","",'Blue Jays'!B38)</f>
        <v>3</v>
      </c>
      <c r="B22" t="str">
        <f>IF('Blue Jays'!$C$33="","",'Blue Jays'!C38)</f>
        <v>Schuster, Wayne</v>
      </c>
      <c r="C22" t="str">
        <f>IF('Blue Jays'!$C38="","",'Blue Jays'!$C$3)</f>
        <v>Blue Jays</v>
      </c>
      <c r="D22" s="85">
        <f>IF('Blue Jays'!$C$33="","",'Blue Jays'!D38)</f>
        <v>6</v>
      </c>
      <c r="E22">
        <f>IF('Blue Jays'!$C$33="","",'Blue Jays'!E38)</f>
        <v>16</v>
      </c>
      <c r="F22">
        <f>IF('Blue Jays'!$C$33="","",'Blue Jays'!F38)</f>
        <v>9</v>
      </c>
      <c r="G22">
        <f>IF('Blue Jays'!$C$33="","",'Blue Jays'!G38)</f>
        <v>4</v>
      </c>
      <c r="H22">
        <f>IF('Blue Jays'!$C$33="","",'Blue Jays'!H38)</f>
        <v>3</v>
      </c>
      <c r="I22" s="85">
        <f>IF('Blue Jays'!$C$33="","",'Blue Jays'!I38)</f>
        <v>18.666666666666668</v>
      </c>
      <c r="J22" s="85">
        <f>IF('Blue Jays'!$C$33="","",'Blue Jays'!J38)</f>
        <v>10.5</v>
      </c>
      <c r="K22" s="85">
        <f>IF('Blue Jays'!$C$33="","",'Blue Jays'!K38)</f>
        <v>4.666666666666667</v>
      </c>
      <c r="L22" s="85">
        <f>IF('Blue Jays'!$C$33="","",'Blue Jays'!L38)</f>
        <v>3.5</v>
      </c>
      <c r="M22">
        <f>IF('Blue Jays'!$C$33="","",'Blue Jays'!M38)</f>
        <v>0</v>
      </c>
      <c r="N22">
        <f>IF('Blue Jays'!$C$33="","",'Blue Jays'!N38)</f>
        <v>1</v>
      </c>
      <c r="O22">
        <f>IF('Blue Jays'!$C$33="","",'Blue Jays'!O38)</f>
        <v>0</v>
      </c>
    </row>
    <row r="23" spans="1:15" x14ac:dyDescent="0.2">
      <c r="A23" s="33">
        <f>IF(Orioles!$C$33="","",Orioles!B36)</f>
        <v>2</v>
      </c>
      <c r="B23" t="str">
        <f>IF(Orioles!$C$33="","",Orioles!C36)</f>
        <v>Lovell, Greg</v>
      </c>
      <c r="C23" t="str">
        <f>IF(Orioles!$C36="","",Orioles!$C$3)</f>
        <v>Orioles</v>
      </c>
      <c r="D23" s="85">
        <f>IF(Orioles!$C$33="","",Orioles!D36)</f>
        <v>6</v>
      </c>
      <c r="E23">
        <f>IF(Orioles!$C$33="","",Orioles!E36)</f>
        <v>2</v>
      </c>
      <c r="F23">
        <f>IF(Orioles!$C$33="","",Orioles!F36)</f>
        <v>1</v>
      </c>
      <c r="G23">
        <f>IF(Orioles!$C$33="","",Orioles!G36)</f>
        <v>1</v>
      </c>
      <c r="H23">
        <f>IF(Orioles!$C$33="","",Orioles!H36)</f>
        <v>1</v>
      </c>
      <c r="I23" s="85">
        <f>IF(Orioles!$C$33="","",Orioles!I36)</f>
        <v>2.3333333333333335</v>
      </c>
      <c r="J23" s="85">
        <f>IF(Orioles!$C$33="","",Orioles!J36)</f>
        <v>1.1666666666666667</v>
      </c>
      <c r="K23" s="85">
        <f>IF(Orioles!$C$33="","",Orioles!K36)</f>
        <v>1.1666666666666667</v>
      </c>
      <c r="L23" s="85">
        <f>IF(Orioles!$C$33="","",Orioles!L36)</f>
        <v>1.1666666666666667</v>
      </c>
      <c r="M23">
        <f>IF(Orioles!$C$33="","",Orioles!M36)</f>
        <v>0</v>
      </c>
      <c r="N23">
        <f>IF(Orioles!$C$33="","",Orioles!N36)</f>
        <v>0</v>
      </c>
      <c r="O23">
        <f>IF(Orioles!$C$33="","",Orioles!O36)</f>
        <v>2</v>
      </c>
    </row>
    <row r="24" spans="1:15" x14ac:dyDescent="0.2">
      <c r="A24" s="33">
        <f>IF(Twins!$C$33="","",Twins!B33)</f>
        <v>2</v>
      </c>
      <c r="B24" t="str">
        <f>IF(Twins!$C$33="","",Twins!C33)</f>
        <v>Stambaugh, Randy</v>
      </c>
      <c r="C24" t="str">
        <f>IF(Twins!$C33="","",Twins!$C$3)</f>
        <v>Twins</v>
      </c>
      <c r="D24" s="85">
        <f>IF(Twins!$C$33="","",Twins!D33)</f>
        <v>5</v>
      </c>
      <c r="E24">
        <f>IF(Twins!$C$33="","",Twins!E33)</f>
        <v>8</v>
      </c>
      <c r="F24">
        <f>IF(Twins!$C$33="","",Twins!F33)</f>
        <v>8</v>
      </c>
      <c r="G24">
        <f>IF(Twins!$C$33="","",Twins!G33)</f>
        <v>6</v>
      </c>
      <c r="H24">
        <f>IF(Twins!$C$33="","",Twins!H33)</f>
        <v>2</v>
      </c>
      <c r="I24" s="85">
        <f>IF(Twins!$C$33="","",Twins!I33)</f>
        <v>11.2</v>
      </c>
      <c r="J24" s="85">
        <f>IF(Twins!$C$33="","",Twins!J33)</f>
        <v>11.2</v>
      </c>
      <c r="K24" s="85">
        <f>IF(Twins!$C$33="","",Twins!K33)</f>
        <v>8.4</v>
      </c>
      <c r="L24" s="85">
        <f>IF(Twins!$C$33="","",Twins!L33)</f>
        <v>2.8</v>
      </c>
      <c r="M24">
        <f>IF(Twins!$C$33="","",Twins!M33)</f>
        <v>0</v>
      </c>
      <c r="N24">
        <f>IF(Twins!$C$33="","",Twins!N33)</f>
        <v>1</v>
      </c>
      <c r="O24">
        <f>IF(Twins!$C$33="","",Twins!O33)</f>
        <v>0</v>
      </c>
    </row>
    <row r="25" spans="1:15" x14ac:dyDescent="0.2">
      <c r="A25" s="33">
        <f>IF(Yankees!$C$33="","",Yankees!B36)</f>
        <v>3</v>
      </c>
      <c r="B25" t="str">
        <f>IF(Yankees!$C$33="","",Yankees!C36)</f>
        <v>Snell, David</v>
      </c>
      <c r="C25" t="str">
        <f>IF(Yankees!$C36="","",Yankees!$C$3)</f>
        <v>Yankees</v>
      </c>
      <c r="D25" s="85">
        <f>IF(Yankees!$C$33="","",Yankees!D36)</f>
        <v>5</v>
      </c>
      <c r="E25">
        <f>IF(Yankees!$C$33="","",Yankees!E36)</f>
        <v>17</v>
      </c>
      <c r="F25">
        <f>IF(Yankees!$C$33="","",Yankees!F36)</f>
        <v>11</v>
      </c>
      <c r="G25">
        <f>IF(Yankees!$C$33="","",Yankees!G36)</f>
        <v>3</v>
      </c>
      <c r="H25">
        <f>IF(Yankees!$C$33="","",Yankees!H36)</f>
        <v>3</v>
      </c>
      <c r="I25" s="85">
        <f>IF(Yankees!$C$33="","",Yankees!I36)</f>
        <v>23.8</v>
      </c>
      <c r="J25" s="85">
        <f>IF(Yankees!$C$33="","",Yankees!J36)</f>
        <v>15.4</v>
      </c>
      <c r="K25" s="85">
        <f>IF(Yankees!$C$33="","",Yankees!K36)</f>
        <v>4.2</v>
      </c>
      <c r="L25" s="85">
        <f>IF(Yankees!$C$33="","",Yankees!L36)</f>
        <v>4.2</v>
      </c>
      <c r="M25">
        <f>IF(Yankees!$C$33="","",Yankees!M36)</f>
        <v>0</v>
      </c>
      <c r="N25">
        <f>IF(Yankees!$C$33="","",Yankees!N36)</f>
        <v>0</v>
      </c>
      <c r="O25">
        <f>IF(Yankees!$C$33="","",Yankees!O36)</f>
        <v>0</v>
      </c>
    </row>
    <row r="26" spans="1:15" x14ac:dyDescent="0.2">
      <c r="A26" s="33">
        <f>IF('Blue Jays'!$C$33="","",'Blue Jays'!B39)</f>
        <v>1</v>
      </c>
      <c r="B26" t="str">
        <f>IF('Blue Jays'!$C$33="","",'Blue Jays'!C39)</f>
        <v>Potts, Tim</v>
      </c>
      <c r="C26" t="str">
        <f>IF('Blue Jays'!$C39="","",'Blue Jays'!$C$3)</f>
        <v>Blue Jays</v>
      </c>
      <c r="D26" s="85">
        <f>IF('Blue Jays'!$C$33="","",'Blue Jays'!D39)</f>
        <v>4</v>
      </c>
      <c r="E26">
        <f>IF('Blue Jays'!$C$33="","",'Blue Jays'!E39)</f>
        <v>2</v>
      </c>
      <c r="F26">
        <f>IF('Blue Jays'!$C$33="","",'Blue Jays'!F39)</f>
        <v>0</v>
      </c>
      <c r="G26">
        <f>IF('Blue Jays'!$C$33="","",'Blue Jays'!G39)</f>
        <v>0</v>
      </c>
      <c r="H26">
        <f>IF('Blue Jays'!$C$33="","",'Blue Jays'!H39)</f>
        <v>5</v>
      </c>
      <c r="I26" s="85">
        <f>IF('Blue Jays'!$C$33="","",'Blue Jays'!I39)</f>
        <v>3.5</v>
      </c>
      <c r="J26" s="85">
        <f>IF('Blue Jays'!$C$33="","",'Blue Jays'!J39)</f>
        <v>0</v>
      </c>
      <c r="K26" s="85">
        <f>IF('Blue Jays'!$C$33="","",'Blue Jays'!K39)</f>
        <v>0</v>
      </c>
      <c r="L26" s="85">
        <f>IF('Blue Jays'!$C$33="","",'Blue Jays'!L39)</f>
        <v>8.75</v>
      </c>
      <c r="M26">
        <f>IF('Blue Jays'!$C$33="","",'Blue Jays'!M39)</f>
        <v>0</v>
      </c>
      <c r="N26">
        <f>IF('Blue Jays'!$C$33="","",'Blue Jays'!N39)</f>
        <v>0</v>
      </c>
      <c r="O26">
        <f>IF('Blue Jays'!$C$33="","",'Blue Jays'!O39)</f>
        <v>0</v>
      </c>
    </row>
    <row r="27" spans="1:15" x14ac:dyDescent="0.2">
      <c r="A27" s="33">
        <f>IF(Twins!$C$33="","",Twins!B37)</f>
        <v>1</v>
      </c>
      <c r="B27" t="str">
        <f>IF(Twins!$C$33="","",Twins!C37)</f>
        <v>Goshorn, Cory</v>
      </c>
      <c r="C27" t="str">
        <f>IF(Twins!$C37="","",Twins!$C$3)</f>
        <v>Twins</v>
      </c>
      <c r="D27" s="85">
        <f>IF(Twins!$C$33="","",Twins!D37)</f>
        <v>4</v>
      </c>
      <c r="E27">
        <f>IF(Twins!$C$33="","",Twins!E37)</f>
        <v>4</v>
      </c>
      <c r="F27">
        <f>IF(Twins!$C$33="","",Twins!F37)</f>
        <v>3</v>
      </c>
      <c r="G27">
        <f>IF(Twins!$C$33="","",Twins!G37)</f>
        <v>0</v>
      </c>
      <c r="H27">
        <f>IF(Twins!$C$33="","",Twins!H37)</f>
        <v>1</v>
      </c>
      <c r="I27" s="85">
        <f>IF(Twins!$C$33="","",Twins!I37)</f>
        <v>7</v>
      </c>
      <c r="J27" s="85">
        <f>IF(Twins!$C$33="","",Twins!J37)</f>
        <v>5.25</v>
      </c>
      <c r="K27" s="85">
        <f>IF(Twins!$C$33="","",Twins!K37)</f>
        <v>0</v>
      </c>
      <c r="L27" s="85">
        <f>IF(Twins!$C$33="","",Twins!L37)</f>
        <v>1.75</v>
      </c>
      <c r="M27">
        <f>IF(Twins!$C$33="","",Twins!M37)</f>
        <v>0</v>
      </c>
      <c r="N27">
        <f>IF(Twins!$C$33="","",Twins!N37)</f>
        <v>0</v>
      </c>
      <c r="O27">
        <f>IF(Twins!$C$33="","",Twins!O37)</f>
        <v>0</v>
      </c>
    </row>
    <row r="28" spans="1:15" x14ac:dyDescent="0.2">
      <c r="A28" s="33">
        <f>IF(Yankees!$C$33="","",Yankees!B38)</f>
        <v>2</v>
      </c>
      <c r="B28" t="str">
        <f>IF(Yankees!$C$33="","",Yankees!C38)</f>
        <v>LaCoe, Curt</v>
      </c>
      <c r="C28" t="str">
        <f>IF(Yankees!$C38="","",Yankees!$C$3)</f>
        <v>Yankees</v>
      </c>
      <c r="D28" s="85">
        <f>IF(Yankees!$C$33="","",Yankees!D38)</f>
        <v>2.6666666666666674</v>
      </c>
      <c r="E28">
        <f>IF(Yankees!$C$33="","",Yankees!E38)</f>
        <v>4</v>
      </c>
      <c r="F28">
        <f>IF(Yankees!$C$33="","",Yankees!F38)</f>
        <v>0</v>
      </c>
      <c r="G28">
        <f>IF(Yankees!$C$33="","",Yankees!G38)</f>
        <v>0</v>
      </c>
      <c r="H28">
        <f>IF(Yankees!$C$33="","",Yankees!H38)</f>
        <v>0</v>
      </c>
      <c r="I28" s="85">
        <f>IF(Yankees!$C$33="","",Yankees!I38)</f>
        <v>10.499999999999996</v>
      </c>
      <c r="J28" s="85">
        <f>IF(Yankees!$C$33="","",Yankees!J38)</f>
        <v>0</v>
      </c>
      <c r="K28" s="85">
        <f>IF(Yankees!$C$33="","",Yankees!K38)</f>
        <v>0</v>
      </c>
      <c r="L28" s="85">
        <f>IF(Yankees!$C$33="","",Yankees!L38)</f>
        <v>0</v>
      </c>
      <c r="M28">
        <f>IF(Yankees!$C$33="","",Yankees!M38)</f>
        <v>0</v>
      </c>
      <c r="N28">
        <f>IF(Yankees!$C$33="","",Yankees!N38)</f>
        <v>0</v>
      </c>
      <c r="O28">
        <f>IF(Yankees!$C$33="","",Yankees!O38)</f>
        <v>0</v>
      </c>
    </row>
    <row r="29" spans="1:15" x14ac:dyDescent="0.2">
      <c r="A29" s="33">
        <f>IF(Athletics!$C$35="","",Athletics!B35)</f>
        <v>1</v>
      </c>
      <c r="B29" t="str">
        <f>IF(Athletics!$C$35="","",Athletics!C35)</f>
        <v>Lovett, Bryan</v>
      </c>
      <c r="C29" t="str">
        <f>IF(Athletics!$C35="","",Athletics!$C$3)</f>
        <v>Athletics</v>
      </c>
      <c r="D29" s="85">
        <f>IF(Athletics!$C$35="","",Athletics!D35)</f>
        <v>1</v>
      </c>
      <c r="E29">
        <f>IF(Athletics!$C$35="","",Athletics!E35)</f>
        <v>5</v>
      </c>
      <c r="F29">
        <f>IF(Athletics!$C$35="","",Athletics!F35)</f>
        <v>6</v>
      </c>
      <c r="G29">
        <f>IF(Athletics!$C$35="","",Athletics!G35)</f>
        <v>3</v>
      </c>
      <c r="H29">
        <f>IF(Athletics!$C$35="","",Athletics!H35)</f>
        <v>0</v>
      </c>
      <c r="I29" s="85">
        <f>IF(Athletics!$C$35="","",Athletics!I35)</f>
        <v>35</v>
      </c>
      <c r="J29" s="85">
        <f>IF(Athletics!$C$35="","",Athletics!J35)</f>
        <v>42</v>
      </c>
      <c r="K29" s="85">
        <f>IF(Athletics!$C$35="","",Athletics!K35)</f>
        <v>21</v>
      </c>
      <c r="L29" s="85">
        <f>IF(Athletics!$C$35="","",Athletics!L35)</f>
        <v>0</v>
      </c>
      <c r="M29">
        <f>IF(Athletics!$C$35="","",Athletics!M35)</f>
        <v>0</v>
      </c>
      <c r="N29">
        <f>IF(Athletics!$C$35="","",Athletics!N35)</f>
        <v>0</v>
      </c>
      <c r="O29">
        <f>IF(Athletics!$C$35="","",Athletics!O35)</f>
        <v>0</v>
      </c>
    </row>
    <row r="30" spans="1:15" x14ac:dyDescent="0.2">
      <c r="A30" s="33" t="str">
        <f>IF(Athletics!$C$37="","",Athletics!B37)</f>
        <v>1</v>
      </c>
      <c r="B30" t="str">
        <f>IF(Athletics!$C$37="","",Athletics!C37)</f>
        <v>Hurst, David</v>
      </c>
      <c r="C30" t="str">
        <f>IF(Athletics!$C37="","",Athletics!$C$3)</f>
        <v>Athletics</v>
      </c>
      <c r="D30" s="85">
        <f>IF(Athletics!$C$37="","",Athletics!D37)</f>
        <v>1</v>
      </c>
      <c r="E30" s="33" t="str">
        <f>IF(Athletics!$C$37="","",Athletics!E37)</f>
        <v>4</v>
      </c>
      <c r="F30" s="33" t="str">
        <f>IF(Athletics!$C$37="","",Athletics!F37)</f>
        <v>3</v>
      </c>
      <c r="G30" s="33" t="str">
        <f>IF(Athletics!$C$37="","",Athletics!G37)</f>
        <v>2</v>
      </c>
      <c r="H30" s="33" t="str">
        <f>IF(Athletics!$C$37="","",Athletics!H37)</f>
        <v>0</v>
      </c>
      <c r="I30" s="93">
        <f>IF(Athletics!$C$37="","",Athletics!I37)</f>
        <v>28</v>
      </c>
      <c r="J30" s="93">
        <f>IF(Athletics!$C$37="","",Athletics!J37)</f>
        <v>21</v>
      </c>
      <c r="K30" s="93">
        <f>IF(Athletics!$C$37="","",Athletics!K37)</f>
        <v>14</v>
      </c>
      <c r="L30" s="93">
        <f>IF(Athletics!$C$37="","",Athletics!L37)</f>
        <v>0</v>
      </c>
      <c r="M30" s="33" t="str">
        <f>IF(Athletics!$C$37="","",Athletics!M37)</f>
        <v>0</v>
      </c>
      <c r="N30" s="33" t="str">
        <f>IF(Athletics!$C$37="","",Athletics!N37)</f>
        <v>0</v>
      </c>
      <c r="O30" s="33" t="str">
        <f>IF(Athletics!$C$37="","",Athletics!O37)</f>
        <v>0</v>
      </c>
    </row>
    <row r="31" spans="1:15" x14ac:dyDescent="0.2">
      <c r="A31" s="33">
        <f>IF('Blue Jays'!$C$33="","",'Blue Jays'!B33)</f>
        <v>1</v>
      </c>
      <c r="B31" t="str">
        <f>IF('Blue Jays'!$C$33="","",'Blue Jays'!C33)</f>
        <v>Phillips, Jack</v>
      </c>
      <c r="C31" t="str">
        <f>IF('Blue Jays'!$C33="","",'Blue Jays'!$C$3)</f>
        <v>Blue Jays</v>
      </c>
      <c r="D31" s="85">
        <f>IF('Blue Jays'!$C$33="","",'Blue Jays'!D33)</f>
        <v>1</v>
      </c>
      <c r="E31">
        <f>IF('Blue Jays'!$C$33="","",'Blue Jays'!E33)</f>
        <v>0</v>
      </c>
      <c r="F31">
        <f>IF('Blue Jays'!$C$33="","",'Blue Jays'!F33)</f>
        <v>0</v>
      </c>
      <c r="G31">
        <f>IF('Blue Jays'!$C$33="","",'Blue Jays'!G33)</f>
        <v>0</v>
      </c>
      <c r="H31">
        <f>IF('Blue Jays'!$C$33="","",'Blue Jays'!H33)</f>
        <v>0</v>
      </c>
      <c r="I31" s="85">
        <f>IF('Blue Jays'!$C$33="","",'Blue Jays'!I33)</f>
        <v>0</v>
      </c>
      <c r="J31" s="85">
        <f>IF('Blue Jays'!$C$33="","",'Blue Jays'!J33)</f>
        <v>0</v>
      </c>
      <c r="K31" s="85">
        <f>IF('Blue Jays'!$C$33="","",'Blue Jays'!K33)</f>
        <v>0</v>
      </c>
      <c r="L31" s="85">
        <f>IF('Blue Jays'!$C$33="","",'Blue Jays'!L33)</f>
        <v>0</v>
      </c>
      <c r="M31">
        <f>IF('Blue Jays'!$C$33="","",'Blue Jays'!M33)</f>
        <v>0</v>
      </c>
      <c r="N31">
        <f>IF('Blue Jays'!$C$33="","",'Blue Jays'!N33)</f>
        <v>0</v>
      </c>
      <c r="O31">
        <f>IF('Blue Jays'!$C$33="","",'Blue Jays'!O33)</f>
        <v>0</v>
      </c>
    </row>
    <row r="32" spans="1:15" x14ac:dyDescent="0.2">
      <c r="A32" s="33">
        <f>IF('Blue Jays'!$C$33="","",'Blue Jays'!B36)</f>
        <v>1</v>
      </c>
      <c r="B32" t="str">
        <f>IF('Blue Jays'!$C$33="","",'Blue Jays'!C36)</f>
        <v>Warfel, David</v>
      </c>
      <c r="C32" t="str">
        <f>IF('Blue Jays'!$C36="","",'Blue Jays'!$C$3)</f>
        <v>Blue Jays</v>
      </c>
      <c r="D32" s="85">
        <f>IF('Blue Jays'!$C$33="","",'Blue Jays'!D36)</f>
        <v>1</v>
      </c>
      <c r="E32">
        <f>IF('Blue Jays'!$C$33="","",'Blue Jays'!E36)</f>
        <v>3</v>
      </c>
      <c r="F32">
        <f>IF('Blue Jays'!$C$33="","",'Blue Jays'!F36)</f>
        <v>4</v>
      </c>
      <c r="G32">
        <f>IF('Blue Jays'!$C$33="","",'Blue Jays'!G36)</f>
        <v>4</v>
      </c>
      <c r="H32">
        <f>IF('Blue Jays'!$C$33="","",'Blue Jays'!H36)</f>
        <v>0</v>
      </c>
      <c r="I32" s="85">
        <f>IF('Blue Jays'!$C$33="","",'Blue Jays'!I36)</f>
        <v>21</v>
      </c>
      <c r="J32" s="85">
        <f>IF('Blue Jays'!$C$33="","",'Blue Jays'!J36)</f>
        <v>28</v>
      </c>
      <c r="K32" s="85">
        <f>IF('Blue Jays'!$C$33="","",'Blue Jays'!K36)</f>
        <v>28</v>
      </c>
      <c r="L32" s="85">
        <f>IF('Blue Jays'!$C$33="","",'Blue Jays'!L36)</f>
        <v>0</v>
      </c>
      <c r="M32">
        <f>IF('Blue Jays'!$C$33="","",'Blue Jays'!M36)</f>
        <v>0</v>
      </c>
      <c r="N32">
        <f>IF('Blue Jays'!$C$33="","",'Blue Jays'!N36)</f>
        <v>0</v>
      </c>
      <c r="O32">
        <f>IF('Blue Jays'!$C$33="","",'Blue Jays'!O36)</f>
        <v>0</v>
      </c>
    </row>
    <row r="33" spans="1:15" x14ac:dyDescent="0.2">
      <c r="A33" s="33">
        <f>IF('Blue Jays'!$C$33="","",'Blue Jays'!B37)</f>
        <v>1</v>
      </c>
      <c r="B33" t="str">
        <f>IF('Blue Jays'!$C$33="","",'Blue Jays'!C37)</f>
        <v>Schmuck, Keith</v>
      </c>
      <c r="C33" t="str">
        <f>IF('Blue Jays'!$C37="","",'Blue Jays'!$C$3)</f>
        <v>Blue Jays</v>
      </c>
      <c r="D33" s="85">
        <f>IF('Blue Jays'!$C$33="","",'Blue Jays'!D37)</f>
        <v>1</v>
      </c>
      <c r="E33">
        <f>IF('Blue Jays'!$C$33="","",'Blue Jays'!E37)</f>
        <v>2</v>
      </c>
      <c r="F33">
        <f>IF('Blue Jays'!$C$33="","",'Blue Jays'!F37)</f>
        <v>4</v>
      </c>
      <c r="G33">
        <f>IF('Blue Jays'!$C$33="","",'Blue Jays'!G37)</f>
        <v>5</v>
      </c>
      <c r="H33">
        <f>IF('Blue Jays'!$C$33="","",'Blue Jays'!H37)</f>
        <v>0</v>
      </c>
      <c r="I33" s="85">
        <f>IF('Blue Jays'!$C$33="","",'Blue Jays'!I37)</f>
        <v>14</v>
      </c>
      <c r="J33" s="85">
        <f>IF('Blue Jays'!$C$33="","",'Blue Jays'!J37)</f>
        <v>28</v>
      </c>
      <c r="K33" s="85">
        <f>IF('Blue Jays'!$C$33="","",'Blue Jays'!K37)</f>
        <v>35</v>
      </c>
      <c r="L33" s="85">
        <f>IF('Blue Jays'!$C$33="","",'Blue Jays'!L37)</f>
        <v>0</v>
      </c>
      <c r="M33">
        <f>IF('Blue Jays'!$C$33="","",'Blue Jays'!M37)</f>
        <v>0</v>
      </c>
      <c r="N33">
        <f>IF('Blue Jays'!$C$33="","",'Blue Jays'!N37)</f>
        <v>0</v>
      </c>
      <c r="O33">
        <f>IF('Blue Jays'!$C$33="","",'Blue Jays'!O37)</f>
        <v>0</v>
      </c>
    </row>
    <row r="34" spans="1:15" x14ac:dyDescent="0.2">
      <c r="A34" s="33">
        <f>IF(Orioles!$C$33="","",Orioles!B33)</f>
        <v>1</v>
      </c>
      <c r="B34" t="str">
        <f>IF(Orioles!$C$33="","",Orioles!C33)</f>
        <v>Beaverson, Chris</v>
      </c>
      <c r="C34" t="str">
        <f>IF(Orioles!$C33="","",Orioles!$C$3)</f>
        <v>Orioles</v>
      </c>
      <c r="D34" s="85">
        <f>IF(Orioles!$C$33="","",Orioles!D33)</f>
        <v>0.66666666666666663</v>
      </c>
      <c r="E34">
        <f>IF(Orioles!$C$33="","",Orioles!E33)</f>
        <v>0</v>
      </c>
      <c r="F34">
        <f>IF(Orioles!$C$33="","",Orioles!F33)</f>
        <v>0</v>
      </c>
      <c r="G34">
        <f>IF(Orioles!$C$33="","",Orioles!G33)</f>
        <v>0</v>
      </c>
      <c r="H34">
        <f>IF(Orioles!$C$33="","",Orioles!H33)</f>
        <v>1</v>
      </c>
      <c r="I34" s="85">
        <f>IF(Orioles!$C$33="","",Orioles!I33)</f>
        <v>0</v>
      </c>
      <c r="J34" s="85">
        <f>IF(Orioles!$C$33="","",Orioles!J33)</f>
        <v>0</v>
      </c>
      <c r="K34" s="85">
        <f>IF(Orioles!$C$33="","",Orioles!K33)</f>
        <v>0</v>
      </c>
      <c r="L34" s="85">
        <f>IF(Orioles!$C$33="","",Orioles!L33)</f>
        <v>10.5</v>
      </c>
      <c r="M34">
        <f>IF(Orioles!$C$33="","",Orioles!M33)</f>
        <v>0</v>
      </c>
      <c r="N34">
        <f>IF(Orioles!$C$33="","",Orioles!N33)</f>
        <v>0</v>
      </c>
      <c r="O34">
        <f>IF(Orioles!$C$33="","",Orioles!O33)</f>
        <v>0</v>
      </c>
    </row>
    <row r="35" spans="1:15" x14ac:dyDescent="0.2">
      <c r="A35" s="33">
        <f>IF('Red Sox'!$C$33="","",'Red Sox'!B34)</f>
        <v>1</v>
      </c>
      <c r="B35" t="str">
        <f>IF('Red Sox'!$C$33="","",'Red Sox'!C34)</f>
        <v>Gayman, Randy</v>
      </c>
      <c r="C35" t="str">
        <f>IF('Red Sox'!$C34="","",'Red Sox'!$C$3)</f>
        <v>Red Sox</v>
      </c>
      <c r="D35" s="85">
        <f>IF('Red Sox'!$C$33="","",'Red Sox'!D34)</f>
        <v>0.33333333333333331</v>
      </c>
      <c r="E35">
        <f>IF('Red Sox'!$C$33="","",'Red Sox'!E34)</f>
        <v>5</v>
      </c>
      <c r="F35">
        <f>IF('Red Sox'!$C$33="","",'Red Sox'!F34)</f>
        <v>5</v>
      </c>
      <c r="G35">
        <f>IF('Red Sox'!$C$33="","",'Red Sox'!G34)</f>
        <v>1</v>
      </c>
      <c r="H35">
        <f>IF('Red Sox'!$C$33="","",'Red Sox'!H34)</f>
        <v>0</v>
      </c>
      <c r="I35" s="85">
        <f>IF('Red Sox'!$C$33="","",'Red Sox'!I34)</f>
        <v>105</v>
      </c>
      <c r="J35" s="85">
        <f>IF('Red Sox'!$C$33="","",'Red Sox'!J34)</f>
        <v>105</v>
      </c>
      <c r="K35" s="85">
        <f>IF('Red Sox'!$C$33="","",'Red Sox'!K34)</f>
        <v>21</v>
      </c>
      <c r="L35" s="85">
        <f>IF('Red Sox'!$C$33="","",'Red Sox'!L34)</f>
        <v>0</v>
      </c>
      <c r="M35">
        <f>IF('Red Sox'!$C$33="","",'Red Sox'!M34)</f>
        <v>0</v>
      </c>
      <c r="N35">
        <f>IF('Red Sox'!$C$33="","",'Red Sox'!N34)</f>
        <v>0</v>
      </c>
      <c r="O35">
        <f>IF('Red Sox'!$C$33="","",'Red Sox'!O34)</f>
        <v>0</v>
      </c>
    </row>
  </sheetData>
  <sortState ref="A2:O64">
    <sortCondition descending="1" ref="D2:D64"/>
  </sortState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pane ySplit="1" topLeftCell="A21" activePane="bottomLeft" state="frozen"/>
      <selection pane="bottomLeft" activeCell="A2" sqref="A2:O35"/>
    </sheetView>
  </sheetViews>
  <sheetFormatPr defaultRowHeight="12.75" x14ac:dyDescent="0.2"/>
  <cols>
    <col min="1" max="1" width="5" bestFit="1" customWidth="1"/>
    <col min="2" max="2" width="17" bestFit="1" customWidth="1"/>
    <col min="3" max="3" width="13.42578125" bestFit="1" customWidth="1"/>
    <col min="4" max="4" width="7.28515625" style="85" customWidth="1"/>
    <col min="5" max="8" width="7.28515625" customWidth="1"/>
    <col min="9" max="12" width="7.28515625" style="85" customWidth="1"/>
    <col min="13" max="15" width="7.28515625" customWidth="1"/>
  </cols>
  <sheetData>
    <row r="1" spans="1:15" x14ac:dyDescent="0.2">
      <c r="A1" s="16" t="s">
        <v>25</v>
      </c>
      <c r="B1" s="18" t="s">
        <v>26</v>
      </c>
      <c r="C1" s="18" t="s">
        <v>6</v>
      </c>
      <c r="D1" s="30" t="s">
        <v>40</v>
      </c>
      <c r="E1" s="16" t="s">
        <v>29</v>
      </c>
      <c r="F1" s="16" t="s">
        <v>28</v>
      </c>
      <c r="G1" s="16" t="s">
        <v>34</v>
      </c>
      <c r="H1" s="16" t="s">
        <v>35</v>
      </c>
      <c r="I1" s="86" t="s">
        <v>41</v>
      </c>
      <c r="J1" s="86" t="s">
        <v>42</v>
      </c>
      <c r="K1" s="86" t="s">
        <v>43</v>
      </c>
      <c r="L1" s="86" t="s">
        <v>44</v>
      </c>
      <c r="M1" s="16" t="s">
        <v>1</v>
      </c>
      <c r="N1" s="16" t="s">
        <v>3</v>
      </c>
      <c r="O1" s="30" t="s">
        <v>45</v>
      </c>
    </row>
    <row r="2" spans="1:15" x14ac:dyDescent="0.2">
      <c r="A2">
        <f>IF(Mets!$C$33="","",Mets!B34)</f>
        <v>10</v>
      </c>
      <c r="B2" t="str">
        <f>IF(Mets!$C$33="","",Mets!C34)</f>
        <v>Shoff, Todd</v>
      </c>
      <c r="C2" t="str">
        <f>IF(Mets!$C34="","",Mets!$C$3)</f>
        <v>Mets</v>
      </c>
      <c r="D2" s="85">
        <f>IF(Mets!$C$33="","",Mets!D34)</f>
        <v>40</v>
      </c>
      <c r="E2">
        <f>IF(Mets!$C$33="","",Mets!E34)</f>
        <v>45</v>
      </c>
      <c r="F2">
        <f>IF(Mets!$C$33="","",Mets!F34)</f>
        <v>24</v>
      </c>
      <c r="G2">
        <f>IF(Mets!$C$33="","",Mets!G34)</f>
        <v>24</v>
      </c>
      <c r="H2">
        <f>IF(Mets!$C$33="","",Mets!H34)</f>
        <v>23</v>
      </c>
      <c r="I2" s="85">
        <f>IF(Mets!$C$33="","",Mets!I34)</f>
        <v>7.875</v>
      </c>
      <c r="J2" s="85">
        <f>IF(Mets!$C$33="","",Mets!J34)</f>
        <v>4.2</v>
      </c>
      <c r="K2" s="85">
        <f>IF(Mets!$C$33="","",Mets!K34)</f>
        <v>4.2</v>
      </c>
      <c r="L2" s="85">
        <f>IF(Mets!$C$33="","",Mets!L34)</f>
        <v>4.0250000000000004</v>
      </c>
      <c r="M2">
        <f>IF(Mets!$C$33="","",Mets!M34)</f>
        <v>3</v>
      </c>
      <c r="N2">
        <f>IF(Mets!$C$33="","",Mets!N34)</f>
        <v>2</v>
      </c>
      <c r="O2">
        <f>IF(Mets!$C$33="","",Mets!O34)</f>
        <v>0</v>
      </c>
    </row>
    <row r="3" spans="1:15" x14ac:dyDescent="0.2">
      <c r="A3">
        <f>IF(Phillies!$C$33="","",Phillies!B33)</f>
        <v>10</v>
      </c>
      <c r="B3" t="str">
        <f>IF(Phillies!$C$33="","",Phillies!C33)</f>
        <v>Johnston, Paul</v>
      </c>
      <c r="C3" t="str">
        <f>IF(Phillies!$C33="","",Phillies!$C$3)</f>
        <v>Phillies</v>
      </c>
      <c r="D3" s="85">
        <f>IF(Phillies!$C$33="","",Phillies!D33)</f>
        <v>40</v>
      </c>
      <c r="E3">
        <f>IF(Phillies!$C$33="","",Phillies!E33)</f>
        <v>47</v>
      </c>
      <c r="F3">
        <f>IF(Phillies!$C$33="","",Phillies!F33)</f>
        <v>22</v>
      </c>
      <c r="G3">
        <f>IF(Phillies!$C$33="","",Phillies!G33)</f>
        <v>20</v>
      </c>
      <c r="H3">
        <f>IF(Phillies!$C$33="","",Phillies!H33)</f>
        <v>33</v>
      </c>
      <c r="I3" s="85">
        <f>IF(Phillies!$C$33="","",Phillies!I33)</f>
        <v>8.2249999999999996</v>
      </c>
      <c r="J3" s="85">
        <f>IF(Phillies!$C$33="","",Phillies!J33)</f>
        <v>3.85</v>
      </c>
      <c r="K3" s="85">
        <f>IF(Phillies!$C$33="","",Phillies!K33)</f>
        <v>3.5</v>
      </c>
      <c r="L3" s="85">
        <f>IF(Phillies!$C$33="","",Phillies!L33)</f>
        <v>5.7750000000000004</v>
      </c>
      <c r="M3">
        <f>IF(Phillies!$C$33="","",Phillies!M33)</f>
        <v>5</v>
      </c>
      <c r="N3">
        <f>IF(Phillies!$C$33="","",Phillies!N33)</f>
        <v>1</v>
      </c>
      <c r="O3">
        <f>IF(Phillies!$C$33="","",Phillies!O33)</f>
        <v>0</v>
      </c>
    </row>
    <row r="4" spans="1:15" x14ac:dyDescent="0.2">
      <c r="A4">
        <f>IF(Marlins!$C$33="","",Marlins!B35)</f>
        <v>9</v>
      </c>
      <c r="B4" t="str">
        <f>IF(Marlins!$C$33="","",Marlins!C35)</f>
        <v>Brady, Scott</v>
      </c>
      <c r="C4" t="str">
        <f>IF(Marlins!$C35="","",Marlins!$C$3)</f>
        <v>Marlins</v>
      </c>
      <c r="D4" s="85">
        <f>IF(Marlins!$C$33="","",Marlins!D35)</f>
        <v>36</v>
      </c>
      <c r="E4">
        <f>IF(Marlins!$C$33="","",Marlins!E35)</f>
        <v>49</v>
      </c>
      <c r="F4">
        <f>IF(Marlins!$C$33="","",Marlins!F35)</f>
        <v>18</v>
      </c>
      <c r="G4">
        <f>IF(Marlins!$C$33="","",Marlins!G35)</f>
        <v>20</v>
      </c>
      <c r="H4">
        <f>IF(Marlins!$C$33="","",Marlins!H35)</f>
        <v>15</v>
      </c>
      <c r="I4" s="85">
        <f>IF(Marlins!$C$33="","",Marlins!I35)</f>
        <v>9.5277777777777786</v>
      </c>
      <c r="J4" s="85">
        <f>IF(Marlins!$C$33="","",Marlins!J35)</f>
        <v>3.5</v>
      </c>
      <c r="K4" s="85">
        <f>IF(Marlins!$C$33="","",Marlins!K35)</f>
        <v>3.8888888888888888</v>
      </c>
      <c r="L4" s="85">
        <f>IF(Marlins!$C$33="","",Marlins!L35)</f>
        <v>2.9166666666666665</v>
      </c>
      <c r="M4">
        <f>IF(Marlins!$C$33="","",Marlins!M35)</f>
        <v>3</v>
      </c>
      <c r="N4">
        <f>IF(Marlins!$C$33="","",Marlins!N35)</f>
        <v>3</v>
      </c>
      <c r="O4">
        <f>IF(Marlins!$C$33="","",Marlins!O35)</f>
        <v>0</v>
      </c>
    </row>
    <row r="5" spans="1:15" x14ac:dyDescent="0.2">
      <c r="A5">
        <f>IF(Cardinals!$C$34="","",Cardinals!B34)</f>
        <v>9</v>
      </c>
      <c r="B5" t="str">
        <f>IF(Cardinals!$C$34="","",Cardinals!C34)</f>
        <v>Yoho, Eric</v>
      </c>
      <c r="C5" t="str">
        <f>IF(Cardinals!$C34="","",Cardinals!$C$3)</f>
        <v>Cardinals</v>
      </c>
      <c r="D5" s="85">
        <f>IF(Cardinals!$C$34="","",Cardinals!D34)</f>
        <v>34</v>
      </c>
      <c r="E5">
        <f>IF(Cardinals!$C$34="","",Cardinals!E34)</f>
        <v>41</v>
      </c>
      <c r="F5">
        <f>IF(Cardinals!$C$34="","",Cardinals!F34)</f>
        <v>10</v>
      </c>
      <c r="G5">
        <f>IF(Cardinals!$C$34="","",Cardinals!G34)</f>
        <v>6</v>
      </c>
      <c r="H5">
        <f>IF(Cardinals!$C$34="","",Cardinals!H34)</f>
        <v>24</v>
      </c>
      <c r="I5" s="85">
        <f>IF(Cardinals!$C$34="","",Cardinals!I34)</f>
        <v>8.4411764705882355</v>
      </c>
      <c r="J5" s="85">
        <f>IF(Cardinals!$C$34="","",Cardinals!J34)</f>
        <v>2.0588235294117645</v>
      </c>
      <c r="K5" s="85">
        <f>IF(Cardinals!$C$34="","",Cardinals!K34)</f>
        <v>1.2352941176470589</v>
      </c>
      <c r="L5" s="85">
        <f>IF(Cardinals!$C$34="","",Cardinals!L34)</f>
        <v>4.9411764705882355</v>
      </c>
      <c r="M5">
        <f>IF(Cardinals!$C$34="","",Cardinals!M34)</f>
        <v>5</v>
      </c>
      <c r="N5">
        <f>IF(Cardinals!$C$34="","",Cardinals!N34)</f>
        <v>2</v>
      </c>
      <c r="O5">
        <f>IF(Cardinals!$C$34="","",Cardinals!O34)</f>
        <v>1</v>
      </c>
    </row>
    <row r="6" spans="1:15" x14ac:dyDescent="0.2">
      <c r="A6">
        <f>IF(Diamondbacks!$C$33="","",Diamondbacks!B33)</f>
        <v>10</v>
      </c>
      <c r="B6" t="str">
        <f>IF(Diamondbacks!$C$33="","",Diamondbacks!C33)</f>
        <v>Stottlemyer, Barry</v>
      </c>
      <c r="C6" t="str">
        <f>IF(Diamondbacks!$C33="","",Diamondbacks!$C$3)</f>
        <v>Diamondbacks</v>
      </c>
      <c r="D6" s="85">
        <f>IF(Diamondbacks!$C$33="","",Diamondbacks!D33)</f>
        <v>31.666666666666664</v>
      </c>
      <c r="E6">
        <f>IF(Diamondbacks!$C$33="","",Diamondbacks!E33)</f>
        <v>65</v>
      </c>
      <c r="F6">
        <f>IF(Diamondbacks!$C$33="","",Diamondbacks!F33)</f>
        <v>40</v>
      </c>
      <c r="G6">
        <f>IF(Diamondbacks!$C$33="","",Diamondbacks!G33)</f>
        <v>17</v>
      </c>
      <c r="H6">
        <f>IF(Diamondbacks!$C$33="","",Diamondbacks!H33)</f>
        <v>12</v>
      </c>
      <c r="I6" s="85">
        <f>IF(Diamondbacks!$C$33="","",Diamondbacks!I33)</f>
        <v>14.368421052631581</v>
      </c>
      <c r="J6" s="85">
        <f>IF(Diamondbacks!$C$33="","",Diamondbacks!J33)</f>
        <v>8.8421052631578956</v>
      </c>
      <c r="K6" s="85">
        <f>IF(Diamondbacks!$C$33="","",Diamondbacks!K33)</f>
        <v>3.7578947368421054</v>
      </c>
      <c r="L6" s="85">
        <f>IF(Diamondbacks!$C$33="","",Diamondbacks!L33)</f>
        <v>2.6526315789473687</v>
      </c>
      <c r="M6">
        <f>IF(Diamondbacks!$C$33="","",Diamondbacks!M33)</f>
        <v>2</v>
      </c>
      <c r="N6">
        <f>IF(Diamondbacks!$C$33="","",Diamondbacks!N33)</f>
        <v>3</v>
      </c>
      <c r="O6">
        <f>IF(Diamondbacks!$C$33="","",Diamondbacks!O33)</f>
        <v>0</v>
      </c>
    </row>
    <row r="7" spans="1:15" x14ac:dyDescent="0.2">
      <c r="A7">
        <f>IF(Pirates!$C$33="","",Pirates!B34)</f>
        <v>8</v>
      </c>
      <c r="B7" t="str">
        <f>IF(Pirates!$C$33="","",Pirates!C34)</f>
        <v>Persing, Jay</v>
      </c>
      <c r="C7" t="str">
        <f>IF(Pirates!$C34="","",Pirates!$C$3)</f>
        <v>Pirates</v>
      </c>
      <c r="D7" s="85">
        <f>IF(Pirates!$C$33="","",Pirates!D34)</f>
        <v>31</v>
      </c>
      <c r="E7">
        <f>IF(Pirates!$C$33="","",Pirates!E34)</f>
        <v>65</v>
      </c>
      <c r="F7">
        <f>IF(Pirates!$C$33="","",Pirates!F34)</f>
        <v>47</v>
      </c>
      <c r="G7">
        <f>IF(Pirates!$C$33="","",Pirates!G34)</f>
        <v>16</v>
      </c>
      <c r="H7">
        <f>IF(Pirates!$C$33="","",Pirates!H34)</f>
        <v>11</v>
      </c>
      <c r="I7" s="85">
        <f>IF(Pirates!$C$33="","",Pirates!I34)</f>
        <v>14.67741935483871</v>
      </c>
      <c r="J7" s="85">
        <f>IF(Pirates!$C$33="","",Pirates!J34)</f>
        <v>10.612903225806452</v>
      </c>
      <c r="K7" s="85">
        <f>IF(Pirates!$C$33="","",Pirates!K34)</f>
        <v>3.6129032258064515</v>
      </c>
      <c r="L7" s="85">
        <f>IF(Pirates!$C$33="","",Pirates!L34)</f>
        <v>2.4838709677419355</v>
      </c>
      <c r="M7">
        <f>IF(Pirates!$C$33="","",Pirates!M34)</f>
        <v>1</v>
      </c>
      <c r="N7">
        <f>IF(Pirates!$C$33="","",Pirates!N34)</f>
        <v>4</v>
      </c>
      <c r="O7">
        <f>IF(Pirates!$C$33="","",Pirates!O34)</f>
        <v>0</v>
      </c>
    </row>
    <row r="8" spans="1:15" x14ac:dyDescent="0.2">
      <c r="A8">
        <f>IF(Nationals!$C$33="","",Nationals!B36)</f>
        <v>8</v>
      </c>
      <c r="B8" t="str">
        <f>IF(Nationals!$C$33="","",Nationals!C36)</f>
        <v>Smith, Chad</v>
      </c>
      <c r="C8" t="str">
        <f>IF(Nationals!$C36="","",Nationals!$C$3)</f>
        <v>Nationals</v>
      </c>
      <c r="D8" s="85">
        <f>IF(Nationals!$C$33="","",Nationals!D36)</f>
        <v>28</v>
      </c>
      <c r="E8">
        <f>IF(Nationals!$C$33="","",Nationals!E36)</f>
        <v>58</v>
      </c>
      <c r="F8">
        <f>IF(Nationals!$C$33="","",Nationals!F36)</f>
        <v>40</v>
      </c>
      <c r="G8">
        <f>IF(Nationals!$C$33="","",Nationals!G36)</f>
        <v>23</v>
      </c>
      <c r="H8">
        <f>IF(Nationals!$C$33="","",Nationals!H36)</f>
        <v>16</v>
      </c>
      <c r="I8" s="85">
        <f>IF(Nationals!$C$33="","",Nationals!I36)</f>
        <v>14.5</v>
      </c>
      <c r="J8" s="85">
        <f>IF(Nationals!$C$33="","",Nationals!J36)</f>
        <v>10</v>
      </c>
      <c r="K8" s="85">
        <f>IF(Nationals!$C$33="","",Nationals!K36)</f>
        <v>5.75</v>
      </c>
      <c r="L8" s="85">
        <f>IF(Nationals!$C$33="","",Nationals!L36)</f>
        <v>4</v>
      </c>
      <c r="M8">
        <f>IF(Nationals!$C$33="","",Nationals!M36)</f>
        <v>2</v>
      </c>
      <c r="N8">
        <f>IF(Nationals!$C$33="","",Nationals!N36)</f>
        <v>3</v>
      </c>
      <c r="O8">
        <f>IF(Nationals!$C$33="","",Nationals!O36)</f>
        <v>0</v>
      </c>
    </row>
    <row r="9" spans="1:15" x14ac:dyDescent="0.2">
      <c r="A9">
        <f>IF(Mets!$C$33="","",Mets!B33)</f>
        <v>9</v>
      </c>
      <c r="B9" t="str">
        <f>IF(Mets!$C$33="","",Mets!C33)</f>
        <v>Weaver, Scott</v>
      </c>
      <c r="C9" t="str">
        <f>IF(Mets!$C33="","",Mets!$C$3)</f>
        <v>Mets</v>
      </c>
      <c r="D9" s="85">
        <f>IF(Mets!$C$33="","",Mets!D33)</f>
        <v>25</v>
      </c>
      <c r="E9">
        <f>IF(Mets!$C$33="","",Mets!E33)</f>
        <v>32</v>
      </c>
      <c r="F9">
        <f>IF(Mets!$C$33="","",Mets!F33)</f>
        <v>21</v>
      </c>
      <c r="G9">
        <f>IF(Mets!$C$33="","",Mets!G33)</f>
        <v>13</v>
      </c>
      <c r="H9">
        <f>IF(Mets!$C$33="","",Mets!H33)</f>
        <v>19</v>
      </c>
      <c r="I9" s="85">
        <f>IF(Mets!$C$33="","",Mets!I33)</f>
        <v>8.9600000000000009</v>
      </c>
      <c r="J9" s="85">
        <f>IF(Mets!$C$33="","",Mets!J33)</f>
        <v>5.88</v>
      </c>
      <c r="K9" s="85">
        <f>IF(Mets!$C$33="","",Mets!K33)</f>
        <v>3.64</v>
      </c>
      <c r="L9" s="85">
        <f>IF(Mets!$C$33="","",Mets!L33)</f>
        <v>5.32</v>
      </c>
      <c r="M9">
        <f>IF(Mets!$C$33="","",Mets!M33)</f>
        <v>0</v>
      </c>
      <c r="N9">
        <f>IF(Mets!$C$33="","",Mets!N33)</f>
        <v>2</v>
      </c>
      <c r="O9">
        <f>IF(Mets!$C$33="","",Mets!O33)</f>
        <v>2</v>
      </c>
    </row>
    <row r="10" spans="1:15" x14ac:dyDescent="0.2">
      <c r="A10">
        <f>IF(Cardinals!$C$35="","",Cardinals!B35)</f>
        <v>8</v>
      </c>
      <c r="B10" t="str">
        <f>IF(Cardinals!$C$35="","",Cardinals!C35)</f>
        <v>Palmer, Justin</v>
      </c>
      <c r="C10" t="str">
        <f>IF(Cardinals!$C35="","",Cardinals!$C$3)</f>
        <v>Cardinals</v>
      </c>
      <c r="D10" s="85">
        <f>IF(Cardinals!$C$35="","",Cardinals!D35)</f>
        <v>23.666666666666664</v>
      </c>
      <c r="E10">
        <f>IF(Cardinals!$C$35="","",Cardinals!E35)</f>
        <v>28</v>
      </c>
      <c r="F10">
        <f>IF(Cardinals!$C$35="","",Cardinals!F35)</f>
        <v>11</v>
      </c>
      <c r="G10">
        <f>IF(Cardinals!$C$35="","",Cardinals!G35)</f>
        <v>16</v>
      </c>
      <c r="H10">
        <f>IF(Cardinals!$C$35="","",Cardinals!H35)</f>
        <v>13</v>
      </c>
      <c r="I10" s="85">
        <f>IF(Cardinals!$C$35="","",Cardinals!I35)</f>
        <v>8.2816901408450718</v>
      </c>
      <c r="J10" s="85">
        <f>IF(Cardinals!$C$35="","",Cardinals!J35)</f>
        <v>3.2535211267605635</v>
      </c>
      <c r="K10" s="85">
        <f>IF(Cardinals!$C$35="","",Cardinals!K35)</f>
        <v>4.7323943661971839</v>
      </c>
      <c r="L10" s="85">
        <f>IF(Cardinals!$C$35="","",Cardinals!L35)</f>
        <v>3.8450704225352115</v>
      </c>
      <c r="M10">
        <f>IF(Cardinals!$C$35="","",Cardinals!M35)</f>
        <v>1</v>
      </c>
      <c r="N10">
        <f>IF(Cardinals!$C$35="","",Cardinals!N35)</f>
        <v>2</v>
      </c>
      <c r="O10">
        <f>IF(Cardinals!$C$35="","",Cardinals!O35)</f>
        <v>2</v>
      </c>
    </row>
    <row r="11" spans="1:15" x14ac:dyDescent="0.2">
      <c r="A11">
        <f>IF(Nationals!$C$33="","",Nationals!B35)</f>
        <v>7</v>
      </c>
      <c r="B11" t="str">
        <f>IF(Nationals!$C$33="","",Nationals!C35)</f>
        <v>Zayas, Andy</v>
      </c>
      <c r="C11" t="str">
        <f>IF(Nationals!$C35="","",Nationals!$C$3)</f>
        <v>Nationals</v>
      </c>
      <c r="D11" s="85">
        <f>IF(Nationals!$C$33="","",Nationals!D35)</f>
        <v>20</v>
      </c>
      <c r="E11">
        <f>IF(Nationals!$C$33="","",Nationals!E35)</f>
        <v>30</v>
      </c>
      <c r="F11">
        <f>IF(Nationals!$C$33="","",Nationals!F35)</f>
        <v>22</v>
      </c>
      <c r="G11">
        <f>IF(Nationals!$C$33="","",Nationals!G35)</f>
        <v>10</v>
      </c>
      <c r="H11">
        <f>IF(Nationals!$C$33="","",Nationals!H35)</f>
        <v>5</v>
      </c>
      <c r="I11" s="85">
        <f>IF(Nationals!$C$33="","",Nationals!I35)</f>
        <v>10.5</v>
      </c>
      <c r="J11" s="85">
        <f>IF(Nationals!$C$33="","",Nationals!J35)</f>
        <v>7.7</v>
      </c>
      <c r="K11" s="85">
        <f>IF(Nationals!$C$33="","",Nationals!K35)</f>
        <v>3.5</v>
      </c>
      <c r="L11" s="85">
        <f>IF(Nationals!$C$33="","",Nationals!L35)</f>
        <v>1.75</v>
      </c>
      <c r="M11">
        <f>IF(Nationals!$C$33="","",Nationals!M35)</f>
        <v>0</v>
      </c>
      <c r="N11">
        <f>IF(Nationals!$C$33="","",Nationals!N35)</f>
        <v>2</v>
      </c>
      <c r="O11">
        <f>IF(Nationals!$C$33="","",Nationals!O35)</f>
        <v>1</v>
      </c>
    </row>
    <row r="12" spans="1:15" x14ac:dyDescent="0.2">
      <c r="A12">
        <f>IF(Pirates!$C$33="","",Pirates!B33)</f>
        <v>6</v>
      </c>
      <c r="B12" t="str">
        <f>IF(Pirates!$C$33="","",Pirates!C33)</f>
        <v>Millon, Ernie</v>
      </c>
      <c r="C12" t="str">
        <f>IF(Pirates!$C33="","",Pirates!$C$3)</f>
        <v>Pirates</v>
      </c>
      <c r="D12" s="85">
        <f>IF(Pirates!$C$33="","",Pirates!D33)</f>
        <v>20</v>
      </c>
      <c r="E12">
        <f>IF(Pirates!$C$33="","",Pirates!E33)</f>
        <v>25</v>
      </c>
      <c r="F12">
        <f>IF(Pirates!$C$33="","",Pirates!F33)</f>
        <v>15</v>
      </c>
      <c r="G12">
        <f>IF(Pirates!$C$33="","",Pirates!G33)</f>
        <v>20</v>
      </c>
      <c r="H12">
        <f>IF(Pirates!$C$33="","",Pirates!H33)</f>
        <v>25</v>
      </c>
      <c r="I12" s="85">
        <f>IF(Pirates!$C$33="","",Pirates!I33)</f>
        <v>8.75</v>
      </c>
      <c r="J12" s="85">
        <f>IF(Pirates!$C$33="","",Pirates!J33)</f>
        <v>5.25</v>
      </c>
      <c r="K12" s="85">
        <f>IF(Pirates!$C$33="","",Pirates!K33)</f>
        <v>7</v>
      </c>
      <c r="L12" s="85">
        <f>IF(Pirates!$C$33="","",Pirates!L33)</f>
        <v>8.75</v>
      </c>
      <c r="M12">
        <f>IF(Pirates!$C$33="","",Pirates!M33)</f>
        <v>2</v>
      </c>
      <c r="N12">
        <f>IF(Pirates!$C$33="","",Pirates!N33)</f>
        <v>1</v>
      </c>
      <c r="O12">
        <f>IF(Pirates!$C$33="","",Pirates!O33)</f>
        <v>0</v>
      </c>
    </row>
    <row r="13" spans="1:15" x14ac:dyDescent="0.2">
      <c r="A13">
        <f>IF(Marlins!$C$33="","",Marlins!B37)</f>
        <v>6</v>
      </c>
      <c r="B13" t="str">
        <f>IF(Marlins!$C$33="","",Marlins!C37)</f>
        <v>Poff, Tim</v>
      </c>
      <c r="C13" t="str">
        <f>IF(Marlins!$C37="","",Marlins!$C$3)</f>
        <v>Marlins</v>
      </c>
      <c r="D13" s="85">
        <f>IF(Marlins!$C$33="","",Marlins!D37)</f>
        <v>19</v>
      </c>
      <c r="E13">
        <f>IF(Marlins!$C$33="","",Marlins!E37)</f>
        <v>29</v>
      </c>
      <c r="F13">
        <f>IF(Marlins!$C$33="","",Marlins!F37)</f>
        <v>15</v>
      </c>
      <c r="G13">
        <f>IF(Marlins!$C$33="","",Marlins!G37)</f>
        <v>6</v>
      </c>
      <c r="H13">
        <f>IF(Marlins!$C$33="","",Marlins!H37)</f>
        <v>7</v>
      </c>
      <c r="I13" s="85">
        <f>IF(Marlins!$C$33="","",Marlins!I37)</f>
        <v>10.684210526315789</v>
      </c>
      <c r="J13" s="85">
        <f>IF(Marlins!$C$33="","",Marlins!J37)</f>
        <v>5.5263157894736841</v>
      </c>
      <c r="K13" s="85">
        <f>IF(Marlins!$C$33="","",Marlins!K37)</f>
        <v>2.2105263157894739</v>
      </c>
      <c r="L13" s="85">
        <f>IF(Marlins!$C$33="","",Marlins!L37)</f>
        <v>2.5789473684210527</v>
      </c>
      <c r="M13">
        <f>IF(Marlins!$C$33="","",Marlins!M37)</f>
        <v>2</v>
      </c>
      <c r="N13">
        <f>IF(Marlins!$C$33="","",Marlins!N37)</f>
        <v>1</v>
      </c>
      <c r="O13">
        <f>IF(Marlins!$C$33="","",Marlins!O37)</f>
        <v>3</v>
      </c>
    </row>
    <row r="14" spans="1:15" x14ac:dyDescent="0.2">
      <c r="A14">
        <f>IF(Phillies!$C$33="","",Phillies!B35)</f>
        <v>8</v>
      </c>
      <c r="B14" t="str">
        <f>IF(Phillies!$C$33="","",Phillies!C35)</f>
        <v>Gartland, Terry</v>
      </c>
      <c r="C14" t="str">
        <f>IF(Phillies!$C35="","",Phillies!$C$3)</f>
        <v>Phillies</v>
      </c>
      <c r="D14" s="85">
        <f>IF(Phillies!$C$33="","",Phillies!D35)</f>
        <v>18</v>
      </c>
      <c r="E14">
        <f>IF(Phillies!$C$33="","",Phillies!E35)</f>
        <v>20</v>
      </c>
      <c r="F14">
        <f>IF(Phillies!$C$33="","",Phillies!F35)</f>
        <v>20</v>
      </c>
      <c r="G14">
        <f>IF(Phillies!$C$33="","",Phillies!G35)</f>
        <v>13</v>
      </c>
      <c r="H14">
        <f>IF(Phillies!$C$33="","",Phillies!H35)</f>
        <v>16</v>
      </c>
      <c r="I14" s="85">
        <f>IF(Phillies!$C$33="","",Phillies!I35)</f>
        <v>7.7777777777777777</v>
      </c>
      <c r="J14" s="85">
        <f>IF(Phillies!$C$33="","",Phillies!J35)</f>
        <v>7.7777777777777777</v>
      </c>
      <c r="K14" s="85">
        <f>IF(Phillies!$C$33="","",Phillies!K35)</f>
        <v>5.0555555555555554</v>
      </c>
      <c r="L14" s="85">
        <f>IF(Phillies!$C$33="","",Phillies!L35)</f>
        <v>6.2222222222222223</v>
      </c>
      <c r="M14">
        <f>IF(Phillies!$C$33="","",Phillies!M35)</f>
        <v>2</v>
      </c>
      <c r="N14">
        <f>IF(Phillies!$C$33="","",Phillies!N35)</f>
        <v>1</v>
      </c>
      <c r="O14">
        <f>IF(Phillies!$C$33="","",Phillies!O35)</f>
        <v>0</v>
      </c>
    </row>
    <row r="15" spans="1:15" x14ac:dyDescent="0.2">
      <c r="A15">
        <f>IF(Diamondbacks!$C$33="","",Diamondbacks!B37)</f>
        <v>6</v>
      </c>
      <c r="B15" t="str">
        <f>IF(Diamondbacks!$C$33="","",Diamondbacks!C37)</f>
        <v>Schnetzka, Jim</v>
      </c>
      <c r="C15" t="str">
        <f>IF(Diamondbacks!$C37="","",Diamondbacks!$C$3)</f>
        <v>Diamondbacks</v>
      </c>
      <c r="D15" s="85">
        <f>IF(Diamondbacks!$C$33="","",Diamondbacks!D37)</f>
        <v>17.666666666666664</v>
      </c>
      <c r="E15">
        <f>IF(Diamondbacks!$C$33="","",Diamondbacks!E37)</f>
        <v>33</v>
      </c>
      <c r="F15">
        <f>IF(Diamondbacks!$C$33="","",Diamondbacks!F37)</f>
        <v>20</v>
      </c>
      <c r="G15">
        <f>IF(Diamondbacks!$C$33="","",Diamondbacks!G37)</f>
        <v>5</v>
      </c>
      <c r="H15">
        <f>IF(Diamondbacks!$C$33="","",Diamondbacks!H37)</f>
        <v>7</v>
      </c>
      <c r="I15" s="85">
        <f>IF(Diamondbacks!$C$33="","",Diamondbacks!I37)</f>
        <v>13.075471698113208</v>
      </c>
      <c r="J15" s="85">
        <f>IF(Diamondbacks!$C$33="","",Diamondbacks!J37)</f>
        <v>7.9245283018867934</v>
      </c>
      <c r="K15" s="85">
        <f>IF(Diamondbacks!$C$33="","",Diamondbacks!K37)</f>
        <v>1.9811320754716983</v>
      </c>
      <c r="L15" s="85">
        <f>IF(Diamondbacks!$C$33="","",Diamondbacks!L37)</f>
        <v>2.7735849056603779</v>
      </c>
      <c r="M15">
        <f>IF(Diamondbacks!$C$33="","",Diamondbacks!M37)</f>
        <v>0</v>
      </c>
      <c r="N15">
        <f>IF(Diamondbacks!$C$33="","",Diamondbacks!N37)</f>
        <v>2</v>
      </c>
      <c r="O15">
        <f>IF(Diamondbacks!$C$33="","",Diamondbacks!O37)</f>
        <v>0</v>
      </c>
    </row>
    <row r="16" spans="1:15" x14ac:dyDescent="0.2">
      <c r="A16">
        <f>IF(Diamondbacks!$C$33="","",Diamondbacks!B34)</f>
        <v>4</v>
      </c>
      <c r="B16" t="str">
        <f>IF(Diamondbacks!$C$33="","",Diamondbacks!C34)</f>
        <v>Knaub, Corey</v>
      </c>
      <c r="C16" t="str">
        <f>IF(Diamondbacks!$C34="","",Diamondbacks!$C$3)</f>
        <v>Diamondbacks</v>
      </c>
      <c r="D16" s="85">
        <f>IF(Diamondbacks!$C$33="","",Diamondbacks!D34)</f>
        <v>10.333333333333332</v>
      </c>
      <c r="E16">
        <f>IF(Diamondbacks!$C$33="","",Diamondbacks!E34)</f>
        <v>19</v>
      </c>
      <c r="F16">
        <f>IF(Diamondbacks!$C$33="","",Diamondbacks!F34)</f>
        <v>10</v>
      </c>
      <c r="G16">
        <f>IF(Diamondbacks!$C$33="","",Diamondbacks!G34)</f>
        <v>5</v>
      </c>
      <c r="H16">
        <f>IF(Diamondbacks!$C$33="","",Diamondbacks!H34)</f>
        <v>6</v>
      </c>
      <c r="I16" s="85">
        <f>IF(Diamondbacks!$C$33="","",Diamondbacks!I34)</f>
        <v>12.870967741935486</v>
      </c>
      <c r="J16" s="85">
        <f>IF(Diamondbacks!$C$33="","",Diamondbacks!J34)</f>
        <v>6.7741935483870979</v>
      </c>
      <c r="K16" s="85">
        <f>IF(Diamondbacks!$C$33="","",Diamondbacks!K34)</f>
        <v>3.3870967741935489</v>
      </c>
      <c r="L16" s="85">
        <f>IF(Diamondbacks!$C$33="","",Diamondbacks!L34)</f>
        <v>4.0645161290322589</v>
      </c>
      <c r="M16">
        <f>IF(Diamondbacks!$C$33="","",Diamondbacks!M34)</f>
        <v>0</v>
      </c>
      <c r="N16">
        <f>IF(Diamondbacks!$C$33="","",Diamondbacks!N34)</f>
        <v>0</v>
      </c>
      <c r="O16">
        <f>IF(Diamondbacks!$C$33="","",Diamondbacks!O34)</f>
        <v>0</v>
      </c>
    </row>
    <row r="17" spans="1:15" x14ac:dyDescent="0.2">
      <c r="A17">
        <f>IF(Nationals!$C$33="","",Nationals!B34)</f>
        <v>3</v>
      </c>
      <c r="B17" t="str">
        <f>IF(Nationals!$C$33="","",Nationals!C34)</f>
        <v>Snyder, Jack</v>
      </c>
      <c r="C17" t="str">
        <f>IF(Nationals!$C34="","",Nationals!$C$3)</f>
        <v>Nationals</v>
      </c>
      <c r="D17" s="85">
        <f>IF(Nationals!$C$33="","",Nationals!D34)</f>
        <v>10</v>
      </c>
      <c r="E17">
        <f>IF(Nationals!$C$33="","",Nationals!E34)</f>
        <v>25</v>
      </c>
      <c r="F17">
        <f>IF(Nationals!$C$33="","",Nationals!F34)</f>
        <v>17</v>
      </c>
      <c r="G17">
        <f>IF(Nationals!$C$33="","",Nationals!G34)</f>
        <v>7</v>
      </c>
      <c r="H17">
        <f>IF(Nationals!$C$33="","",Nationals!H34)</f>
        <v>4</v>
      </c>
      <c r="I17" s="85">
        <f>IF(Nationals!$C$33="","",Nationals!I34)</f>
        <v>17.5</v>
      </c>
      <c r="J17" s="85">
        <f>IF(Nationals!$C$33="","",Nationals!J34)</f>
        <v>11.9</v>
      </c>
      <c r="K17" s="85">
        <f>IF(Nationals!$C$33="","",Nationals!K34)</f>
        <v>4.9000000000000004</v>
      </c>
      <c r="L17" s="85">
        <f>IF(Nationals!$C$33="","",Nationals!L34)</f>
        <v>2.8</v>
      </c>
      <c r="M17">
        <f>IF(Nationals!$C$33="","",Nationals!M34)</f>
        <v>1</v>
      </c>
      <c r="N17">
        <f>IF(Nationals!$C$33="","",Nationals!N34)</f>
        <v>1</v>
      </c>
      <c r="O17">
        <f>IF(Nationals!$C$33="","",Nationals!O34)</f>
        <v>0</v>
      </c>
    </row>
    <row r="18" spans="1:15" x14ac:dyDescent="0.2">
      <c r="A18">
        <f>IF(Marlins!$C$33="","",Marlins!B36)</f>
        <v>3</v>
      </c>
      <c r="B18" t="str">
        <f>IF(Marlins!$C$33="","",Marlins!C36)</f>
        <v>McNaney, Mark</v>
      </c>
      <c r="C18" t="str">
        <f>IF(Marlins!$C36="","",Marlins!$C$3)</f>
        <v>Marlins</v>
      </c>
      <c r="D18" s="85">
        <f>IF(Marlins!$C$33="","",Marlins!D36)</f>
        <v>9</v>
      </c>
      <c r="E18">
        <f>IF(Marlins!$C$33="","",Marlins!E36)</f>
        <v>17</v>
      </c>
      <c r="F18">
        <f>IF(Marlins!$C$33="","",Marlins!F36)</f>
        <v>7</v>
      </c>
      <c r="G18">
        <f>IF(Marlins!$C$33="","",Marlins!G36)</f>
        <v>1</v>
      </c>
      <c r="H18">
        <f>IF(Marlins!$C$33="","",Marlins!H36)</f>
        <v>1</v>
      </c>
      <c r="I18" s="85">
        <f>IF(Marlins!$C$33="","",Marlins!I36)</f>
        <v>13.222222222222221</v>
      </c>
      <c r="J18" s="85">
        <f>IF(Marlins!$C$33="","",Marlins!J36)</f>
        <v>5.4444444444444446</v>
      </c>
      <c r="K18" s="85">
        <f>IF(Marlins!$C$33="","",Marlins!K36)</f>
        <v>0.77777777777777779</v>
      </c>
      <c r="L18" s="85">
        <f>IF(Marlins!$C$33="","",Marlins!L36)</f>
        <v>0.77777777777777779</v>
      </c>
      <c r="M18">
        <f>IF(Marlins!$C$33="","",Marlins!M36)</f>
        <v>0</v>
      </c>
      <c r="N18">
        <f>IF(Marlins!$C$33="","",Marlins!N36)</f>
        <v>0</v>
      </c>
      <c r="O18">
        <f>IF(Marlins!$C$33="","",Marlins!O36)</f>
        <v>0</v>
      </c>
    </row>
    <row r="19" spans="1:15" x14ac:dyDescent="0.2">
      <c r="A19">
        <f>IF(Nationals!$C$33="","",Nationals!B33)</f>
        <v>3</v>
      </c>
      <c r="B19" t="str">
        <f>IF(Nationals!$C$33="","",Nationals!C33)</f>
        <v>Seitz, Tim</v>
      </c>
      <c r="C19" t="str">
        <f>IF(Nationals!$C33="","",Nationals!$C$3)</f>
        <v>Nationals</v>
      </c>
      <c r="D19" s="85">
        <f>IF(Nationals!$C$33="","",Nationals!D33)</f>
        <v>7</v>
      </c>
      <c r="E19">
        <f>IF(Nationals!$C$33="","",Nationals!E33)</f>
        <v>20</v>
      </c>
      <c r="F19">
        <f>IF(Nationals!$C$33="","",Nationals!F33)</f>
        <v>17</v>
      </c>
      <c r="G19">
        <f>IF(Nationals!$C$33="","",Nationals!G33)</f>
        <v>9</v>
      </c>
      <c r="H19">
        <f>IF(Nationals!$C$33="","",Nationals!H33)</f>
        <v>2</v>
      </c>
      <c r="I19" s="85">
        <f>IF(Nationals!$C$33="","",Nationals!I33)</f>
        <v>20</v>
      </c>
      <c r="J19" s="85">
        <f>IF(Nationals!$C$33="","",Nationals!J33)</f>
        <v>17</v>
      </c>
      <c r="K19" s="85">
        <f>IF(Nationals!$C$33="","",Nationals!K33)</f>
        <v>9</v>
      </c>
      <c r="L19" s="85">
        <f>IF(Nationals!$C$33="","",Nationals!L33)</f>
        <v>2</v>
      </c>
      <c r="M19">
        <f>IF(Nationals!$C$33="","",Nationals!M33)</f>
        <v>0</v>
      </c>
      <c r="N19">
        <f>IF(Nationals!$C$33="","",Nationals!N33)</f>
        <v>1</v>
      </c>
      <c r="O19">
        <f>IF(Nationals!$C$33="","",Nationals!O33)</f>
        <v>0</v>
      </c>
    </row>
    <row r="20" spans="1:15" x14ac:dyDescent="0.2">
      <c r="A20">
        <f>IF(Pirates!$C$33="","",Pirates!B35)</f>
        <v>3</v>
      </c>
      <c r="B20" t="str">
        <f>IF(Pirates!$C$33="","",Pirates!C35)</f>
        <v>Soskin, Dion</v>
      </c>
      <c r="C20" t="str">
        <f>IF(Pirates!$C35="","",Pirates!$C$3)</f>
        <v>Pirates</v>
      </c>
      <c r="D20" s="85">
        <f>IF(Pirates!$C$33="","",Pirates!D35)</f>
        <v>7</v>
      </c>
      <c r="E20">
        <f>IF(Pirates!$C$33="","",Pirates!E35)</f>
        <v>14</v>
      </c>
      <c r="F20">
        <f>IF(Pirates!$C$33="","",Pirates!F35)</f>
        <v>11</v>
      </c>
      <c r="G20">
        <f>IF(Pirates!$C$33="","",Pirates!G35)</f>
        <v>10</v>
      </c>
      <c r="H20">
        <f>IF(Pirates!$C$33="","",Pirates!H35)</f>
        <v>3</v>
      </c>
      <c r="I20" s="85">
        <f>IF(Pirates!$C$33="","",Pirates!I35)</f>
        <v>14</v>
      </c>
      <c r="J20" s="85">
        <f>IF(Pirates!$C$33="","",Pirates!J35)</f>
        <v>11</v>
      </c>
      <c r="K20" s="85">
        <f>IF(Pirates!$C$33="","",Pirates!K35)</f>
        <v>10</v>
      </c>
      <c r="L20" s="85">
        <f>IF(Pirates!$C$33="","",Pirates!L35)</f>
        <v>3</v>
      </c>
      <c r="M20">
        <f>IF(Pirates!$C$33="","",Pirates!M35)</f>
        <v>0</v>
      </c>
      <c r="N20">
        <f>IF(Pirates!$C$33="","",Pirates!N35)</f>
        <v>1</v>
      </c>
      <c r="O20">
        <f>IF(Pirates!$C$33="","",Pirates!O35)</f>
        <v>1</v>
      </c>
    </row>
    <row r="21" spans="1:15" x14ac:dyDescent="0.2">
      <c r="A21">
        <f>IF(Phillies!$C$33="","",Phillies!B37)</f>
        <v>3</v>
      </c>
      <c r="B21" t="str">
        <f>IF(Phillies!$C$33="","",Phillies!C37)</f>
        <v>Wenschhof, Lonnie</v>
      </c>
      <c r="C21" t="str">
        <f>IF(Phillies!$C37="","",Phillies!$C$3)</f>
        <v>Phillies</v>
      </c>
      <c r="D21" s="85">
        <f>IF(Phillies!$C$33="","",Phillies!D37)</f>
        <v>6</v>
      </c>
      <c r="E21">
        <f>IF(Phillies!$C$33="","",Phillies!E37)</f>
        <v>8</v>
      </c>
      <c r="F21">
        <f>IF(Phillies!$C$33="","",Phillies!F37)</f>
        <v>4</v>
      </c>
      <c r="G21">
        <f>IF(Phillies!$C$33="","",Phillies!G37)</f>
        <v>6</v>
      </c>
      <c r="H21">
        <f>IF(Phillies!$C$33="","",Phillies!H37)</f>
        <v>1</v>
      </c>
      <c r="I21" s="85">
        <f>IF(Phillies!$C$33="","",Phillies!I37)</f>
        <v>9.3333333333333339</v>
      </c>
      <c r="J21" s="85">
        <f>IF(Phillies!$C$33="","",Phillies!J37)</f>
        <v>4.666666666666667</v>
      </c>
      <c r="K21" s="85">
        <f>IF(Phillies!$C$33="","",Phillies!K37)</f>
        <v>7</v>
      </c>
      <c r="L21" s="85">
        <f>IF(Phillies!$C$33="","",Phillies!L37)</f>
        <v>1.1666666666666667</v>
      </c>
      <c r="M21">
        <f>IF(Phillies!$C$33="","",Phillies!M37)</f>
        <v>0</v>
      </c>
      <c r="N21">
        <f>IF(Phillies!$C$33="","",Phillies!N37)</f>
        <v>0</v>
      </c>
      <c r="O21">
        <f>IF(Phillies!$C$33="","",Phillies!O37)</f>
        <v>1</v>
      </c>
    </row>
    <row r="22" spans="1:15" x14ac:dyDescent="0.2">
      <c r="A22">
        <f>IF(Pirates!$C$33="","",Pirates!B37)</f>
        <v>3</v>
      </c>
      <c r="B22" t="str">
        <f>IF(Pirates!$C$33="","",Pirates!C37)</f>
        <v>Gladhill, Eric</v>
      </c>
      <c r="C22" t="str">
        <f>IF(Pirates!$C37="","",Pirates!$C$3)</f>
        <v>Pirates</v>
      </c>
      <c r="D22" s="85">
        <f>IF(Pirates!$C$33="","",Pirates!D37)</f>
        <v>6</v>
      </c>
      <c r="E22">
        <f>IF(Pirates!$C$33="","",Pirates!E37)</f>
        <v>10</v>
      </c>
      <c r="F22">
        <f>IF(Pirates!$C$33="","",Pirates!F37)</f>
        <v>3</v>
      </c>
      <c r="G22">
        <f>IF(Pirates!$C$33="","",Pirates!G37)</f>
        <v>5</v>
      </c>
      <c r="H22">
        <f>IF(Pirates!$C$33="","",Pirates!H37)</f>
        <v>2</v>
      </c>
      <c r="I22" s="85">
        <f>IF(Pirates!$C$33="","",Pirates!I37)</f>
        <v>11.666666666666666</v>
      </c>
      <c r="J22" s="85">
        <f>IF(Pirates!$C$33="","",Pirates!J37)</f>
        <v>3.5</v>
      </c>
      <c r="K22" s="85">
        <f>IF(Pirates!$C$33="","",Pirates!K37)</f>
        <v>5.833333333333333</v>
      </c>
      <c r="L22" s="85">
        <f>IF(Pirates!$C$33="","",Pirates!L37)</f>
        <v>2.3333333333333335</v>
      </c>
      <c r="M22">
        <f>IF(Pirates!$C$33="","",Pirates!M37)</f>
        <v>0</v>
      </c>
      <c r="N22">
        <f>IF(Pirates!$C$33="","",Pirates!N37)</f>
        <v>0</v>
      </c>
      <c r="O22">
        <f>IF(Pirates!$C$33="","",Pirates!O37)</f>
        <v>0</v>
      </c>
    </row>
    <row r="23" spans="1:15" x14ac:dyDescent="0.2">
      <c r="A23">
        <f>IF(Diamondbacks!$C$33="","",Diamondbacks!B35)</f>
        <v>2</v>
      </c>
      <c r="B23" t="str">
        <f>IF(Diamondbacks!$C$33="","",Diamondbacks!C35)</f>
        <v>Fox, Brian</v>
      </c>
      <c r="C23" t="str">
        <f>IF(Diamondbacks!$C35="","",Diamondbacks!$C$3)</f>
        <v>Diamondbacks</v>
      </c>
      <c r="D23" s="85">
        <f>IF(Diamondbacks!$C$33="","",Diamondbacks!D35)</f>
        <v>5</v>
      </c>
      <c r="E23">
        <f>IF(Diamondbacks!$C$33="","",Diamondbacks!E35)</f>
        <v>7</v>
      </c>
      <c r="F23">
        <f>IF(Diamondbacks!$C$33="","",Diamondbacks!F35)</f>
        <v>4</v>
      </c>
      <c r="G23">
        <f>IF(Diamondbacks!$C$33="","",Diamondbacks!G35)</f>
        <v>7</v>
      </c>
      <c r="H23">
        <f>IF(Diamondbacks!$C$33="","",Diamondbacks!H35)</f>
        <v>4</v>
      </c>
      <c r="I23" s="85">
        <f>IF(Diamondbacks!$C$33="","",Diamondbacks!I35)</f>
        <v>9.8000000000000007</v>
      </c>
      <c r="J23" s="85">
        <f>IF(Diamondbacks!$C$33="","",Diamondbacks!J35)</f>
        <v>5.6</v>
      </c>
      <c r="K23" s="85">
        <f>IF(Diamondbacks!$C$33="","",Diamondbacks!K35)</f>
        <v>9.8000000000000007</v>
      </c>
      <c r="L23" s="85">
        <f>IF(Diamondbacks!$C$33="","",Diamondbacks!L35)</f>
        <v>5.6</v>
      </c>
      <c r="M23">
        <f>IF(Diamondbacks!$C$33="","",Diamondbacks!M35)</f>
        <v>0</v>
      </c>
      <c r="N23">
        <f>IF(Diamondbacks!$C$33="","",Diamondbacks!N35)</f>
        <v>1</v>
      </c>
      <c r="O23">
        <f>IF(Diamondbacks!$C$33="","",Diamondbacks!O35)</f>
        <v>0</v>
      </c>
    </row>
    <row r="24" spans="1:15" x14ac:dyDescent="0.2">
      <c r="A24">
        <f>IF(Marlins!$C$33="","",Marlins!B34)</f>
        <v>1</v>
      </c>
      <c r="B24" t="str">
        <f>IF(Marlins!$C$33="","",Marlins!C34)</f>
        <v>Poff, Kevin</v>
      </c>
      <c r="C24" t="str">
        <f>IF(Marlins!$C34="","",Marlins!$C$3)</f>
        <v>Marlins</v>
      </c>
      <c r="D24" s="85">
        <f>IF(Marlins!$C$33="","",Marlins!D34)</f>
        <v>4</v>
      </c>
      <c r="E24">
        <f>IF(Marlins!$C$33="","",Marlins!E34)</f>
        <v>8</v>
      </c>
      <c r="F24">
        <f>IF(Marlins!$C$33="","",Marlins!F34)</f>
        <v>6</v>
      </c>
      <c r="G24">
        <f>IF(Marlins!$C$33="","",Marlins!G34)</f>
        <v>5</v>
      </c>
      <c r="H24">
        <f>IF(Marlins!$C$33="","",Marlins!H34)</f>
        <v>1</v>
      </c>
      <c r="I24" s="85">
        <f>IF(Marlins!$C$33="","",Marlins!I34)</f>
        <v>14</v>
      </c>
      <c r="J24" s="85">
        <f>IF(Marlins!$C$33="","",Marlins!J34)</f>
        <v>10.5</v>
      </c>
      <c r="K24" s="85">
        <f>IF(Marlins!$C$33="","",Marlins!K34)</f>
        <v>8.75</v>
      </c>
      <c r="L24" s="85">
        <f>IF(Marlins!$C$33="","",Marlins!L34)</f>
        <v>1.75</v>
      </c>
      <c r="M24">
        <f>IF(Marlins!$C$33="","",Marlins!M34)</f>
        <v>0</v>
      </c>
      <c r="N24">
        <f>IF(Marlins!$C$33="","",Marlins!N34)</f>
        <v>1</v>
      </c>
      <c r="O24">
        <f>IF(Marlins!$C$33="","",Marlins!O34)</f>
        <v>0</v>
      </c>
    </row>
    <row r="25" spans="1:15" x14ac:dyDescent="0.2">
      <c r="A25">
        <f>IF(Phillies!$C$33="","",Phillies!B36)</f>
        <v>4</v>
      </c>
      <c r="B25" t="str">
        <f>IF(Phillies!$C$33="","",Phillies!C36)</f>
        <v>Haywood, Steve</v>
      </c>
      <c r="C25" t="str">
        <f>IF(Phillies!$C36="","",Phillies!$C$3)</f>
        <v>Phillies</v>
      </c>
      <c r="D25" s="85">
        <f>IF(Phillies!$C$33="","",Phillies!D36)</f>
        <v>4</v>
      </c>
      <c r="E25">
        <f>IF(Phillies!$C$33="","",Phillies!E36)</f>
        <v>4</v>
      </c>
      <c r="F25">
        <f>IF(Phillies!$C$33="","",Phillies!F36)</f>
        <v>5</v>
      </c>
      <c r="G25">
        <f>IF(Phillies!$C$33="","",Phillies!G36)</f>
        <v>8</v>
      </c>
      <c r="H25">
        <f>IF(Phillies!$C$33="","",Phillies!H36)</f>
        <v>4</v>
      </c>
      <c r="I25" s="85">
        <f>IF(Phillies!$C$33="","",Phillies!I36)</f>
        <v>7</v>
      </c>
      <c r="J25" s="85">
        <f>IF(Phillies!$C$33="","",Phillies!J36)</f>
        <v>8.75</v>
      </c>
      <c r="K25" s="85">
        <f>IF(Phillies!$C$33="","",Phillies!K36)</f>
        <v>14</v>
      </c>
      <c r="L25" s="85">
        <f>IF(Phillies!$C$33="","",Phillies!L36)</f>
        <v>7</v>
      </c>
      <c r="M25">
        <f>IF(Phillies!$C$33="","",Phillies!M36)</f>
        <v>1</v>
      </c>
      <c r="N25">
        <f>IF(Phillies!$C$33="","",Phillies!N36)</f>
        <v>0</v>
      </c>
      <c r="O25">
        <f>IF(Phillies!$C$33="","",Phillies!O36)</f>
        <v>0</v>
      </c>
    </row>
    <row r="26" spans="1:15" x14ac:dyDescent="0.2">
      <c r="A26">
        <f>IF(Pirates!$C$33="","",Pirates!B36)</f>
        <v>2</v>
      </c>
      <c r="B26" t="str">
        <f>IF(Pirates!$C$33="","",Pirates!C36)</f>
        <v>Pessognelli, Ken</v>
      </c>
      <c r="C26" t="str">
        <f>IF(Pirates!$C36="","",Pirates!$C$3)</f>
        <v>Pirates</v>
      </c>
      <c r="D26" s="85">
        <f>IF(Pirates!$C$33="","",Pirates!D36)</f>
        <v>4</v>
      </c>
      <c r="E26">
        <f>IF(Pirates!$C$33="","",Pirates!E36)</f>
        <v>6</v>
      </c>
      <c r="F26">
        <f>IF(Pirates!$C$33="","",Pirates!F36)</f>
        <v>5</v>
      </c>
      <c r="G26">
        <f>IF(Pirates!$C$33="","",Pirates!G36)</f>
        <v>3</v>
      </c>
      <c r="H26">
        <f>IF(Pirates!$C$33="","",Pirates!H36)</f>
        <v>1</v>
      </c>
      <c r="I26" s="85">
        <f>IF(Pirates!$C$33="","",Pirates!I36)</f>
        <v>10.5</v>
      </c>
      <c r="J26" s="85">
        <f>IF(Pirates!$C$33="","",Pirates!J36)</f>
        <v>8.75</v>
      </c>
      <c r="K26" s="85">
        <f>IF(Pirates!$C$33="","",Pirates!K36)</f>
        <v>5.25</v>
      </c>
      <c r="L26" s="85">
        <f>IF(Pirates!$C$33="","",Pirates!L36)</f>
        <v>1.75</v>
      </c>
      <c r="M26">
        <f>IF(Pirates!$C$33="","",Pirates!M36)</f>
        <v>1</v>
      </c>
      <c r="N26">
        <f>IF(Pirates!$C$33="","",Pirates!N36)</f>
        <v>0</v>
      </c>
      <c r="O26">
        <f>IF(Pirates!$C$33="","",Pirates!O36)</f>
        <v>0</v>
      </c>
    </row>
    <row r="27" spans="1:15" x14ac:dyDescent="0.2">
      <c r="A27">
        <f>IF(Diamondbacks!$C$33="","",Diamondbacks!B36)</f>
        <v>2</v>
      </c>
      <c r="B27" t="str">
        <f>IF(Diamondbacks!$C$33="","",Diamondbacks!C36)</f>
        <v>Drake, Bob</v>
      </c>
      <c r="C27" t="str">
        <f>IF(Diamondbacks!$C36="","",Diamondbacks!$C$3)</f>
        <v>Diamondbacks</v>
      </c>
      <c r="D27" s="85">
        <f>IF(Diamondbacks!$C$33="","",Diamondbacks!D36)</f>
        <v>3.6666666666666674</v>
      </c>
      <c r="E27">
        <f>IF(Diamondbacks!$C$33="","",Diamondbacks!E36)</f>
        <v>7</v>
      </c>
      <c r="F27">
        <f>IF(Diamondbacks!$C$33="","",Diamondbacks!F36)</f>
        <v>7</v>
      </c>
      <c r="G27">
        <f>IF(Diamondbacks!$C$33="","",Diamondbacks!G36)</f>
        <v>4</v>
      </c>
      <c r="H27">
        <f>IF(Diamondbacks!$C$33="","",Diamondbacks!H36)</f>
        <v>1</v>
      </c>
      <c r="I27" s="85">
        <f>IF(Diamondbacks!$C$33="","",Diamondbacks!I36)</f>
        <v>13.363636363636362</v>
      </c>
      <c r="J27" s="85">
        <f>IF(Diamondbacks!$C$33="","",Diamondbacks!J36)</f>
        <v>13.363636363636362</v>
      </c>
      <c r="K27" s="85">
        <f>IF(Diamondbacks!$C$33="","",Diamondbacks!K36)</f>
        <v>7.6363636363636349</v>
      </c>
      <c r="L27" s="85">
        <f>IF(Diamondbacks!$C$33="","",Diamondbacks!L36)</f>
        <v>1.9090909090909087</v>
      </c>
      <c r="M27">
        <f>IF(Diamondbacks!$C$33="","",Diamondbacks!M36)</f>
        <v>0</v>
      </c>
      <c r="N27">
        <f>IF(Diamondbacks!$C$33="","",Diamondbacks!N36)</f>
        <v>2</v>
      </c>
      <c r="O27">
        <f>IF(Diamondbacks!$C$33="","",Diamondbacks!O36)</f>
        <v>0</v>
      </c>
    </row>
    <row r="28" spans="1:15" x14ac:dyDescent="0.2">
      <c r="A28">
        <f>IF(Cardinals!$C$36="","",Cardinals!B36)</f>
        <v>2</v>
      </c>
      <c r="B28" t="str">
        <f>IF(Cardinals!$C$36="","",Cardinals!C36)</f>
        <v>Haugh, Kelso</v>
      </c>
      <c r="C28" t="str">
        <f>IF(Cardinals!$C36="","",Cardinals!$C$3)</f>
        <v>Cardinals</v>
      </c>
      <c r="D28" s="85">
        <f>IF(Cardinals!$C$36="","",Cardinals!D36)</f>
        <v>3</v>
      </c>
      <c r="E28">
        <f>IF(Cardinals!$C$36="","",Cardinals!E36)</f>
        <v>8</v>
      </c>
      <c r="F28">
        <f>IF(Cardinals!$C$36="","",Cardinals!F36)</f>
        <v>7</v>
      </c>
      <c r="G28">
        <f>IF(Cardinals!$C$36="","",Cardinals!G36)</f>
        <v>3</v>
      </c>
      <c r="H28">
        <f>IF(Cardinals!$C$36="","",Cardinals!H36)</f>
        <v>3</v>
      </c>
      <c r="I28" s="85">
        <f>IF(Cardinals!$C$36="","",Cardinals!I36)</f>
        <v>18.666666666666668</v>
      </c>
      <c r="J28" s="85">
        <f>IF(Cardinals!$C$36="","",Cardinals!J36)</f>
        <v>16.333333333333332</v>
      </c>
      <c r="K28" s="85">
        <f>IF(Cardinals!$C$36="","",Cardinals!K36)</f>
        <v>7</v>
      </c>
      <c r="L28" s="85">
        <f>IF(Cardinals!$C$36="","",Cardinals!L36)</f>
        <v>7</v>
      </c>
      <c r="M28">
        <f>IF(Cardinals!$C$36="","",Cardinals!M36)</f>
        <v>0</v>
      </c>
      <c r="N28">
        <f>IF(Cardinals!$C$36="","",Cardinals!N36)</f>
        <v>0</v>
      </c>
      <c r="O28">
        <f>IF(Cardinals!$C$36="","",Cardinals!O36)</f>
        <v>0</v>
      </c>
    </row>
    <row r="29" spans="1:15" x14ac:dyDescent="0.2">
      <c r="A29">
        <f>IF(Cardinals!$C$37="","",Cardinals!B37)</f>
        <v>2</v>
      </c>
      <c r="B29" t="str">
        <f>IF(Cardinals!$C$37="","",Cardinals!C37)</f>
        <v>Kessler, Bryan</v>
      </c>
      <c r="C29" t="str">
        <f>IF(Cardinals!$C37="","",Cardinals!$C$3)</f>
        <v>Cardinals</v>
      </c>
      <c r="D29" s="85">
        <f>IF(Cardinals!$C$37="","",Cardinals!D37)</f>
        <v>2.6666666666666674</v>
      </c>
      <c r="E29">
        <f>IF(Cardinals!$C$37="","",Cardinals!E37)</f>
        <v>7</v>
      </c>
      <c r="F29">
        <f>IF(Cardinals!$C$37="","",Cardinals!F37)</f>
        <v>4</v>
      </c>
      <c r="G29">
        <f>IF(Cardinals!$C$37="","",Cardinals!G37)</f>
        <v>3</v>
      </c>
      <c r="H29">
        <f>IF(Cardinals!$C$37="","",Cardinals!H37)</f>
        <v>2</v>
      </c>
      <c r="I29" s="85">
        <f>IF(Cardinals!$C$37="","",Cardinals!I37)</f>
        <v>18.374999999999996</v>
      </c>
      <c r="J29" s="85">
        <f>IF(Cardinals!$C$37="","",Cardinals!J37)</f>
        <v>10.499999999999996</v>
      </c>
      <c r="K29" s="85">
        <f>IF(Cardinals!$C$37="","",Cardinals!K37)</f>
        <v>7.8749999999999982</v>
      </c>
      <c r="L29" s="85">
        <f>IF(Cardinals!$C$37="","",Cardinals!L37)</f>
        <v>5.2499999999999982</v>
      </c>
      <c r="M29">
        <f>IF(Cardinals!$C$37="","",Cardinals!M37)</f>
        <v>0</v>
      </c>
      <c r="N29">
        <f>IF(Cardinals!$C$37="","",Cardinals!N37)</f>
        <v>0</v>
      </c>
      <c r="O29">
        <f>IF(Cardinals!$C$37="","",Cardinals!O37)</f>
        <v>0</v>
      </c>
    </row>
    <row r="30" spans="1:15" x14ac:dyDescent="0.2">
      <c r="A30">
        <f>IF(Mets!$C$33="","",Mets!B35)</f>
        <v>2</v>
      </c>
      <c r="B30" t="str">
        <f>IF(Mets!$C$33="","",Mets!C35)</f>
        <v>Miller, Steve</v>
      </c>
      <c r="C30" t="str">
        <f>IF(Mets!$C35="","",Mets!$C$3)</f>
        <v>Mets</v>
      </c>
      <c r="D30" s="85">
        <f>IF(Mets!$C$33="","",Mets!D35)</f>
        <v>2.3333333333333335</v>
      </c>
      <c r="E30">
        <f>IF(Mets!$C$33="","",Mets!E35)</f>
        <v>7</v>
      </c>
      <c r="F30">
        <f>IF(Mets!$C$33="","",Mets!F35)</f>
        <v>8</v>
      </c>
      <c r="G30">
        <f>IF(Mets!$C$33="","",Mets!G35)</f>
        <v>5</v>
      </c>
      <c r="H30">
        <f>IF(Mets!$C$33="","",Mets!H35)</f>
        <v>1</v>
      </c>
      <c r="I30" s="85">
        <f>IF(Mets!$C$33="","",Mets!I35)</f>
        <v>21</v>
      </c>
      <c r="J30" s="85">
        <f>IF(Mets!$C$33="","",Mets!J35)</f>
        <v>24</v>
      </c>
      <c r="K30" s="85">
        <f>IF(Mets!$C$33="","",Mets!K35)</f>
        <v>14.999999999999998</v>
      </c>
      <c r="L30" s="85">
        <f>IF(Mets!$C$33="","",Mets!L35)</f>
        <v>3</v>
      </c>
      <c r="M30">
        <f>IF(Mets!$C$33="","",Mets!M35)</f>
        <v>0</v>
      </c>
      <c r="N30">
        <f>IF(Mets!$C$33="","",Mets!N35)</f>
        <v>2</v>
      </c>
      <c r="O30">
        <f>IF(Mets!$C$33="","",Mets!O35)</f>
        <v>0</v>
      </c>
    </row>
    <row r="31" spans="1:15" x14ac:dyDescent="0.2">
      <c r="A31">
        <f>IF(Marlins!$C$33="","",Marlins!B33)</f>
        <v>1</v>
      </c>
      <c r="B31" t="str">
        <f>IF(Marlins!$C$33="","",Marlins!C33)</f>
        <v>Landis, Jere</v>
      </c>
      <c r="C31" t="str">
        <f>IF(Marlins!$C33="","",Marlins!$C$3)</f>
        <v>Marlins</v>
      </c>
      <c r="D31" s="85">
        <f>IF(Marlins!$C$33="","",Marlins!D33)</f>
        <v>2</v>
      </c>
      <c r="E31">
        <f>IF(Marlins!$C$33="","",Marlins!E33)</f>
        <v>8</v>
      </c>
      <c r="F31">
        <f>IF(Marlins!$C$33="","",Marlins!F33)</f>
        <v>9</v>
      </c>
      <c r="G31">
        <f>IF(Marlins!$C$33="","",Marlins!G33)</f>
        <v>6</v>
      </c>
      <c r="H31">
        <f>IF(Marlins!$C$33="","",Marlins!H33)</f>
        <v>2</v>
      </c>
      <c r="I31" s="85">
        <f>IF(Marlins!$C$33="","",Marlins!I33)</f>
        <v>28</v>
      </c>
      <c r="J31" s="85">
        <f>IF(Marlins!$C$33="","",Marlins!J33)</f>
        <v>31.5</v>
      </c>
      <c r="K31" s="85">
        <f>IF(Marlins!$C$33="","",Marlins!K33)</f>
        <v>21</v>
      </c>
      <c r="L31" s="85">
        <f>IF(Marlins!$C$33="","",Marlins!L33)</f>
        <v>7</v>
      </c>
      <c r="M31">
        <f>IF(Marlins!$C$33="","",Marlins!M33)</f>
        <v>0</v>
      </c>
      <c r="N31">
        <f>IF(Marlins!$C$33="","",Marlins!N33)</f>
        <v>0</v>
      </c>
      <c r="O31">
        <f>IF(Marlins!$C$33="","",Marlins!O33)</f>
        <v>0</v>
      </c>
    </row>
    <row r="32" spans="1:15" x14ac:dyDescent="0.2">
      <c r="A32">
        <f>IF(Cardinals!$C$33="","",Cardinals!B33)</f>
        <v>1</v>
      </c>
      <c r="B32" t="str">
        <f>IF(Cardinals!$C$33="","",Cardinals!C33)</f>
        <v>Swartz, Mark</v>
      </c>
      <c r="C32" t="str">
        <f>IF(Cardinals!$C33="","",Cardinals!$C$3)</f>
        <v>Cardinals</v>
      </c>
      <c r="D32" s="85">
        <f>IF(Cardinals!$C$33="","",Cardinals!D33)</f>
        <v>1</v>
      </c>
      <c r="E32">
        <f>IF(Cardinals!$C$33="","",Cardinals!E33)</f>
        <v>3</v>
      </c>
      <c r="F32">
        <f>IF(Cardinals!$C$33="","",Cardinals!F33)</f>
        <v>6</v>
      </c>
      <c r="G32">
        <f>IF(Cardinals!$C$33="","",Cardinals!G33)</f>
        <v>5</v>
      </c>
      <c r="H32">
        <f>IF(Cardinals!$C$33="","",Cardinals!H33)</f>
        <v>0</v>
      </c>
      <c r="I32" s="85">
        <f>IF(Cardinals!$C$33="","",Cardinals!I33)</f>
        <v>21</v>
      </c>
      <c r="J32" s="85">
        <f>IF(Cardinals!$C$33="","",Cardinals!J33)</f>
        <v>42</v>
      </c>
      <c r="K32" s="85">
        <f>IF(Cardinals!$C$33="","",Cardinals!K33)</f>
        <v>35</v>
      </c>
      <c r="L32" s="85">
        <f>IF(Cardinals!$C$33="","",Cardinals!L33)</f>
        <v>0</v>
      </c>
      <c r="M32">
        <f>IF(Cardinals!$C$33="","",Cardinals!M33)</f>
        <v>0</v>
      </c>
      <c r="N32">
        <f>IF(Cardinals!$C$33="","",Cardinals!N33)</f>
        <v>0</v>
      </c>
      <c r="O32">
        <f>IF(Cardinals!$C$33="","",Cardinals!O33)</f>
        <v>0</v>
      </c>
    </row>
    <row r="33" spans="1:15" x14ac:dyDescent="0.2">
      <c r="A33">
        <f>IF(Phillies!$C$33="","",Phillies!B34)</f>
        <v>1</v>
      </c>
      <c r="B33" t="str">
        <f>IF(Phillies!$C$33="","",Phillies!C34)</f>
        <v>Hanson, Steve</v>
      </c>
      <c r="C33" t="str">
        <f>IF(Phillies!$C34="","",Phillies!$C$3)</f>
        <v>Phillies</v>
      </c>
      <c r="D33" s="85">
        <f>IF(Phillies!$C$33="","",Phillies!D34)</f>
        <v>1</v>
      </c>
      <c r="E33">
        <f>IF(Phillies!$C$33="","",Phillies!E34)</f>
        <v>3</v>
      </c>
      <c r="F33">
        <f>IF(Phillies!$C$33="","",Phillies!F34)</f>
        <v>0</v>
      </c>
      <c r="G33">
        <f>IF(Phillies!$C$33="","",Phillies!G34)</f>
        <v>0</v>
      </c>
      <c r="H33">
        <f>IF(Phillies!$C$33="","",Phillies!H34)</f>
        <v>1</v>
      </c>
      <c r="I33" s="85">
        <f>IF(Phillies!$C$33="","",Phillies!I34)</f>
        <v>21</v>
      </c>
      <c r="J33" s="85">
        <f>IF(Phillies!$C$33="","",Phillies!J34)</f>
        <v>0</v>
      </c>
      <c r="K33" s="85">
        <f>IF(Phillies!$C$33="","",Phillies!K34)</f>
        <v>0</v>
      </c>
      <c r="L33" s="85">
        <f>IF(Phillies!$C$33="","",Phillies!L34)</f>
        <v>7</v>
      </c>
      <c r="M33">
        <f>IF(Phillies!$C$33="","",Phillies!M34)</f>
        <v>0</v>
      </c>
      <c r="N33">
        <f>IF(Phillies!$C$33="","",Phillies!N34)</f>
        <v>0</v>
      </c>
      <c r="O33">
        <f>IF(Phillies!$C$33="","",Phillies!O34)</f>
        <v>0</v>
      </c>
    </row>
    <row r="34" spans="1:15" x14ac:dyDescent="0.2">
      <c r="A34">
        <f>IF(Diamondbacks!$C$33="","",Diamondbacks!B38)</f>
        <v>2</v>
      </c>
      <c r="B34" t="str">
        <f>IF(Diamondbacks!$C$33="","",Diamondbacks!C38)</f>
        <v>Iser, Kevin</v>
      </c>
      <c r="C34" t="str">
        <f>IF(Diamondbacks!$C38="","",Diamondbacks!$C$3)</f>
        <v>Diamondbacks</v>
      </c>
      <c r="D34" s="85">
        <f>IF(Diamondbacks!$C$33="","",Diamondbacks!D38)</f>
        <v>0.66666666666666663</v>
      </c>
      <c r="E34">
        <f>IF(Diamondbacks!$C$33="","",Diamondbacks!E38)</f>
        <v>2</v>
      </c>
      <c r="F34">
        <f>IF(Diamondbacks!$C$33="","",Diamondbacks!F38)</f>
        <v>4</v>
      </c>
      <c r="G34">
        <f>IF(Diamondbacks!$C$33="","",Diamondbacks!G38)</f>
        <v>6</v>
      </c>
      <c r="H34">
        <f>IF(Diamondbacks!$C$33="","",Diamondbacks!H38)</f>
        <v>1</v>
      </c>
      <c r="I34" s="85">
        <f>IF(Diamondbacks!$C$33="","",Diamondbacks!I38)</f>
        <v>21</v>
      </c>
      <c r="J34" s="85">
        <f>IF(Diamondbacks!$C$33="","",Diamondbacks!J38)</f>
        <v>42</v>
      </c>
      <c r="K34" s="85">
        <f>IF(Diamondbacks!$C$33="","",Diamondbacks!K38)</f>
        <v>63</v>
      </c>
      <c r="L34" s="85">
        <f>IF(Diamondbacks!$C$33="","",Diamondbacks!L38)</f>
        <v>10.5</v>
      </c>
      <c r="M34">
        <f>IF(Diamondbacks!$C$33="","",Diamondbacks!M38)</f>
        <v>0</v>
      </c>
      <c r="N34">
        <f>IF(Diamondbacks!$C$33="","",Diamondbacks!N38)</f>
        <v>0</v>
      </c>
      <c r="O34">
        <f>IF(Diamondbacks!$C$33="","",Diamondbacks!O38)</f>
        <v>0</v>
      </c>
    </row>
    <row r="35" spans="1:15" x14ac:dyDescent="0.2">
      <c r="A35">
        <f>IF(Diamondbacks!$C$33="","",Diamondbacks!B39)</f>
        <v>1</v>
      </c>
      <c r="B35" t="str">
        <f>IF(Diamondbacks!$C$33="","",Diamondbacks!C39)</f>
        <v>Weaver, Robert</v>
      </c>
      <c r="C35" t="str">
        <f>IF(Diamondbacks!$C39="","",Diamondbacks!$C$3)</f>
        <v>Diamondbacks</v>
      </c>
      <c r="D35" s="85">
        <f>IF(Diamondbacks!$C$33="","",Diamondbacks!D39)</f>
        <v>0</v>
      </c>
      <c r="E35">
        <f>IF(Diamondbacks!$C$33="","",Diamondbacks!E39)</f>
        <v>0</v>
      </c>
      <c r="F35">
        <f>IF(Diamondbacks!$C$33="","",Diamondbacks!F39)</f>
        <v>0</v>
      </c>
      <c r="G35">
        <f>IF(Diamondbacks!$C$33="","",Diamondbacks!G39)</f>
        <v>1</v>
      </c>
      <c r="H35">
        <f>IF(Diamondbacks!$C$33="","",Diamondbacks!H39)</f>
        <v>0</v>
      </c>
      <c r="I35" s="85" t="e">
        <f>IF(Diamondbacks!$C$33="","",Diamondbacks!I39)</f>
        <v>#DIV/0!</v>
      </c>
      <c r="J35" s="85" t="e">
        <f>IF(Diamondbacks!$C$33="","",Diamondbacks!J39)</f>
        <v>#DIV/0!</v>
      </c>
      <c r="K35" s="85" t="e">
        <f>IF(Diamondbacks!$C$33="","",Diamondbacks!K39)</f>
        <v>#DIV/0!</v>
      </c>
      <c r="L35" s="85" t="e">
        <f>IF(Diamondbacks!$C$33="","",Diamondbacks!L39)</f>
        <v>#DIV/0!</v>
      </c>
      <c r="M35">
        <f>IF(Diamondbacks!$C$33="","",Diamondbacks!M39)</f>
        <v>0</v>
      </c>
      <c r="N35">
        <f>IF(Diamondbacks!$C$33="","",Diamondbacks!N39)</f>
        <v>0</v>
      </c>
      <c r="O35">
        <f>IF(Diamondbacks!$C$33="","",Diamondbacks!O39)</f>
        <v>0</v>
      </c>
    </row>
  </sheetData>
  <sortState ref="A2:O64">
    <sortCondition descending="1" ref="D2:D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P26" sqref="P2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46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112</v>
      </c>
      <c r="J1" s="5" t="s">
        <v>2</v>
      </c>
      <c r="K1" s="6" t="s">
        <v>3</v>
      </c>
      <c r="L1" s="7" t="s">
        <v>110</v>
      </c>
      <c r="M1" s="5" t="s">
        <v>4</v>
      </c>
      <c r="N1" s="6" t="s">
        <v>3</v>
      </c>
      <c r="O1" s="7" t="s">
        <v>111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68</v>
      </c>
      <c r="D3" s="2"/>
      <c r="E3" s="12"/>
      <c r="F3" s="3"/>
      <c r="G3" s="13" t="s">
        <v>129</v>
      </c>
      <c r="H3" s="14" t="s">
        <v>62</v>
      </c>
      <c r="I3" s="15"/>
      <c r="J3" s="13" t="s">
        <v>7</v>
      </c>
      <c r="K3" s="14" t="s">
        <v>14</v>
      </c>
      <c r="L3" s="15"/>
      <c r="M3" s="13" t="s">
        <v>7</v>
      </c>
      <c r="N3" s="14" t="s">
        <v>64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3</v>
      </c>
      <c r="I4" s="7" t="s">
        <v>514</v>
      </c>
      <c r="J4" s="5" t="s">
        <v>11</v>
      </c>
      <c r="K4" s="6" t="s">
        <v>1</v>
      </c>
      <c r="L4" s="7" t="s">
        <v>522</v>
      </c>
      <c r="M4" s="5" t="s">
        <v>12</v>
      </c>
      <c r="N4" s="6" t="s">
        <v>1</v>
      </c>
      <c r="O4" s="7" t="s">
        <v>525</v>
      </c>
    </row>
    <row r="5" spans="1:38" s="8" customFormat="1" ht="17.100000000000001" customHeight="1" x14ac:dyDescent="0.25">
      <c r="A5" s="1" t="s">
        <v>13</v>
      </c>
      <c r="B5" s="2"/>
      <c r="C5" s="1" t="s">
        <v>69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  <c r="U5" s="87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129</v>
      </c>
      <c r="H6" s="14" t="s">
        <v>23</v>
      </c>
      <c r="J6" s="13" t="s">
        <v>129</v>
      </c>
      <c r="K6" s="14" t="s">
        <v>66</v>
      </c>
      <c r="L6" s="15"/>
      <c r="M6" s="13" t="s">
        <v>129</v>
      </c>
      <c r="N6" s="14" t="s">
        <v>60</v>
      </c>
      <c r="O6" s="15"/>
      <c r="U6" s="87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4</v>
      </c>
      <c r="D7" s="5" t="s">
        <v>17</v>
      </c>
      <c r="E7" s="6" t="s">
        <v>3</v>
      </c>
      <c r="F7" s="7" t="s">
        <v>534</v>
      </c>
      <c r="G7" s="5" t="s">
        <v>18</v>
      </c>
      <c r="H7" s="6" t="s">
        <v>3</v>
      </c>
      <c r="I7" s="7" t="s">
        <v>110</v>
      </c>
      <c r="J7" s="5" t="s">
        <v>19</v>
      </c>
      <c r="K7" s="6" t="s">
        <v>3</v>
      </c>
      <c r="L7" s="7" t="s">
        <v>541</v>
      </c>
      <c r="M7" s="5" t="s">
        <v>20</v>
      </c>
      <c r="N7" s="6" t="s">
        <v>1</v>
      </c>
      <c r="O7" s="7" t="s">
        <v>547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6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7</v>
      </c>
      <c r="E9" s="14" t="s">
        <v>47</v>
      </c>
      <c r="F9" s="15"/>
      <c r="G9" s="13" t="s">
        <v>129</v>
      </c>
      <c r="H9" s="14" t="s">
        <v>73</v>
      </c>
      <c r="I9" s="15"/>
      <c r="J9" s="13" t="s">
        <v>129</v>
      </c>
      <c r="K9" s="14" t="s">
        <v>49</v>
      </c>
      <c r="L9" s="15"/>
      <c r="M9" s="13" t="s">
        <v>7</v>
      </c>
      <c r="N9" s="14" t="s">
        <v>52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53</v>
      </c>
      <c r="B12" s="19">
        <f>T12</f>
        <v>9</v>
      </c>
      <c r="C12" s="36" t="str">
        <f>AL12</f>
        <v>Platts, Steve</v>
      </c>
      <c r="D12" s="36">
        <f t="shared" ref="D12:L12" si="0">U12</f>
        <v>24</v>
      </c>
      <c r="E12" s="20">
        <f t="shared" si="0"/>
        <v>6</v>
      </c>
      <c r="F12" s="20">
        <f t="shared" si="0"/>
        <v>10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4</v>
      </c>
      <c r="L12" s="20">
        <f t="shared" si="0"/>
        <v>2</v>
      </c>
      <c r="M12" s="21">
        <f t="shared" ref="M12:M24" si="1">F12/D12</f>
        <v>0.41666666666666669</v>
      </c>
      <c r="N12" s="20">
        <f>F12+G12+(H12*2)+(I12*3)</f>
        <v>10</v>
      </c>
      <c r="O12" s="21">
        <f>N12/D12</f>
        <v>0.41666666666666669</v>
      </c>
      <c r="Q12">
        <v>1</v>
      </c>
      <c r="R12" t="s">
        <v>98</v>
      </c>
      <c r="S12">
        <v>0.41699999999999998</v>
      </c>
      <c r="T12">
        <v>9</v>
      </c>
      <c r="U12">
        <v>24</v>
      </c>
      <c r="V12">
        <v>6</v>
      </c>
      <c r="W12">
        <v>10</v>
      </c>
      <c r="X12">
        <v>0</v>
      </c>
      <c r="Y12">
        <v>0</v>
      </c>
      <c r="Z12">
        <v>0</v>
      </c>
      <c r="AA12">
        <v>3</v>
      </c>
      <c r="AB12">
        <v>4</v>
      </c>
      <c r="AC12">
        <v>2</v>
      </c>
      <c r="AD12">
        <v>10</v>
      </c>
      <c r="AE12">
        <v>0.41699999999999998</v>
      </c>
      <c r="AG12">
        <f>FIND(" ",R12)</f>
        <v>6</v>
      </c>
      <c r="AH12">
        <f>LEN(R12)</f>
        <v>12</v>
      </c>
      <c r="AI12">
        <f>AH12-AG12</f>
        <v>6</v>
      </c>
      <c r="AJ12" t="str">
        <f>RIGHT(R12,AI12)</f>
        <v>Platts</v>
      </c>
      <c r="AK12" t="str">
        <f>LEFT(R12,(AG12-1))</f>
        <v>Steve</v>
      </c>
      <c r="AL12" t="str">
        <f>AJ12&amp;", "&amp;AK12</f>
        <v>Platts, Steve</v>
      </c>
    </row>
    <row r="13" spans="1:38" ht="17.100000000000001" customHeight="1" x14ac:dyDescent="0.2">
      <c r="A13" s="19">
        <v>44</v>
      </c>
      <c r="B13" s="19">
        <f t="shared" ref="B13:B24" si="2">T13</f>
        <v>8</v>
      </c>
      <c r="C13" s="36" t="str">
        <f t="shared" ref="C13:C24" si="3">AL13</f>
        <v>Phillips, Jack</v>
      </c>
      <c r="D13" s="36">
        <f t="shared" ref="D13:L24" si="4">U13</f>
        <v>24</v>
      </c>
      <c r="E13" s="20">
        <f t="shared" si="4"/>
        <v>4</v>
      </c>
      <c r="F13" s="20">
        <f t="shared" si="4"/>
        <v>9</v>
      </c>
      <c r="G13" s="20">
        <f t="shared" si="4"/>
        <v>1</v>
      </c>
      <c r="H13" s="20">
        <f t="shared" si="4"/>
        <v>0</v>
      </c>
      <c r="I13" s="20">
        <f t="shared" si="4"/>
        <v>0</v>
      </c>
      <c r="J13" s="20">
        <f t="shared" si="4"/>
        <v>4</v>
      </c>
      <c r="K13" s="20">
        <f t="shared" si="4"/>
        <v>0</v>
      </c>
      <c r="L13" s="20">
        <f t="shared" si="4"/>
        <v>0</v>
      </c>
      <c r="M13" s="21">
        <f t="shared" si="1"/>
        <v>0.375</v>
      </c>
      <c r="N13" s="20">
        <f>F13+G13+(H13*2)+(I13*3)</f>
        <v>10</v>
      </c>
      <c r="O13" s="21">
        <f t="shared" ref="O13:O24" si="5">N13/D13</f>
        <v>0.41666666666666669</v>
      </c>
      <c r="Q13">
        <v>2</v>
      </c>
      <c r="R13" t="s">
        <v>99</v>
      </c>
      <c r="S13">
        <v>0.375</v>
      </c>
      <c r="T13">
        <v>8</v>
      </c>
      <c r="U13">
        <v>24</v>
      </c>
      <c r="V13">
        <v>4</v>
      </c>
      <c r="W13">
        <v>9</v>
      </c>
      <c r="X13">
        <v>1</v>
      </c>
      <c r="Y13">
        <v>0</v>
      </c>
      <c r="Z13">
        <v>0</v>
      </c>
      <c r="AA13">
        <v>4</v>
      </c>
      <c r="AB13">
        <v>0</v>
      </c>
      <c r="AC13">
        <v>0</v>
      </c>
      <c r="AD13">
        <v>10</v>
      </c>
      <c r="AE13">
        <v>0.41699999999999998</v>
      </c>
      <c r="AG13">
        <f t="shared" ref="AG13:AG24" si="6">FIND(" ",R13)</f>
        <v>5</v>
      </c>
      <c r="AH13">
        <f t="shared" ref="AH13:AH24" si="7">LEN(R13)</f>
        <v>13</v>
      </c>
      <c r="AI13">
        <f t="shared" ref="AI13:AI24" si="8">AH13-AG13</f>
        <v>8</v>
      </c>
      <c r="AJ13" t="str">
        <f t="shared" ref="AJ13:AJ24" si="9">RIGHT(R13,AI13)</f>
        <v>Phillips</v>
      </c>
      <c r="AK13" t="str">
        <f t="shared" ref="AK13:AK24" si="10">LEFT(R13,(AG13-1))</f>
        <v>Jack</v>
      </c>
      <c r="AL13" t="str">
        <f t="shared" ref="AL13:AL24" si="11">AJ13&amp;", "&amp;AK13</f>
        <v>Phillips, Jack</v>
      </c>
    </row>
    <row r="14" spans="1:38" ht="17.100000000000001" customHeight="1" x14ac:dyDescent="0.2">
      <c r="A14" s="19">
        <v>50</v>
      </c>
      <c r="B14" s="19">
        <f t="shared" si="2"/>
        <v>10</v>
      </c>
      <c r="C14" s="36" t="str">
        <f t="shared" si="3"/>
        <v>Lehigh, Doug</v>
      </c>
      <c r="D14" s="36">
        <f t="shared" si="4"/>
        <v>25</v>
      </c>
      <c r="E14" s="20">
        <f t="shared" si="4"/>
        <v>5</v>
      </c>
      <c r="F14" s="20">
        <f t="shared" si="4"/>
        <v>8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5</v>
      </c>
      <c r="K14" s="20">
        <f t="shared" si="4"/>
        <v>6</v>
      </c>
      <c r="L14" s="20">
        <f t="shared" si="4"/>
        <v>1</v>
      </c>
      <c r="M14" s="21">
        <f t="shared" si="1"/>
        <v>0.32</v>
      </c>
      <c r="N14" s="20">
        <f t="shared" ref="N14:N24" si="12">F14+G14+(H14*2)+(I14*3)</f>
        <v>8</v>
      </c>
      <c r="O14" s="21">
        <f t="shared" si="5"/>
        <v>0.32</v>
      </c>
      <c r="Q14">
        <v>3</v>
      </c>
      <c r="R14" t="s">
        <v>100</v>
      </c>
      <c r="S14">
        <v>0.32</v>
      </c>
      <c r="T14">
        <v>10</v>
      </c>
      <c r="U14">
        <v>25</v>
      </c>
      <c r="V14">
        <v>5</v>
      </c>
      <c r="W14">
        <v>8</v>
      </c>
      <c r="X14">
        <v>0</v>
      </c>
      <c r="Y14">
        <v>0</v>
      </c>
      <c r="Z14">
        <v>0</v>
      </c>
      <c r="AA14">
        <v>5</v>
      </c>
      <c r="AB14">
        <v>6</v>
      </c>
      <c r="AC14">
        <v>1</v>
      </c>
      <c r="AD14">
        <v>8</v>
      </c>
      <c r="AE14">
        <v>0.32</v>
      </c>
      <c r="AG14">
        <f t="shared" si="6"/>
        <v>5</v>
      </c>
      <c r="AH14">
        <f t="shared" si="7"/>
        <v>11</v>
      </c>
      <c r="AI14">
        <f t="shared" si="8"/>
        <v>6</v>
      </c>
      <c r="AJ14" t="str">
        <f t="shared" si="9"/>
        <v>Lehigh</v>
      </c>
      <c r="AK14" t="str">
        <f t="shared" si="10"/>
        <v>Doug</v>
      </c>
      <c r="AL14" t="str">
        <f t="shared" si="11"/>
        <v>Lehigh, Doug</v>
      </c>
    </row>
    <row r="15" spans="1:38" ht="17.100000000000001" customHeight="1" x14ac:dyDescent="0.2">
      <c r="A15" s="19">
        <v>50</v>
      </c>
      <c r="B15" s="19">
        <f t="shared" si="2"/>
        <v>9</v>
      </c>
      <c r="C15" s="36" t="str">
        <f t="shared" si="3"/>
        <v>Brignall, Ken</v>
      </c>
      <c r="D15" s="36">
        <f t="shared" si="4"/>
        <v>23</v>
      </c>
      <c r="E15" s="20">
        <f t="shared" si="4"/>
        <v>6</v>
      </c>
      <c r="F15" s="20">
        <f t="shared" si="4"/>
        <v>7</v>
      </c>
      <c r="G15" s="20">
        <f t="shared" si="4"/>
        <v>1</v>
      </c>
      <c r="H15" s="20">
        <f t="shared" si="4"/>
        <v>0</v>
      </c>
      <c r="I15" s="20">
        <f t="shared" si="4"/>
        <v>0</v>
      </c>
      <c r="J15" s="20">
        <f t="shared" si="4"/>
        <v>5</v>
      </c>
      <c r="K15" s="20">
        <f t="shared" si="4"/>
        <v>5</v>
      </c>
      <c r="L15" s="20">
        <f t="shared" si="4"/>
        <v>3</v>
      </c>
      <c r="M15" s="21">
        <f t="shared" si="1"/>
        <v>0.30434782608695654</v>
      </c>
      <c r="N15" s="20">
        <f t="shared" si="12"/>
        <v>8</v>
      </c>
      <c r="O15" s="21">
        <f t="shared" si="5"/>
        <v>0.34782608695652173</v>
      </c>
      <c r="Q15">
        <v>4</v>
      </c>
      <c r="R15" t="s">
        <v>101</v>
      </c>
      <c r="S15">
        <v>0.30399999999999999</v>
      </c>
      <c r="T15">
        <v>9</v>
      </c>
      <c r="U15">
        <v>23</v>
      </c>
      <c r="V15">
        <v>6</v>
      </c>
      <c r="W15">
        <v>7</v>
      </c>
      <c r="X15">
        <v>1</v>
      </c>
      <c r="Y15">
        <v>0</v>
      </c>
      <c r="Z15">
        <v>0</v>
      </c>
      <c r="AA15">
        <v>5</v>
      </c>
      <c r="AB15">
        <v>5</v>
      </c>
      <c r="AC15">
        <v>3</v>
      </c>
      <c r="AD15">
        <v>8</v>
      </c>
      <c r="AE15">
        <v>0.34799999999999998</v>
      </c>
      <c r="AG15">
        <f t="shared" si="6"/>
        <v>4</v>
      </c>
      <c r="AH15">
        <f t="shared" si="7"/>
        <v>12</v>
      </c>
      <c r="AI15">
        <f t="shared" si="8"/>
        <v>8</v>
      </c>
      <c r="AJ15" t="str">
        <f t="shared" si="9"/>
        <v>Brignall</v>
      </c>
      <c r="AK15" t="str">
        <f t="shared" si="10"/>
        <v>Ken</v>
      </c>
      <c r="AL15" t="str">
        <f t="shared" si="11"/>
        <v>Brignall, Ken</v>
      </c>
    </row>
    <row r="16" spans="1:38" ht="17.100000000000001" customHeight="1" x14ac:dyDescent="0.2">
      <c r="A16" s="19">
        <v>40</v>
      </c>
      <c r="B16" s="19">
        <f t="shared" si="2"/>
        <v>10</v>
      </c>
      <c r="C16" s="36" t="str">
        <f t="shared" si="3"/>
        <v>Warfel, David</v>
      </c>
      <c r="D16" s="36">
        <f t="shared" si="4"/>
        <v>27</v>
      </c>
      <c r="E16" s="20">
        <f t="shared" si="4"/>
        <v>8</v>
      </c>
      <c r="F16" s="20">
        <f t="shared" si="4"/>
        <v>10</v>
      </c>
      <c r="G16" s="20">
        <f t="shared" si="4"/>
        <v>3</v>
      </c>
      <c r="H16" s="20">
        <f t="shared" si="4"/>
        <v>0</v>
      </c>
      <c r="I16" s="20">
        <f t="shared" si="4"/>
        <v>0</v>
      </c>
      <c r="J16" s="20">
        <f t="shared" si="4"/>
        <v>4</v>
      </c>
      <c r="K16" s="20">
        <f t="shared" si="4"/>
        <v>3</v>
      </c>
      <c r="L16" s="20">
        <f t="shared" si="4"/>
        <v>3</v>
      </c>
      <c r="M16" s="21">
        <f t="shared" si="1"/>
        <v>0.37037037037037035</v>
      </c>
      <c r="N16" s="20">
        <f t="shared" si="12"/>
        <v>13</v>
      </c>
      <c r="O16" s="21">
        <f t="shared" si="5"/>
        <v>0.48148148148148145</v>
      </c>
      <c r="Q16">
        <v>5</v>
      </c>
      <c r="R16" t="s">
        <v>102</v>
      </c>
      <c r="S16">
        <v>0.37</v>
      </c>
      <c r="T16">
        <v>10</v>
      </c>
      <c r="U16">
        <v>27</v>
      </c>
      <c r="V16">
        <v>8</v>
      </c>
      <c r="W16">
        <v>10</v>
      </c>
      <c r="X16">
        <v>3</v>
      </c>
      <c r="Y16">
        <v>0</v>
      </c>
      <c r="Z16">
        <v>0</v>
      </c>
      <c r="AA16">
        <v>4</v>
      </c>
      <c r="AB16">
        <v>3</v>
      </c>
      <c r="AC16">
        <v>3</v>
      </c>
      <c r="AD16">
        <v>13</v>
      </c>
      <c r="AE16">
        <v>0.48099999999999998</v>
      </c>
      <c r="AG16">
        <f t="shared" si="6"/>
        <v>6</v>
      </c>
      <c r="AH16">
        <f t="shared" si="7"/>
        <v>12</v>
      </c>
      <c r="AI16">
        <f t="shared" si="8"/>
        <v>6</v>
      </c>
      <c r="AJ16" t="str">
        <f t="shared" si="9"/>
        <v>Warfel</v>
      </c>
      <c r="AK16" t="str">
        <f t="shared" si="10"/>
        <v>David</v>
      </c>
      <c r="AL16" t="str">
        <f t="shared" si="11"/>
        <v>Warfel, David</v>
      </c>
    </row>
    <row r="17" spans="1:38" ht="17.100000000000001" customHeight="1" x14ac:dyDescent="0.2">
      <c r="A17" s="19">
        <v>61</v>
      </c>
      <c r="B17" s="19">
        <f t="shared" si="2"/>
        <v>10</v>
      </c>
      <c r="C17" s="36" t="str">
        <f t="shared" si="3"/>
        <v>Schmuck, Keith</v>
      </c>
      <c r="D17" s="36">
        <f t="shared" si="4"/>
        <v>25</v>
      </c>
      <c r="E17" s="20">
        <f t="shared" si="4"/>
        <v>4</v>
      </c>
      <c r="F17" s="20">
        <f t="shared" si="4"/>
        <v>11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6</v>
      </c>
      <c r="K17" s="20">
        <f t="shared" si="4"/>
        <v>4</v>
      </c>
      <c r="L17" s="20">
        <f t="shared" si="4"/>
        <v>2</v>
      </c>
      <c r="M17" s="21">
        <f t="shared" si="1"/>
        <v>0.44</v>
      </c>
      <c r="N17" s="20">
        <f t="shared" si="12"/>
        <v>11</v>
      </c>
      <c r="O17" s="21">
        <f t="shared" si="5"/>
        <v>0.44</v>
      </c>
      <c r="Q17">
        <v>6</v>
      </c>
      <c r="R17" t="s">
        <v>103</v>
      </c>
      <c r="S17">
        <v>0.44</v>
      </c>
      <c r="T17">
        <v>10</v>
      </c>
      <c r="U17">
        <v>25</v>
      </c>
      <c r="V17">
        <v>4</v>
      </c>
      <c r="W17">
        <v>11</v>
      </c>
      <c r="X17">
        <v>0</v>
      </c>
      <c r="Y17">
        <v>0</v>
      </c>
      <c r="Z17">
        <v>0</v>
      </c>
      <c r="AA17">
        <v>6</v>
      </c>
      <c r="AB17">
        <v>4</v>
      </c>
      <c r="AC17">
        <v>2</v>
      </c>
      <c r="AD17">
        <v>11</v>
      </c>
      <c r="AE17">
        <v>0.44</v>
      </c>
      <c r="AG17">
        <f t="shared" si="6"/>
        <v>6</v>
      </c>
      <c r="AH17">
        <f t="shared" si="7"/>
        <v>13</v>
      </c>
      <c r="AI17">
        <f t="shared" si="8"/>
        <v>7</v>
      </c>
      <c r="AJ17" t="str">
        <f t="shared" si="9"/>
        <v>Schmuck</v>
      </c>
      <c r="AK17" t="str">
        <f t="shared" si="10"/>
        <v>Keith</v>
      </c>
      <c r="AL17" t="str">
        <f t="shared" si="11"/>
        <v>Schmuck, Keith</v>
      </c>
    </row>
    <row r="18" spans="1:38" ht="17.100000000000001" customHeight="1" x14ac:dyDescent="0.2">
      <c r="A18" s="19">
        <v>58</v>
      </c>
      <c r="B18" s="19">
        <f t="shared" si="2"/>
        <v>9</v>
      </c>
      <c r="C18" s="36" t="str">
        <f t="shared" si="3"/>
        <v>Berkowitz, Ellis</v>
      </c>
      <c r="D18" s="36">
        <f t="shared" si="4"/>
        <v>26</v>
      </c>
      <c r="E18" s="20">
        <f t="shared" si="4"/>
        <v>5</v>
      </c>
      <c r="F18" s="20">
        <f t="shared" si="4"/>
        <v>10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6</v>
      </c>
      <c r="K18" s="20">
        <f t="shared" si="4"/>
        <v>2</v>
      </c>
      <c r="L18" s="20">
        <f t="shared" si="4"/>
        <v>2</v>
      </c>
      <c r="M18" s="21">
        <f t="shared" si="1"/>
        <v>0.38461538461538464</v>
      </c>
      <c r="N18" s="20">
        <f t="shared" si="12"/>
        <v>11</v>
      </c>
      <c r="O18" s="21">
        <f t="shared" si="5"/>
        <v>0.42307692307692307</v>
      </c>
      <c r="Q18">
        <v>7</v>
      </c>
      <c r="R18" t="s">
        <v>104</v>
      </c>
      <c r="S18">
        <v>0.38500000000000001</v>
      </c>
      <c r="T18">
        <v>9</v>
      </c>
      <c r="U18">
        <v>26</v>
      </c>
      <c r="V18">
        <v>5</v>
      </c>
      <c r="W18">
        <v>10</v>
      </c>
      <c r="X18">
        <v>1</v>
      </c>
      <c r="Y18">
        <v>0</v>
      </c>
      <c r="Z18">
        <v>0</v>
      </c>
      <c r="AA18">
        <v>6</v>
      </c>
      <c r="AB18">
        <v>2</v>
      </c>
      <c r="AC18">
        <v>2</v>
      </c>
      <c r="AD18">
        <v>11</v>
      </c>
      <c r="AE18">
        <v>0.42299999999999999</v>
      </c>
      <c r="AG18">
        <f t="shared" si="6"/>
        <v>6</v>
      </c>
      <c r="AH18">
        <f t="shared" si="7"/>
        <v>15</v>
      </c>
      <c r="AI18">
        <f t="shared" si="8"/>
        <v>9</v>
      </c>
      <c r="AJ18" t="str">
        <f t="shared" si="9"/>
        <v>Berkowitz</v>
      </c>
      <c r="AK18" t="str">
        <f t="shared" si="10"/>
        <v>Ellis</v>
      </c>
      <c r="AL18" t="str">
        <f t="shared" si="11"/>
        <v>Berkowitz, Ellis</v>
      </c>
    </row>
    <row r="19" spans="1:38" ht="17.100000000000001" customHeight="1" x14ac:dyDescent="0.2">
      <c r="A19" s="19">
        <v>43</v>
      </c>
      <c r="B19" s="19">
        <f t="shared" si="2"/>
        <v>10</v>
      </c>
      <c r="C19" s="36" t="str">
        <f t="shared" si="3"/>
        <v>Whelan, Mike</v>
      </c>
      <c r="D19" s="36">
        <f t="shared" si="4"/>
        <v>25</v>
      </c>
      <c r="E19" s="20">
        <f t="shared" si="4"/>
        <v>1</v>
      </c>
      <c r="F19" s="20">
        <f t="shared" si="4"/>
        <v>9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6</v>
      </c>
      <c r="K19" s="20">
        <f t="shared" si="4"/>
        <v>5</v>
      </c>
      <c r="L19" s="20">
        <f t="shared" si="4"/>
        <v>4</v>
      </c>
      <c r="M19" s="21">
        <f t="shared" si="1"/>
        <v>0.36</v>
      </c>
      <c r="N19" s="20">
        <f t="shared" si="12"/>
        <v>9</v>
      </c>
      <c r="O19" s="21">
        <f t="shared" si="5"/>
        <v>0.36</v>
      </c>
      <c r="Q19">
        <v>8</v>
      </c>
      <c r="R19" t="s">
        <v>105</v>
      </c>
      <c r="S19">
        <v>0.36</v>
      </c>
      <c r="T19">
        <v>10</v>
      </c>
      <c r="U19">
        <v>25</v>
      </c>
      <c r="V19">
        <v>1</v>
      </c>
      <c r="W19">
        <v>9</v>
      </c>
      <c r="X19">
        <v>0</v>
      </c>
      <c r="Y19">
        <v>0</v>
      </c>
      <c r="Z19">
        <v>0</v>
      </c>
      <c r="AA19">
        <v>6</v>
      </c>
      <c r="AB19">
        <v>5</v>
      </c>
      <c r="AC19">
        <v>4</v>
      </c>
      <c r="AD19">
        <v>9</v>
      </c>
      <c r="AE19">
        <v>0.36</v>
      </c>
      <c r="AG19">
        <f t="shared" si="6"/>
        <v>5</v>
      </c>
      <c r="AH19">
        <f t="shared" si="7"/>
        <v>11</v>
      </c>
      <c r="AI19">
        <f t="shared" si="8"/>
        <v>6</v>
      </c>
      <c r="AJ19" t="str">
        <f t="shared" si="9"/>
        <v>Whelan</v>
      </c>
      <c r="AK19" t="str">
        <f t="shared" si="10"/>
        <v>Mike</v>
      </c>
      <c r="AL19" t="str">
        <f t="shared" si="11"/>
        <v>Whelan, Mike</v>
      </c>
    </row>
    <row r="20" spans="1:38" ht="17.100000000000001" customHeight="1" x14ac:dyDescent="0.2">
      <c r="A20" s="19">
        <v>62</v>
      </c>
      <c r="B20" s="19">
        <f t="shared" si="2"/>
        <v>10</v>
      </c>
      <c r="C20" s="36" t="str">
        <f t="shared" si="3"/>
        <v>Schuster, Wayne</v>
      </c>
      <c r="D20" s="36">
        <f t="shared" si="4"/>
        <v>26</v>
      </c>
      <c r="E20" s="20">
        <f t="shared" si="4"/>
        <v>2</v>
      </c>
      <c r="F20" s="20">
        <f t="shared" si="4"/>
        <v>9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3</v>
      </c>
      <c r="K20" s="20">
        <f t="shared" si="4"/>
        <v>3</v>
      </c>
      <c r="L20" s="20">
        <f t="shared" si="4"/>
        <v>1</v>
      </c>
      <c r="M20" s="21">
        <f t="shared" si="1"/>
        <v>0.34615384615384615</v>
      </c>
      <c r="N20" s="20">
        <f t="shared" si="12"/>
        <v>9</v>
      </c>
      <c r="O20" s="21">
        <f t="shared" si="5"/>
        <v>0.34615384615384615</v>
      </c>
      <c r="Q20">
        <v>9</v>
      </c>
      <c r="R20" t="s">
        <v>106</v>
      </c>
      <c r="S20">
        <v>0.34599999999999997</v>
      </c>
      <c r="T20">
        <v>10</v>
      </c>
      <c r="U20">
        <v>26</v>
      </c>
      <c r="V20">
        <v>2</v>
      </c>
      <c r="W20">
        <v>9</v>
      </c>
      <c r="X20">
        <v>0</v>
      </c>
      <c r="Y20">
        <v>0</v>
      </c>
      <c r="Z20">
        <v>0</v>
      </c>
      <c r="AA20">
        <v>3</v>
      </c>
      <c r="AB20">
        <v>3</v>
      </c>
      <c r="AC20">
        <v>1</v>
      </c>
      <c r="AD20">
        <v>9</v>
      </c>
      <c r="AE20">
        <v>0.34599999999999997</v>
      </c>
      <c r="AG20">
        <f t="shared" si="6"/>
        <v>6</v>
      </c>
      <c r="AH20">
        <f t="shared" si="7"/>
        <v>14</v>
      </c>
      <c r="AI20">
        <f t="shared" si="8"/>
        <v>8</v>
      </c>
      <c r="AJ20" t="str">
        <f t="shared" si="9"/>
        <v>Schuster</v>
      </c>
      <c r="AK20" t="str">
        <f t="shared" si="10"/>
        <v>Wayne</v>
      </c>
      <c r="AL20" t="str">
        <f t="shared" si="11"/>
        <v>Schuster, Wayne</v>
      </c>
    </row>
    <row r="21" spans="1:38" ht="17.100000000000001" customHeight="1" x14ac:dyDescent="0.2">
      <c r="A21" s="19">
        <v>49</v>
      </c>
      <c r="B21" s="19">
        <f t="shared" si="2"/>
        <v>9</v>
      </c>
      <c r="C21" s="36" t="str">
        <f t="shared" si="3"/>
        <v>Yost, Sam</v>
      </c>
      <c r="D21" s="36">
        <f t="shared" si="4"/>
        <v>25</v>
      </c>
      <c r="E21" s="20">
        <f t="shared" si="4"/>
        <v>3</v>
      </c>
      <c r="F21" s="20">
        <f t="shared" si="4"/>
        <v>0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1</v>
      </c>
      <c r="K21" s="20">
        <f t="shared" si="4"/>
        <v>1</v>
      </c>
      <c r="L21" s="20">
        <f t="shared" si="4"/>
        <v>9</v>
      </c>
      <c r="M21" s="21">
        <f t="shared" si="1"/>
        <v>0</v>
      </c>
      <c r="N21" s="20">
        <f t="shared" si="12"/>
        <v>0</v>
      </c>
      <c r="O21" s="21">
        <f t="shared" si="5"/>
        <v>0</v>
      </c>
      <c r="Q21">
        <v>10</v>
      </c>
      <c r="R21" t="s">
        <v>107</v>
      </c>
      <c r="S21">
        <v>0</v>
      </c>
      <c r="T21">
        <v>9</v>
      </c>
      <c r="U21">
        <v>25</v>
      </c>
      <c r="V21">
        <v>3</v>
      </c>
      <c r="W21">
        <v>0</v>
      </c>
      <c r="X21">
        <v>0</v>
      </c>
      <c r="Y21">
        <v>0</v>
      </c>
      <c r="Z21">
        <v>0</v>
      </c>
      <c r="AA21">
        <v>1</v>
      </c>
      <c r="AB21">
        <v>1</v>
      </c>
      <c r="AC21">
        <v>9</v>
      </c>
      <c r="AD21">
        <v>0</v>
      </c>
      <c r="AE21">
        <v>0</v>
      </c>
      <c r="AG21">
        <f t="shared" si="6"/>
        <v>4</v>
      </c>
      <c r="AH21">
        <f t="shared" si="7"/>
        <v>8</v>
      </c>
      <c r="AI21">
        <f t="shared" si="8"/>
        <v>4</v>
      </c>
      <c r="AJ21" t="str">
        <f t="shared" si="9"/>
        <v>Yost</v>
      </c>
      <c r="AK21" t="str">
        <f t="shared" si="10"/>
        <v>Sam</v>
      </c>
      <c r="AL21" t="str">
        <f t="shared" si="11"/>
        <v>Yost, Sam</v>
      </c>
    </row>
    <row r="22" spans="1:38" ht="17.100000000000001" customHeight="1" x14ac:dyDescent="0.2">
      <c r="A22" s="19">
        <v>68</v>
      </c>
      <c r="B22" s="19">
        <f t="shared" si="2"/>
        <v>6</v>
      </c>
      <c r="C22" s="36" t="str">
        <f t="shared" si="3"/>
        <v>Seitz, Bob</v>
      </c>
      <c r="D22" s="36">
        <f t="shared" si="4"/>
        <v>15</v>
      </c>
      <c r="E22" s="20">
        <f t="shared" si="4"/>
        <v>2</v>
      </c>
      <c r="F22" s="20">
        <f t="shared" si="4"/>
        <v>3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3</v>
      </c>
      <c r="L22" s="20">
        <f t="shared" si="4"/>
        <v>3</v>
      </c>
      <c r="M22" s="21">
        <f t="shared" si="1"/>
        <v>0.2</v>
      </c>
      <c r="N22" s="20">
        <f t="shared" si="12"/>
        <v>3</v>
      </c>
      <c r="O22" s="21">
        <f t="shared" si="5"/>
        <v>0.2</v>
      </c>
      <c r="Q22">
        <v>11</v>
      </c>
      <c r="R22" t="s">
        <v>108</v>
      </c>
      <c r="S22">
        <v>0.2</v>
      </c>
      <c r="T22">
        <v>6</v>
      </c>
      <c r="U22">
        <v>15</v>
      </c>
      <c r="V22">
        <v>2</v>
      </c>
      <c r="W22">
        <v>3</v>
      </c>
      <c r="X22">
        <v>0</v>
      </c>
      <c r="Y22">
        <v>0</v>
      </c>
      <c r="Z22">
        <v>0</v>
      </c>
      <c r="AA22">
        <v>0</v>
      </c>
      <c r="AB22">
        <v>3</v>
      </c>
      <c r="AC22">
        <v>3</v>
      </c>
      <c r="AD22">
        <v>3</v>
      </c>
      <c r="AE22">
        <v>0.2</v>
      </c>
      <c r="AG22">
        <f t="shared" si="6"/>
        <v>4</v>
      </c>
      <c r="AH22">
        <f t="shared" si="7"/>
        <v>9</v>
      </c>
      <c r="AI22">
        <f t="shared" si="8"/>
        <v>5</v>
      </c>
      <c r="AJ22" t="str">
        <f t="shared" si="9"/>
        <v>Seitz</v>
      </c>
      <c r="AK22" t="str">
        <f t="shared" si="10"/>
        <v>Bob</v>
      </c>
      <c r="AL22" t="str">
        <f t="shared" si="11"/>
        <v>Seitz, Bob</v>
      </c>
    </row>
    <row r="23" spans="1:38" ht="17.100000000000001" customHeight="1" x14ac:dyDescent="0.2">
      <c r="A23" s="19">
        <v>42</v>
      </c>
      <c r="B23" s="19">
        <f t="shared" si="2"/>
        <v>5</v>
      </c>
      <c r="C23" s="36" t="str">
        <f t="shared" si="3"/>
        <v>Aylward, Bruce</v>
      </c>
      <c r="D23" s="36">
        <f t="shared" si="4"/>
        <v>13</v>
      </c>
      <c r="E23" s="20">
        <f t="shared" si="4"/>
        <v>0</v>
      </c>
      <c r="F23" s="20">
        <f t="shared" si="4"/>
        <v>1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1</v>
      </c>
      <c r="K23" s="20">
        <f t="shared" si="4"/>
        <v>1</v>
      </c>
      <c r="L23" s="20">
        <f t="shared" si="4"/>
        <v>2</v>
      </c>
      <c r="M23" s="21">
        <f t="shared" si="1"/>
        <v>7.6923076923076927E-2</v>
      </c>
      <c r="N23" s="20">
        <f t="shared" si="12"/>
        <v>2</v>
      </c>
      <c r="O23" s="21">
        <f t="shared" si="5"/>
        <v>0.15384615384615385</v>
      </c>
      <c r="Q23">
        <v>12</v>
      </c>
      <c r="R23" t="s">
        <v>109</v>
      </c>
      <c r="S23">
        <v>7.6999999999999999E-2</v>
      </c>
      <c r="T23">
        <v>5</v>
      </c>
      <c r="U23">
        <v>13</v>
      </c>
      <c r="V23">
        <v>0</v>
      </c>
      <c r="W23">
        <v>1</v>
      </c>
      <c r="X23">
        <v>1</v>
      </c>
      <c r="Y23">
        <v>0</v>
      </c>
      <c r="Z23">
        <v>0</v>
      </c>
      <c r="AA23">
        <v>1</v>
      </c>
      <c r="AB23">
        <v>1</v>
      </c>
      <c r="AC23">
        <v>2</v>
      </c>
      <c r="AD23">
        <v>2</v>
      </c>
      <c r="AE23">
        <v>0.154</v>
      </c>
      <c r="AG23">
        <f t="shared" si="6"/>
        <v>6</v>
      </c>
      <c r="AH23">
        <f t="shared" si="7"/>
        <v>13</v>
      </c>
      <c r="AI23">
        <f t="shared" si="8"/>
        <v>7</v>
      </c>
      <c r="AJ23" t="str">
        <f t="shared" si="9"/>
        <v>Aylward</v>
      </c>
      <c r="AK23" t="str">
        <f t="shared" si="10"/>
        <v>Bruce</v>
      </c>
      <c r="AL23" t="str">
        <f t="shared" si="11"/>
        <v>Aylward, Bruce</v>
      </c>
    </row>
    <row r="24" spans="1:38" ht="17.100000000000001" customHeight="1" x14ac:dyDescent="0.2">
      <c r="A24" s="19">
        <v>54</v>
      </c>
      <c r="B24" s="19">
        <f t="shared" si="2"/>
        <v>9</v>
      </c>
      <c r="C24" s="36" t="str">
        <f t="shared" si="3"/>
        <v>Potts, Tim</v>
      </c>
      <c r="D24" s="36">
        <f t="shared" si="4"/>
        <v>25</v>
      </c>
      <c r="E24" s="20">
        <f t="shared" si="4"/>
        <v>4</v>
      </c>
      <c r="F24" s="20">
        <f t="shared" si="4"/>
        <v>10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2</v>
      </c>
      <c r="K24" s="20">
        <f t="shared" si="4"/>
        <v>1</v>
      </c>
      <c r="L24" s="20">
        <f t="shared" si="4"/>
        <v>2</v>
      </c>
      <c r="M24" s="21">
        <f t="shared" si="1"/>
        <v>0.4</v>
      </c>
      <c r="N24" s="20">
        <f t="shared" si="12"/>
        <v>10</v>
      </c>
      <c r="O24" s="21">
        <f t="shared" si="5"/>
        <v>0.4</v>
      </c>
      <c r="Q24">
        <v>13</v>
      </c>
      <c r="R24" t="s">
        <v>69</v>
      </c>
      <c r="S24">
        <v>0.4</v>
      </c>
      <c r="T24">
        <v>9</v>
      </c>
      <c r="U24">
        <v>25</v>
      </c>
      <c r="V24">
        <v>4</v>
      </c>
      <c r="W24">
        <v>10</v>
      </c>
      <c r="X24">
        <v>0</v>
      </c>
      <c r="Y24">
        <v>0</v>
      </c>
      <c r="Z24">
        <v>0</v>
      </c>
      <c r="AA24">
        <v>2</v>
      </c>
      <c r="AB24">
        <v>1</v>
      </c>
      <c r="AC24">
        <v>2</v>
      </c>
      <c r="AD24">
        <v>10</v>
      </c>
      <c r="AE24">
        <v>0.4</v>
      </c>
      <c r="AG24">
        <f t="shared" si="6"/>
        <v>4</v>
      </c>
      <c r="AH24">
        <f t="shared" si="7"/>
        <v>9</v>
      </c>
      <c r="AI24">
        <f t="shared" si="8"/>
        <v>5</v>
      </c>
      <c r="AJ24" t="str">
        <f t="shared" si="9"/>
        <v>Potts</v>
      </c>
      <c r="AK24" t="str">
        <f t="shared" si="10"/>
        <v>Tim</v>
      </c>
      <c r="AL24" t="str">
        <f t="shared" si="11"/>
        <v>Potts, Tim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674</v>
      </c>
      <c r="B29" s="22"/>
      <c r="C29" s="37" t="s">
        <v>39</v>
      </c>
      <c r="D29" s="38">
        <f>SUM(D12:D28)</f>
        <v>303</v>
      </c>
      <c r="E29" s="23">
        <f t="shared" ref="E29:L29" si="13">SUM(E12:E28)</f>
        <v>50</v>
      </c>
      <c r="F29" s="23">
        <f t="shared" si="13"/>
        <v>97</v>
      </c>
      <c r="G29" s="23">
        <f t="shared" si="13"/>
        <v>7</v>
      </c>
      <c r="H29" s="23">
        <f t="shared" si="13"/>
        <v>0</v>
      </c>
      <c r="I29" s="23">
        <f t="shared" si="13"/>
        <v>0</v>
      </c>
      <c r="J29" s="23">
        <f t="shared" si="13"/>
        <v>46</v>
      </c>
      <c r="K29" s="23">
        <f t="shared" si="13"/>
        <v>38</v>
      </c>
      <c r="L29" s="23">
        <f t="shared" si="13"/>
        <v>34</v>
      </c>
      <c r="M29" s="21">
        <f>F29/D29</f>
        <v>0.32013201320132012</v>
      </c>
      <c r="N29" s="24">
        <f>SUM(N12:N28)</f>
        <v>104</v>
      </c>
      <c r="O29" s="21">
        <f>N29/D29</f>
        <v>0.34323432343234322</v>
      </c>
    </row>
    <row r="30" spans="1:38" ht="17.100000000000001" customHeight="1" x14ac:dyDescent="0.2">
      <c r="A30" s="25">
        <f>A29/13</f>
        <v>51.846153846153847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  <c r="AG31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88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1</v>
      </c>
      <c r="C33" s="36" t="str">
        <f>IF(AH33=0,"",AL33)</f>
        <v>Phillips, Jack</v>
      </c>
      <c r="D33" s="41">
        <f>IF(C33="","",AE33)</f>
        <v>1</v>
      </c>
      <c r="E33" s="20">
        <f>IF(C33="","",V33)</f>
        <v>0</v>
      </c>
      <c r="F33" s="20">
        <f>IF(C33="","",U33)</f>
        <v>0</v>
      </c>
      <c r="G33" s="20">
        <f>IF(C33="","",W33)</f>
        <v>0</v>
      </c>
      <c r="H33" s="20">
        <f>IF(C33="","",X33)</f>
        <v>0</v>
      </c>
      <c r="I33" s="31">
        <f>IF(C33="","",E33*7/D33)</f>
        <v>0</v>
      </c>
      <c r="J33" s="31">
        <f>IF(C33="","",F33*7/D33)</f>
        <v>0</v>
      </c>
      <c r="K33" s="31">
        <f>IF(C33="","",G33*7/D33)</f>
        <v>0</v>
      </c>
      <c r="L33" s="31">
        <f>IF(C33="","",H33*7/D33)</f>
        <v>0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2</v>
      </c>
      <c r="R33" t="s">
        <v>99</v>
      </c>
      <c r="S33">
        <v>1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E33">
        <f>DOLLARDE(T33,3)</f>
        <v>1</v>
      </c>
      <c r="AG33">
        <f>FIND(" ",R33)</f>
        <v>5</v>
      </c>
      <c r="AH33">
        <f>LEN(R33)</f>
        <v>13</v>
      </c>
      <c r="AI33">
        <f>AH33-AG33</f>
        <v>8</v>
      </c>
      <c r="AJ33" t="str">
        <f>RIGHT(R33,AI33)</f>
        <v>Phillips</v>
      </c>
      <c r="AK33" t="str">
        <f>LEFT(R33,(AG33-1))</f>
        <v>Jack</v>
      </c>
      <c r="AL33" t="str">
        <f>AJ33&amp;", "&amp;AK33</f>
        <v>Phillips, Jack</v>
      </c>
    </row>
    <row r="34" spans="1:38" ht="17.100000000000001" customHeight="1" x14ac:dyDescent="0.2">
      <c r="A34" s="19"/>
      <c r="B34" s="19">
        <f t="shared" ref="B34:B41" si="14">IF(C34="","",S34)</f>
        <v>7</v>
      </c>
      <c r="C34" s="36" t="str">
        <f t="shared" ref="C34:C41" si="15">IF(AH34=0,"",AL34)</f>
        <v>Lehigh, Doug</v>
      </c>
      <c r="D34" s="41">
        <f t="shared" ref="D34:D41" si="16">IF(C34="","",AE34)</f>
        <v>19.666666666666664</v>
      </c>
      <c r="E34" s="20">
        <f t="shared" ref="E34:E41" si="17">IF(C34="","",V34)</f>
        <v>34</v>
      </c>
      <c r="F34" s="20">
        <f t="shared" ref="F34:F41" si="18">IF(C34="","",U34)</f>
        <v>21</v>
      </c>
      <c r="G34" s="20">
        <f t="shared" ref="G34:G41" si="19">IF(C34="","",W34)</f>
        <v>9</v>
      </c>
      <c r="H34" s="20">
        <f t="shared" ref="H34:H41" si="20">IF(C34="","",X34)</f>
        <v>12</v>
      </c>
      <c r="I34" s="31">
        <f t="shared" ref="I34:I41" si="21">IF(C34="","",E34*7/D34)</f>
        <v>12.101694915254239</v>
      </c>
      <c r="J34" s="31">
        <f t="shared" ref="J34:J41" si="22">IF(C34="","",F34*7/D34)</f>
        <v>7.4745762711864412</v>
      </c>
      <c r="K34" s="31">
        <f t="shared" ref="K34:K41" si="23">IF(C34="","",G34*7/D34)</f>
        <v>3.2033898305084749</v>
      </c>
      <c r="L34" s="31">
        <f t="shared" ref="L34:L41" si="24">IF(C34="","",H34*7/D34)</f>
        <v>4.2711864406779663</v>
      </c>
      <c r="M34" s="20">
        <f t="shared" ref="M34:M41" si="25">IF(C34="","",Y34)</f>
        <v>1</v>
      </c>
      <c r="N34" s="20">
        <f t="shared" ref="N34:N41" si="26">IF(C34="","",Z34)</f>
        <v>2</v>
      </c>
      <c r="O34" s="20">
        <f t="shared" ref="O34:O41" si="27">IF(C34="","",AA34)</f>
        <v>1</v>
      </c>
      <c r="Q34">
        <v>3</v>
      </c>
      <c r="R34" t="s">
        <v>100</v>
      </c>
      <c r="S34">
        <v>7</v>
      </c>
      <c r="T34">
        <v>19.2</v>
      </c>
      <c r="U34">
        <v>21</v>
      </c>
      <c r="V34">
        <v>34</v>
      </c>
      <c r="W34">
        <v>9</v>
      </c>
      <c r="X34">
        <v>12</v>
      </c>
      <c r="Y34">
        <v>1</v>
      </c>
      <c r="Z34">
        <v>2</v>
      </c>
      <c r="AA34">
        <v>1</v>
      </c>
      <c r="AE34">
        <f t="shared" ref="AE34:AE42" si="28">DOLLARDE(T34,3)</f>
        <v>19.666666666666664</v>
      </c>
      <c r="AG34">
        <f t="shared" ref="AG34:AG41" si="29">FIND(" ",R34)</f>
        <v>5</v>
      </c>
      <c r="AH34">
        <f t="shared" ref="AH34:AH41" si="30">LEN(R34)</f>
        <v>11</v>
      </c>
      <c r="AI34">
        <f t="shared" ref="AI34:AI41" si="31">AH34-AG34</f>
        <v>6</v>
      </c>
      <c r="AJ34" t="str">
        <f t="shared" ref="AJ34:AJ41" si="32">RIGHT(R34,AI34)</f>
        <v>Lehigh</v>
      </c>
      <c r="AK34" t="str">
        <f t="shared" ref="AK34:AK41" si="33">LEFT(R34,(AG34-1))</f>
        <v>Doug</v>
      </c>
      <c r="AL34" t="str">
        <f t="shared" ref="AL34:AL41" si="34">AJ34&amp;", "&amp;AK34</f>
        <v>Lehigh, Doug</v>
      </c>
    </row>
    <row r="35" spans="1:38" ht="17.100000000000001" customHeight="1" x14ac:dyDescent="0.2">
      <c r="A35" s="19"/>
      <c r="B35" s="19">
        <f t="shared" si="14"/>
        <v>9</v>
      </c>
      <c r="C35" s="36" t="str">
        <f t="shared" si="15"/>
        <v>Brignall, Ken</v>
      </c>
      <c r="D35" s="41">
        <f t="shared" si="16"/>
        <v>32.333333333333336</v>
      </c>
      <c r="E35" s="20">
        <f t="shared" si="17"/>
        <v>38</v>
      </c>
      <c r="F35" s="20">
        <f t="shared" si="18"/>
        <v>28</v>
      </c>
      <c r="G35" s="20">
        <f t="shared" si="19"/>
        <v>24</v>
      </c>
      <c r="H35" s="20">
        <f t="shared" si="20"/>
        <v>33</v>
      </c>
      <c r="I35" s="31">
        <f t="shared" si="21"/>
        <v>8.2268041237113394</v>
      </c>
      <c r="J35" s="31">
        <f t="shared" si="22"/>
        <v>6.0618556701030926</v>
      </c>
      <c r="K35" s="31">
        <f t="shared" si="23"/>
        <v>5.1958762886597931</v>
      </c>
      <c r="L35" s="31">
        <f t="shared" si="24"/>
        <v>7.144329896907216</v>
      </c>
      <c r="M35" s="20">
        <f t="shared" si="25"/>
        <v>3</v>
      </c>
      <c r="N35" s="20">
        <f t="shared" si="26"/>
        <v>3</v>
      </c>
      <c r="O35" s="20">
        <f t="shared" si="27"/>
        <v>0</v>
      </c>
      <c r="Q35">
        <v>4</v>
      </c>
      <c r="R35" t="s">
        <v>101</v>
      </c>
      <c r="S35">
        <v>9</v>
      </c>
      <c r="T35">
        <v>32.1</v>
      </c>
      <c r="U35">
        <v>28</v>
      </c>
      <c r="V35">
        <v>38</v>
      </c>
      <c r="W35">
        <v>24</v>
      </c>
      <c r="X35">
        <v>33</v>
      </c>
      <c r="Y35">
        <v>3</v>
      </c>
      <c r="Z35">
        <v>3</v>
      </c>
      <c r="AA35">
        <v>0</v>
      </c>
      <c r="AE35">
        <f t="shared" si="28"/>
        <v>32.333333333333336</v>
      </c>
      <c r="AG35">
        <f t="shared" si="29"/>
        <v>4</v>
      </c>
      <c r="AH35">
        <f t="shared" si="30"/>
        <v>12</v>
      </c>
      <c r="AI35">
        <f t="shared" si="31"/>
        <v>8</v>
      </c>
      <c r="AJ35" t="str">
        <f t="shared" si="32"/>
        <v>Brignall</v>
      </c>
      <c r="AK35" t="str">
        <f t="shared" si="33"/>
        <v>Ken</v>
      </c>
      <c r="AL35" t="str">
        <f t="shared" si="34"/>
        <v>Brignall, Ken</v>
      </c>
    </row>
    <row r="36" spans="1:38" ht="17.100000000000001" customHeight="1" x14ac:dyDescent="0.2">
      <c r="A36" s="19"/>
      <c r="B36" s="19">
        <f t="shared" si="14"/>
        <v>1</v>
      </c>
      <c r="C36" s="36" t="str">
        <f t="shared" si="15"/>
        <v>Warfel, David</v>
      </c>
      <c r="D36" s="41">
        <f t="shared" si="16"/>
        <v>1</v>
      </c>
      <c r="E36" s="20">
        <f t="shared" si="17"/>
        <v>3</v>
      </c>
      <c r="F36" s="20">
        <f t="shared" si="18"/>
        <v>4</v>
      </c>
      <c r="G36" s="20">
        <f t="shared" si="19"/>
        <v>4</v>
      </c>
      <c r="H36" s="20">
        <f t="shared" si="20"/>
        <v>0</v>
      </c>
      <c r="I36" s="31">
        <f t="shared" si="21"/>
        <v>21</v>
      </c>
      <c r="J36" s="31">
        <f t="shared" si="22"/>
        <v>28</v>
      </c>
      <c r="K36" s="31">
        <f t="shared" si="23"/>
        <v>28</v>
      </c>
      <c r="L36" s="31">
        <f t="shared" si="24"/>
        <v>0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5</v>
      </c>
      <c r="R36" t="s">
        <v>102</v>
      </c>
      <c r="S36">
        <v>1</v>
      </c>
      <c r="T36">
        <v>1</v>
      </c>
      <c r="U36">
        <v>4</v>
      </c>
      <c r="V36">
        <v>3</v>
      </c>
      <c r="W36">
        <v>4</v>
      </c>
      <c r="X36">
        <v>0</v>
      </c>
      <c r="Y36">
        <v>0</v>
      </c>
      <c r="Z36">
        <v>0</v>
      </c>
      <c r="AA36">
        <v>0</v>
      </c>
      <c r="AE36">
        <f t="shared" si="28"/>
        <v>1</v>
      </c>
      <c r="AG36">
        <f t="shared" si="29"/>
        <v>6</v>
      </c>
      <c r="AH36">
        <f t="shared" si="30"/>
        <v>12</v>
      </c>
      <c r="AI36">
        <f t="shared" si="31"/>
        <v>6</v>
      </c>
      <c r="AJ36" t="str">
        <f t="shared" si="32"/>
        <v>Warfel</v>
      </c>
      <c r="AK36" t="str">
        <f t="shared" si="33"/>
        <v>David</v>
      </c>
      <c r="AL36" t="str">
        <f t="shared" si="34"/>
        <v>Warfel, David</v>
      </c>
    </row>
    <row r="37" spans="1:38" ht="17.100000000000001" customHeight="1" x14ac:dyDescent="0.2">
      <c r="A37" s="19"/>
      <c r="B37" s="19">
        <f t="shared" si="14"/>
        <v>1</v>
      </c>
      <c r="C37" s="36" t="str">
        <f t="shared" si="15"/>
        <v>Schmuck, Keith</v>
      </c>
      <c r="D37" s="41">
        <f t="shared" si="16"/>
        <v>1</v>
      </c>
      <c r="E37" s="20">
        <f t="shared" si="17"/>
        <v>2</v>
      </c>
      <c r="F37" s="20">
        <f t="shared" si="18"/>
        <v>4</v>
      </c>
      <c r="G37" s="20">
        <f t="shared" si="19"/>
        <v>5</v>
      </c>
      <c r="H37" s="20">
        <f t="shared" si="20"/>
        <v>0</v>
      </c>
      <c r="I37" s="31">
        <f t="shared" si="21"/>
        <v>14</v>
      </c>
      <c r="J37" s="31">
        <f t="shared" si="22"/>
        <v>28</v>
      </c>
      <c r="K37" s="31">
        <f t="shared" si="23"/>
        <v>35</v>
      </c>
      <c r="L37" s="31">
        <f t="shared" si="24"/>
        <v>0</v>
      </c>
      <c r="M37" s="20">
        <f t="shared" si="25"/>
        <v>0</v>
      </c>
      <c r="N37" s="20">
        <f t="shared" si="26"/>
        <v>0</v>
      </c>
      <c r="O37" s="20">
        <f t="shared" si="27"/>
        <v>0</v>
      </c>
      <c r="Q37">
        <v>6</v>
      </c>
      <c r="R37" t="s">
        <v>103</v>
      </c>
      <c r="S37">
        <v>1</v>
      </c>
      <c r="T37">
        <v>1</v>
      </c>
      <c r="U37">
        <v>4</v>
      </c>
      <c r="V37">
        <v>2</v>
      </c>
      <c r="W37">
        <v>5</v>
      </c>
      <c r="X37">
        <v>0</v>
      </c>
      <c r="Y37">
        <v>0</v>
      </c>
      <c r="Z37">
        <v>0</v>
      </c>
      <c r="AA37">
        <v>0</v>
      </c>
      <c r="AE37">
        <f t="shared" si="28"/>
        <v>1</v>
      </c>
      <c r="AG37">
        <f t="shared" si="29"/>
        <v>6</v>
      </c>
      <c r="AH37">
        <f t="shared" si="30"/>
        <v>13</v>
      </c>
      <c r="AI37">
        <f t="shared" si="31"/>
        <v>7</v>
      </c>
      <c r="AJ37" t="str">
        <f t="shared" si="32"/>
        <v>Schmuck</v>
      </c>
      <c r="AK37" t="str">
        <f t="shared" si="33"/>
        <v>Keith</v>
      </c>
      <c r="AL37" t="str">
        <f t="shared" si="34"/>
        <v>Schmuck, Keith</v>
      </c>
    </row>
    <row r="38" spans="1:38" ht="17.100000000000001" customHeight="1" x14ac:dyDescent="0.2">
      <c r="A38" s="19"/>
      <c r="B38" s="19">
        <f t="shared" si="14"/>
        <v>3</v>
      </c>
      <c r="C38" s="36" t="str">
        <f t="shared" si="15"/>
        <v>Schuster, Wayne</v>
      </c>
      <c r="D38" s="41">
        <f t="shared" si="16"/>
        <v>6</v>
      </c>
      <c r="E38" s="20">
        <f t="shared" si="17"/>
        <v>16</v>
      </c>
      <c r="F38" s="20">
        <f t="shared" si="18"/>
        <v>9</v>
      </c>
      <c r="G38" s="20">
        <f t="shared" si="19"/>
        <v>4</v>
      </c>
      <c r="H38" s="20">
        <f t="shared" si="20"/>
        <v>3</v>
      </c>
      <c r="I38" s="31">
        <f t="shared" si="21"/>
        <v>18.666666666666668</v>
      </c>
      <c r="J38" s="31">
        <f t="shared" si="22"/>
        <v>10.5</v>
      </c>
      <c r="K38" s="31">
        <f t="shared" si="23"/>
        <v>4.666666666666667</v>
      </c>
      <c r="L38" s="31">
        <f t="shared" si="24"/>
        <v>3.5</v>
      </c>
      <c r="M38" s="20">
        <f t="shared" si="25"/>
        <v>0</v>
      </c>
      <c r="N38" s="20">
        <f t="shared" si="26"/>
        <v>1</v>
      </c>
      <c r="O38" s="20">
        <f t="shared" si="27"/>
        <v>0</v>
      </c>
      <c r="Q38">
        <v>9</v>
      </c>
      <c r="R38" t="s">
        <v>106</v>
      </c>
      <c r="S38">
        <v>3</v>
      </c>
      <c r="T38">
        <v>6</v>
      </c>
      <c r="U38">
        <v>9</v>
      </c>
      <c r="V38">
        <v>16</v>
      </c>
      <c r="W38">
        <v>4</v>
      </c>
      <c r="X38">
        <v>3</v>
      </c>
      <c r="Y38">
        <v>0</v>
      </c>
      <c r="Z38">
        <v>1</v>
      </c>
      <c r="AA38">
        <v>0</v>
      </c>
      <c r="AE38">
        <f t="shared" si="28"/>
        <v>6</v>
      </c>
      <c r="AG38">
        <f t="shared" si="29"/>
        <v>6</v>
      </c>
      <c r="AH38">
        <f t="shared" si="30"/>
        <v>14</v>
      </c>
      <c r="AI38">
        <f t="shared" si="31"/>
        <v>8</v>
      </c>
      <c r="AJ38" t="str">
        <f t="shared" si="32"/>
        <v>Schuster</v>
      </c>
      <c r="AK38" t="str">
        <f t="shared" si="33"/>
        <v>Wayne</v>
      </c>
      <c r="AL38" t="str">
        <f t="shared" si="34"/>
        <v>Schuster, Wayne</v>
      </c>
    </row>
    <row r="39" spans="1:38" ht="17.100000000000001" customHeight="1" x14ac:dyDescent="0.2">
      <c r="A39" s="19"/>
      <c r="B39" s="19">
        <f t="shared" si="14"/>
        <v>1</v>
      </c>
      <c r="C39" s="36" t="str">
        <f t="shared" si="15"/>
        <v>Potts, Tim</v>
      </c>
      <c r="D39" s="41">
        <f t="shared" si="16"/>
        <v>4</v>
      </c>
      <c r="E39" s="20">
        <f t="shared" si="17"/>
        <v>2</v>
      </c>
      <c r="F39" s="20">
        <f t="shared" si="18"/>
        <v>0</v>
      </c>
      <c r="G39" s="20">
        <f t="shared" si="19"/>
        <v>0</v>
      </c>
      <c r="H39" s="20">
        <f t="shared" si="20"/>
        <v>5</v>
      </c>
      <c r="I39" s="31">
        <f t="shared" si="21"/>
        <v>3.5</v>
      </c>
      <c r="J39" s="31">
        <f t="shared" si="22"/>
        <v>0</v>
      </c>
      <c r="K39" s="31">
        <f t="shared" si="23"/>
        <v>0</v>
      </c>
      <c r="L39" s="31">
        <f t="shared" si="24"/>
        <v>8.75</v>
      </c>
      <c r="M39" s="20">
        <f t="shared" si="25"/>
        <v>0</v>
      </c>
      <c r="N39" s="20">
        <f t="shared" si="26"/>
        <v>0</v>
      </c>
      <c r="O39" s="20">
        <f t="shared" si="27"/>
        <v>0</v>
      </c>
      <c r="Q39">
        <v>13</v>
      </c>
      <c r="R39" t="s">
        <v>69</v>
      </c>
      <c r="S39">
        <v>1</v>
      </c>
      <c r="T39">
        <v>4</v>
      </c>
      <c r="U39">
        <v>0</v>
      </c>
      <c r="V39">
        <v>2</v>
      </c>
      <c r="W39">
        <v>0</v>
      </c>
      <c r="X39">
        <v>5</v>
      </c>
      <c r="Y39">
        <v>0</v>
      </c>
      <c r="Z39">
        <v>0</v>
      </c>
      <c r="AA39">
        <v>0</v>
      </c>
      <c r="AE39">
        <f t="shared" si="28"/>
        <v>4</v>
      </c>
      <c r="AG39">
        <f t="shared" si="29"/>
        <v>4</v>
      </c>
      <c r="AH39">
        <f t="shared" si="30"/>
        <v>9</v>
      </c>
      <c r="AI39">
        <f t="shared" si="31"/>
        <v>5</v>
      </c>
      <c r="AJ39" t="str">
        <f t="shared" si="32"/>
        <v>Potts</v>
      </c>
      <c r="AK39" t="str">
        <f t="shared" si="33"/>
        <v>Tim</v>
      </c>
      <c r="AL39" t="str">
        <f t="shared" si="34"/>
        <v>Potts, Tim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41">
        <f t="shared" ref="D42:H42" si="35">SUM(D33:D41)</f>
        <v>65</v>
      </c>
      <c r="E42" s="35">
        <f t="shared" si="35"/>
        <v>95</v>
      </c>
      <c r="F42" s="35">
        <f t="shared" si="35"/>
        <v>66</v>
      </c>
      <c r="G42" s="35">
        <f t="shared" si="35"/>
        <v>46</v>
      </c>
      <c r="H42" s="35">
        <f t="shared" si="35"/>
        <v>53</v>
      </c>
      <c r="I42" s="31">
        <f>E42*7/D42</f>
        <v>10.23076923076923</v>
      </c>
      <c r="J42" s="31">
        <f>F42*7/D42</f>
        <v>7.1076923076923073</v>
      </c>
      <c r="K42" s="32">
        <f>G42*7/D42</f>
        <v>4.953846153846154</v>
      </c>
      <c r="L42" s="32">
        <f>H42*7/D42</f>
        <v>5.7076923076923078</v>
      </c>
      <c r="M42" s="20">
        <f>SUM(M33:M41)</f>
        <v>4</v>
      </c>
      <c r="N42" s="20">
        <f t="shared" ref="N42:O42" si="36">SUM(N33:N41)</f>
        <v>6</v>
      </c>
      <c r="O42" s="20">
        <f t="shared" si="36"/>
        <v>1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topLeftCell="A157" workbookViewId="0">
      <selection activeCell="D7" sqref="D7"/>
    </sheetView>
  </sheetViews>
  <sheetFormatPr defaultRowHeight="12.75" x14ac:dyDescent="0.2"/>
  <cols>
    <col min="1" max="1" width="4.5703125" bestFit="1" customWidth="1"/>
    <col min="2" max="2" width="5" bestFit="1" customWidth="1"/>
    <col min="3" max="3" width="18.140625" bestFit="1" customWidth="1"/>
    <col min="4" max="4" width="13.42578125" bestFit="1" customWidth="1"/>
    <col min="5" max="5" width="7.28515625" bestFit="1" customWidth="1"/>
    <col min="6" max="6" width="5.42578125" bestFit="1" customWidth="1"/>
    <col min="7" max="7" width="4.28515625" bestFit="1" customWidth="1"/>
    <col min="8" max="9" width="3.28515625" bestFit="1" customWidth="1"/>
    <col min="10" max="10" width="3.5703125" bestFit="1" customWidth="1"/>
    <col min="11" max="11" width="4.140625" bestFit="1" customWidth="1"/>
    <col min="12" max="12" width="3.5703125" bestFit="1" customWidth="1"/>
    <col min="13" max="13" width="3" bestFit="1" customWidth="1"/>
    <col min="14" max="14" width="6.140625" bestFit="1" customWidth="1"/>
    <col min="15" max="15" width="3.5703125" bestFit="1" customWidth="1"/>
    <col min="16" max="16" width="6.140625" bestFit="1" customWidth="1"/>
  </cols>
  <sheetData>
    <row r="1" spans="1:16" x14ac:dyDescent="0.2">
      <c r="A1" s="16" t="s">
        <v>24</v>
      </c>
      <c r="B1" s="16" t="s">
        <v>25</v>
      </c>
      <c r="C1" s="16" t="s">
        <v>26</v>
      </c>
      <c r="D1" s="16" t="s">
        <v>6</v>
      </c>
      <c r="E1" s="16" t="s">
        <v>27</v>
      </c>
      <c r="F1" s="16" t="s">
        <v>28</v>
      </c>
      <c r="G1" s="16" t="s">
        <v>29</v>
      </c>
      <c r="H1" s="16" t="s">
        <v>30</v>
      </c>
      <c r="I1" s="16" t="s">
        <v>31</v>
      </c>
      <c r="J1" s="16" t="s">
        <v>32</v>
      </c>
      <c r="K1" s="16" t="s">
        <v>33</v>
      </c>
      <c r="L1" s="16" t="s">
        <v>34</v>
      </c>
      <c r="M1" s="16" t="s">
        <v>35</v>
      </c>
      <c r="N1" s="82" t="s">
        <v>36</v>
      </c>
      <c r="O1" s="16" t="s">
        <v>37</v>
      </c>
      <c r="P1" s="84" t="s">
        <v>38</v>
      </c>
    </row>
    <row r="2" spans="1:16" x14ac:dyDescent="0.2">
      <c r="A2">
        <v>68</v>
      </c>
      <c r="B2">
        <v>10</v>
      </c>
      <c r="C2" t="s">
        <v>157</v>
      </c>
      <c r="D2" t="s">
        <v>8</v>
      </c>
      <c r="E2">
        <v>31</v>
      </c>
      <c r="F2">
        <v>2</v>
      </c>
      <c r="G2">
        <v>7</v>
      </c>
      <c r="H2">
        <v>0</v>
      </c>
      <c r="I2">
        <v>0</v>
      </c>
      <c r="J2">
        <v>0</v>
      </c>
      <c r="K2">
        <v>1</v>
      </c>
      <c r="L2">
        <v>2</v>
      </c>
      <c r="M2">
        <v>6</v>
      </c>
      <c r="N2" s="83">
        <v>0.22580645161290322</v>
      </c>
      <c r="O2">
        <v>7</v>
      </c>
      <c r="P2" s="83">
        <v>0.22580645161290322</v>
      </c>
    </row>
    <row r="3" spans="1:16" x14ac:dyDescent="0.2">
      <c r="A3">
        <v>51</v>
      </c>
      <c r="B3">
        <v>9</v>
      </c>
      <c r="C3" t="s">
        <v>158</v>
      </c>
      <c r="D3" t="s">
        <v>64</v>
      </c>
      <c r="E3">
        <v>26</v>
      </c>
      <c r="F3">
        <v>5</v>
      </c>
      <c r="G3">
        <v>13</v>
      </c>
      <c r="H3">
        <v>3</v>
      </c>
      <c r="I3">
        <v>0</v>
      </c>
      <c r="J3">
        <v>0</v>
      </c>
      <c r="K3">
        <v>12</v>
      </c>
      <c r="L3">
        <v>3</v>
      </c>
      <c r="M3">
        <v>1</v>
      </c>
      <c r="N3" s="83">
        <v>0.5</v>
      </c>
      <c r="O3">
        <v>16</v>
      </c>
      <c r="P3" s="83">
        <v>0.61538461538461542</v>
      </c>
    </row>
    <row r="4" spans="1:16" x14ac:dyDescent="0.2">
      <c r="A4">
        <v>42</v>
      </c>
      <c r="B4">
        <v>5</v>
      </c>
      <c r="C4" t="s">
        <v>159</v>
      </c>
      <c r="D4" t="s">
        <v>68</v>
      </c>
      <c r="E4">
        <v>13</v>
      </c>
      <c r="F4">
        <v>0</v>
      </c>
      <c r="G4">
        <v>1</v>
      </c>
      <c r="H4">
        <v>1</v>
      </c>
      <c r="I4">
        <v>0</v>
      </c>
      <c r="J4">
        <v>0</v>
      </c>
      <c r="K4">
        <v>1</v>
      </c>
      <c r="L4">
        <v>1</v>
      </c>
      <c r="M4">
        <v>2</v>
      </c>
      <c r="N4" s="83">
        <v>7.6923076923076927E-2</v>
      </c>
      <c r="O4">
        <v>2</v>
      </c>
      <c r="P4" s="83">
        <v>0.15384615384615385</v>
      </c>
    </row>
    <row r="5" spans="1:16" x14ac:dyDescent="0.2">
      <c r="A5">
        <v>56</v>
      </c>
      <c r="B5">
        <v>5</v>
      </c>
      <c r="C5" t="s">
        <v>160</v>
      </c>
      <c r="D5" t="s">
        <v>15</v>
      </c>
      <c r="E5">
        <v>9</v>
      </c>
      <c r="F5">
        <v>1</v>
      </c>
      <c r="G5">
        <v>4</v>
      </c>
      <c r="H5">
        <v>0</v>
      </c>
      <c r="I5">
        <v>0</v>
      </c>
      <c r="J5">
        <v>0</v>
      </c>
      <c r="K5">
        <v>1</v>
      </c>
      <c r="L5">
        <v>0</v>
      </c>
      <c r="M5">
        <v>2</v>
      </c>
      <c r="N5" s="83">
        <v>0.44444444444444442</v>
      </c>
      <c r="O5">
        <v>4</v>
      </c>
      <c r="P5" s="83">
        <v>0.44444444444444442</v>
      </c>
    </row>
    <row r="6" spans="1:16" x14ac:dyDescent="0.2">
      <c r="A6">
        <v>45</v>
      </c>
      <c r="B6">
        <v>8</v>
      </c>
      <c r="C6" t="s">
        <v>161</v>
      </c>
      <c r="D6" t="s">
        <v>66</v>
      </c>
      <c r="E6">
        <v>22</v>
      </c>
      <c r="F6">
        <v>6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5</v>
      </c>
      <c r="N6" s="83">
        <v>0.22727272727272727</v>
      </c>
      <c r="O6">
        <v>5</v>
      </c>
      <c r="P6" s="83">
        <v>0.22727272727272727</v>
      </c>
    </row>
    <row r="7" spans="1:16" x14ac:dyDescent="0.2">
      <c r="A7">
        <v>58</v>
      </c>
      <c r="B7">
        <v>10</v>
      </c>
      <c r="C7" t="s">
        <v>162</v>
      </c>
      <c r="D7" t="s">
        <v>14</v>
      </c>
      <c r="E7">
        <v>27</v>
      </c>
      <c r="F7">
        <v>9</v>
      </c>
      <c r="G7">
        <v>10</v>
      </c>
      <c r="H7">
        <v>1</v>
      </c>
      <c r="I7">
        <v>0</v>
      </c>
      <c r="J7">
        <v>0</v>
      </c>
      <c r="K7">
        <v>4</v>
      </c>
      <c r="L7">
        <v>6</v>
      </c>
      <c r="M7">
        <v>2</v>
      </c>
      <c r="N7" s="83">
        <v>0.37037037037037035</v>
      </c>
      <c r="O7">
        <v>11</v>
      </c>
      <c r="P7" s="83">
        <v>0.40740740740740738</v>
      </c>
    </row>
    <row r="8" spans="1:16" x14ac:dyDescent="0.2">
      <c r="A8">
        <v>40</v>
      </c>
      <c r="B8">
        <v>8</v>
      </c>
      <c r="C8" t="s">
        <v>163</v>
      </c>
      <c r="D8" t="s">
        <v>64</v>
      </c>
      <c r="E8">
        <v>25</v>
      </c>
      <c r="F8">
        <v>12</v>
      </c>
      <c r="G8">
        <v>16</v>
      </c>
      <c r="H8">
        <v>6</v>
      </c>
      <c r="I8">
        <v>0</v>
      </c>
      <c r="J8">
        <v>1</v>
      </c>
      <c r="K8">
        <v>9</v>
      </c>
      <c r="L8">
        <v>1</v>
      </c>
      <c r="M8">
        <v>0</v>
      </c>
      <c r="N8" s="83">
        <v>0.64</v>
      </c>
      <c r="O8">
        <v>25</v>
      </c>
      <c r="P8" s="83">
        <v>1</v>
      </c>
    </row>
    <row r="9" spans="1:16" x14ac:dyDescent="0.2">
      <c r="A9">
        <v>58</v>
      </c>
      <c r="B9">
        <v>9</v>
      </c>
      <c r="C9" t="s">
        <v>165</v>
      </c>
      <c r="D9" t="s">
        <v>68</v>
      </c>
      <c r="E9">
        <v>26</v>
      </c>
      <c r="F9">
        <v>5</v>
      </c>
      <c r="G9">
        <v>10</v>
      </c>
      <c r="H9">
        <v>1</v>
      </c>
      <c r="I9">
        <v>0</v>
      </c>
      <c r="J9">
        <v>0</v>
      </c>
      <c r="K9">
        <v>6</v>
      </c>
      <c r="L9">
        <v>2</v>
      </c>
      <c r="M9">
        <v>2</v>
      </c>
      <c r="N9" s="83">
        <v>0.38461538461538464</v>
      </c>
      <c r="O9">
        <v>11</v>
      </c>
      <c r="P9" s="83">
        <v>0.42307692307692307</v>
      </c>
    </row>
    <row r="10" spans="1:16" x14ac:dyDescent="0.2">
      <c r="A10">
        <v>49</v>
      </c>
      <c r="B10">
        <v>9</v>
      </c>
      <c r="C10" t="s">
        <v>166</v>
      </c>
      <c r="D10" t="s">
        <v>56</v>
      </c>
      <c r="E10">
        <v>31</v>
      </c>
      <c r="F10">
        <v>8</v>
      </c>
      <c r="G10">
        <v>13</v>
      </c>
      <c r="H10">
        <v>0</v>
      </c>
      <c r="I10">
        <v>1</v>
      </c>
      <c r="J10">
        <v>0</v>
      </c>
      <c r="K10">
        <v>10</v>
      </c>
      <c r="L10">
        <v>1</v>
      </c>
      <c r="M10">
        <v>0</v>
      </c>
      <c r="N10" s="83">
        <v>0.41935483870967744</v>
      </c>
      <c r="O10">
        <v>15</v>
      </c>
      <c r="P10" s="83">
        <v>0.4838709677419355</v>
      </c>
    </row>
    <row r="11" spans="1:16" x14ac:dyDescent="0.2">
      <c r="A11">
        <v>58</v>
      </c>
      <c r="B11">
        <v>9</v>
      </c>
      <c r="C11" t="s">
        <v>168</v>
      </c>
      <c r="D11" t="s">
        <v>52</v>
      </c>
      <c r="E11">
        <v>22</v>
      </c>
      <c r="F11">
        <v>5</v>
      </c>
      <c r="G11">
        <v>11</v>
      </c>
      <c r="H11">
        <v>2</v>
      </c>
      <c r="I11">
        <v>1</v>
      </c>
      <c r="J11">
        <v>0</v>
      </c>
      <c r="K11">
        <v>2</v>
      </c>
      <c r="L11">
        <v>5</v>
      </c>
      <c r="M11">
        <v>3</v>
      </c>
      <c r="N11" s="83">
        <v>0.5</v>
      </c>
      <c r="O11">
        <v>15</v>
      </c>
      <c r="P11" s="83">
        <v>0.68181818181818177</v>
      </c>
    </row>
    <row r="12" spans="1:16" x14ac:dyDescent="0.2">
      <c r="A12">
        <v>50</v>
      </c>
      <c r="B12">
        <v>8</v>
      </c>
      <c r="C12" t="s">
        <v>169</v>
      </c>
      <c r="D12" t="s">
        <v>64</v>
      </c>
      <c r="E12">
        <v>20</v>
      </c>
      <c r="F12">
        <v>2</v>
      </c>
      <c r="G12">
        <v>3</v>
      </c>
      <c r="H12">
        <v>0</v>
      </c>
      <c r="I12">
        <v>0</v>
      </c>
      <c r="J12">
        <v>0</v>
      </c>
      <c r="K12">
        <v>2</v>
      </c>
      <c r="L12">
        <v>5</v>
      </c>
      <c r="M12">
        <v>10</v>
      </c>
      <c r="N12" s="83">
        <v>0.15</v>
      </c>
      <c r="O12">
        <v>3</v>
      </c>
      <c r="P12" s="83">
        <v>0.15</v>
      </c>
    </row>
    <row r="13" spans="1:16" x14ac:dyDescent="0.2">
      <c r="A13">
        <v>46</v>
      </c>
      <c r="B13">
        <v>8</v>
      </c>
      <c r="C13" t="s">
        <v>170</v>
      </c>
      <c r="D13" t="s">
        <v>8</v>
      </c>
      <c r="E13">
        <v>26</v>
      </c>
      <c r="F13">
        <v>3</v>
      </c>
      <c r="G13">
        <v>8</v>
      </c>
      <c r="H13">
        <v>1</v>
      </c>
      <c r="I13">
        <v>0</v>
      </c>
      <c r="J13">
        <v>0</v>
      </c>
      <c r="K13">
        <v>5</v>
      </c>
      <c r="L13">
        <v>1</v>
      </c>
      <c r="M13">
        <v>1</v>
      </c>
      <c r="N13" s="83">
        <v>0.30769230769230771</v>
      </c>
      <c r="O13">
        <v>9</v>
      </c>
      <c r="P13" s="83">
        <v>0.34615384615384615</v>
      </c>
    </row>
    <row r="14" spans="1:16" x14ac:dyDescent="0.2">
      <c r="A14">
        <v>48</v>
      </c>
      <c r="B14">
        <v>9</v>
      </c>
      <c r="C14" t="s">
        <v>172</v>
      </c>
      <c r="D14" t="s">
        <v>9</v>
      </c>
      <c r="E14">
        <v>24</v>
      </c>
      <c r="F14">
        <v>6</v>
      </c>
      <c r="G14">
        <v>11</v>
      </c>
      <c r="H14">
        <v>2</v>
      </c>
      <c r="I14">
        <v>0</v>
      </c>
      <c r="J14">
        <v>0</v>
      </c>
      <c r="K14">
        <v>2</v>
      </c>
      <c r="L14">
        <v>6</v>
      </c>
      <c r="M14">
        <v>2</v>
      </c>
      <c r="N14" s="83">
        <v>0.45833333333333331</v>
      </c>
      <c r="O14">
        <v>13</v>
      </c>
      <c r="P14" s="83">
        <v>0.54166666666666663</v>
      </c>
    </row>
    <row r="15" spans="1:16" x14ac:dyDescent="0.2">
      <c r="A15">
        <v>58</v>
      </c>
      <c r="B15">
        <v>9</v>
      </c>
      <c r="C15" t="s">
        <v>173</v>
      </c>
      <c r="D15" t="s">
        <v>47</v>
      </c>
      <c r="E15">
        <v>21</v>
      </c>
      <c r="F15">
        <v>10</v>
      </c>
      <c r="G15">
        <v>11</v>
      </c>
      <c r="H15">
        <v>3</v>
      </c>
      <c r="I15">
        <v>0</v>
      </c>
      <c r="J15">
        <v>0</v>
      </c>
      <c r="K15">
        <v>8</v>
      </c>
      <c r="L15">
        <v>8</v>
      </c>
      <c r="M15">
        <v>1</v>
      </c>
      <c r="N15" s="83">
        <v>0.52380952380952384</v>
      </c>
      <c r="O15">
        <v>14</v>
      </c>
      <c r="P15" s="83">
        <v>0.66666666666666663</v>
      </c>
    </row>
    <row r="16" spans="1:16" x14ac:dyDescent="0.2">
      <c r="A16">
        <v>50</v>
      </c>
      <c r="B16">
        <v>9</v>
      </c>
      <c r="C16" t="s">
        <v>174</v>
      </c>
      <c r="D16" t="s">
        <v>68</v>
      </c>
      <c r="E16">
        <v>23</v>
      </c>
      <c r="F16">
        <v>6</v>
      </c>
      <c r="G16">
        <v>7</v>
      </c>
      <c r="H16">
        <v>1</v>
      </c>
      <c r="I16">
        <v>0</v>
      </c>
      <c r="J16">
        <v>0</v>
      </c>
      <c r="K16">
        <v>5</v>
      </c>
      <c r="L16">
        <v>5</v>
      </c>
      <c r="M16">
        <v>3</v>
      </c>
      <c r="N16" s="83">
        <v>0.30434782608695654</v>
      </c>
      <c r="O16">
        <v>8</v>
      </c>
      <c r="P16" s="83">
        <v>0.34782608695652173</v>
      </c>
    </row>
    <row r="17" spans="1:16" x14ac:dyDescent="0.2">
      <c r="A17">
        <v>67</v>
      </c>
      <c r="B17">
        <v>9</v>
      </c>
      <c r="C17" t="s">
        <v>175</v>
      </c>
      <c r="D17" t="s">
        <v>64</v>
      </c>
      <c r="E17">
        <v>25</v>
      </c>
      <c r="F17">
        <v>1</v>
      </c>
      <c r="G17">
        <v>5</v>
      </c>
      <c r="H17">
        <v>3</v>
      </c>
      <c r="I17">
        <v>0</v>
      </c>
      <c r="J17">
        <v>0</v>
      </c>
      <c r="K17">
        <v>1</v>
      </c>
      <c r="L17">
        <v>2</v>
      </c>
      <c r="M17">
        <v>6</v>
      </c>
      <c r="N17" s="83">
        <v>0.2</v>
      </c>
      <c r="O17">
        <v>8</v>
      </c>
      <c r="P17" s="83">
        <v>0.32</v>
      </c>
    </row>
    <row r="18" spans="1:16" x14ac:dyDescent="0.2">
      <c r="A18">
        <v>61</v>
      </c>
      <c r="B18">
        <v>9</v>
      </c>
      <c r="C18" t="s">
        <v>176</v>
      </c>
      <c r="D18" t="s">
        <v>9</v>
      </c>
      <c r="E18">
        <v>27</v>
      </c>
      <c r="F18">
        <v>3</v>
      </c>
      <c r="G18">
        <v>7</v>
      </c>
      <c r="H18">
        <v>0</v>
      </c>
      <c r="I18">
        <v>0</v>
      </c>
      <c r="J18">
        <v>0</v>
      </c>
      <c r="K18">
        <v>1</v>
      </c>
      <c r="L18">
        <v>2</v>
      </c>
      <c r="M18">
        <v>9</v>
      </c>
      <c r="N18" s="83">
        <v>0.25925925925925924</v>
      </c>
      <c r="O18">
        <v>7</v>
      </c>
      <c r="P18" s="83">
        <v>0.25925925925925924</v>
      </c>
    </row>
    <row r="19" spans="1:16" x14ac:dyDescent="0.2">
      <c r="A19">
        <v>47</v>
      </c>
      <c r="B19">
        <v>10</v>
      </c>
      <c r="C19" t="s">
        <v>177</v>
      </c>
      <c r="D19" t="s">
        <v>49</v>
      </c>
      <c r="E19">
        <v>30</v>
      </c>
      <c r="F19">
        <v>8</v>
      </c>
      <c r="G19">
        <v>14</v>
      </c>
      <c r="H19">
        <v>3</v>
      </c>
      <c r="I19">
        <v>0</v>
      </c>
      <c r="J19">
        <v>0</v>
      </c>
      <c r="K19">
        <v>4</v>
      </c>
      <c r="L19">
        <v>5</v>
      </c>
      <c r="M19">
        <v>0</v>
      </c>
      <c r="N19" s="83">
        <v>0.46666666666666667</v>
      </c>
      <c r="O19">
        <v>17</v>
      </c>
      <c r="P19" s="83">
        <v>0.56666666666666665</v>
      </c>
    </row>
    <row r="20" spans="1:16" x14ac:dyDescent="0.2">
      <c r="A20">
        <v>38</v>
      </c>
      <c r="B20">
        <v>6</v>
      </c>
      <c r="C20" t="s">
        <v>178</v>
      </c>
      <c r="D20" t="s">
        <v>9</v>
      </c>
      <c r="E20">
        <v>17</v>
      </c>
      <c r="F20">
        <v>1</v>
      </c>
      <c r="G20">
        <v>3</v>
      </c>
      <c r="H20">
        <v>0</v>
      </c>
      <c r="I20">
        <v>0</v>
      </c>
      <c r="J20">
        <v>0</v>
      </c>
      <c r="K20">
        <v>3</v>
      </c>
      <c r="L20">
        <v>1</v>
      </c>
      <c r="M20">
        <v>5</v>
      </c>
      <c r="N20" s="83">
        <v>0.17647058823529413</v>
      </c>
      <c r="O20">
        <v>3</v>
      </c>
      <c r="P20" s="83">
        <v>0.17647058823529413</v>
      </c>
    </row>
    <row r="21" spans="1:16" x14ac:dyDescent="0.2">
      <c r="A21">
        <v>50</v>
      </c>
      <c r="B21">
        <v>10</v>
      </c>
      <c r="C21" t="s">
        <v>179</v>
      </c>
      <c r="D21" t="s">
        <v>60</v>
      </c>
      <c r="E21">
        <v>27</v>
      </c>
      <c r="F21">
        <v>6</v>
      </c>
      <c r="G21">
        <v>12</v>
      </c>
      <c r="H21">
        <v>2</v>
      </c>
      <c r="I21">
        <v>1</v>
      </c>
      <c r="J21">
        <v>0</v>
      </c>
      <c r="K21">
        <v>11</v>
      </c>
      <c r="L21">
        <v>5</v>
      </c>
      <c r="M21">
        <v>0</v>
      </c>
      <c r="N21" s="83">
        <v>0.44444444444444442</v>
      </c>
      <c r="O21">
        <v>16</v>
      </c>
      <c r="P21" s="83">
        <v>0.59259259259259256</v>
      </c>
    </row>
    <row r="22" spans="1:16" x14ac:dyDescent="0.2">
      <c r="A22">
        <v>42</v>
      </c>
      <c r="B22">
        <v>8</v>
      </c>
      <c r="C22" t="s">
        <v>180</v>
      </c>
      <c r="D22" t="s">
        <v>14</v>
      </c>
      <c r="E22">
        <v>24</v>
      </c>
      <c r="F22">
        <v>6</v>
      </c>
      <c r="G22">
        <v>14</v>
      </c>
      <c r="H22">
        <v>1</v>
      </c>
      <c r="I22">
        <v>0</v>
      </c>
      <c r="J22">
        <v>0</v>
      </c>
      <c r="K22">
        <v>9</v>
      </c>
      <c r="L22">
        <v>2</v>
      </c>
      <c r="M22">
        <v>3</v>
      </c>
      <c r="N22" s="83">
        <v>0.58333333333333337</v>
      </c>
      <c r="O22">
        <v>15</v>
      </c>
      <c r="P22" s="83">
        <v>0.625</v>
      </c>
    </row>
    <row r="23" spans="1:16" x14ac:dyDescent="0.2">
      <c r="A23">
        <v>74</v>
      </c>
      <c r="B23">
        <v>7</v>
      </c>
      <c r="C23" t="s">
        <v>181</v>
      </c>
      <c r="D23" t="s">
        <v>47</v>
      </c>
      <c r="E23">
        <v>22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2</v>
      </c>
      <c r="M23">
        <v>10</v>
      </c>
      <c r="N23" s="83">
        <v>0</v>
      </c>
      <c r="O23">
        <v>0</v>
      </c>
      <c r="P23" s="83">
        <v>0</v>
      </c>
    </row>
    <row r="24" spans="1:16" x14ac:dyDescent="0.2">
      <c r="A24">
        <v>51</v>
      </c>
      <c r="B24">
        <v>9</v>
      </c>
      <c r="C24" t="s">
        <v>182</v>
      </c>
      <c r="D24" t="s">
        <v>15</v>
      </c>
      <c r="E24">
        <v>26</v>
      </c>
      <c r="F24">
        <v>5</v>
      </c>
      <c r="G24">
        <v>8</v>
      </c>
      <c r="H24">
        <v>3</v>
      </c>
      <c r="I24">
        <v>0</v>
      </c>
      <c r="J24">
        <v>0</v>
      </c>
      <c r="K24">
        <v>3</v>
      </c>
      <c r="L24">
        <v>5</v>
      </c>
      <c r="M24">
        <v>0</v>
      </c>
      <c r="N24" s="83">
        <v>0.30769230769230771</v>
      </c>
      <c r="O24">
        <v>11</v>
      </c>
      <c r="P24" s="83">
        <v>0.42307692307692307</v>
      </c>
    </row>
    <row r="25" spans="1:16" x14ac:dyDescent="0.2">
      <c r="A25">
        <v>51</v>
      </c>
      <c r="B25">
        <v>7</v>
      </c>
      <c r="C25" t="s">
        <v>183</v>
      </c>
      <c r="D25" t="s">
        <v>60</v>
      </c>
      <c r="E25">
        <v>24</v>
      </c>
      <c r="F25">
        <v>3</v>
      </c>
      <c r="G25">
        <v>3</v>
      </c>
      <c r="H25">
        <v>1</v>
      </c>
      <c r="I25">
        <v>0</v>
      </c>
      <c r="J25">
        <v>0</v>
      </c>
      <c r="K25">
        <v>2</v>
      </c>
      <c r="L25">
        <v>0</v>
      </c>
      <c r="M25">
        <v>6</v>
      </c>
      <c r="N25" s="83">
        <v>0.125</v>
      </c>
      <c r="O25">
        <v>4</v>
      </c>
      <c r="P25" s="83">
        <v>0.16666666666666666</v>
      </c>
    </row>
    <row r="26" spans="1:16" x14ac:dyDescent="0.2">
      <c r="A26">
        <v>42</v>
      </c>
      <c r="B26">
        <v>7</v>
      </c>
      <c r="C26" t="s">
        <v>184</v>
      </c>
      <c r="D26" t="s">
        <v>8</v>
      </c>
      <c r="E26">
        <v>17</v>
      </c>
      <c r="F26">
        <v>1</v>
      </c>
      <c r="G26">
        <v>1</v>
      </c>
      <c r="H26">
        <v>0</v>
      </c>
      <c r="I26">
        <v>0</v>
      </c>
      <c r="J26">
        <v>0</v>
      </c>
      <c r="K26">
        <v>1</v>
      </c>
      <c r="L26">
        <v>5</v>
      </c>
      <c r="M26">
        <v>11</v>
      </c>
      <c r="N26" s="83">
        <v>5.8823529411764705E-2</v>
      </c>
      <c r="O26">
        <v>1</v>
      </c>
      <c r="P26" s="83">
        <v>5.8823529411764705E-2</v>
      </c>
    </row>
    <row r="27" spans="1:16" x14ac:dyDescent="0.2">
      <c r="A27">
        <v>54</v>
      </c>
      <c r="B27">
        <v>3</v>
      </c>
      <c r="C27" t="s">
        <v>185</v>
      </c>
      <c r="D27" t="s">
        <v>60</v>
      </c>
      <c r="E27">
        <v>6</v>
      </c>
      <c r="F27">
        <v>1</v>
      </c>
      <c r="G27">
        <v>1</v>
      </c>
      <c r="H27">
        <v>0</v>
      </c>
      <c r="I27">
        <v>0</v>
      </c>
      <c r="J27">
        <v>0</v>
      </c>
      <c r="K27">
        <v>0</v>
      </c>
      <c r="L27">
        <v>2</v>
      </c>
      <c r="M27">
        <v>0</v>
      </c>
      <c r="N27" s="83">
        <v>0.16666666666666666</v>
      </c>
      <c r="O27">
        <v>1</v>
      </c>
      <c r="P27" s="83">
        <v>0.16666666666666666</v>
      </c>
    </row>
    <row r="28" spans="1:16" x14ac:dyDescent="0.2">
      <c r="A28">
        <v>36</v>
      </c>
      <c r="B28">
        <v>10</v>
      </c>
      <c r="C28" t="s">
        <v>186</v>
      </c>
      <c r="D28" t="s">
        <v>15</v>
      </c>
      <c r="E28">
        <v>35</v>
      </c>
      <c r="F28">
        <v>4</v>
      </c>
      <c r="G28">
        <v>10</v>
      </c>
      <c r="H28">
        <v>0</v>
      </c>
      <c r="I28">
        <v>0</v>
      </c>
      <c r="J28">
        <v>0</v>
      </c>
      <c r="K28">
        <v>0</v>
      </c>
      <c r="L28">
        <v>0</v>
      </c>
      <c r="M28">
        <v>7</v>
      </c>
      <c r="N28" s="83">
        <v>0.2857142857142857</v>
      </c>
      <c r="O28">
        <v>10</v>
      </c>
      <c r="P28" s="83">
        <v>0.2857142857142857</v>
      </c>
    </row>
    <row r="29" spans="1:16" x14ac:dyDescent="0.2">
      <c r="A29">
        <v>40</v>
      </c>
      <c r="B29">
        <v>9</v>
      </c>
      <c r="C29" t="s">
        <v>187</v>
      </c>
      <c r="D29" t="s">
        <v>60</v>
      </c>
      <c r="E29">
        <v>26</v>
      </c>
      <c r="F29">
        <v>4</v>
      </c>
      <c r="G29">
        <v>8</v>
      </c>
      <c r="H29">
        <v>0</v>
      </c>
      <c r="I29">
        <v>0</v>
      </c>
      <c r="J29">
        <v>0</v>
      </c>
      <c r="K29">
        <v>1</v>
      </c>
      <c r="L29">
        <v>3</v>
      </c>
      <c r="M29">
        <v>1</v>
      </c>
      <c r="N29" s="83">
        <v>0.30769230769230771</v>
      </c>
      <c r="O29">
        <v>8</v>
      </c>
      <c r="P29" s="83">
        <v>0.30769230769230771</v>
      </c>
    </row>
    <row r="30" spans="1:16" x14ac:dyDescent="0.2">
      <c r="A30">
        <v>50</v>
      </c>
      <c r="B30">
        <v>7</v>
      </c>
      <c r="C30" t="s">
        <v>188</v>
      </c>
      <c r="D30" t="s">
        <v>15</v>
      </c>
      <c r="E30">
        <v>22</v>
      </c>
      <c r="F30">
        <v>2</v>
      </c>
      <c r="G30">
        <v>7</v>
      </c>
      <c r="H30">
        <v>0</v>
      </c>
      <c r="I30">
        <v>0</v>
      </c>
      <c r="J30">
        <v>0</v>
      </c>
      <c r="K30">
        <v>6</v>
      </c>
      <c r="L30">
        <v>1</v>
      </c>
      <c r="M30">
        <v>3</v>
      </c>
      <c r="N30" s="83">
        <v>0.31818181818181818</v>
      </c>
      <c r="O30">
        <v>7</v>
      </c>
      <c r="P30" s="83">
        <v>0.31818181818181818</v>
      </c>
    </row>
    <row r="31" spans="1:16" x14ac:dyDescent="0.2">
      <c r="A31">
        <v>44</v>
      </c>
      <c r="B31">
        <v>7</v>
      </c>
      <c r="C31" t="s">
        <v>189</v>
      </c>
      <c r="D31" t="s">
        <v>15</v>
      </c>
      <c r="E31">
        <v>19</v>
      </c>
      <c r="F31">
        <v>2</v>
      </c>
      <c r="G31">
        <v>3</v>
      </c>
      <c r="H31">
        <v>1</v>
      </c>
      <c r="I31">
        <v>0</v>
      </c>
      <c r="J31">
        <v>0</v>
      </c>
      <c r="K31">
        <v>3</v>
      </c>
      <c r="L31">
        <v>5</v>
      </c>
      <c r="M31">
        <v>5</v>
      </c>
      <c r="N31" s="83">
        <v>0.15789473684210525</v>
      </c>
      <c r="O31">
        <v>4</v>
      </c>
      <c r="P31" s="83">
        <v>0.21052631578947367</v>
      </c>
    </row>
    <row r="32" spans="1:16" x14ac:dyDescent="0.2">
      <c r="A32">
        <v>61</v>
      </c>
      <c r="B32">
        <v>7</v>
      </c>
      <c r="C32" t="s">
        <v>190</v>
      </c>
      <c r="D32" t="s">
        <v>52</v>
      </c>
      <c r="E32">
        <v>17</v>
      </c>
      <c r="F32">
        <v>2</v>
      </c>
      <c r="G32">
        <v>2</v>
      </c>
      <c r="H32">
        <v>0</v>
      </c>
      <c r="I32">
        <v>0</v>
      </c>
      <c r="J32">
        <v>0</v>
      </c>
      <c r="K32">
        <v>2</v>
      </c>
      <c r="L32">
        <v>3</v>
      </c>
      <c r="M32">
        <v>4</v>
      </c>
      <c r="N32" s="83">
        <v>0.11764705882352941</v>
      </c>
      <c r="O32">
        <v>2</v>
      </c>
      <c r="P32" s="83">
        <v>0.11764705882352941</v>
      </c>
    </row>
    <row r="33" spans="1:16" x14ac:dyDescent="0.2">
      <c r="A33">
        <v>46</v>
      </c>
      <c r="B33">
        <v>10</v>
      </c>
      <c r="C33" t="s">
        <v>191</v>
      </c>
      <c r="D33" t="s">
        <v>66</v>
      </c>
      <c r="E33">
        <v>29</v>
      </c>
      <c r="F33">
        <v>3</v>
      </c>
      <c r="G33">
        <v>11</v>
      </c>
      <c r="H33">
        <v>1</v>
      </c>
      <c r="I33">
        <v>0</v>
      </c>
      <c r="J33">
        <v>1</v>
      </c>
      <c r="K33">
        <v>5</v>
      </c>
      <c r="L33">
        <v>3</v>
      </c>
      <c r="M33">
        <v>2</v>
      </c>
      <c r="N33" s="83">
        <v>0.37931034482758619</v>
      </c>
      <c r="O33">
        <v>15</v>
      </c>
      <c r="P33" s="83">
        <v>0.51724137931034486</v>
      </c>
    </row>
    <row r="34" spans="1:16" x14ac:dyDescent="0.2">
      <c r="A34">
        <v>53</v>
      </c>
      <c r="B34">
        <v>3</v>
      </c>
      <c r="C34" t="s">
        <v>192</v>
      </c>
      <c r="D34" t="s">
        <v>56</v>
      </c>
      <c r="E34">
        <v>7</v>
      </c>
      <c r="F34">
        <v>1</v>
      </c>
      <c r="G34">
        <v>3</v>
      </c>
      <c r="H34">
        <v>0</v>
      </c>
      <c r="I34">
        <v>0</v>
      </c>
      <c r="J34">
        <v>0</v>
      </c>
      <c r="K34">
        <v>2</v>
      </c>
      <c r="L34">
        <v>3</v>
      </c>
      <c r="M34">
        <v>1</v>
      </c>
      <c r="N34" s="83">
        <v>0.42857142857142855</v>
      </c>
      <c r="O34">
        <v>3</v>
      </c>
      <c r="P34" s="83">
        <v>0.42857142857142855</v>
      </c>
    </row>
    <row r="35" spans="1:16" x14ac:dyDescent="0.2">
      <c r="A35">
        <v>40</v>
      </c>
      <c r="B35">
        <v>10</v>
      </c>
      <c r="C35" t="s">
        <v>193</v>
      </c>
      <c r="D35" t="s">
        <v>47</v>
      </c>
      <c r="E35">
        <v>29</v>
      </c>
      <c r="F35">
        <v>14</v>
      </c>
      <c r="G35">
        <v>20</v>
      </c>
      <c r="H35">
        <v>4</v>
      </c>
      <c r="I35">
        <v>2</v>
      </c>
      <c r="J35">
        <v>0</v>
      </c>
      <c r="K35">
        <v>10</v>
      </c>
      <c r="L35">
        <v>4</v>
      </c>
      <c r="M35">
        <v>1</v>
      </c>
      <c r="N35" s="83">
        <v>0.68965517241379315</v>
      </c>
      <c r="O35">
        <v>28</v>
      </c>
      <c r="P35" s="83">
        <v>0.96551724137931039</v>
      </c>
    </row>
    <row r="36" spans="1:16" x14ac:dyDescent="0.2">
      <c r="A36">
        <v>40</v>
      </c>
      <c r="B36">
        <v>6</v>
      </c>
      <c r="C36" t="s">
        <v>194</v>
      </c>
      <c r="D36" t="s">
        <v>56</v>
      </c>
      <c r="E36">
        <v>17</v>
      </c>
      <c r="F36">
        <v>2</v>
      </c>
      <c r="G36">
        <v>7</v>
      </c>
      <c r="H36">
        <v>1</v>
      </c>
      <c r="I36">
        <v>0</v>
      </c>
      <c r="J36">
        <v>0</v>
      </c>
      <c r="K36">
        <v>2</v>
      </c>
      <c r="L36">
        <v>1</v>
      </c>
      <c r="M36">
        <v>2</v>
      </c>
      <c r="N36" s="83">
        <v>0.41176470588235292</v>
      </c>
      <c r="O36">
        <v>8</v>
      </c>
      <c r="P36" s="83">
        <v>0.47058823529411764</v>
      </c>
    </row>
    <row r="37" spans="1:16" x14ac:dyDescent="0.2">
      <c r="A37">
        <v>37</v>
      </c>
      <c r="B37">
        <v>8</v>
      </c>
      <c r="C37" t="s">
        <v>195</v>
      </c>
      <c r="D37" t="s">
        <v>23</v>
      </c>
      <c r="E37">
        <v>23</v>
      </c>
      <c r="F37">
        <v>5</v>
      </c>
      <c r="G37">
        <v>8</v>
      </c>
      <c r="H37">
        <v>0</v>
      </c>
      <c r="I37">
        <v>0</v>
      </c>
      <c r="J37">
        <v>0</v>
      </c>
      <c r="K37">
        <v>3</v>
      </c>
      <c r="L37">
        <v>1</v>
      </c>
      <c r="M37">
        <v>9</v>
      </c>
      <c r="N37" s="83">
        <v>0.34782608695652173</v>
      </c>
      <c r="O37">
        <v>8</v>
      </c>
      <c r="P37" s="83">
        <v>0.34782608695652173</v>
      </c>
    </row>
    <row r="38" spans="1:16" x14ac:dyDescent="0.2">
      <c r="A38">
        <v>47</v>
      </c>
      <c r="B38">
        <v>10</v>
      </c>
      <c r="C38" t="s">
        <v>196</v>
      </c>
      <c r="D38" t="s">
        <v>23</v>
      </c>
      <c r="E38">
        <v>25</v>
      </c>
      <c r="F38">
        <v>9</v>
      </c>
      <c r="G38">
        <v>15</v>
      </c>
      <c r="H38">
        <v>2</v>
      </c>
      <c r="I38">
        <v>1</v>
      </c>
      <c r="J38">
        <v>0</v>
      </c>
      <c r="K38">
        <v>8</v>
      </c>
      <c r="L38">
        <v>6</v>
      </c>
      <c r="M38">
        <v>1</v>
      </c>
      <c r="N38" s="83">
        <v>0.6</v>
      </c>
      <c r="O38">
        <v>19</v>
      </c>
      <c r="P38" s="83">
        <v>0.76</v>
      </c>
    </row>
    <row r="39" spans="1:16" x14ac:dyDescent="0.2">
      <c r="A39">
        <v>35</v>
      </c>
      <c r="B39">
        <v>7</v>
      </c>
      <c r="C39" t="s">
        <v>197</v>
      </c>
      <c r="D39" t="s">
        <v>15</v>
      </c>
      <c r="E39">
        <v>17</v>
      </c>
      <c r="F39">
        <v>5</v>
      </c>
      <c r="G39">
        <v>6</v>
      </c>
      <c r="H39">
        <v>1</v>
      </c>
      <c r="I39">
        <v>0</v>
      </c>
      <c r="J39">
        <v>0</v>
      </c>
      <c r="K39">
        <v>4</v>
      </c>
      <c r="L39">
        <v>5</v>
      </c>
      <c r="M39">
        <v>5</v>
      </c>
      <c r="N39" s="83">
        <v>0.35294117647058826</v>
      </c>
      <c r="O39">
        <v>7</v>
      </c>
      <c r="P39" s="83">
        <v>0.41176470588235292</v>
      </c>
    </row>
    <row r="40" spans="1:16" x14ac:dyDescent="0.2">
      <c r="A40">
        <v>39</v>
      </c>
      <c r="B40">
        <v>10</v>
      </c>
      <c r="C40" t="s">
        <v>198</v>
      </c>
      <c r="D40" t="s">
        <v>8</v>
      </c>
      <c r="E40">
        <v>32</v>
      </c>
      <c r="F40">
        <v>8</v>
      </c>
      <c r="G40">
        <v>10</v>
      </c>
      <c r="H40">
        <v>1</v>
      </c>
      <c r="I40">
        <v>0</v>
      </c>
      <c r="J40">
        <v>0</v>
      </c>
      <c r="K40">
        <v>7</v>
      </c>
      <c r="L40">
        <v>0</v>
      </c>
      <c r="M40">
        <v>4</v>
      </c>
      <c r="N40" s="83">
        <v>0.3125</v>
      </c>
      <c r="O40">
        <v>11</v>
      </c>
      <c r="P40" s="83">
        <v>0.34375</v>
      </c>
    </row>
    <row r="41" spans="1:16" x14ac:dyDescent="0.2">
      <c r="A41">
        <v>54</v>
      </c>
      <c r="B41">
        <v>9</v>
      </c>
      <c r="C41" t="s">
        <v>199</v>
      </c>
      <c r="D41" t="s">
        <v>62</v>
      </c>
      <c r="E41">
        <v>21</v>
      </c>
      <c r="F41">
        <v>3</v>
      </c>
      <c r="G41">
        <v>9</v>
      </c>
      <c r="H41">
        <v>1</v>
      </c>
      <c r="I41">
        <v>0</v>
      </c>
      <c r="J41">
        <v>0</v>
      </c>
      <c r="K41">
        <v>2</v>
      </c>
      <c r="L41">
        <v>5</v>
      </c>
      <c r="M41">
        <v>2</v>
      </c>
      <c r="N41" s="83">
        <v>0.42857142857142855</v>
      </c>
      <c r="O41">
        <v>10</v>
      </c>
      <c r="P41" s="83">
        <v>0.47619047619047616</v>
      </c>
    </row>
    <row r="42" spans="1:16" x14ac:dyDescent="0.2">
      <c r="A42">
        <v>37</v>
      </c>
      <c r="B42">
        <v>10</v>
      </c>
      <c r="C42" t="s">
        <v>200</v>
      </c>
      <c r="D42" t="s">
        <v>14</v>
      </c>
      <c r="E42">
        <v>33</v>
      </c>
      <c r="F42">
        <v>10</v>
      </c>
      <c r="G42">
        <v>14</v>
      </c>
      <c r="H42">
        <v>3</v>
      </c>
      <c r="I42">
        <v>1</v>
      </c>
      <c r="J42">
        <v>0</v>
      </c>
      <c r="K42">
        <v>11</v>
      </c>
      <c r="L42">
        <v>1</v>
      </c>
      <c r="M42">
        <v>1</v>
      </c>
      <c r="N42" s="83">
        <v>0.42424242424242425</v>
      </c>
      <c r="O42">
        <v>19</v>
      </c>
      <c r="P42" s="83">
        <v>0.5757575757575758</v>
      </c>
    </row>
    <row r="43" spans="1:16" x14ac:dyDescent="0.2">
      <c r="A43">
        <v>62</v>
      </c>
      <c r="B43">
        <v>5</v>
      </c>
      <c r="C43" t="s">
        <v>201</v>
      </c>
      <c r="D43" t="s">
        <v>14</v>
      </c>
      <c r="E43">
        <v>10</v>
      </c>
      <c r="F43">
        <v>1</v>
      </c>
      <c r="G43">
        <v>3</v>
      </c>
      <c r="H43">
        <v>0</v>
      </c>
      <c r="I43">
        <v>0</v>
      </c>
      <c r="J43">
        <v>0</v>
      </c>
      <c r="K43">
        <v>0</v>
      </c>
      <c r="L43">
        <v>4</v>
      </c>
      <c r="M43">
        <v>0</v>
      </c>
      <c r="N43" s="83">
        <v>0.3</v>
      </c>
      <c r="O43">
        <v>3</v>
      </c>
      <c r="P43" s="83">
        <v>0.3</v>
      </c>
    </row>
    <row r="44" spans="1:16" x14ac:dyDescent="0.2">
      <c r="A44">
        <v>54</v>
      </c>
      <c r="B44">
        <v>7</v>
      </c>
      <c r="C44" t="s">
        <v>202</v>
      </c>
      <c r="D44" t="s">
        <v>49</v>
      </c>
      <c r="E44">
        <v>24</v>
      </c>
      <c r="F44">
        <v>2</v>
      </c>
      <c r="G44">
        <v>9</v>
      </c>
      <c r="H44">
        <v>1</v>
      </c>
      <c r="I44">
        <v>0</v>
      </c>
      <c r="J44">
        <v>0</v>
      </c>
      <c r="K44">
        <v>2</v>
      </c>
      <c r="L44">
        <v>0</v>
      </c>
      <c r="M44">
        <v>3</v>
      </c>
      <c r="N44" s="83">
        <v>0.375</v>
      </c>
      <c r="O44">
        <v>10</v>
      </c>
      <c r="P44" s="83">
        <v>0.41666666666666669</v>
      </c>
    </row>
    <row r="45" spans="1:16" x14ac:dyDescent="0.2">
      <c r="A45">
        <v>42</v>
      </c>
      <c r="B45">
        <v>10</v>
      </c>
      <c r="C45" t="s">
        <v>203</v>
      </c>
      <c r="D45" t="s">
        <v>64</v>
      </c>
      <c r="E45">
        <v>31</v>
      </c>
      <c r="F45">
        <v>8</v>
      </c>
      <c r="G45">
        <v>13</v>
      </c>
      <c r="H45">
        <v>6</v>
      </c>
      <c r="I45">
        <v>0</v>
      </c>
      <c r="J45">
        <v>0</v>
      </c>
      <c r="K45">
        <v>8</v>
      </c>
      <c r="L45">
        <v>1</v>
      </c>
      <c r="M45">
        <v>1</v>
      </c>
      <c r="N45" s="83">
        <v>0.41935483870967744</v>
      </c>
      <c r="O45">
        <v>19</v>
      </c>
      <c r="P45" s="83">
        <v>0.61290322580645162</v>
      </c>
    </row>
    <row r="46" spans="1:16" x14ac:dyDescent="0.2">
      <c r="A46">
        <v>48</v>
      </c>
      <c r="B46">
        <v>8</v>
      </c>
      <c r="C46" t="s">
        <v>204</v>
      </c>
      <c r="D46" t="s">
        <v>23</v>
      </c>
      <c r="E46">
        <v>21</v>
      </c>
      <c r="F46">
        <v>2</v>
      </c>
      <c r="G46">
        <v>9</v>
      </c>
      <c r="H46">
        <v>4</v>
      </c>
      <c r="I46">
        <v>0</v>
      </c>
      <c r="J46">
        <v>0</v>
      </c>
      <c r="K46">
        <v>5</v>
      </c>
      <c r="L46">
        <v>2</v>
      </c>
      <c r="M46">
        <v>4</v>
      </c>
      <c r="N46" s="83">
        <v>0.42857142857142855</v>
      </c>
      <c r="O46">
        <v>13</v>
      </c>
      <c r="P46" s="83">
        <v>0.61904761904761907</v>
      </c>
    </row>
    <row r="47" spans="1:16" x14ac:dyDescent="0.2">
      <c r="A47">
        <v>45</v>
      </c>
      <c r="B47">
        <v>8</v>
      </c>
      <c r="C47" t="s">
        <v>205</v>
      </c>
      <c r="D47" t="s">
        <v>60</v>
      </c>
      <c r="E47">
        <v>22</v>
      </c>
      <c r="F47">
        <v>2</v>
      </c>
      <c r="G47">
        <v>3</v>
      </c>
      <c r="H47">
        <v>0</v>
      </c>
      <c r="I47">
        <v>0</v>
      </c>
      <c r="J47">
        <v>0</v>
      </c>
      <c r="K47">
        <v>3</v>
      </c>
      <c r="L47">
        <v>2</v>
      </c>
      <c r="M47">
        <v>7</v>
      </c>
      <c r="N47" s="83">
        <v>0.13636363636363635</v>
      </c>
      <c r="O47">
        <v>3</v>
      </c>
      <c r="P47" s="83">
        <v>0.13636363636363635</v>
      </c>
    </row>
    <row r="48" spans="1:16" x14ac:dyDescent="0.2">
      <c r="A48">
        <v>38</v>
      </c>
      <c r="B48">
        <v>9</v>
      </c>
      <c r="C48" t="s">
        <v>206</v>
      </c>
      <c r="D48" t="s">
        <v>23</v>
      </c>
      <c r="E48">
        <v>20</v>
      </c>
      <c r="F48">
        <v>4</v>
      </c>
      <c r="G48">
        <v>10</v>
      </c>
      <c r="H48">
        <v>0</v>
      </c>
      <c r="I48">
        <v>0</v>
      </c>
      <c r="J48">
        <v>0</v>
      </c>
      <c r="K48">
        <v>3</v>
      </c>
      <c r="L48">
        <v>5</v>
      </c>
      <c r="M48">
        <v>1</v>
      </c>
      <c r="N48" s="83">
        <v>0.5</v>
      </c>
      <c r="O48">
        <v>10</v>
      </c>
      <c r="P48" s="83">
        <v>0.5</v>
      </c>
    </row>
    <row r="49" spans="1:16" x14ac:dyDescent="0.2">
      <c r="A49">
        <v>64</v>
      </c>
      <c r="B49">
        <v>10</v>
      </c>
      <c r="C49" t="s">
        <v>207</v>
      </c>
      <c r="D49" t="s">
        <v>62</v>
      </c>
      <c r="E49">
        <v>24</v>
      </c>
      <c r="F49">
        <v>5</v>
      </c>
      <c r="G49">
        <v>7</v>
      </c>
      <c r="H49">
        <v>1</v>
      </c>
      <c r="I49">
        <v>0</v>
      </c>
      <c r="J49">
        <v>0</v>
      </c>
      <c r="K49">
        <v>1</v>
      </c>
      <c r="L49">
        <v>4</v>
      </c>
      <c r="M49">
        <v>2</v>
      </c>
      <c r="N49" s="83">
        <v>0.29166666666666669</v>
      </c>
      <c r="O49">
        <v>8</v>
      </c>
      <c r="P49" s="83">
        <v>0.33333333333333331</v>
      </c>
    </row>
    <row r="50" spans="1:16" x14ac:dyDescent="0.2">
      <c r="A50">
        <v>35</v>
      </c>
      <c r="B50">
        <v>10</v>
      </c>
      <c r="C50" t="s">
        <v>208</v>
      </c>
      <c r="D50" t="s">
        <v>62</v>
      </c>
      <c r="E50">
        <v>28</v>
      </c>
      <c r="F50">
        <v>7</v>
      </c>
      <c r="G50">
        <v>11</v>
      </c>
      <c r="H50">
        <v>7</v>
      </c>
      <c r="I50">
        <v>0</v>
      </c>
      <c r="J50">
        <v>1</v>
      </c>
      <c r="K50">
        <v>8</v>
      </c>
      <c r="L50">
        <v>1</v>
      </c>
      <c r="M50">
        <v>1</v>
      </c>
      <c r="N50" s="83">
        <v>0.39285714285714285</v>
      </c>
      <c r="O50">
        <v>21</v>
      </c>
      <c r="P50" s="83">
        <v>0.75</v>
      </c>
    </row>
    <row r="51" spans="1:16" x14ac:dyDescent="0.2">
      <c r="A51">
        <v>49</v>
      </c>
      <c r="B51">
        <v>10</v>
      </c>
      <c r="C51" t="s">
        <v>209</v>
      </c>
      <c r="D51" t="s">
        <v>47</v>
      </c>
      <c r="E51">
        <v>31</v>
      </c>
      <c r="F51">
        <v>8</v>
      </c>
      <c r="G51">
        <v>10</v>
      </c>
      <c r="H51">
        <v>0</v>
      </c>
      <c r="I51">
        <v>0</v>
      </c>
      <c r="J51">
        <v>0</v>
      </c>
      <c r="K51">
        <v>8</v>
      </c>
      <c r="L51">
        <v>1</v>
      </c>
      <c r="M51">
        <v>1</v>
      </c>
      <c r="N51" s="83">
        <v>0.32258064516129031</v>
      </c>
      <c r="O51">
        <v>10</v>
      </c>
      <c r="P51" s="83">
        <v>0.32258064516129031</v>
      </c>
    </row>
    <row r="52" spans="1:16" x14ac:dyDescent="0.2">
      <c r="A52">
        <v>40</v>
      </c>
      <c r="B52">
        <v>7</v>
      </c>
      <c r="C52" t="s">
        <v>210</v>
      </c>
      <c r="D52" t="s">
        <v>66</v>
      </c>
      <c r="E52">
        <v>18</v>
      </c>
      <c r="F52">
        <v>2</v>
      </c>
      <c r="G52">
        <v>5</v>
      </c>
      <c r="H52">
        <v>0</v>
      </c>
      <c r="I52">
        <v>0</v>
      </c>
      <c r="J52">
        <v>0</v>
      </c>
      <c r="K52">
        <v>5</v>
      </c>
      <c r="L52">
        <v>2</v>
      </c>
      <c r="M52">
        <v>4</v>
      </c>
      <c r="N52" s="83">
        <v>0.27777777777777779</v>
      </c>
      <c r="O52">
        <v>5</v>
      </c>
      <c r="P52" s="83">
        <v>0.27777777777777779</v>
      </c>
    </row>
    <row r="53" spans="1:16" x14ac:dyDescent="0.2">
      <c r="A53">
        <v>49</v>
      </c>
      <c r="B53">
        <v>6</v>
      </c>
      <c r="C53" t="s">
        <v>211</v>
      </c>
      <c r="D53" t="s">
        <v>66</v>
      </c>
      <c r="E53">
        <v>17</v>
      </c>
      <c r="F53">
        <v>0</v>
      </c>
      <c r="G53">
        <v>6</v>
      </c>
      <c r="H53">
        <v>0</v>
      </c>
      <c r="I53">
        <v>0</v>
      </c>
      <c r="J53">
        <v>0</v>
      </c>
      <c r="K53">
        <v>2</v>
      </c>
      <c r="L53">
        <v>0</v>
      </c>
      <c r="M53">
        <v>0</v>
      </c>
      <c r="N53" s="83">
        <v>0.35294117647058826</v>
      </c>
      <c r="O53">
        <v>6</v>
      </c>
      <c r="P53" s="83">
        <v>0.35294117647058826</v>
      </c>
    </row>
    <row r="54" spans="1:16" x14ac:dyDescent="0.2">
      <c r="A54">
        <v>56</v>
      </c>
      <c r="B54">
        <v>10</v>
      </c>
      <c r="C54" t="s">
        <v>212</v>
      </c>
      <c r="D54" t="s">
        <v>62</v>
      </c>
      <c r="E54">
        <v>24</v>
      </c>
      <c r="F54">
        <v>1</v>
      </c>
      <c r="G54">
        <v>4</v>
      </c>
      <c r="H54">
        <v>0</v>
      </c>
      <c r="I54">
        <v>0</v>
      </c>
      <c r="J54">
        <v>0</v>
      </c>
      <c r="K54">
        <v>2</v>
      </c>
      <c r="L54">
        <v>2</v>
      </c>
      <c r="M54">
        <v>6</v>
      </c>
      <c r="N54" s="83">
        <v>0.16666666666666666</v>
      </c>
      <c r="O54">
        <v>4</v>
      </c>
      <c r="P54" s="83">
        <v>0.16666666666666666</v>
      </c>
    </row>
    <row r="55" spans="1:16" x14ac:dyDescent="0.2">
      <c r="A55">
        <v>45</v>
      </c>
      <c r="B55">
        <v>9</v>
      </c>
      <c r="C55" t="s">
        <v>213</v>
      </c>
      <c r="D55" t="s">
        <v>66</v>
      </c>
      <c r="E55">
        <v>23</v>
      </c>
      <c r="F55">
        <v>4</v>
      </c>
      <c r="G55">
        <v>9</v>
      </c>
      <c r="H55">
        <v>3</v>
      </c>
      <c r="I55">
        <v>0</v>
      </c>
      <c r="J55">
        <v>0</v>
      </c>
      <c r="K55">
        <v>4</v>
      </c>
      <c r="L55">
        <v>6</v>
      </c>
      <c r="M55">
        <v>4</v>
      </c>
      <c r="N55" s="83">
        <v>0.39130434782608697</v>
      </c>
      <c r="O55">
        <v>12</v>
      </c>
      <c r="P55" s="83">
        <v>0.52173913043478259</v>
      </c>
    </row>
    <row r="56" spans="1:16" x14ac:dyDescent="0.2">
      <c r="A56">
        <v>55</v>
      </c>
      <c r="B56">
        <v>6</v>
      </c>
      <c r="C56" t="s">
        <v>214</v>
      </c>
      <c r="D56" t="s">
        <v>52</v>
      </c>
      <c r="E56">
        <v>16</v>
      </c>
      <c r="F56">
        <v>4</v>
      </c>
      <c r="G56">
        <v>5</v>
      </c>
      <c r="H56">
        <v>0</v>
      </c>
      <c r="I56">
        <v>0</v>
      </c>
      <c r="J56">
        <v>0</v>
      </c>
      <c r="K56">
        <v>4</v>
      </c>
      <c r="L56">
        <v>2</v>
      </c>
      <c r="M56">
        <v>2</v>
      </c>
      <c r="N56" s="83">
        <v>0.3125</v>
      </c>
      <c r="O56">
        <v>5</v>
      </c>
      <c r="P56" s="83">
        <v>0.3125</v>
      </c>
    </row>
    <row r="57" spans="1:16" x14ac:dyDescent="0.2">
      <c r="A57">
        <v>53</v>
      </c>
      <c r="B57">
        <v>9</v>
      </c>
      <c r="C57" t="s">
        <v>215</v>
      </c>
      <c r="D57" t="s">
        <v>8</v>
      </c>
      <c r="E57">
        <v>23</v>
      </c>
      <c r="F57">
        <v>10</v>
      </c>
      <c r="G57">
        <v>14</v>
      </c>
      <c r="H57">
        <v>2</v>
      </c>
      <c r="I57">
        <v>0</v>
      </c>
      <c r="J57">
        <v>0</v>
      </c>
      <c r="K57">
        <v>10</v>
      </c>
      <c r="L57">
        <v>4</v>
      </c>
      <c r="M57">
        <v>0</v>
      </c>
      <c r="N57" s="83">
        <v>0.60869565217391308</v>
      </c>
      <c r="O57">
        <v>16</v>
      </c>
      <c r="P57" s="83">
        <v>0.69565217391304346</v>
      </c>
    </row>
    <row r="58" spans="1:16" x14ac:dyDescent="0.2">
      <c r="A58">
        <v>60</v>
      </c>
      <c r="B58">
        <v>9</v>
      </c>
      <c r="C58" t="s">
        <v>216</v>
      </c>
      <c r="D58" t="s">
        <v>62</v>
      </c>
      <c r="E58">
        <v>21</v>
      </c>
      <c r="F58">
        <v>3</v>
      </c>
      <c r="G58">
        <v>6</v>
      </c>
      <c r="H58">
        <v>1</v>
      </c>
      <c r="I58">
        <v>0</v>
      </c>
      <c r="J58">
        <v>0</v>
      </c>
      <c r="K58">
        <v>4</v>
      </c>
      <c r="L58">
        <v>2</v>
      </c>
      <c r="M58">
        <v>0</v>
      </c>
      <c r="N58" s="83">
        <v>0.2857142857142857</v>
      </c>
      <c r="O58">
        <v>7</v>
      </c>
      <c r="P58" s="83">
        <v>0.33333333333333331</v>
      </c>
    </row>
    <row r="59" spans="1:16" x14ac:dyDescent="0.2">
      <c r="A59">
        <v>49</v>
      </c>
      <c r="B59">
        <v>10</v>
      </c>
      <c r="C59" t="s">
        <v>217</v>
      </c>
      <c r="D59" t="s">
        <v>14</v>
      </c>
      <c r="E59">
        <v>31</v>
      </c>
      <c r="F59">
        <v>4</v>
      </c>
      <c r="G59">
        <v>9</v>
      </c>
      <c r="H59">
        <v>1</v>
      </c>
      <c r="I59">
        <v>0</v>
      </c>
      <c r="J59">
        <v>0</v>
      </c>
      <c r="K59">
        <v>12</v>
      </c>
      <c r="L59">
        <v>2</v>
      </c>
      <c r="M59">
        <v>2</v>
      </c>
      <c r="N59" s="83">
        <v>0.29032258064516131</v>
      </c>
      <c r="O59">
        <v>10</v>
      </c>
      <c r="P59" s="83">
        <v>0.32258064516129031</v>
      </c>
    </row>
    <row r="60" spans="1:16" x14ac:dyDescent="0.2">
      <c r="A60">
        <v>55</v>
      </c>
      <c r="B60">
        <v>10</v>
      </c>
      <c r="C60" t="s">
        <v>218</v>
      </c>
      <c r="D60" t="s">
        <v>8</v>
      </c>
      <c r="E60">
        <v>29</v>
      </c>
      <c r="F60">
        <v>6</v>
      </c>
      <c r="G60">
        <v>15</v>
      </c>
      <c r="H60">
        <v>2</v>
      </c>
      <c r="I60">
        <v>0</v>
      </c>
      <c r="J60">
        <v>0</v>
      </c>
      <c r="K60">
        <v>12</v>
      </c>
      <c r="L60">
        <v>4</v>
      </c>
      <c r="M60">
        <v>3</v>
      </c>
      <c r="N60" s="83">
        <v>0.51724137931034486</v>
      </c>
      <c r="O60">
        <v>17</v>
      </c>
      <c r="P60" s="83">
        <v>0.58620689655172409</v>
      </c>
    </row>
    <row r="61" spans="1:16" x14ac:dyDescent="0.2">
      <c r="A61">
        <v>40</v>
      </c>
      <c r="B61">
        <v>6</v>
      </c>
      <c r="C61" t="s">
        <v>219</v>
      </c>
      <c r="D61" t="s">
        <v>23</v>
      </c>
      <c r="E61">
        <v>16</v>
      </c>
      <c r="F61">
        <v>6</v>
      </c>
      <c r="G61">
        <v>5</v>
      </c>
      <c r="H61">
        <v>0</v>
      </c>
      <c r="I61">
        <v>0</v>
      </c>
      <c r="J61">
        <v>0</v>
      </c>
      <c r="K61">
        <v>4</v>
      </c>
      <c r="L61">
        <v>0</v>
      </c>
      <c r="M61">
        <v>0</v>
      </c>
      <c r="N61" s="83">
        <v>0.3125</v>
      </c>
      <c r="O61">
        <v>5</v>
      </c>
      <c r="P61" s="83">
        <v>0.3125</v>
      </c>
    </row>
    <row r="62" spans="1:16" x14ac:dyDescent="0.2">
      <c r="A62">
        <v>56</v>
      </c>
      <c r="B62">
        <v>10</v>
      </c>
      <c r="C62" t="s">
        <v>220</v>
      </c>
      <c r="D62" t="s">
        <v>60</v>
      </c>
      <c r="E62">
        <v>30</v>
      </c>
      <c r="F62">
        <v>3</v>
      </c>
      <c r="G62">
        <v>9</v>
      </c>
      <c r="H62">
        <v>1</v>
      </c>
      <c r="I62">
        <v>0</v>
      </c>
      <c r="J62">
        <v>0</v>
      </c>
      <c r="K62">
        <v>6</v>
      </c>
      <c r="L62">
        <v>2</v>
      </c>
      <c r="M62">
        <v>3</v>
      </c>
      <c r="N62" s="83">
        <v>0.3</v>
      </c>
      <c r="O62">
        <v>10</v>
      </c>
      <c r="P62" s="83">
        <v>0.33333333333333331</v>
      </c>
    </row>
    <row r="63" spans="1:16" x14ac:dyDescent="0.2">
      <c r="A63">
        <v>56</v>
      </c>
      <c r="B63">
        <v>10</v>
      </c>
      <c r="C63" t="s">
        <v>221</v>
      </c>
      <c r="D63" t="s">
        <v>62</v>
      </c>
      <c r="E63">
        <v>25</v>
      </c>
      <c r="F63">
        <v>4</v>
      </c>
      <c r="G63">
        <v>8</v>
      </c>
      <c r="H63">
        <v>0</v>
      </c>
      <c r="I63">
        <v>0</v>
      </c>
      <c r="J63">
        <v>0</v>
      </c>
      <c r="K63">
        <v>3</v>
      </c>
      <c r="L63">
        <v>3</v>
      </c>
      <c r="M63">
        <v>3</v>
      </c>
      <c r="N63" s="83">
        <v>0.32</v>
      </c>
      <c r="O63">
        <v>8</v>
      </c>
      <c r="P63" s="83">
        <v>0.32</v>
      </c>
    </row>
    <row r="64" spans="1:16" x14ac:dyDescent="0.2">
      <c r="A64">
        <v>68</v>
      </c>
      <c r="B64">
        <v>10</v>
      </c>
      <c r="C64" t="s">
        <v>222</v>
      </c>
      <c r="D64" t="s">
        <v>66</v>
      </c>
      <c r="E64">
        <v>28</v>
      </c>
      <c r="F64">
        <v>4</v>
      </c>
      <c r="G64">
        <v>8</v>
      </c>
      <c r="H64">
        <v>1</v>
      </c>
      <c r="I64">
        <v>0</v>
      </c>
      <c r="J64">
        <v>0</v>
      </c>
      <c r="K64">
        <v>4</v>
      </c>
      <c r="L64">
        <v>4</v>
      </c>
      <c r="M64">
        <v>3</v>
      </c>
      <c r="N64" s="83">
        <v>0.2857142857142857</v>
      </c>
      <c r="O64">
        <v>9</v>
      </c>
      <c r="P64" s="83">
        <v>0.32142857142857145</v>
      </c>
    </row>
    <row r="65" spans="1:16" x14ac:dyDescent="0.2">
      <c r="A65">
        <v>47</v>
      </c>
      <c r="B65">
        <v>10</v>
      </c>
      <c r="C65" t="s">
        <v>223</v>
      </c>
      <c r="D65" t="s">
        <v>56</v>
      </c>
      <c r="E65">
        <v>30</v>
      </c>
      <c r="F65">
        <v>3</v>
      </c>
      <c r="G65">
        <v>8</v>
      </c>
      <c r="H65">
        <v>0</v>
      </c>
      <c r="I65">
        <v>0</v>
      </c>
      <c r="J65">
        <v>0</v>
      </c>
      <c r="K65">
        <v>6</v>
      </c>
      <c r="L65">
        <v>3</v>
      </c>
      <c r="M65">
        <v>5</v>
      </c>
      <c r="N65" s="83">
        <v>0.26666666666666666</v>
      </c>
      <c r="O65">
        <v>8</v>
      </c>
      <c r="P65" s="83">
        <v>0.26666666666666666</v>
      </c>
    </row>
    <row r="66" spans="1:16" x14ac:dyDescent="0.2">
      <c r="A66">
        <v>64</v>
      </c>
      <c r="B66">
        <v>9</v>
      </c>
      <c r="C66" t="s">
        <v>224</v>
      </c>
      <c r="D66" t="s">
        <v>14</v>
      </c>
      <c r="E66">
        <v>28</v>
      </c>
      <c r="F66">
        <v>4</v>
      </c>
      <c r="G66">
        <v>7</v>
      </c>
      <c r="H66">
        <v>0</v>
      </c>
      <c r="I66">
        <v>0</v>
      </c>
      <c r="J66">
        <v>0</v>
      </c>
      <c r="K66">
        <v>6</v>
      </c>
      <c r="L66">
        <v>1</v>
      </c>
      <c r="M66">
        <v>1</v>
      </c>
      <c r="N66" s="83">
        <v>0.25</v>
      </c>
      <c r="O66">
        <v>7</v>
      </c>
      <c r="P66" s="83">
        <v>0.25</v>
      </c>
    </row>
    <row r="67" spans="1:16" x14ac:dyDescent="0.2">
      <c r="A67">
        <v>57</v>
      </c>
      <c r="B67">
        <v>7</v>
      </c>
      <c r="C67" t="s">
        <v>225</v>
      </c>
      <c r="D67" t="s">
        <v>52</v>
      </c>
      <c r="E67">
        <v>19</v>
      </c>
      <c r="F67">
        <v>3</v>
      </c>
      <c r="G67">
        <v>7</v>
      </c>
      <c r="H67">
        <v>0</v>
      </c>
      <c r="I67">
        <v>0</v>
      </c>
      <c r="J67">
        <v>0</v>
      </c>
      <c r="K67">
        <v>5</v>
      </c>
      <c r="L67">
        <v>1</v>
      </c>
      <c r="M67">
        <v>1</v>
      </c>
      <c r="N67" s="83">
        <v>0.36842105263157893</v>
      </c>
      <c r="O67">
        <v>7</v>
      </c>
      <c r="P67" s="83">
        <v>0.36842105263157893</v>
      </c>
    </row>
    <row r="68" spans="1:16" x14ac:dyDescent="0.2">
      <c r="A68">
        <v>60</v>
      </c>
      <c r="B68">
        <v>9</v>
      </c>
      <c r="C68" t="s">
        <v>364</v>
      </c>
      <c r="D68" t="s">
        <v>47</v>
      </c>
      <c r="E68">
        <v>26</v>
      </c>
      <c r="F68">
        <v>9</v>
      </c>
      <c r="G68">
        <v>10</v>
      </c>
      <c r="H68">
        <v>1</v>
      </c>
      <c r="I68">
        <v>0</v>
      </c>
      <c r="J68">
        <v>0</v>
      </c>
      <c r="K68">
        <v>1</v>
      </c>
      <c r="L68">
        <v>2</v>
      </c>
      <c r="M68">
        <v>5</v>
      </c>
      <c r="N68" s="83">
        <v>0.38461538461538464</v>
      </c>
      <c r="O68">
        <v>11</v>
      </c>
      <c r="P68" s="83">
        <v>0.42307692307692307</v>
      </c>
    </row>
    <row r="69" spans="1:16" x14ac:dyDescent="0.2">
      <c r="A69">
        <v>51</v>
      </c>
      <c r="B69">
        <v>9</v>
      </c>
      <c r="C69" t="s">
        <v>226</v>
      </c>
      <c r="D69" t="s">
        <v>9</v>
      </c>
      <c r="E69">
        <v>26</v>
      </c>
      <c r="F69">
        <v>4</v>
      </c>
      <c r="G69">
        <v>5</v>
      </c>
      <c r="H69">
        <v>0</v>
      </c>
      <c r="I69">
        <v>0</v>
      </c>
      <c r="J69">
        <v>0</v>
      </c>
      <c r="K69">
        <v>1</v>
      </c>
      <c r="L69">
        <v>2</v>
      </c>
      <c r="M69">
        <v>5</v>
      </c>
      <c r="N69" s="83">
        <v>0.19230769230769232</v>
      </c>
      <c r="O69">
        <v>5</v>
      </c>
      <c r="P69" s="83">
        <v>0.19230769230769232</v>
      </c>
    </row>
    <row r="70" spans="1:16" x14ac:dyDescent="0.2">
      <c r="A70">
        <v>43</v>
      </c>
      <c r="B70">
        <v>9</v>
      </c>
      <c r="C70" t="s">
        <v>227</v>
      </c>
      <c r="D70" t="s">
        <v>56</v>
      </c>
      <c r="E70">
        <v>26</v>
      </c>
      <c r="F70">
        <v>5</v>
      </c>
      <c r="G70">
        <v>7</v>
      </c>
      <c r="H70">
        <v>0</v>
      </c>
      <c r="I70">
        <v>0</v>
      </c>
      <c r="J70">
        <v>0</v>
      </c>
      <c r="K70">
        <v>3</v>
      </c>
      <c r="L70">
        <v>3</v>
      </c>
      <c r="M70">
        <v>1</v>
      </c>
      <c r="N70" s="83">
        <v>0.26923076923076922</v>
      </c>
      <c r="O70">
        <v>7</v>
      </c>
      <c r="P70" s="83">
        <v>0.26923076923076922</v>
      </c>
    </row>
    <row r="71" spans="1:16" x14ac:dyDescent="0.2">
      <c r="A71">
        <v>50</v>
      </c>
      <c r="B71">
        <v>10</v>
      </c>
      <c r="C71" t="s">
        <v>228</v>
      </c>
      <c r="D71" t="s">
        <v>8</v>
      </c>
      <c r="E71">
        <v>31</v>
      </c>
      <c r="F71">
        <v>12</v>
      </c>
      <c r="G71">
        <v>16</v>
      </c>
      <c r="H71">
        <v>3</v>
      </c>
      <c r="I71">
        <v>0</v>
      </c>
      <c r="J71">
        <v>0</v>
      </c>
      <c r="K71">
        <v>4</v>
      </c>
      <c r="L71">
        <v>2</v>
      </c>
      <c r="M71">
        <v>2</v>
      </c>
      <c r="N71" s="83">
        <v>0.5161290322580645</v>
      </c>
      <c r="O71">
        <v>19</v>
      </c>
      <c r="P71" s="83">
        <v>0.61290322580645162</v>
      </c>
    </row>
    <row r="72" spans="1:16" x14ac:dyDescent="0.2">
      <c r="A72">
        <v>46</v>
      </c>
      <c r="B72">
        <v>10</v>
      </c>
      <c r="C72" t="s">
        <v>229</v>
      </c>
      <c r="D72" t="s">
        <v>64</v>
      </c>
      <c r="E72">
        <v>24</v>
      </c>
      <c r="F72">
        <v>5</v>
      </c>
      <c r="G72">
        <v>5</v>
      </c>
      <c r="H72">
        <v>0</v>
      </c>
      <c r="I72">
        <v>0</v>
      </c>
      <c r="J72">
        <v>0</v>
      </c>
      <c r="K72">
        <v>2</v>
      </c>
      <c r="L72">
        <v>7</v>
      </c>
      <c r="M72">
        <v>10</v>
      </c>
      <c r="N72" s="83">
        <v>0.20833333333333334</v>
      </c>
      <c r="O72">
        <v>5</v>
      </c>
      <c r="P72" s="83">
        <v>0.20833333333333334</v>
      </c>
    </row>
    <row r="73" spans="1:16" x14ac:dyDescent="0.2">
      <c r="A73">
        <v>60</v>
      </c>
      <c r="B73">
        <v>8</v>
      </c>
      <c r="C73" t="s">
        <v>230</v>
      </c>
      <c r="D73" t="s">
        <v>15</v>
      </c>
      <c r="E73">
        <v>25</v>
      </c>
      <c r="F73">
        <v>1</v>
      </c>
      <c r="G73">
        <v>4</v>
      </c>
      <c r="H73">
        <v>0</v>
      </c>
      <c r="I73">
        <v>0</v>
      </c>
      <c r="J73">
        <v>0</v>
      </c>
      <c r="K73">
        <v>2</v>
      </c>
      <c r="L73">
        <v>1</v>
      </c>
      <c r="M73">
        <v>5</v>
      </c>
      <c r="N73" s="83">
        <v>0.16</v>
      </c>
      <c r="O73">
        <v>4</v>
      </c>
      <c r="P73" s="83">
        <v>0.16</v>
      </c>
    </row>
    <row r="74" spans="1:16" x14ac:dyDescent="0.2">
      <c r="A74">
        <v>40</v>
      </c>
      <c r="B74">
        <v>9</v>
      </c>
      <c r="C74" t="s">
        <v>231</v>
      </c>
      <c r="D74" t="s">
        <v>14</v>
      </c>
      <c r="E74">
        <v>24</v>
      </c>
      <c r="F74">
        <v>5</v>
      </c>
      <c r="G74">
        <v>11</v>
      </c>
      <c r="H74">
        <v>0</v>
      </c>
      <c r="I74">
        <v>0</v>
      </c>
      <c r="J74">
        <v>0</v>
      </c>
      <c r="K74">
        <v>1</v>
      </c>
      <c r="L74">
        <v>4</v>
      </c>
      <c r="M74">
        <v>3</v>
      </c>
      <c r="N74" s="83">
        <v>0.45833333333333331</v>
      </c>
      <c r="O74">
        <v>11</v>
      </c>
      <c r="P74" s="83">
        <v>0.45833333333333331</v>
      </c>
    </row>
    <row r="75" spans="1:16" x14ac:dyDescent="0.2">
      <c r="A75">
        <v>62</v>
      </c>
      <c r="B75">
        <v>9</v>
      </c>
      <c r="C75" t="s">
        <v>232</v>
      </c>
      <c r="D75" t="s">
        <v>14</v>
      </c>
      <c r="E75">
        <v>29</v>
      </c>
      <c r="F75">
        <v>7</v>
      </c>
      <c r="G75">
        <v>13</v>
      </c>
      <c r="H75">
        <v>0</v>
      </c>
      <c r="I75">
        <v>0</v>
      </c>
      <c r="J75">
        <v>0</v>
      </c>
      <c r="K75">
        <v>8</v>
      </c>
      <c r="L75">
        <v>2</v>
      </c>
      <c r="M75">
        <v>1</v>
      </c>
      <c r="N75" s="83">
        <v>0.44827586206896552</v>
      </c>
      <c r="O75">
        <v>13</v>
      </c>
      <c r="P75" s="83">
        <v>0.44827586206896552</v>
      </c>
    </row>
    <row r="76" spans="1:16" x14ac:dyDescent="0.2">
      <c r="A76">
        <v>50</v>
      </c>
      <c r="B76">
        <v>6</v>
      </c>
      <c r="C76" t="s">
        <v>233</v>
      </c>
      <c r="D76" t="s">
        <v>64</v>
      </c>
      <c r="E76">
        <v>18</v>
      </c>
      <c r="F76">
        <v>0</v>
      </c>
      <c r="G76">
        <v>3</v>
      </c>
      <c r="H76">
        <v>0</v>
      </c>
      <c r="I76">
        <v>0</v>
      </c>
      <c r="J76">
        <v>0</v>
      </c>
      <c r="K76">
        <v>2</v>
      </c>
      <c r="L76">
        <v>0</v>
      </c>
      <c r="M76">
        <v>5</v>
      </c>
      <c r="N76" s="83">
        <v>0.16666666666666666</v>
      </c>
      <c r="O76">
        <v>3</v>
      </c>
      <c r="P76" s="83">
        <v>0.16666666666666666</v>
      </c>
    </row>
    <row r="77" spans="1:16" x14ac:dyDescent="0.2">
      <c r="A77">
        <v>42</v>
      </c>
      <c r="B77">
        <v>10</v>
      </c>
      <c r="C77" t="s">
        <v>234</v>
      </c>
      <c r="D77" t="s">
        <v>14</v>
      </c>
      <c r="E77">
        <v>31</v>
      </c>
      <c r="F77">
        <v>13</v>
      </c>
      <c r="G77">
        <v>14</v>
      </c>
      <c r="H77">
        <v>0</v>
      </c>
      <c r="I77">
        <v>0</v>
      </c>
      <c r="J77">
        <v>0</v>
      </c>
      <c r="K77">
        <v>6</v>
      </c>
      <c r="L77">
        <v>3</v>
      </c>
      <c r="M77">
        <v>2</v>
      </c>
      <c r="N77" s="83">
        <v>0.45161290322580644</v>
      </c>
      <c r="O77">
        <v>14</v>
      </c>
      <c r="P77" s="83">
        <v>0.45161290322580644</v>
      </c>
    </row>
    <row r="78" spans="1:16" x14ac:dyDescent="0.2">
      <c r="A78">
        <v>42</v>
      </c>
      <c r="B78">
        <v>2</v>
      </c>
      <c r="C78" t="s">
        <v>235</v>
      </c>
      <c r="D78" t="s">
        <v>9</v>
      </c>
      <c r="E78">
        <v>7</v>
      </c>
      <c r="F78">
        <v>1</v>
      </c>
      <c r="G78">
        <v>2</v>
      </c>
      <c r="H78">
        <v>0</v>
      </c>
      <c r="I78">
        <v>0</v>
      </c>
      <c r="J78">
        <v>0</v>
      </c>
      <c r="K78">
        <v>1</v>
      </c>
      <c r="L78">
        <v>0</v>
      </c>
      <c r="M78">
        <v>1</v>
      </c>
      <c r="N78" s="83">
        <v>0.2857142857142857</v>
      </c>
      <c r="O78">
        <v>2</v>
      </c>
      <c r="P78" s="83">
        <v>0.2857142857142857</v>
      </c>
    </row>
    <row r="79" spans="1:16" x14ac:dyDescent="0.2">
      <c r="A79">
        <v>51</v>
      </c>
      <c r="B79">
        <v>10</v>
      </c>
      <c r="C79" t="s">
        <v>236</v>
      </c>
      <c r="D79" t="s">
        <v>8</v>
      </c>
      <c r="E79">
        <v>29</v>
      </c>
      <c r="F79">
        <v>11</v>
      </c>
      <c r="G79">
        <v>12</v>
      </c>
      <c r="H79">
        <v>2</v>
      </c>
      <c r="I79">
        <v>0</v>
      </c>
      <c r="J79">
        <v>0</v>
      </c>
      <c r="K79">
        <v>5</v>
      </c>
      <c r="L79">
        <v>5</v>
      </c>
      <c r="M79">
        <v>3</v>
      </c>
      <c r="N79" s="83">
        <v>0.41379310344827586</v>
      </c>
      <c r="O79">
        <v>14</v>
      </c>
      <c r="P79" s="83">
        <v>0.48275862068965519</v>
      </c>
    </row>
    <row r="80" spans="1:16" x14ac:dyDescent="0.2">
      <c r="A80">
        <v>49</v>
      </c>
      <c r="B80">
        <v>9</v>
      </c>
      <c r="C80" t="s">
        <v>237</v>
      </c>
      <c r="D80" t="s">
        <v>56</v>
      </c>
      <c r="E80">
        <v>27</v>
      </c>
      <c r="F80">
        <v>10</v>
      </c>
      <c r="G80">
        <v>11</v>
      </c>
      <c r="H80">
        <v>4</v>
      </c>
      <c r="I80">
        <v>0</v>
      </c>
      <c r="J80">
        <v>0</v>
      </c>
      <c r="K80">
        <v>3</v>
      </c>
      <c r="L80">
        <v>4</v>
      </c>
      <c r="M80">
        <v>0</v>
      </c>
      <c r="N80" s="83">
        <v>0.40740740740740738</v>
      </c>
      <c r="O80">
        <v>15</v>
      </c>
      <c r="P80" s="83">
        <v>0.55555555555555558</v>
      </c>
    </row>
    <row r="81" spans="1:16" x14ac:dyDescent="0.2">
      <c r="A81">
        <v>52</v>
      </c>
      <c r="B81">
        <v>8</v>
      </c>
      <c r="C81" t="s">
        <v>238</v>
      </c>
      <c r="D81" t="s">
        <v>64</v>
      </c>
      <c r="E81">
        <v>26</v>
      </c>
      <c r="F81">
        <v>2</v>
      </c>
      <c r="G81">
        <v>12</v>
      </c>
      <c r="H81">
        <v>4</v>
      </c>
      <c r="I81">
        <v>0</v>
      </c>
      <c r="J81">
        <v>0</v>
      </c>
      <c r="K81">
        <v>10</v>
      </c>
      <c r="L81">
        <v>1</v>
      </c>
      <c r="M81">
        <v>2</v>
      </c>
      <c r="N81" s="83">
        <v>0.46153846153846156</v>
      </c>
      <c r="O81">
        <v>16</v>
      </c>
      <c r="P81" s="83">
        <v>0.61538461538461542</v>
      </c>
    </row>
    <row r="82" spans="1:16" x14ac:dyDescent="0.2">
      <c r="A82">
        <v>64</v>
      </c>
      <c r="B82">
        <v>10</v>
      </c>
      <c r="C82" t="s">
        <v>239</v>
      </c>
      <c r="D82" t="s">
        <v>23</v>
      </c>
      <c r="E82">
        <v>27</v>
      </c>
      <c r="F82">
        <v>6</v>
      </c>
      <c r="G82">
        <v>9</v>
      </c>
      <c r="H82">
        <v>2</v>
      </c>
      <c r="I82">
        <v>0</v>
      </c>
      <c r="J82">
        <v>0</v>
      </c>
      <c r="K82">
        <v>1</v>
      </c>
      <c r="L82">
        <v>4</v>
      </c>
      <c r="M82">
        <v>6</v>
      </c>
      <c r="N82" s="83">
        <v>0.33333333333333331</v>
      </c>
      <c r="O82">
        <v>11</v>
      </c>
      <c r="P82" s="83">
        <v>0.40740740740740738</v>
      </c>
    </row>
    <row r="83" spans="1:16" x14ac:dyDescent="0.2">
      <c r="A83">
        <v>50</v>
      </c>
      <c r="B83">
        <v>8</v>
      </c>
      <c r="C83" t="s">
        <v>240</v>
      </c>
      <c r="D83" t="s">
        <v>9</v>
      </c>
      <c r="E83">
        <v>27</v>
      </c>
      <c r="F83">
        <v>4</v>
      </c>
      <c r="G83">
        <v>9</v>
      </c>
      <c r="H83">
        <v>1</v>
      </c>
      <c r="I83">
        <v>0</v>
      </c>
      <c r="J83">
        <v>0</v>
      </c>
      <c r="K83">
        <v>1</v>
      </c>
      <c r="L83">
        <v>0</v>
      </c>
      <c r="M83">
        <v>3</v>
      </c>
      <c r="N83" s="83">
        <v>0.33333333333333331</v>
      </c>
      <c r="O83">
        <v>10</v>
      </c>
      <c r="P83" s="83">
        <v>0.37037037037037035</v>
      </c>
    </row>
    <row r="84" spans="1:16" x14ac:dyDescent="0.2">
      <c r="A84">
        <v>50</v>
      </c>
      <c r="B84">
        <v>10</v>
      </c>
      <c r="C84" t="s">
        <v>241</v>
      </c>
      <c r="D84" t="s">
        <v>68</v>
      </c>
      <c r="E84">
        <v>25</v>
      </c>
      <c r="F84">
        <v>5</v>
      </c>
      <c r="G84">
        <v>8</v>
      </c>
      <c r="H84">
        <v>0</v>
      </c>
      <c r="I84">
        <v>0</v>
      </c>
      <c r="J84">
        <v>0</v>
      </c>
      <c r="K84">
        <v>5</v>
      </c>
      <c r="L84">
        <v>6</v>
      </c>
      <c r="M84">
        <v>1</v>
      </c>
      <c r="N84" s="83">
        <v>0.32</v>
      </c>
      <c r="O84">
        <v>8</v>
      </c>
      <c r="P84" s="83">
        <v>0.32</v>
      </c>
    </row>
    <row r="85" spans="1:16" x14ac:dyDescent="0.2">
      <c r="A85">
        <v>45</v>
      </c>
      <c r="B85">
        <v>10</v>
      </c>
      <c r="C85" t="s">
        <v>242</v>
      </c>
      <c r="D85" t="s">
        <v>8</v>
      </c>
      <c r="E85">
        <v>23</v>
      </c>
      <c r="F85">
        <v>10</v>
      </c>
      <c r="G85">
        <v>11</v>
      </c>
      <c r="H85">
        <v>5</v>
      </c>
      <c r="I85">
        <v>0</v>
      </c>
      <c r="J85">
        <v>0</v>
      </c>
      <c r="K85">
        <v>13</v>
      </c>
      <c r="L85">
        <v>10</v>
      </c>
      <c r="M85">
        <v>2</v>
      </c>
      <c r="N85" s="83">
        <v>0.47826086956521741</v>
      </c>
      <c r="O85">
        <v>16</v>
      </c>
      <c r="P85" s="83">
        <v>0.69565217391304346</v>
      </c>
    </row>
    <row r="86" spans="1:16" x14ac:dyDescent="0.2">
      <c r="A86">
        <v>51</v>
      </c>
      <c r="B86">
        <v>3</v>
      </c>
      <c r="C86" t="s">
        <v>512</v>
      </c>
      <c r="D86" t="s">
        <v>8</v>
      </c>
      <c r="E86">
        <v>10</v>
      </c>
      <c r="F86">
        <v>3</v>
      </c>
      <c r="G86">
        <v>5</v>
      </c>
      <c r="H86">
        <v>0</v>
      </c>
      <c r="I86">
        <v>0</v>
      </c>
      <c r="J86">
        <v>0</v>
      </c>
      <c r="K86">
        <v>0</v>
      </c>
      <c r="L86">
        <v>0</v>
      </c>
      <c r="M86">
        <v>1</v>
      </c>
      <c r="N86" s="83">
        <v>0.5</v>
      </c>
      <c r="O86">
        <v>5</v>
      </c>
      <c r="P86" s="83">
        <v>0.5</v>
      </c>
    </row>
    <row r="87" spans="1:16" x14ac:dyDescent="0.2">
      <c r="A87">
        <v>47</v>
      </c>
      <c r="B87">
        <v>10</v>
      </c>
      <c r="C87" t="s">
        <v>244</v>
      </c>
      <c r="D87" t="s">
        <v>66</v>
      </c>
      <c r="E87">
        <v>29</v>
      </c>
      <c r="F87">
        <v>6</v>
      </c>
      <c r="G87">
        <v>8</v>
      </c>
      <c r="H87">
        <v>0</v>
      </c>
      <c r="I87">
        <v>0</v>
      </c>
      <c r="J87">
        <v>0</v>
      </c>
      <c r="K87">
        <v>4</v>
      </c>
      <c r="L87">
        <v>4</v>
      </c>
      <c r="M87">
        <v>3</v>
      </c>
      <c r="N87" s="83">
        <v>0.27586206896551724</v>
      </c>
      <c r="O87">
        <v>8</v>
      </c>
      <c r="P87" s="83">
        <v>0.27586206896551724</v>
      </c>
    </row>
    <row r="88" spans="1:16" x14ac:dyDescent="0.2">
      <c r="A88">
        <v>60</v>
      </c>
      <c r="B88">
        <v>7</v>
      </c>
      <c r="C88" t="s">
        <v>245</v>
      </c>
      <c r="D88" t="s">
        <v>64</v>
      </c>
      <c r="E88">
        <v>20</v>
      </c>
      <c r="F88">
        <v>1</v>
      </c>
      <c r="G88">
        <v>3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  <c r="N88" s="83">
        <v>0.15</v>
      </c>
      <c r="O88">
        <v>3</v>
      </c>
      <c r="P88" s="83">
        <v>0.15</v>
      </c>
    </row>
    <row r="89" spans="1:16" x14ac:dyDescent="0.2">
      <c r="A89">
        <v>42</v>
      </c>
      <c r="B89">
        <v>8</v>
      </c>
      <c r="C89" t="s">
        <v>246</v>
      </c>
      <c r="D89" t="s">
        <v>47</v>
      </c>
      <c r="E89">
        <v>19</v>
      </c>
      <c r="F89">
        <v>3</v>
      </c>
      <c r="G89">
        <v>6</v>
      </c>
      <c r="H89">
        <v>0</v>
      </c>
      <c r="I89">
        <v>0</v>
      </c>
      <c r="J89">
        <v>0</v>
      </c>
      <c r="K89">
        <v>8</v>
      </c>
      <c r="L89">
        <v>4</v>
      </c>
      <c r="M89">
        <v>1</v>
      </c>
      <c r="N89" s="83">
        <v>0.31578947368421051</v>
      </c>
      <c r="O89">
        <v>6</v>
      </c>
      <c r="P89" s="83">
        <v>0.31578947368421051</v>
      </c>
    </row>
    <row r="90" spans="1:16" x14ac:dyDescent="0.2">
      <c r="A90">
        <v>50</v>
      </c>
      <c r="B90">
        <v>10</v>
      </c>
      <c r="C90" t="s">
        <v>247</v>
      </c>
      <c r="D90" t="s">
        <v>8</v>
      </c>
      <c r="E90">
        <v>29</v>
      </c>
      <c r="F90">
        <v>14</v>
      </c>
      <c r="G90">
        <v>17</v>
      </c>
      <c r="H90">
        <v>4</v>
      </c>
      <c r="I90">
        <v>0</v>
      </c>
      <c r="J90">
        <v>0</v>
      </c>
      <c r="K90">
        <v>10</v>
      </c>
      <c r="L90">
        <v>4</v>
      </c>
      <c r="M90">
        <v>2</v>
      </c>
      <c r="N90" s="83">
        <v>0.58620689655172409</v>
      </c>
      <c r="O90">
        <v>21</v>
      </c>
      <c r="P90" s="83">
        <v>0.72413793103448276</v>
      </c>
    </row>
    <row r="91" spans="1:16" x14ac:dyDescent="0.2">
      <c r="A91">
        <v>56</v>
      </c>
      <c r="B91">
        <v>10</v>
      </c>
      <c r="C91" t="s">
        <v>248</v>
      </c>
      <c r="D91" t="s">
        <v>66</v>
      </c>
      <c r="E91">
        <v>29</v>
      </c>
      <c r="F91">
        <v>2</v>
      </c>
      <c r="G91">
        <v>14</v>
      </c>
      <c r="H91">
        <v>0</v>
      </c>
      <c r="I91">
        <v>0</v>
      </c>
      <c r="J91">
        <v>0</v>
      </c>
      <c r="K91">
        <v>2</v>
      </c>
      <c r="L91">
        <v>3</v>
      </c>
      <c r="M91">
        <v>6</v>
      </c>
      <c r="N91" s="83">
        <v>0.48275862068965519</v>
      </c>
      <c r="O91">
        <v>14</v>
      </c>
      <c r="P91" s="83">
        <v>0.48275862068965519</v>
      </c>
    </row>
    <row r="92" spans="1:16" x14ac:dyDescent="0.2">
      <c r="A92">
        <v>56</v>
      </c>
      <c r="B92">
        <v>10</v>
      </c>
      <c r="C92" t="s">
        <v>249</v>
      </c>
      <c r="D92" t="s">
        <v>49</v>
      </c>
      <c r="E92">
        <v>27</v>
      </c>
      <c r="F92">
        <v>6</v>
      </c>
      <c r="G92">
        <v>5</v>
      </c>
      <c r="H92">
        <v>1</v>
      </c>
      <c r="I92">
        <v>0</v>
      </c>
      <c r="J92">
        <v>0</v>
      </c>
      <c r="K92">
        <v>3</v>
      </c>
      <c r="L92">
        <v>6</v>
      </c>
      <c r="M92">
        <v>4</v>
      </c>
      <c r="N92" s="83">
        <v>0.18518518518518517</v>
      </c>
      <c r="O92">
        <v>6</v>
      </c>
      <c r="P92" s="83">
        <v>0.22222222222222221</v>
      </c>
    </row>
    <row r="93" spans="1:16" x14ac:dyDescent="0.2">
      <c r="A93">
        <v>43</v>
      </c>
      <c r="B93">
        <v>7</v>
      </c>
      <c r="C93" t="s">
        <v>250</v>
      </c>
      <c r="D93" t="s">
        <v>60</v>
      </c>
      <c r="E93">
        <v>19</v>
      </c>
      <c r="F93">
        <v>2</v>
      </c>
      <c r="G93">
        <v>6</v>
      </c>
      <c r="H93">
        <v>0</v>
      </c>
      <c r="I93">
        <v>0</v>
      </c>
      <c r="J93">
        <v>0</v>
      </c>
      <c r="K93">
        <v>1</v>
      </c>
      <c r="L93">
        <v>1</v>
      </c>
      <c r="M93">
        <v>3</v>
      </c>
      <c r="N93" s="83">
        <v>0.31578947368421051</v>
      </c>
      <c r="O93">
        <v>6</v>
      </c>
      <c r="P93" s="83">
        <v>0.31578947368421051</v>
      </c>
    </row>
    <row r="94" spans="1:16" x14ac:dyDescent="0.2">
      <c r="A94">
        <v>59</v>
      </c>
      <c r="B94">
        <v>8</v>
      </c>
      <c r="C94" t="s">
        <v>251</v>
      </c>
      <c r="D94" t="s">
        <v>9</v>
      </c>
      <c r="E94">
        <v>21</v>
      </c>
      <c r="F94">
        <v>1</v>
      </c>
      <c r="G94">
        <v>1</v>
      </c>
      <c r="H94">
        <v>1</v>
      </c>
      <c r="I94">
        <v>0</v>
      </c>
      <c r="J94">
        <v>0</v>
      </c>
      <c r="K94">
        <v>2</v>
      </c>
      <c r="L94">
        <v>3</v>
      </c>
      <c r="M94">
        <v>4</v>
      </c>
      <c r="N94" s="83">
        <v>4.7619047619047616E-2</v>
      </c>
      <c r="O94">
        <v>2</v>
      </c>
      <c r="P94" s="83">
        <v>9.5238095238095233E-2</v>
      </c>
    </row>
    <row r="95" spans="1:16" x14ac:dyDescent="0.2">
      <c r="A95">
        <v>45</v>
      </c>
      <c r="B95">
        <v>10</v>
      </c>
      <c r="C95" t="s">
        <v>252</v>
      </c>
      <c r="D95" t="s">
        <v>60</v>
      </c>
      <c r="E95">
        <v>30</v>
      </c>
      <c r="F95">
        <v>11</v>
      </c>
      <c r="G95">
        <v>15</v>
      </c>
      <c r="H95">
        <v>1</v>
      </c>
      <c r="I95">
        <v>2</v>
      </c>
      <c r="J95">
        <v>0</v>
      </c>
      <c r="K95">
        <v>6</v>
      </c>
      <c r="L95">
        <v>3</v>
      </c>
      <c r="M95">
        <v>1</v>
      </c>
      <c r="N95" s="83">
        <v>0.5</v>
      </c>
      <c r="O95">
        <v>20</v>
      </c>
      <c r="P95" s="83">
        <v>0.66666666666666663</v>
      </c>
    </row>
    <row r="96" spans="1:16" x14ac:dyDescent="0.2">
      <c r="A96">
        <v>49</v>
      </c>
      <c r="B96">
        <v>9</v>
      </c>
      <c r="C96" t="s">
        <v>253</v>
      </c>
      <c r="D96" t="s">
        <v>62</v>
      </c>
      <c r="E96">
        <v>27</v>
      </c>
      <c r="F96">
        <v>6</v>
      </c>
      <c r="G96">
        <v>6</v>
      </c>
      <c r="H96">
        <v>4</v>
      </c>
      <c r="I96">
        <v>0</v>
      </c>
      <c r="J96">
        <v>0</v>
      </c>
      <c r="K96">
        <v>7</v>
      </c>
      <c r="L96">
        <v>0</v>
      </c>
      <c r="M96">
        <v>1</v>
      </c>
      <c r="N96" s="83">
        <v>0.22222222222222221</v>
      </c>
      <c r="O96">
        <v>10</v>
      </c>
      <c r="P96" s="83">
        <v>0.37037037037037035</v>
      </c>
    </row>
    <row r="97" spans="1:16" x14ac:dyDescent="0.2">
      <c r="A97">
        <v>36</v>
      </c>
      <c r="B97">
        <v>10</v>
      </c>
      <c r="C97" t="s">
        <v>254</v>
      </c>
      <c r="D97" t="s">
        <v>47</v>
      </c>
      <c r="E97">
        <v>28</v>
      </c>
      <c r="F97">
        <v>9</v>
      </c>
      <c r="G97">
        <v>15</v>
      </c>
      <c r="H97">
        <v>5</v>
      </c>
      <c r="I97">
        <v>0</v>
      </c>
      <c r="J97">
        <v>0</v>
      </c>
      <c r="K97">
        <v>9</v>
      </c>
      <c r="L97">
        <v>5</v>
      </c>
      <c r="M97">
        <v>1</v>
      </c>
      <c r="N97" s="83">
        <v>0.5357142857142857</v>
      </c>
      <c r="O97">
        <v>20</v>
      </c>
      <c r="P97" s="83">
        <v>0.7142857142857143</v>
      </c>
    </row>
    <row r="98" spans="1:16" x14ac:dyDescent="0.2">
      <c r="A98">
        <v>58</v>
      </c>
      <c r="B98">
        <v>8</v>
      </c>
      <c r="C98" t="s">
        <v>255</v>
      </c>
      <c r="D98" t="s">
        <v>62</v>
      </c>
      <c r="E98">
        <v>19</v>
      </c>
      <c r="F98">
        <v>2</v>
      </c>
      <c r="G98">
        <v>2</v>
      </c>
      <c r="H98">
        <v>0</v>
      </c>
      <c r="I98">
        <v>0</v>
      </c>
      <c r="J98">
        <v>0</v>
      </c>
      <c r="K98">
        <v>1</v>
      </c>
      <c r="L98">
        <v>4</v>
      </c>
      <c r="M98">
        <v>5</v>
      </c>
      <c r="N98" s="83">
        <v>0.10526315789473684</v>
      </c>
      <c r="O98">
        <v>2</v>
      </c>
      <c r="P98" s="83">
        <v>0.10526315789473684</v>
      </c>
    </row>
    <row r="99" spans="1:16" x14ac:dyDescent="0.2">
      <c r="A99">
        <v>63</v>
      </c>
      <c r="B99">
        <v>10</v>
      </c>
      <c r="C99" t="s">
        <v>256</v>
      </c>
      <c r="D99" t="s">
        <v>47</v>
      </c>
      <c r="E99">
        <v>28</v>
      </c>
      <c r="F99">
        <v>2</v>
      </c>
      <c r="G99">
        <v>6</v>
      </c>
      <c r="H99">
        <v>0</v>
      </c>
      <c r="I99">
        <v>0</v>
      </c>
      <c r="J99">
        <v>0</v>
      </c>
      <c r="K99">
        <v>2</v>
      </c>
      <c r="L99">
        <v>4</v>
      </c>
      <c r="M99">
        <v>9</v>
      </c>
      <c r="N99" s="83">
        <v>0.21428571428571427</v>
      </c>
      <c r="O99">
        <v>6</v>
      </c>
      <c r="P99" s="83">
        <v>0.21428571428571427</v>
      </c>
    </row>
    <row r="100" spans="1:16" x14ac:dyDescent="0.2">
      <c r="A100">
        <v>40</v>
      </c>
      <c r="B100">
        <v>9</v>
      </c>
      <c r="C100" t="s">
        <v>257</v>
      </c>
      <c r="D100" t="s">
        <v>15</v>
      </c>
      <c r="E100">
        <v>28</v>
      </c>
      <c r="F100">
        <v>4</v>
      </c>
      <c r="G100">
        <v>9</v>
      </c>
      <c r="H100">
        <v>0</v>
      </c>
      <c r="I100">
        <v>0</v>
      </c>
      <c r="J100">
        <v>0</v>
      </c>
      <c r="K100">
        <v>7</v>
      </c>
      <c r="L100">
        <v>2</v>
      </c>
      <c r="M100">
        <v>1</v>
      </c>
      <c r="N100" s="83">
        <v>0.32142857142857145</v>
      </c>
      <c r="O100">
        <v>9</v>
      </c>
      <c r="P100" s="83">
        <v>0.32142857142857145</v>
      </c>
    </row>
    <row r="101" spans="1:16" x14ac:dyDescent="0.2">
      <c r="A101">
        <v>49</v>
      </c>
      <c r="B101">
        <v>6</v>
      </c>
      <c r="C101" t="s">
        <v>258</v>
      </c>
      <c r="D101" t="s">
        <v>15</v>
      </c>
      <c r="E101">
        <v>17</v>
      </c>
      <c r="F101">
        <v>2</v>
      </c>
      <c r="G101">
        <v>7</v>
      </c>
      <c r="H101">
        <v>0</v>
      </c>
      <c r="I101">
        <v>0</v>
      </c>
      <c r="J101">
        <v>0</v>
      </c>
      <c r="K101">
        <v>4</v>
      </c>
      <c r="L101">
        <v>2</v>
      </c>
      <c r="M101">
        <v>2</v>
      </c>
      <c r="N101" s="83">
        <v>0.41176470588235292</v>
      </c>
      <c r="O101">
        <v>7</v>
      </c>
      <c r="P101" s="83">
        <v>0.41176470588235292</v>
      </c>
    </row>
    <row r="102" spans="1:16" x14ac:dyDescent="0.2">
      <c r="A102">
        <v>52</v>
      </c>
      <c r="B102">
        <v>10</v>
      </c>
      <c r="C102" t="s">
        <v>259</v>
      </c>
      <c r="D102" t="s">
        <v>49</v>
      </c>
      <c r="E102">
        <v>32</v>
      </c>
      <c r="F102">
        <v>9</v>
      </c>
      <c r="G102">
        <v>8</v>
      </c>
      <c r="H102">
        <v>0</v>
      </c>
      <c r="I102">
        <v>0</v>
      </c>
      <c r="J102">
        <v>0</v>
      </c>
      <c r="K102">
        <v>6</v>
      </c>
      <c r="L102">
        <v>2</v>
      </c>
      <c r="M102">
        <v>5</v>
      </c>
      <c r="N102" s="83">
        <v>0.25</v>
      </c>
      <c r="O102">
        <v>8</v>
      </c>
      <c r="P102" s="83">
        <v>0.25</v>
      </c>
    </row>
    <row r="103" spans="1:16" x14ac:dyDescent="0.2">
      <c r="A103">
        <v>59</v>
      </c>
      <c r="B103">
        <v>10</v>
      </c>
      <c r="C103" t="s">
        <v>260</v>
      </c>
      <c r="D103" t="s">
        <v>62</v>
      </c>
      <c r="E103">
        <v>28</v>
      </c>
      <c r="F103">
        <v>3</v>
      </c>
      <c r="G103">
        <v>11</v>
      </c>
      <c r="H103">
        <v>0</v>
      </c>
      <c r="I103">
        <v>0</v>
      </c>
      <c r="J103">
        <v>0</v>
      </c>
      <c r="K103">
        <v>9</v>
      </c>
      <c r="L103">
        <v>0</v>
      </c>
      <c r="M103">
        <v>4</v>
      </c>
      <c r="N103" s="83">
        <v>0.39285714285714285</v>
      </c>
      <c r="O103">
        <v>11</v>
      </c>
      <c r="P103" s="83">
        <v>0.39285714285714285</v>
      </c>
    </row>
    <row r="104" spans="1:16" x14ac:dyDescent="0.2">
      <c r="A104">
        <v>41</v>
      </c>
      <c r="B104">
        <v>9</v>
      </c>
      <c r="C104" t="s">
        <v>261</v>
      </c>
      <c r="D104" t="s">
        <v>23</v>
      </c>
      <c r="E104">
        <v>26</v>
      </c>
      <c r="F104">
        <v>5</v>
      </c>
      <c r="G104">
        <v>9</v>
      </c>
      <c r="H104">
        <v>2</v>
      </c>
      <c r="I104">
        <v>0</v>
      </c>
      <c r="J104">
        <v>0</v>
      </c>
      <c r="K104">
        <v>3</v>
      </c>
      <c r="L104">
        <v>2</v>
      </c>
      <c r="M104">
        <v>4</v>
      </c>
      <c r="N104" s="83">
        <v>0.34615384615384615</v>
      </c>
      <c r="O104">
        <v>11</v>
      </c>
      <c r="P104" s="83">
        <v>0.42307692307692307</v>
      </c>
    </row>
    <row r="105" spans="1:16" x14ac:dyDescent="0.2">
      <c r="A105">
        <v>58</v>
      </c>
      <c r="B105">
        <v>9</v>
      </c>
      <c r="C105" t="s">
        <v>262</v>
      </c>
      <c r="D105" t="s">
        <v>52</v>
      </c>
      <c r="E105">
        <v>24</v>
      </c>
      <c r="F105">
        <v>2</v>
      </c>
      <c r="G105">
        <v>6</v>
      </c>
      <c r="H105">
        <v>0</v>
      </c>
      <c r="I105">
        <v>0</v>
      </c>
      <c r="J105">
        <v>0</v>
      </c>
      <c r="K105">
        <v>3</v>
      </c>
      <c r="L105">
        <v>3</v>
      </c>
      <c r="M105">
        <v>6</v>
      </c>
      <c r="N105" s="83">
        <v>0.25</v>
      </c>
      <c r="O105">
        <v>6</v>
      </c>
      <c r="P105" s="83">
        <v>0.25</v>
      </c>
    </row>
    <row r="106" spans="1:16" x14ac:dyDescent="0.2">
      <c r="A106">
        <v>69</v>
      </c>
      <c r="B106">
        <v>9</v>
      </c>
      <c r="C106" t="s">
        <v>263</v>
      </c>
      <c r="D106" t="s">
        <v>14</v>
      </c>
      <c r="E106">
        <v>26</v>
      </c>
      <c r="F106">
        <v>6</v>
      </c>
      <c r="G106">
        <v>5</v>
      </c>
      <c r="H106">
        <v>0</v>
      </c>
      <c r="I106">
        <v>0</v>
      </c>
      <c r="J106">
        <v>0</v>
      </c>
      <c r="K106">
        <v>4</v>
      </c>
      <c r="L106">
        <v>4</v>
      </c>
      <c r="M106">
        <v>9</v>
      </c>
      <c r="N106" s="83">
        <v>0.19230769230769232</v>
      </c>
      <c r="O106">
        <v>5</v>
      </c>
      <c r="P106" s="83">
        <v>0.19230769230769232</v>
      </c>
    </row>
    <row r="107" spans="1:16" x14ac:dyDescent="0.2">
      <c r="A107">
        <v>43</v>
      </c>
      <c r="B107">
        <v>10</v>
      </c>
      <c r="C107" t="s">
        <v>264</v>
      </c>
      <c r="D107" t="s">
        <v>14</v>
      </c>
      <c r="E107">
        <v>29</v>
      </c>
      <c r="F107">
        <v>10</v>
      </c>
      <c r="G107">
        <v>16</v>
      </c>
      <c r="H107">
        <v>3</v>
      </c>
      <c r="I107">
        <v>1</v>
      </c>
      <c r="J107">
        <v>0</v>
      </c>
      <c r="K107">
        <v>14</v>
      </c>
      <c r="L107">
        <v>4</v>
      </c>
      <c r="M107">
        <v>2</v>
      </c>
      <c r="N107" s="83">
        <v>0.55172413793103448</v>
      </c>
      <c r="O107">
        <v>21</v>
      </c>
      <c r="P107" s="83">
        <v>0.72413793103448276</v>
      </c>
    </row>
    <row r="108" spans="1:16" x14ac:dyDescent="0.2">
      <c r="A108">
        <v>57</v>
      </c>
      <c r="B108">
        <v>8</v>
      </c>
      <c r="C108" t="s">
        <v>265</v>
      </c>
      <c r="D108" t="s">
        <v>23</v>
      </c>
      <c r="E108">
        <v>20</v>
      </c>
      <c r="F108">
        <v>1</v>
      </c>
      <c r="G108">
        <v>4</v>
      </c>
      <c r="H108">
        <v>0</v>
      </c>
      <c r="I108">
        <v>0</v>
      </c>
      <c r="J108">
        <v>0</v>
      </c>
      <c r="K108">
        <v>0</v>
      </c>
      <c r="L108">
        <v>2</v>
      </c>
      <c r="M108">
        <v>7</v>
      </c>
      <c r="N108" s="83">
        <v>0.2</v>
      </c>
      <c r="O108">
        <v>4</v>
      </c>
      <c r="P108" s="83">
        <v>0.2</v>
      </c>
    </row>
    <row r="109" spans="1:16" x14ac:dyDescent="0.2">
      <c r="A109">
        <v>35</v>
      </c>
      <c r="B109">
        <v>6</v>
      </c>
      <c r="C109" t="s">
        <v>266</v>
      </c>
      <c r="D109" t="s">
        <v>23</v>
      </c>
      <c r="E109">
        <v>16</v>
      </c>
      <c r="F109">
        <v>1</v>
      </c>
      <c r="G109">
        <v>4</v>
      </c>
      <c r="H109">
        <v>0</v>
      </c>
      <c r="I109">
        <v>0</v>
      </c>
      <c r="J109">
        <v>0</v>
      </c>
      <c r="K109">
        <v>3</v>
      </c>
      <c r="L109">
        <v>3</v>
      </c>
      <c r="M109">
        <v>2</v>
      </c>
      <c r="N109" s="83">
        <v>0.25</v>
      </c>
      <c r="O109">
        <v>4</v>
      </c>
      <c r="P109" s="83">
        <v>0.25</v>
      </c>
    </row>
    <row r="110" spans="1:16" x14ac:dyDescent="0.2">
      <c r="A110">
        <v>46</v>
      </c>
      <c r="B110">
        <v>9</v>
      </c>
      <c r="C110" t="s">
        <v>267</v>
      </c>
      <c r="D110" t="s">
        <v>60</v>
      </c>
      <c r="E110">
        <v>29</v>
      </c>
      <c r="F110">
        <v>6</v>
      </c>
      <c r="G110">
        <v>8</v>
      </c>
      <c r="H110">
        <v>2</v>
      </c>
      <c r="I110">
        <v>0</v>
      </c>
      <c r="J110">
        <v>0</v>
      </c>
      <c r="K110">
        <v>4</v>
      </c>
      <c r="L110">
        <v>1</v>
      </c>
      <c r="M110">
        <v>1</v>
      </c>
      <c r="N110" s="83">
        <v>0.27586206896551724</v>
      </c>
      <c r="O110">
        <v>10</v>
      </c>
      <c r="P110" s="83">
        <v>0.34482758620689657</v>
      </c>
    </row>
    <row r="111" spans="1:16" x14ac:dyDescent="0.2">
      <c r="A111">
        <v>56</v>
      </c>
      <c r="B111">
        <v>10</v>
      </c>
      <c r="C111" t="s">
        <v>268</v>
      </c>
      <c r="D111" t="s">
        <v>49</v>
      </c>
      <c r="E111">
        <v>28</v>
      </c>
      <c r="F111">
        <v>5</v>
      </c>
      <c r="G111">
        <v>12</v>
      </c>
      <c r="H111">
        <v>2</v>
      </c>
      <c r="I111">
        <v>0</v>
      </c>
      <c r="J111">
        <v>0</v>
      </c>
      <c r="K111">
        <v>7</v>
      </c>
      <c r="L111">
        <v>7</v>
      </c>
      <c r="M111">
        <v>1</v>
      </c>
      <c r="N111" s="83">
        <v>0.42857142857142855</v>
      </c>
      <c r="O111">
        <v>14</v>
      </c>
      <c r="P111" s="83">
        <v>0.5</v>
      </c>
    </row>
    <row r="112" spans="1:16" x14ac:dyDescent="0.2">
      <c r="A112">
        <v>53</v>
      </c>
      <c r="B112">
        <v>10</v>
      </c>
      <c r="C112" t="s">
        <v>269</v>
      </c>
      <c r="D112" t="s">
        <v>49</v>
      </c>
      <c r="E112">
        <v>29</v>
      </c>
      <c r="F112">
        <v>4</v>
      </c>
      <c r="G112">
        <v>11</v>
      </c>
      <c r="H112">
        <v>0</v>
      </c>
      <c r="I112">
        <v>0</v>
      </c>
      <c r="J112">
        <v>0</v>
      </c>
      <c r="K112">
        <v>6</v>
      </c>
      <c r="L112">
        <v>4</v>
      </c>
      <c r="M112">
        <v>1</v>
      </c>
      <c r="N112" s="83">
        <v>0.37931034482758619</v>
      </c>
      <c r="O112">
        <v>11</v>
      </c>
      <c r="P112" s="83">
        <v>0.37931034482758619</v>
      </c>
    </row>
    <row r="113" spans="1:16" x14ac:dyDescent="0.2">
      <c r="A113">
        <v>44</v>
      </c>
      <c r="B113">
        <v>8</v>
      </c>
      <c r="C113" t="s">
        <v>270</v>
      </c>
      <c r="D113" t="s">
        <v>68</v>
      </c>
      <c r="E113">
        <v>24</v>
      </c>
      <c r="F113">
        <v>4</v>
      </c>
      <c r="G113">
        <v>9</v>
      </c>
      <c r="H113">
        <v>1</v>
      </c>
      <c r="I113">
        <v>0</v>
      </c>
      <c r="J113">
        <v>0</v>
      </c>
      <c r="K113">
        <v>4</v>
      </c>
      <c r="L113">
        <v>0</v>
      </c>
      <c r="M113">
        <v>0</v>
      </c>
      <c r="N113" s="83">
        <v>0.375</v>
      </c>
      <c r="O113">
        <v>10</v>
      </c>
      <c r="P113" s="83">
        <v>0.41666666666666669</v>
      </c>
    </row>
    <row r="114" spans="1:16" x14ac:dyDescent="0.2">
      <c r="A114">
        <v>53</v>
      </c>
      <c r="B114">
        <v>9</v>
      </c>
      <c r="C114" t="s">
        <v>271</v>
      </c>
      <c r="D114" t="s">
        <v>68</v>
      </c>
      <c r="E114">
        <v>24</v>
      </c>
      <c r="F114">
        <v>6</v>
      </c>
      <c r="G114">
        <v>10</v>
      </c>
      <c r="H114">
        <v>0</v>
      </c>
      <c r="I114">
        <v>0</v>
      </c>
      <c r="J114">
        <v>0</v>
      </c>
      <c r="K114">
        <v>3</v>
      </c>
      <c r="L114">
        <v>4</v>
      </c>
      <c r="M114">
        <v>2</v>
      </c>
      <c r="N114" s="83">
        <v>0.41666666666666669</v>
      </c>
      <c r="O114">
        <v>10</v>
      </c>
      <c r="P114" s="83">
        <v>0.41666666666666669</v>
      </c>
    </row>
    <row r="115" spans="1:16" x14ac:dyDescent="0.2">
      <c r="A115">
        <v>49</v>
      </c>
      <c r="B115">
        <v>9</v>
      </c>
      <c r="C115" t="s">
        <v>272</v>
      </c>
      <c r="D115" t="s">
        <v>9</v>
      </c>
      <c r="E115">
        <v>30</v>
      </c>
      <c r="F115">
        <v>6</v>
      </c>
      <c r="G115">
        <v>11</v>
      </c>
      <c r="H115">
        <v>3</v>
      </c>
      <c r="I115">
        <v>0</v>
      </c>
      <c r="J115">
        <v>0</v>
      </c>
      <c r="K115">
        <v>8</v>
      </c>
      <c r="L115">
        <v>2</v>
      </c>
      <c r="M115">
        <v>0</v>
      </c>
      <c r="N115" s="83">
        <v>0.36666666666666664</v>
      </c>
      <c r="O115">
        <v>14</v>
      </c>
      <c r="P115" s="83">
        <v>0.46666666666666667</v>
      </c>
    </row>
    <row r="116" spans="1:16" x14ac:dyDescent="0.2">
      <c r="A116">
        <v>55</v>
      </c>
      <c r="B116">
        <v>6</v>
      </c>
      <c r="C116" t="s">
        <v>273</v>
      </c>
      <c r="D116" t="s">
        <v>9</v>
      </c>
      <c r="E116">
        <v>19</v>
      </c>
      <c r="F116">
        <v>1</v>
      </c>
      <c r="G116">
        <v>9</v>
      </c>
      <c r="H116">
        <v>3</v>
      </c>
      <c r="I116">
        <v>0</v>
      </c>
      <c r="J116">
        <v>0</v>
      </c>
      <c r="K116">
        <v>3</v>
      </c>
      <c r="L116">
        <v>2</v>
      </c>
      <c r="M116">
        <v>2</v>
      </c>
      <c r="N116" s="83">
        <v>0.47368421052631576</v>
      </c>
      <c r="O116">
        <v>12</v>
      </c>
      <c r="P116" s="83">
        <v>0.63157894736842102</v>
      </c>
    </row>
    <row r="117" spans="1:16" x14ac:dyDescent="0.2">
      <c r="A117">
        <v>54</v>
      </c>
      <c r="B117">
        <v>9</v>
      </c>
      <c r="C117" t="s">
        <v>274</v>
      </c>
      <c r="D117" t="s">
        <v>68</v>
      </c>
      <c r="E117">
        <v>25</v>
      </c>
      <c r="F117">
        <v>4</v>
      </c>
      <c r="G117">
        <v>10</v>
      </c>
      <c r="H117">
        <v>0</v>
      </c>
      <c r="I117">
        <v>0</v>
      </c>
      <c r="J117">
        <v>0</v>
      </c>
      <c r="K117">
        <v>2</v>
      </c>
      <c r="L117">
        <v>1</v>
      </c>
      <c r="M117">
        <v>2</v>
      </c>
      <c r="N117" s="83">
        <v>0.4</v>
      </c>
      <c r="O117">
        <v>10</v>
      </c>
      <c r="P117" s="83">
        <v>0.4</v>
      </c>
    </row>
    <row r="118" spans="1:16" x14ac:dyDescent="0.2">
      <c r="A118">
        <v>52</v>
      </c>
      <c r="B118">
        <v>7</v>
      </c>
      <c r="C118" t="s">
        <v>275</v>
      </c>
      <c r="D118" t="s">
        <v>15</v>
      </c>
      <c r="E118">
        <v>16</v>
      </c>
      <c r="F118">
        <v>5</v>
      </c>
      <c r="G118">
        <v>4</v>
      </c>
      <c r="H118">
        <v>0</v>
      </c>
      <c r="I118">
        <v>0</v>
      </c>
      <c r="J118">
        <v>0</v>
      </c>
      <c r="K118">
        <v>4</v>
      </c>
      <c r="L118">
        <v>4</v>
      </c>
      <c r="M118">
        <v>5</v>
      </c>
      <c r="N118" s="83">
        <v>0.25</v>
      </c>
      <c r="O118">
        <v>4</v>
      </c>
      <c r="P118" s="83">
        <v>0.25</v>
      </c>
    </row>
    <row r="119" spans="1:16" x14ac:dyDescent="0.2">
      <c r="A119">
        <v>57</v>
      </c>
      <c r="B119">
        <v>10</v>
      </c>
      <c r="C119" t="s">
        <v>276</v>
      </c>
      <c r="D119" t="s">
        <v>49</v>
      </c>
      <c r="E119">
        <v>32</v>
      </c>
      <c r="F119">
        <v>7</v>
      </c>
      <c r="G119">
        <v>10</v>
      </c>
      <c r="H119">
        <v>1</v>
      </c>
      <c r="I119">
        <v>0</v>
      </c>
      <c r="J119">
        <v>0</v>
      </c>
      <c r="K119">
        <v>4</v>
      </c>
      <c r="L119">
        <v>2</v>
      </c>
      <c r="M119">
        <v>2</v>
      </c>
      <c r="N119" s="83">
        <v>0.3125</v>
      </c>
      <c r="O119">
        <v>11</v>
      </c>
      <c r="P119" s="83">
        <v>0.34375</v>
      </c>
    </row>
    <row r="120" spans="1:16" x14ac:dyDescent="0.2">
      <c r="A120">
        <v>44</v>
      </c>
      <c r="B120">
        <v>8</v>
      </c>
      <c r="C120" t="s">
        <v>277</v>
      </c>
      <c r="D120" t="s">
        <v>64</v>
      </c>
      <c r="E120">
        <v>21</v>
      </c>
      <c r="F120">
        <v>3</v>
      </c>
      <c r="G120">
        <v>6</v>
      </c>
      <c r="H120">
        <v>1</v>
      </c>
      <c r="I120">
        <v>0</v>
      </c>
      <c r="J120">
        <v>0</v>
      </c>
      <c r="K120">
        <v>4</v>
      </c>
      <c r="L120">
        <v>0</v>
      </c>
      <c r="M120">
        <v>7</v>
      </c>
      <c r="N120" s="83">
        <v>0.2857142857142857</v>
      </c>
      <c r="O120">
        <v>7</v>
      </c>
      <c r="P120" s="83">
        <v>0.33333333333333331</v>
      </c>
    </row>
    <row r="121" spans="1:16" x14ac:dyDescent="0.2">
      <c r="A121">
        <v>46</v>
      </c>
      <c r="B121">
        <v>2</v>
      </c>
      <c r="C121" t="s">
        <v>278</v>
      </c>
      <c r="D121" t="s">
        <v>49</v>
      </c>
      <c r="E121">
        <v>4</v>
      </c>
      <c r="F121">
        <v>1</v>
      </c>
      <c r="G121">
        <v>2</v>
      </c>
      <c r="H121">
        <v>1</v>
      </c>
      <c r="I121">
        <v>0</v>
      </c>
      <c r="J121">
        <v>0</v>
      </c>
      <c r="K121">
        <v>4</v>
      </c>
      <c r="L121">
        <v>2</v>
      </c>
      <c r="M121">
        <v>0</v>
      </c>
      <c r="N121" s="83">
        <v>0.5</v>
      </c>
      <c r="O121">
        <v>3</v>
      </c>
      <c r="P121" s="83">
        <v>0.75</v>
      </c>
    </row>
    <row r="122" spans="1:16" x14ac:dyDescent="0.2">
      <c r="A122">
        <v>56</v>
      </c>
      <c r="B122">
        <v>10</v>
      </c>
      <c r="C122" t="s">
        <v>363</v>
      </c>
      <c r="D122" t="s">
        <v>47</v>
      </c>
      <c r="E122">
        <v>28</v>
      </c>
      <c r="F122">
        <v>4</v>
      </c>
      <c r="G122">
        <v>8</v>
      </c>
      <c r="H122">
        <v>1</v>
      </c>
      <c r="I122">
        <v>0</v>
      </c>
      <c r="J122">
        <v>0</v>
      </c>
      <c r="K122">
        <v>8</v>
      </c>
      <c r="L122">
        <v>1</v>
      </c>
      <c r="M122">
        <v>1</v>
      </c>
      <c r="N122" s="83">
        <v>0.2857142857142857</v>
      </c>
      <c r="O122">
        <v>9</v>
      </c>
      <c r="P122" s="83">
        <v>0.32142857142857145</v>
      </c>
    </row>
    <row r="123" spans="1:16" x14ac:dyDescent="0.2">
      <c r="A123">
        <v>64</v>
      </c>
      <c r="B123">
        <v>10</v>
      </c>
      <c r="C123" t="s">
        <v>279</v>
      </c>
      <c r="D123" t="s">
        <v>47</v>
      </c>
      <c r="E123">
        <v>26</v>
      </c>
      <c r="F123">
        <v>9</v>
      </c>
      <c r="G123">
        <v>10</v>
      </c>
      <c r="H123">
        <v>2</v>
      </c>
      <c r="I123">
        <v>0</v>
      </c>
      <c r="J123">
        <v>0</v>
      </c>
      <c r="K123">
        <v>0</v>
      </c>
      <c r="L123">
        <v>5</v>
      </c>
      <c r="M123">
        <v>5</v>
      </c>
      <c r="N123" s="83">
        <v>0.38461538461538464</v>
      </c>
      <c r="O123">
        <v>12</v>
      </c>
      <c r="P123" s="83">
        <v>0.46153846153846156</v>
      </c>
    </row>
    <row r="124" spans="1:16" x14ac:dyDescent="0.2">
      <c r="A124">
        <v>61</v>
      </c>
      <c r="B124">
        <v>10</v>
      </c>
      <c r="C124" t="s">
        <v>280</v>
      </c>
      <c r="D124" t="s">
        <v>68</v>
      </c>
      <c r="E124">
        <v>25</v>
      </c>
      <c r="F124">
        <v>4</v>
      </c>
      <c r="G124">
        <v>11</v>
      </c>
      <c r="H124">
        <v>0</v>
      </c>
      <c r="I124">
        <v>0</v>
      </c>
      <c r="J124">
        <v>0</v>
      </c>
      <c r="K124">
        <v>6</v>
      </c>
      <c r="L124">
        <v>4</v>
      </c>
      <c r="M124">
        <v>2</v>
      </c>
      <c r="N124" s="83">
        <v>0.44</v>
      </c>
      <c r="O124">
        <v>11</v>
      </c>
      <c r="P124" s="83">
        <v>0.44</v>
      </c>
    </row>
    <row r="125" spans="1:16" x14ac:dyDescent="0.2">
      <c r="A125">
        <v>54</v>
      </c>
      <c r="B125">
        <v>9</v>
      </c>
      <c r="C125" t="s">
        <v>281</v>
      </c>
      <c r="D125" t="s">
        <v>56</v>
      </c>
      <c r="E125">
        <v>24</v>
      </c>
      <c r="F125">
        <v>5</v>
      </c>
      <c r="G125">
        <v>13</v>
      </c>
      <c r="H125">
        <v>2</v>
      </c>
      <c r="I125">
        <v>0</v>
      </c>
      <c r="J125">
        <v>0</v>
      </c>
      <c r="K125">
        <v>7</v>
      </c>
      <c r="L125">
        <v>6</v>
      </c>
      <c r="M125">
        <v>1</v>
      </c>
      <c r="N125" s="83">
        <v>0.54166666666666663</v>
      </c>
      <c r="O125">
        <v>15</v>
      </c>
      <c r="P125" s="83">
        <v>0.625</v>
      </c>
    </row>
    <row r="126" spans="1:16" x14ac:dyDescent="0.2">
      <c r="A126">
        <v>67</v>
      </c>
      <c r="B126">
        <v>4</v>
      </c>
      <c r="C126" t="s">
        <v>282</v>
      </c>
      <c r="D126" t="s">
        <v>64</v>
      </c>
      <c r="E126">
        <v>11</v>
      </c>
      <c r="F126">
        <v>2</v>
      </c>
      <c r="G126">
        <v>1</v>
      </c>
      <c r="H126">
        <v>0</v>
      </c>
      <c r="I126">
        <v>0</v>
      </c>
      <c r="J126">
        <v>0</v>
      </c>
      <c r="K126">
        <v>0</v>
      </c>
      <c r="L126">
        <v>2</v>
      </c>
      <c r="M126">
        <v>0</v>
      </c>
      <c r="N126" s="83">
        <v>9.0909090909090912E-2</v>
      </c>
      <c r="O126">
        <v>1</v>
      </c>
      <c r="P126" s="83">
        <v>9.0909090909090912E-2</v>
      </c>
    </row>
    <row r="127" spans="1:16" x14ac:dyDescent="0.2">
      <c r="A127">
        <v>62</v>
      </c>
      <c r="B127">
        <v>10</v>
      </c>
      <c r="C127" t="s">
        <v>283</v>
      </c>
      <c r="D127" t="s">
        <v>68</v>
      </c>
      <c r="E127">
        <v>26</v>
      </c>
      <c r="F127">
        <v>2</v>
      </c>
      <c r="G127">
        <v>9</v>
      </c>
      <c r="H127">
        <v>0</v>
      </c>
      <c r="I127">
        <v>0</v>
      </c>
      <c r="J127">
        <v>0</v>
      </c>
      <c r="K127">
        <v>3</v>
      </c>
      <c r="L127">
        <v>3</v>
      </c>
      <c r="M127">
        <v>1</v>
      </c>
      <c r="N127" s="83">
        <v>0.34615384615384615</v>
      </c>
      <c r="O127">
        <v>9</v>
      </c>
      <c r="P127" s="83">
        <v>0.34615384615384615</v>
      </c>
    </row>
    <row r="128" spans="1:16" x14ac:dyDescent="0.2">
      <c r="A128">
        <v>44</v>
      </c>
      <c r="B128">
        <v>7</v>
      </c>
      <c r="C128" t="s">
        <v>284</v>
      </c>
      <c r="D128" t="s">
        <v>56</v>
      </c>
      <c r="E128">
        <v>20</v>
      </c>
      <c r="F128">
        <v>4</v>
      </c>
      <c r="G128">
        <v>5</v>
      </c>
      <c r="H128">
        <v>1</v>
      </c>
      <c r="I128">
        <v>1</v>
      </c>
      <c r="J128">
        <v>0</v>
      </c>
      <c r="K128">
        <v>1</v>
      </c>
      <c r="L128">
        <v>3</v>
      </c>
      <c r="M128">
        <v>2</v>
      </c>
      <c r="N128" s="83">
        <v>0.25</v>
      </c>
      <c r="O128">
        <v>8</v>
      </c>
      <c r="P128" s="83">
        <v>0.4</v>
      </c>
    </row>
    <row r="129" spans="1:16" x14ac:dyDescent="0.2">
      <c r="A129">
        <v>66</v>
      </c>
      <c r="B129">
        <v>9</v>
      </c>
      <c r="C129" t="s">
        <v>285</v>
      </c>
      <c r="D129" t="s">
        <v>9</v>
      </c>
      <c r="E129">
        <v>24</v>
      </c>
      <c r="F129">
        <v>2</v>
      </c>
      <c r="G129">
        <v>7</v>
      </c>
      <c r="H129">
        <v>0</v>
      </c>
      <c r="I129">
        <v>0</v>
      </c>
      <c r="J129">
        <v>0</v>
      </c>
      <c r="K129">
        <v>4</v>
      </c>
      <c r="L129">
        <v>4</v>
      </c>
      <c r="M129">
        <v>6</v>
      </c>
      <c r="N129" s="83">
        <v>0.29166666666666669</v>
      </c>
      <c r="O129">
        <v>7</v>
      </c>
      <c r="P129" s="83">
        <v>0.29166666666666669</v>
      </c>
    </row>
    <row r="130" spans="1:16" x14ac:dyDescent="0.2">
      <c r="A130">
        <v>68</v>
      </c>
      <c r="B130">
        <v>6</v>
      </c>
      <c r="C130" t="s">
        <v>286</v>
      </c>
      <c r="D130" t="s">
        <v>68</v>
      </c>
      <c r="E130">
        <v>15</v>
      </c>
      <c r="F130">
        <v>2</v>
      </c>
      <c r="G130">
        <v>3</v>
      </c>
      <c r="H130">
        <v>0</v>
      </c>
      <c r="I130">
        <v>0</v>
      </c>
      <c r="J130">
        <v>0</v>
      </c>
      <c r="K130">
        <v>0</v>
      </c>
      <c r="L130">
        <v>3</v>
      </c>
      <c r="M130">
        <v>3</v>
      </c>
      <c r="N130" s="83">
        <v>0.2</v>
      </c>
      <c r="O130">
        <v>3</v>
      </c>
      <c r="P130" s="83">
        <v>0.2</v>
      </c>
    </row>
    <row r="131" spans="1:16" x14ac:dyDescent="0.2">
      <c r="A131">
        <v>60</v>
      </c>
      <c r="B131">
        <v>7</v>
      </c>
      <c r="C131" t="s">
        <v>287</v>
      </c>
      <c r="D131" t="s">
        <v>9</v>
      </c>
      <c r="E131">
        <v>18</v>
      </c>
      <c r="F131">
        <v>2</v>
      </c>
      <c r="G131">
        <v>2</v>
      </c>
      <c r="H131">
        <v>0</v>
      </c>
      <c r="I131">
        <v>0</v>
      </c>
      <c r="J131">
        <v>0</v>
      </c>
      <c r="K131">
        <v>1</v>
      </c>
      <c r="L131">
        <v>4</v>
      </c>
      <c r="M131">
        <v>4</v>
      </c>
      <c r="N131" s="83">
        <v>0.1111111111111111</v>
      </c>
      <c r="O131">
        <v>2</v>
      </c>
      <c r="P131" s="83">
        <v>0.1111111111111111</v>
      </c>
    </row>
    <row r="132" spans="1:16" x14ac:dyDescent="0.2">
      <c r="A132">
        <v>53</v>
      </c>
      <c r="B132">
        <v>10</v>
      </c>
      <c r="C132" t="s">
        <v>288</v>
      </c>
      <c r="D132" t="s">
        <v>52</v>
      </c>
      <c r="E132">
        <v>27</v>
      </c>
      <c r="F132">
        <v>5</v>
      </c>
      <c r="G132">
        <v>8</v>
      </c>
      <c r="H132">
        <v>0</v>
      </c>
      <c r="I132">
        <v>0</v>
      </c>
      <c r="J132">
        <v>0</v>
      </c>
      <c r="K132">
        <v>3</v>
      </c>
      <c r="L132">
        <v>5</v>
      </c>
      <c r="M132">
        <v>1</v>
      </c>
      <c r="N132" s="83">
        <v>0.29629629629629628</v>
      </c>
      <c r="O132">
        <v>8</v>
      </c>
      <c r="P132" s="83">
        <v>0.29629629629629628</v>
      </c>
    </row>
    <row r="133" spans="1:16" x14ac:dyDescent="0.2">
      <c r="A133">
        <v>66</v>
      </c>
      <c r="B133">
        <v>6</v>
      </c>
      <c r="C133" t="s">
        <v>289</v>
      </c>
      <c r="D133" t="s">
        <v>64</v>
      </c>
      <c r="E133">
        <v>14</v>
      </c>
      <c r="F133">
        <v>4</v>
      </c>
      <c r="G133">
        <v>2</v>
      </c>
      <c r="H133">
        <v>0</v>
      </c>
      <c r="I133">
        <v>0</v>
      </c>
      <c r="J133">
        <v>0</v>
      </c>
      <c r="K133">
        <v>1</v>
      </c>
      <c r="L133">
        <v>5</v>
      </c>
      <c r="M133">
        <v>0</v>
      </c>
      <c r="N133" s="83">
        <v>0.14285714285714285</v>
      </c>
      <c r="O133">
        <v>2</v>
      </c>
      <c r="P133" s="83">
        <v>0.14285714285714285</v>
      </c>
    </row>
    <row r="134" spans="1:16" x14ac:dyDescent="0.2">
      <c r="A134">
        <v>47</v>
      </c>
      <c r="B134">
        <v>9</v>
      </c>
      <c r="C134" t="s">
        <v>290</v>
      </c>
      <c r="D134" t="s">
        <v>23</v>
      </c>
      <c r="E134">
        <v>25</v>
      </c>
      <c r="F134">
        <v>2</v>
      </c>
      <c r="G134">
        <v>8</v>
      </c>
      <c r="H134">
        <v>0</v>
      </c>
      <c r="I134">
        <v>0</v>
      </c>
      <c r="J134">
        <v>0</v>
      </c>
      <c r="K134">
        <v>5</v>
      </c>
      <c r="L134">
        <v>3</v>
      </c>
      <c r="M134">
        <v>7</v>
      </c>
      <c r="N134" s="83">
        <v>0.32</v>
      </c>
      <c r="O134">
        <v>8</v>
      </c>
      <c r="P134" s="83">
        <v>0.32</v>
      </c>
    </row>
    <row r="135" spans="1:16" x14ac:dyDescent="0.2">
      <c r="A135">
        <v>54</v>
      </c>
      <c r="B135">
        <v>10</v>
      </c>
      <c r="C135" t="s">
        <v>291</v>
      </c>
      <c r="D135" t="s">
        <v>15</v>
      </c>
      <c r="E135">
        <v>28</v>
      </c>
      <c r="F135">
        <v>7</v>
      </c>
      <c r="G135">
        <v>8</v>
      </c>
      <c r="H135">
        <v>1</v>
      </c>
      <c r="I135">
        <v>0</v>
      </c>
      <c r="J135">
        <v>0</v>
      </c>
      <c r="K135">
        <v>3</v>
      </c>
      <c r="L135">
        <v>7</v>
      </c>
      <c r="M135">
        <v>4</v>
      </c>
      <c r="N135" s="83">
        <v>0.2857142857142857</v>
      </c>
      <c r="O135">
        <v>9</v>
      </c>
      <c r="P135" s="83">
        <v>0.32142857142857145</v>
      </c>
    </row>
    <row r="136" spans="1:16" x14ac:dyDescent="0.2">
      <c r="A136">
        <v>39</v>
      </c>
      <c r="B136">
        <v>9</v>
      </c>
      <c r="C136" t="s">
        <v>292</v>
      </c>
      <c r="D136" t="s">
        <v>66</v>
      </c>
      <c r="E136">
        <v>24</v>
      </c>
      <c r="F136">
        <v>2</v>
      </c>
      <c r="G136">
        <v>2</v>
      </c>
      <c r="H136">
        <v>0</v>
      </c>
      <c r="I136">
        <v>1</v>
      </c>
      <c r="J136">
        <v>0</v>
      </c>
      <c r="K136">
        <v>1</v>
      </c>
      <c r="L136">
        <v>5</v>
      </c>
      <c r="M136">
        <v>14</v>
      </c>
      <c r="N136" s="83">
        <v>8.3333333333333329E-2</v>
      </c>
      <c r="O136">
        <v>4</v>
      </c>
      <c r="P136" s="83">
        <v>0.16666666666666666</v>
      </c>
    </row>
    <row r="137" spans="1:16" x14ac:dyDescent="0.2">
      <c r="A137">
        <v>54</v>
      </c>
      <c r="B137">
        <v>10</v>
      </c>
      <c r="C137" t="s">
        <v>365</v>
      </c>
      <c r="D137" t="s">
        <v>47</v>
      </c>
      <c r="E137">
        <v>24</v>
      </c>
      <c r="F137">
        <v>7</v>
      </c>
      <c r="G137">
        <v>10</v>
      </c>
      <c r="H137">
        <v>1</v>
      </c>
      <c r="I137">
        <v>0</v>
      </c>
      <c r="J137">
        <v>0</v>
      </c>
      <c r="K137">
        <v>13</v>
      </c>
      <c r="L137">
        <v>8</v>
      </c>
      <c r="M137">
        <v>1</v>
      </c>
      <c r="N137" s="83">
        <v>0.41666666666666669</v>
      </c>
      <c r="O137">
        <v>11</v>
      </c>
      <c r="P137" s="83">
        <v>0.45833333333333331</v>
      </c>
    </row>
    <row r="138" spans="1:16" x14ac:dyDescent="0.2">
      <c r="A138">
        <v>47</v>
      </c>
      <c r="B138">
        <v>10</v>
      </c>
      <c r="C138" t="s">
        <v>293</v>
      </c>
      <c r="D138" t="s">
        <v>64</v>
      </c>
      <c r="E138">
        <v>30</v>
      </c>
      <c r="F138">
        <v>10</v>
      </c>
      <c r="G138">
        <v>10</v>
      </c>
      <c r="H138">
        <v>1</v>
      </c>
      <c r="I138">
        <v>0</v>
      </c>
      <c r="J138">
        <v>0</v>
      </c>
      <c r="K138">
        <v>2</v>
      </c>
      <c r="L138">
        <v>2</v>
      </c>
      <c r="M138">
        <v>2</v>
      </c>
      <c r="N138" s="83">
        <v>0.33333333333333331</v>
      </c>
      <c r="O138">
        <v>11</v>
      </c>
      <c r="P138" s="83">
        <v>0.36666666666666664</v>
      </c>
    </row>
    <row r="139" spans="1:16" x14ac:dyDescent="0.2">
      <c r="A139">
        <v>42</v>
      </c>
      <c r="B139">
        <v>10</v>
      </c>
      <c r="C139" t="s">
        <v>294</v>
      </c>
      <c r="D139" t="s">
        <v>52</v>
      </c>
      <c r="E139">
        <v>23</v>
      </c>
      <c r="F139">
        <v>7</v>
      </c>
      <c r="G139">
        <v>9</v>
      </c>
      <c r="H139">
        <v>3</v>
      </c>
      <c r="I139">
        <v>0</v>
      </c>
      <c r="J139">
        <v>0</v>
      </c>
      <c r="K139">
        <v>5</v>
      </c>
      <c r="L139">
        <v>7</v>
      </c>
      <c r="M139">
        <v>1</v>
      </c>
      <c r="N139" s="83">
        <v>0.39130434782608697</v>
      </c>
      <c r="O139">
        <v>12</v>
      </c>
      <c r="P139" s="83">
        <v>0.52173913043478259</v>
      </c>
    </row>
    <row r="140" spans="1:16" x14ac:dyDescent="0.2">
      <c r="A140">
        <v>54</v>
      </c>
      <c r="B140">
        <v>9</v>
      </c>
      <c r="C140" t="s">
        <v>295</v>
      </c>
      <c r="D140" t="s">
        <v>60</v>
      </c>
      <c r="E140">
        <v>25</v>
      </c>
      <c r="F140">
        <v>3</v>
      </c>
      <c r="G140">
        <v>6</v>
      </c>
      <c r="H140">
        <v>0</v>
      </c>
      <c r="I140">
        <v>0</v>
      </c>
      <c r="J140">
        <v>0</v>
      </c>
      <c r="K140">
        <v>5</v>
      </c>
      <c r="L140">
        <v>3</v>
      </c>
      <c r="M140">
        <v>4</v>
      </c>
      <c r="N140" s="83">
        <v>0.24</v>
      </c>
      <c r="O140">
        <v>6</v>
      </c>
      <c r="P140" s="83">
        <v>0.24</v>
      </c>
    </row>
    <row r="141" spans="1:16" x14ac:dyDescent="0.2">
      <c r="A141">
        <v>44</v>
      </c>
      <c r="B141">
        <v>10</v>
      </c>
      <c r="C141" t="s">
        <v>296</v>
      </c>
      <c r="D141" t="s">
        <v>23</v>
      </c>
      <c r="E141">
        <v>29</v>
      </c>
      <c r="F141">
        <v>1</v>
      </c>
      <c r="G141">
        <v>5</v>
      </c>
      <c r="H141">
        <v>0</v>
      </c>
      <c r="I141">
        <v>0</v>
      </c>
      <c r="J141">
        <v>0</v>
      </c>
      <c r="K141">
        <v>1</v>
      </c>
      <c r="L141">
        <v>2</v>
      </c>
      <c r="M141">
        <v>5</v>
      </c>
      <c r="N141" s="83">
        <v>0.17241379310344829</v>
      </c>
      <c r="O141">
        <v>5</v>
      </c>
      <c r="P141" s="83">
        <v>0.17241379310344829</v>
      </c>
    </row>
    <row r="142" spans="1:16" x14ac:dyDescent="0.2">
      <c r="A142">
        <v>46</v>
      </c>
      <c r="B142">
        <v>10</v>
      </c>
      <c r="C142" t="s">
        <v>297</v>
      </c>
      <c r="D142" t="s">
        <v>23</v>
      </c>
      <c r="E142">
        <v>30</v>
      </c>
      <c r="F142">
        <v>4</v>
      </c>
      <c r="G142">
        <v>8</v>
      </c>
      <c r="H142">
        <v>2</v>
      </c>
      <c r="I142">
        <v>0</v>
      </c>
      <c r="J142">
        <v>0</v>
      </c>
      <c r="K142">
        <v>10</v>
      </c>
      <c r="L142">
        <v>0</v>
      </c>
      <c r="M142">
        <v>3</v>
      </c>
      <c r="N142" s="83">
        <v>0.26666666666666666</v>
      </c>
      <c r="O142">
        <v>10</v>
      </c>
      <c r="P142" s="83">
        <v>0.33333333333333331</v>
      </c>
    </row>
    <row r="143" spans="1:16" x14ac:dyDescent="0.2">
      <c r="A143">
        <v>40</v>
      </c>
      <c r="B143">
        <v>9</v>
      </c>
      <c r="C143" t="s">
        <v>298</v>
      </c>
      <c r="D143" t="s">
        <v>23</v>
      </c>
      <c r="E143">
        <v>26</v>
      </c>
      <c r="F143">
        <v>6</v>
      </c>
      <c r="G143">
        <v>7</v>
      </c>
      <c r="H143">
        <v>2</v>
      </c>
      <c r="I143">
        <v>0</v>
      </c>
      <c r="J143">
        <v>0</v>
      </c>
      <c r="K143">
        <v>2</v>
      </c>
      <c r="L143">
        <v>2</v>
      </c>
      <c r="M143">
        <v>9</v>
      </c>
      <c r="N143" s="83">
        <v>0.26923076923076922</v>
      </c>
      <c r="O143">
        <v>9</v>
      </c>
      <c r="P143" s="83">
        <v>0.34615384615384615</v>
      </c>
    </row>
    <row r="144" spans="1:16" x14ac:dyDescent="0.2">
      <c r="A144">
        <v>60</v>
      </c>
      <c r="B144">
        <v>9</v>
      </c>
      <c r="C144" t="s">
        <v>299</v>
      </c>
      <c r="D144" t="s">
        <v>52</v>
      </c>
      <c r="E144">
        <v>26</v>
      </c>
      <c r="F144">
        <v>1</v>
      </c>
      <c r="G144">
        <v>8</v>
      </c>
      <c r="H144">
        <v>0</v>
      </c>
      <c r="I144">
        <v>0</v>
      </c>
      <c r="J144">
        <v>0</v>
      </c>
      <c r="K144">
        <v>3</v>
      </c>
      <c r="L144">
        <v>1</v>
      </c>
      <c r="M144">
        <v>1</v>
      </c>
      <c r="N144" s="83">
        <v>0.30769230769230771</v>
      </c>
      <c r="O144">
        <v>8</v>
      </c>
      <c r="P144" s="83">
        <v>0.30769230769230771</v>
      </c>
    </row>
    <row r="145" spans="1:16" x14ac:dyDescent="0.2">
      <c r="A145">
        <v>43</v>
      </c>
      <c r="B145">
        <v>9</v>
      </c>
      <c r="C145" t="s">
        <v>300</v>
      </c>
      <c r="D145" t="s">
        <v>52</v>
      </c>
      <c r="E145">
        <v>23</v>
      </c>
      <c r="F145">
        <v>5</v>
      </c>
      <c r="G145">
        <v>5</v>
      </c>
      <c r="H145">
        <v>0</v>
      </c>
      <c r="I145">
        <v>0</v>
      </c>
      <c r="J145">
        <v>0</v>
      </c>
      <c r="K145">
        <v>2</v>
      </c>
      <c r="L145">
        <v>6</v>
      </c>
      <c r="M145">
        <v>10</v>
      </c>
      <c r="N145" s="83">
        <v>0.21739130434782608</v>
      </c>
      <c r="O145">
        <v>5</v>
      </c>
      <c r="P145" s="83">
        <v>0.21739130434782608</v>
      </c>
    </row>
    <row r="146" spans="1:16" x14ac:dyDescent="0.2">
      <c r="A146">
        <v>51</v>
      </c>
      <c r="B146">
        <v>9</v>
      </c>
      <c r="C146" t="s">
        <v>301</v>
      </c>
      <c r="D146" t="s">
        <v>52</v>
      </c>
      <c r="E146">
        <v>26</v>
      </c>
      <c r="F146">
        <v>3</v>
      </c>
      <c r="G146">
        <v>10</v>
      </c>
      <c r="H146">
        <v>1</v>
      </c>
      <c r="I146">
        <v>1</v>
      </c>
      <c r="J146">
        <v>0</v>
      </c>
      <c r="K146">
        <v>4</v>
      </c>
      <c r="L146">
        <v>1</v>
      </c>
      <c r="M146">
        <v>6</v>
      </c>
      <c r="N146" s="83">
        <v>0.38461538461538464</v>
      </c>
      <c r="O146">
        <v>13</v>
      </c>
      <c r="P146" s="83">
        <v>0.5</v>
      </c>
    </row>
    <row r="147" spans="1:16" x14ac:dyDescent="0.2">
      <c r="A147">
        <v>49</v>
      </c>
      <c r="B147">
        <v>8</v>
      </c>
      <c r="C147" t="s">
        <v>302</v>
      </c>
      <c r="D147" t="s">
        <v>49</v>
      </c>
      <c r="E147">
        <v>26</v>
      </c>
      <c r="F147">
        <v>3</v>
      </c>
      <c r="G147">
        <v>12</v>
      </c>
      <c r="H147">
        <v>2</v>
      </c>
      <c r="I147">
        <v>0</v>
      </c>
      <c r="J147">
        <v>0</v>
      </c>
      <c r="K147">
        <v>4</v>
      </c>
      <c r="L147">
        <v>0</v>
      </c>
      <c r="M147">
        <v>2</v>
      </c>
      <c r="N147" s="83">
        <v>0.46153846153846156</v>
      </c>
      <c r="O147">
        <v>14</v>
      </c>
      <c r="P147" s="83">
        <v>0.53846153846153844</v>
      </c>
    </row>
    <row r="148" spans="1:16" x14ac:dyDescent="0.2">
      <c r="A148">
        <v>38</v>
      </c>
      <c r="B148">
        <v>10</v>
      </c>
      <c r="C148" t="s">
        <v>303</v>
      </c>
      <c r="D148" t="s">
        <v>66</v>
      </c>
      <c r="E148">
        <v>29</v>
      </c>
      <c r="F148">
        <v>5</v>
      </c>
      <c r="G148">
        <v>12</v>
      </c>
      <c r="H148">
        <v>2</v>
      </c>
      <c r="I148">
        <v>1</v>
      </c>
      <c r="J148">
        <v>0</v>
      </c>
      <c r="K148">
        <v>2</v>
      </c>
      <c r="L148">
        <v>4</v>
      </c>
      <c r="M148">
        <v>3</v>
      </c>
      <c r="N148" s="83">
        <v>0.41379310344827586</v>
      </c>
      <c r="O148">
        <v>16</v>
      </c>
      <c r="P148" s="83">
        <v>0.55172413793103448</v>
      </c>
    </row>
    <row r="149" spans="1:16" x14ac:dyDescent="0.2">
      <c r="A149">
        <v>55</v>
      </c>
      <c r="B149">
        <v>10</v>
      </c>
      <c r="C149" t="s">
        <v>304</v>
      </c>
      <c r="D149" t="s">
        <v>60</v>
      </c>
      <c r="E149">
        <v>28</v>
      </c>
      <c r="F149">
        <v>5</v>
      </c>
      <c r="G149">
        <v>8</v>
      </c>
      <c r="H149">
        <v>2</v>
      </c>
      <c r="I149">
        <v>0</v>
      </c>
      <c r="J149">
        <v>0</v>
      </c>
      <c r="K149">
        <v>4</v>
      </c>
      <c r="L149">
        <v>5</v>
      </c>
      <c r="M149">
        <v>6</v>
      </c>
      <c r="N149" s="83">
        <v>0.2857142857142857</v>
      </c>
      <c r="O149">
        <v>10</v>
      </c>
      <c r="P149" s="83">
        <v>0.35714285714285715</v>
      </c>
    </row>
    <row r="150" spans="1:16" x14ac:dyDescent="0.2">
      <c r="A150">
        <v>58</v>
      </c>
      <c r="B150">
        <v>6</v>
      </c>
      <c r="C150" t="s">
        <v>305</v>
      </c>
      <c r="D150" t="s">
        <v>49</v>
      </c>
      <c r="E150">
        <v>16</v>
      </c>
      <c r="F150">
        <v>1</v>
      </c>
      <c r="G150">
        <v>3</v>
      </c>
      <c r="H150">
        <v>0</v>
      </c>
      <c r="I150">
        <v>0</v>
      </c>
      <c r="J150">
        <v>0</v>
      </c>
      <c r="K150">
        <v>1</v>
      </c>
      <c r="L150">
        <v>3</v>
      </c>
      <c r="M150">
        <v>0</v>
      </c>
      <c r="N150" s="83">
        <v>0.1875</v>
      </c>
      <c r="O150">
        <v>3</v>
      </c>
      <c r="P150" s="83">
        <v>0.1875</v>
      </c>
    </row>
    <row r="151" spans="1:16" x14ac:dyDescent="0.2">
      <c r="A151">
        <v>41</v>
      </c>
      <c r="B151">
        <v>10</v>
      </c>
      <c r="C151" t="s">
        <v>306</v>
      </c>
      <c r="D151" t="s">
        <v>62</v>
      </c>
      <c r="E151">
        <v>25</v>
      </c>
      <c r="F151">
        <v>3</v>
      </c>
      <c r="G151">
        <v>7</v>
      </c>
      <c r="H151">
        <v>0</v>
      </c>
      <c r="I151">
        <v>0</v>
      </c>
      <c r="J151">
        <v>0</v>
      </c>
      <c r="K151">
        <v>3</v>
      </c>
      <c r="L151">
        <v>4</v>
      </c>
      <c r="M151">
        <v>4</v>
      </c>
      <c r="N151" s="83">
        <v>0.28000000000000003</v>
      </c>
      <c r="O151">
        <v>7</v>
      </c>
      <c r="P151" s="83">
        <v>0.28000000000000003</v>
      </c>
    </row>
    <row r="152" spans="1:16" x14ac:dyDescent="0.2">
      <c r="A152">
        <v>52</v>
      </c>
      <c r="B152">
        <v>8</v>
      </c>
      <c r="C152" t="s">
        <v>511</v>
      </c>
      <c r="D152" t="s">
        <v>56</v>
      </c>
      <c r="E152">
        <v>27</v>
      </c>
      <c r="F152">
        <v>3</v>
      </c>
      <c r="G152">
        <v>6</v>
      </c>
      <c r="H152">
        <v>0</v>
      </c>
      <c r="I152">
        <v>0</v>
      </c>
      <c r="J152">
        <v>0</v>
      </c>
      <c r="K152">
        <v>4</v>
      </c>
      <c r="L152">
        <v>0</v>
      </c>
      <c r="M152">
        <v>3</v>
      </c>
      <c r="N152" s="83">
        <v>0.22222222222222221</v>
      </c>
      <c r="O152">
        <v>6</v>
      </c>
      <c r="P152" s="83">
        <v>0.22222222222222221</v>
      </c>
    </row>
    <row r="153" spans="1:16" x14ac:dyDescent="0.2">
      <c r="A153">
        <v>48</v>
      </c>
      <c r="B153">
        <v>7</v>
      </c>
      <c r="C153" t="s">
        <v>308</v>
      </c>
      <c r="D153" t="s">
        <v>47</v>
      </c>
      <c r="E153">
        <v>16</v>
      </c>
      <c r="F153">
        <v>5</v>
      </c>
      <c r="G153">
        <v>6</v>
      </c>
      <c r="H153">
        <v>0</v>
      </c>
      <c r="I153">
        <v>1</v>
      </c>
      <c r="J153">
        <v>0</v>
      </c>
      <c r="K153">
        <v>4</v>
      </c>
      <c r="L153">
        <v>3</v>
      </c>
      <c r="M153">
        <v>3</v>
      </c>
      <c r="N153" s="83">
        <v>0.375</v>
      </c>
      <c r="O153">
        <v>8</v>
      </c>
      <c r="P153" s="83">
        <v>0.5</v>
      </c>
    </row>
    <row r="154" spans="1:16" x14ac:dyDescent="0.2">
      <c r="A154">
        <v>59</v>
      </c>
      <c r="B154">
        <v>10</v>
      </c>
      <c r="C154" t="s">
        <v>309</v>
      </c>
      <c r="D154" t="s">
        <v>56</v>
      </c>
      <c r="E154">
        <v>28</v>
      </c>
      <c r="F154">
        <v>8</v>
      </c>
      <c r="G154">
        <v>11</v>
      </c>
      <c r="H154">
        <v>2</v>
      </c>
      <c r="I154">
        <v>0</v>
      </c>
      <c r="J154">
        <v>0</v>
      </c>
      <c r="K154">
        <v>3</v>
      </c>
      <c r="L154">
        <v>6</v>
      </c>
      <c r="M154">
        <v>1</v>
      </c>
      <c r="N154" s="83">
        <v>0.39285714285714285</v>
      </c>
      <c r="O154">
        <v>13</v>
      </c>
      <c r="P154" s="83">
        <v>0.4642857142857143</v>
      </c>
    </row>
    <row r="155" spans="1:16" x14ac:dyDescent="0.2">
      <c r="A155">
        <v>51</v>
      </c>
      <c r="B155">
        <v>3</v>
      </c>
      <c r="C155" t="s">
        <v>310</v>
      </c>
      <c r="D155" t="s">
        <v>66</v>
      </c>
      <c r="E155">
        <v>8</v>
      </c>
      <c r="F155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1</v>
      </c>
      <c r="M155">
        <v>3</v>
      </c>
      <c r="N155" s="83">
        <v>0</v>
      </c>
      <c r="O155">
        <v>0</v>
      </c>
      <c r="P155" s="83">
        <v>0</v>
      </c>
    </row>
    <row r="156" spans="1:16" x14ac:dyDescent="0.2">
      <c r="A156">
        <v>48</v>
      </c>
      <c r="B156">
        <v>9</v>
      </c>
      <c r="C156" t="s">
        <v>311</v>
      </c>
      <c r="D156" t="s">
        <v>14</v>
      </c>
      <c r="E156">
        <v>25</v>
      </c>
      <c r="F156">
        <v>10</v>
      </c>
      <c r="G156">
        <v>12</v>
      </c>
      <c r="H156">
        <v>1</v>
      </c>
      <c r="I156">
        <v>0</v>
      </c>
      <c r="J156">
        <v>1</v>
      </c>
      <c r="K156">
        <v>6</v>
      </c>
      <c r="L156">
        <v>3</v>
      </c>
      <c r="M156">
        <v>2</v>
      </c>
      <c r="N156" s="83">
        <v>0.48</v>
      </c>
      <c r="O156">
        <v>16</v>
      </c>
      <c r="P156" s="83">
        <v>0.64</v>
      </c>
    </row>
    <row r="157" spans="1:16" x14ac:dyDescent="0.2">
      <c r="A157">
        <v>47</v>
      </c>
      <c r="B157">
        <v>9</v>
      </c>
      <c r="C157" t="s">
        <v>312</v>
      </c>
      <c r="D157" t="s">
        <v>49</v>
      </c>
      <c r="E157">
        <v>24</v>
      </c>
      <c r="F157">
        <v>6</v>
      </c>
      <c r="G157">
        <v>7</v>
      </c>
      <c r="H157">
        <v>1</v>
      </c>
      <c r="I157">
        <v>0</v>
      </c>
      <c r="J157">
        <v>0</v>
      </c>
      <c r="K157">
        <v>5</v>
      </c>
      <c r="L157">
        <v>5</v>
      </c>
      <c r="M157">
        <v>4</v>
      </c>
      <c r="N157" s="83">
        <v>0.29166666666666669</v>
      </c>
      <c r="O157">
        <v>8</v>
      </c>
      <c r="P157" s="83">
        <v>0.33333333333333331</v>
      </c>
    </row>
    <row r="158" spans="1:16" x14ac:dyDescent="0.2">
      <c r="A158">
        <v>46</v>
      </c>
      <c r="B158">
        <v>8</v>
      </c>
      <c r="C158" t="s">
        <v>313</v>
      </c>
      <c r="D158" t="s">
        <v>66</v>
      </c>
      <c r="E158">
        <v>19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2</v>
      </c>
      <c r="M158">
        <v>11</v>
      </c>
      <c r="N158" s="83">
        <v>0</v>
      </c>
      <c r="O158">
        <v>0</v>
      </c>
      <c r="P158" s="83">
        <v>0</v>
      </c>
    </row>
    <row r="159" spans="1:16" x14ac:dyDescent="0.2">
      <c r="A159">
        <v>55</v>
      </c>
      <c r="B159">
        <v>8</v>
      </c>
      <c r="C159" t="s">
        <v>314</v>
      </c>
      <c r="D159" t="s">
        <v>66</v>
      </c>
      <c r="E159">
        <v>21</v>
      </c>
      <c r="F159">
        <v>3</v>
      </c>
      <c r="G159">
        <v>7</v>
      </c>
      <c r="H159">
        <v>3</v>
      </c>
      <c r="I159">
        <v>0</v>
      </c>
      <c r="J159">
        <v>0</v>
      </c>
      <c r="K159">
        <v>5</v>
      </c>
      <c r="L159">
        <v>3</v>
      </c>
      <c r="M159">
        <v>1</v>
      </c>
      <c r="N159" s="83">
        <v>0.33333333333333331</v>
      </c>
      <c r="O159">
        <v>10</v>
      </c>
      <c r="P159" s="83">
        <v>0.47619047619047616</v>
      </c>
    </row>
    <row r="160" spans="1:16" x14ac:dyDescent="0.2">
      <c r="A160">
        <v>62</v>
      </c>
      <c r="B160">
        <v>8</v>
      </c>
      <c r="C160" t="s">
        <v>315</v>
      </c>
      <c r="D160" t="s">
        <v>56</v>
      </c>
      <c r="E160">
        <v>24</v>
      </c>
      <c r="F160">
        <v>4</v>
      </c>
      <c r="G160">
        <v>6</v>
      </c>
      <c r="H160">
        <v>0</v>
      </c>
      <c r="I160">
        <v>0</v>
      </c>
      <c r="J160">
        <v>0</v>
      </c>
      <c r="K160">
        <v>3</v>
      </c>
      <c r="L160">
        <v>4</v>
      </c>
      <c r="M160">
        <v>8</v>
      </c>
      <c r="N160" s="83">
        <v>0.25</v>
      </c>
      <c r="O160">
        <v>6</v>
      </c>
      <c r="P160" s="83">
        <v>0.25</v>
      </c>
    </row>
    <row r="161" spans="1:16" x14ac:dyDescent="0.2">
      <c r="A161">
        <v>41</v>
      </c>
      <c r="B161">
        <v>10</v>
      </c>
      <c r="C161" t="s">
        <v>316</v>
      </c>
      <c r="D161" t="s">
        <v>49</v>
      </c>
      <c r="E161">
        <v>32</v>
      </c>
      <c r="F161">
        <v>7</v>
      </c>
      <c r="G161">
        <v>10</v>
      </c>
      <c r="H161">
        <v>0</v>
      </c>
      <c r="I161">
        <v>0</v>
      </c>
      <c r="J161">
        <v>0</v>
      </c>
      <c r="K161">
        <v>5</v>
      </c>
      <c r="L161">
        <v>2</v>
      </c>
      <c r="M161">
        <v>4</v>
      </c>
      <c r="N161" s="83">
        <v>0.3125</v>
      </c>
      <c r="O161">
        <v>10</v>
      </c>
      <c r="P161" s="83">
        <v>0.3125</v>
      </c>
    </row>
    <row r="162" spans="1:16" x14ac:dyDescent="0.2">
      <c r="A162">
        <v>40</v>
      </c>
      <c r="B162">
        <v>9</v>
      </c>
      <c r="C162" t="s">
        <v>317</v>
      </c>
      <c r="D162" t="s">
        <v>9</v>
      </c>
      <c r="E162">
        <v>28</v>
      </c>
      <c r="F162">
        <v>4</v>
      </c>
      <c r="G162">
        <v>8</v>
      </c>
      <c r="H162">
        <v>2</v>
      </c>
      <c r="I162">
        <v>0</v>
      </c>
      <c r="J162">
        <v>0</v>
      </c>
      <c r="K162">
        <v>3</v>
      </c>
      <c r="L162">
        <v>3</v>
      </c>
      <c r="M162">
        <v>2</v>
      </c>
      <c r="N162" s="83">
        <v>0.2857142857142857</v>
      </c>
      <c r="O162">
        <v>10</v>
      </c>
      <c r="P162" s="83">
        <v>0.35714285714285715</v>
      </c>
    </row>
    <row r="163" spans="1:16" x14ac:dyDescent="0.2">
      <c r="A163">
        <v>40</v>
      </c>
      <c r="B163">
        <v>10</v>
      </c>
      <c r="C163" t="s">
        <v>318</v>
      </c>
      <c r="D163" t="s">
        <v>68</v>
      </c>
      <c r="E163">
        <v>27</v>
      </c>
      <c r="F163">
        <v>8</v>
      </c>
      <c r="G163">
        <v>10</v>
      </c>
      <c r="H163">
        <v>3</v>
      </c>
      <c r="I163">
        <v>0</v>
      </c>
      <c r="J163">
        <v>0</v>
      </c>
      <c r="K163">
        <v>4</v>
      </c>
      <c r="L163">
        <v>3</v>
      </c>
      <c r="M163">
        <v>3</v>
      </c>
      <c r="N163" s="83">
        <v>0.37037037037037035</v>
      </c>
      <c r="O163">
        <v>13</v>
      </c>
      <c r="P163" s="83">
        <v>0.48148148148148145</v>
      </c>
    </row>
    <row r="164" spans="1:16" x14ac:dyDescent="0.2">
      <c r="A164">
        <v>43</v>
      </c>
      <c r="B164">
        <v>9</v>
      </c>
      <c r="C164" t="s">
        <v>319</v>
      </c>
      <c r="D164" t="s">
        <v>56</v>
      </c>
      <c r="E164">
        <v>26</v>
      </c>
      <c r="F164">
        <v>2</v>
      </c>
      <c r="G164">
        <v>3</v>
      </c>
      <c r="H164">
        <v>0</v>
      </c>
      <c r="I164">
        <v>0</v>
      </c>
      <c r="J164">
        <v>0</v>
      </c>
      <c r="K164">
        <v>2</v>
      </c>
      <c r="L164">
        <v>3</v>
      </c>
      <c r="M164">
        <v>3</v>
      </c>
      <c r="N164" s="83">
        <v>0.11538461538461539</v>
      </c>
      <c r="O164">
        <v>3</v>
      </c>
      <c r="P164" s="83">
        <v>0.11538461538461539</v>
      </c>
    </row>
    <row r="165" spans="1:16" x14ac:dyDescent="0.2">
      <c r="A165">
        <v>50</v>
      </c>
      <c r="B165">
        <v>10</v>
      </c>
      <c r="C165" t="s">
        <v>320</v>
      </c>
      <c r="D165" t="s">
        <v>15</v>
      </c>
      <c r="E165">
        <v>27</v>
      </c>
      <c r="F165">
        <v>8</v>
      </c>
      <c r="G165">
        <v>10</v>
      </c>
      <c r="H165">
        <v>1</v>
      </c>
      <c r="I165">
        <v>0</v>
      </c>
      <c r="J165">
        <v>0</v>
      </c>
      <c r="K165">
        <v>3</v>
      </c>
      <c r="L165">
        <v>9</v>
      </c>
      <c r="M165">
        <v>1</v>
      </c>
      <c r="N165" s="83">
        <v>0.37037037037037035</v>
      </c>
      <c r="O165">
        <v>11</v>
      </c>
      <c r="P165" s="83">
        <v>0.40740740740740738</v>
      </c>
    </row>
    <row r="166" spans="1:16" x14ac:dyDescent="0.2">
      <c r="A166">
        <v>46</v>
      </c>
      <c r="B166">
        <v>10</v>
      </c>
      <c r="C166" t="s">
        <v>321</v>
      </c>
      <c r="D166" t="s">
        <v>8</v>
      </c>
      <c r="E166">
        <v>30</v>
      </c>
      <c r="F166">
        <v>6</v>
      </c>
      <c r="G166">
        <v>6</v>
      </c>
      <c r="H166">
        <v>0</v>
      </c>
      <c r="I166">
        <v>0</v>
      </c>
      <c r="J166">
        <v>0</v>
      </c>
      <c r="K166">
        <v>3</v>
      </c>
      <c r="L166">
        <v>3</v>
      </c>
      <c r="M166">
        <v>12</v>
      </c>
      <c r="N166" s="83">
        <v>0.2</v>
      </c>
      <c r="O166">
        <v>6</v>
      </c>
      <c r="P166" s="83">
        <v>0.2</v>
      </c>
    </row>
    <row r="167" spans="1:16" x14ac:dyDescent="0.2">
      <c r="A167">
        <v>59</v>
      </c>
      <c r="B167">
        <v>7</v>
      </c>
      <c r="C167" t="s">
        <v>322</v>
      </c>
      <c r="D167" t="s">
        <v>49</v>
      </c>
      <c r="E167">
        <v>22</v>
      </c>
      <c r="F167">
        <v>3</v>
      </c>
      <c r="G167">
        <v>6</v>
      </c>
      <c r="H167">
        <v>0</v>
      </c>
      <c r="I167">
        <v>0</v>
      </c>
      <c r="J167">
        <v>0</v>
      </c>
      <c r="K167">
        <v>3</v>
      </c>
      <c r="L167">
        <v>2</v>
      </c>
      <c r="M167">
        <v>6</v>
      </c>
      <c r="N167" s="83">
        <v>0.27272727272727271</v>
      </c>
      <c r="O167">
        <v>6</v>
      </c>
      <c r="P167" s="83">
        <v>0.27272727272727271</v>
      </c>
    </row>
    <row r="168" spans="1:16" x14ac:dyDescent="0.2">
      <c r="A168">
        <v>51</v>
      </c>
      <c r="B168">
        <v>7</v>
      </c>
      <c r="C168" t="s">
        <v>323</v>
      </c>
      <c r="D168" t="s">
        <v>56</v>
      </c>
      <c r="E168">
        <v>22</v>
      </c>
      <c r="F168">
        <v>0</v>
      </c>
      <c r="G168">
        <v>7</v>
      </c>
      <c r="H168">
        <v>1</v>
      </c>
      <c r="I168">
        <v>0</v>
      </c>
      <c r="J168">
        <v>0</v>
      </c>
      <c r="K168">
        <v>5</v>
      </c>
      <c r="L168">
        <v>1</v>
      </c>
      <c r="M168">
        <v>2</v>
      </c>
      <c r="N168" s="83">
        <v>0.31818181818181818</v>
      </c>
      <c r="O168">
        <v>8</v>
      </c>
      <c r="P168" s="83">
        <v>0.36363636363636365</v>
      </c>
    </row>
    <row r="169" spans="1:16" x14ac:dyDescent="0.2">
      <c r="A169">
        <v>43</v>
      </c>
      <c r="B169">
        <v>10</v>
      </c>
      <c r="C169" t="s">
        <v>324</v>
      </c>
      <c r="D169" t="s">
        <v>68</v>
      </c>
      <c r="E169">
        <v>25</v>
      </c>
      <c r="F169">
        <v>1</v>
      </c>
      <c r="G169">
        <v>9</v>
      </c>
      <c r="H169">
        <v>0</v>
      </c>
      <c r="I169">
        <v>0</v>
      </c>
      <c r="J169">
        <v>0</v>
      </c>
      <c r="K169">
        <v>6</v>
      </c>
      <c r="L169">
        <v>5</v>
      </c>
      <c r="M169">
        <v>4</v>
      </c>
      <c r="N169" s="83">
        <v>0.36</v>
      </c>
      <c r="O169">
        <v>9</v>
      </c>
      <c r="P169" s="83">
        <v>0.36</v>
      </c>
    </row>
    <row r="170" spans="1:16" x14ac:dyDescent="0.2">
      <c r="A170">
        <v>48</v>
      </c>
      <c r="B170">
        <v>8</v>
      </c>
      <c r="C170" t="s">
        <v>325</v>
      </c>
      <c r="D170" t="s">
        <v>15</v>
      </c>
      <c r="E170">
        <v>26</v>
      </c>
      <c r="F170">
        <v>3</v>
      </c>
      <c r="G170">
        <v>8</v>
      </c>
      <c r="H170">
        <v>2</v>
      </c>
      <c r="I170">
        <v>1</v>
      </c>
      <c r="J170">
        <v>0</v>
      </c>
      <c r="K170">
        <v>6</v>
      </c>
      <c r="L170">
        <v>1</v>
      </c>
      <c r="M170">
        <v>4</v>
      </c>
      <c r="N170" s="83">
        <v>0.30769230769230771</v>
      </c>
      <c r="O170">
        <v>12</v>
      </c>
      <c r="P170" s="83">
        <v>0.46153846153846156</v>
      </c>
    </row>
    <row r="171" spans="1:16" x14ac:dyDescent="0.2">
      <c r="A171">
        <v>44</v>
      </c>
      <c r="B171">
        <v>9</v>
      </c>
      <c r="C171" t="s">
        <v>326</v>
      </c>
      <c r="D171" t="s">
        <v>62</v>
      </c>
      <c r="E171">
        <v>23</v>
      </c>
      <c r="F171">
        <v>7</v>
      </c>
      <c r="G171">
        <v>12</v>
      </c>
      <c r="H171">
        <v>1</v>
      </c>
      <c r="I171">
        <v>0</v>
      </c>
      <c r="J171">
        <v>0</v>
      </c>
      <c r="K171">
        <v>3</v>
      </c>
      <c r="L171">
        <v>2</v>
      </c>
      <c r="M171">
        <v>5</v>
      </c>
      <c r="N171" s="83">
        <v>0.52173913043478259</v>
      </c>
      <c r="O171">
        <v>13</v>
      </c>
      <c r="P171" s="83">
        <v>0.56521739130434778</v>
      </c>
    </row>
    <row r="172" spans="1:16" x14ac:dyDescent="0.2">
      <c r="A172">
        <v>46</v>
      </c>
      <c r="B172">
        <v>9</v>
      </c>
      <c r="C172" t="s">
        <v>327</v>
      </c>
      <c r="D172" t="s">
        <v>62</v>
      </c>
      <c r="E172">
        <v>21</v>
      </c>
      <c r="F172">
        <v>3</v>
      </c>
      <c r="G172">
        <v>6</v>
      </c>
      <c r="H172">
        <v>0</v>
      </c>
      <c r="I172">
        <v>0</v>
      </c>
      <c r="J172">
        <v>0</v>
      </c>
      <c r="K172">
        <v>1</v>
      </c>
      <c r="L172">
        <v>4</v>
      </c>
      <c r="M172">
        <v>6</v>
      </c>
      <c r="N172" s="83">
        <v>0.2857142857142857</v>
      </c>
      <c r="O172">
        <v>6</v>
      </c>
      <c r="P172" s="83">
        <v>0.2857142857142857</v>
      </c>
    </row>
    <row r="173" spans="1:16" x14ac:dyDescent="0.2">
      <c r="A173">
        <v>44</v>
      </c>
      <c r="B173">
        <v>8</v>
      </c>
      <c r="C173" t="s">
        <v>328</v>
      </c>
      <c r="D173" t="s">
        <v>60</v>
      </c>
      <c r="E173">
        <v>20</v>
      </c>
      <c r="F173">
        <v>2</v>
      </c>
      <c r="G173">
        <v>6</v>
      </c>
      <c r="H173">
        <v>4</v>
      </c>
      <c r="I173">
        <v>0</v>
      </c>
      <c r="J173">
        <v>0</v>
      </c>
      <c r="K173">
        <v>1</v>
      </c>
      <c r="L173">
        <v>4</v>
      </c>
      <c r="M173">
        <v>6</v>
      </c>
      <c r="N173" s="83">
        <v>0.3</v>
      </c>
      <c r="O173">
        <v>10</v>
      </c>
      <c r="P173" s="83">
        <v>0.5</v>
      </c>
    </row>
    <row r="174" spans="1:16" x14ac:dyDescent="0.2">
      <c r="A174">
        <v>47</v>
      </c>
      <c r="B174">
        <v>9</v>
      </c>
      <c r="C174" t="s">
        <v>329</v>
      </c>
      <c r="D174" t="s">
        <v>9</v>
      </c>
      <c r="E174">
        <v>23</v>
      </c>
      <c r="F174">
        <v>4</v>
      </c>
      <c r="G174">
        <v>7</v>
      </c>
      <c r="H174">
        <v>0</v>
      </c>
      <c r="I174">
        <v>0</v>
      </c>
      <c r="J174">
        <v>0</v>
      </c>
      <c r="K174">
        <v>5</v>
      </c>
      <c r="L174">
        <v>6</v>
      </c>
      <c r="M174">
        <v>1</v>
      </c>
      <c r="N174" s="83">
        <v>0.30434782608695654</v>
      </c>
      <c r="O174">
        <v>7</v>
      </c>
      <c r="P174" s="83">
        <v>0.30434782608695654</v>
      </c>
    </row>
    <row r="175" spans="1:16" x14ac:dyDescent="0.2">
      <c r="A175">
        <v>37</v>
      </c>
      <c r="B175">
        <v>8</v>
      </c>
      <c r="C175" t="s">
        <v>330</v>
      </c>
      <c r="D175" t="s">
        <v>62</v>
      </c>
      <c r="E175">
        <v>22</v>
      </c>
      <c r="F175">
        <v>1</v>
      </c>
      <c r="G175">
        <v>8</v>
      </c>
      <c r="H175">
        <v>2</v>
      </c>
      <c r="I175">
        <v>1</v>
      </c>
      <c r="J175">
        <v>0</v>
      </c>
      <c r="K175">
        <v>4</v>
      </c>
      <c r="L175">
        <v>1</v>
      </c>
      <c r="M175">
        <v>3</v>
      </c>
      <c r="N175" s="83">
        <v>0.36363636363636365</v>
      </c>
      <c r="O175">
        <v>12</v>
      </c>
      <c r="P175" s="83">
        <v>0.54545454545454541</v>
      </c>
    </row>
    <row r="176" spans="1:16" x14ac:dyDescent="0.2">
      <c r="A176">
        <v>60</v>
      </c>
      <c r="B176">
        <v>10</v>
      </c>
      <c r="C176" t="s">
        <v>331</v>
      </c>
      <c r="D176" t="s">
        <v>52</v>
      </c>
      <c r="E176">
        <v>29</v>
      </c>
      <c r="F176">
        <v>3</v>
      </c>
      <c r="G176">
        <v>15</v>
      </c>
      <c r="H176">
        <v>0</v>
      </c>
      <c r="I176">
        <v>0</v>
      </c>
      <c r="J176">
        <v>0</v>
      </c>
      <c r="K176">
        <v>3</v>
      </c>
      <c r="L176">
        <v>2</v>
      </c>
      <c r="M176">
        <v>2</v>
      </c>
      <c r="N176" s="83">
        <v>0.51724137931034486</v>
      </c>
      <c r="O176">
        <v>15</v>
      </c>
      <c r="P176" s="83">
        <v>0.51724137931034486</v>
      </c>
    </row>
    <row r="177" spans="1:16" x14ac:dyDescent="0.2">
      <c r="A177">
        <v>40</v>
      </c>
      <c r="B177">
        <v>10</v>
      </c>
      <c r="C177" t="s">
        <v>332</v>
      </c>
      <c r="D177" t="s">
        <v>8</v>
      </c>
      <c r="E177">
        <v>29</v>
      </c>
      <c r="F177">
        <v>6</v>
      </c>
      <c r="G177">
        <v>15</v>
      </c>
      <c r="H177">
        <v>3</v>
      </c>
      <c r="I177">
        <v>2</v>
      </c>
      <c r="J177">
        <v>0</v>
      </c>
      <c r="K177">
        <v>18</v>
      </c>
      <c r="L177">
        <v>4</v>
      </c>
      <c r="M177">
        <v>1</v>
      </c>
      <c r="N177" s="83">
        <v>0.51724137931034486</v>
      </c>
      <c r="O177">
        <v>22</v>
      </c>
      <c r="P177" s="83">
        <v>0.75862068965517238</v>
      </c>
    </row>
    <row r="178" spans="1:16" x14ac:dyDescent="0.2">
      <c r="A178">
        <v>42</v>
      </c>
      <c r="B178">
        <v>6</v>
      </c>
      <c r="C178" t="s">
        <v>333</v>
      </c>
      <c r="D178" t="s">
        <v>60</v>
      </c>
      <c r="E178">
        <v>16</v>
      </c>
      <c r="F178">
        <v>4</v>
      </c>
      <c r="G178">
        <v>3</v>
      </c>
      <c r="H178">
        <v>0</v>
      </c>
      <c r="I178">
        <v>0</v>
      </c>
      <c r="J178">
        <v>0</v>
      </c>
      <c r="K178">
        <v>0</v>
      </c>
      <c r="L178">
        <v>3</v>
      </c>
      <c r="M178">
        <v>2</v>
      </c>
      <c r="N178" s="83">
        <v>0.1875</v>
      </c>
      <c r="O178">
        <v>3</v>
      </c>
      <c r="P178" s="83">
        <v>0.1875</v>
      </c>
    </row>
    <row r="179" spans="1:16" x14ac:dyDescent="0.2">
      <c r="A179">
        <v>42</v>
      </c>
      <c r="B179">
        <v>10</v>
      </c>
      <c r="C179" t="s">
        <v>334</v>
      </c>
      <c r="D179" t="s">
        <v>14</v>
      </c>
      <c r="E179">
        <v>31</v>
      </c>
      <c r="F179">
        <v>10</v>
      </c>
      <c r="G179">
        <v>20</v>
      </c>
      <c r="H179">
        <v>8</v>
      </c>
      <c r="I179">
        <v>0</v>
      </c>
      <c r="J179">
        <v>0</v>
      </c>
      <c r="K179">
        <v>12</v>
      </c>
      <c r="L179">
        <v>2</v>
      </c>
      <c r="M179">
        <v>1</v>
      </c>
      <c r="N179" s="83">
        <v>0.64516129032258063</v>
      </c>
      <c r="O179">
        <v>28</v>
      </c>
      <c r="P179" s="83">
        <v>0.90322580645161288</v>
      </c>
    </row>
    <row r="180" spans="1:16" x14ac:dyDescent="0.2">
      <c r="A180">
        <v>49</v>
      </c>
      <c r="B180">
        <v>9</v>
      </c>
      <c r="C180" t="s">
        <v>335</v>
      </c>
      <c r="D180" t="s">
        <v>68</v>
      </c>
      <c r="E180">
        <v>25</v>
      </c>
      <c r="F180">
        <v>3</v>
      </c>
      <c r="G180">
        <v>0</v>
      </c>
      <c r="H180">
        <v>0</v>
      </c>
      <c r="I180">
        <v>0</v>
      </c>
      <c r="J180">
        <v>0</v>
      </c>
      <c r="K180">
        <v>1</v>
      </c>
      <c r="L180">
        <v>1</v>
      </c>
      <c r="M180">
        <v>9</v>
      </c>
      <c r="N180" s="83">
        <v>0</v>
      </c>
      <c r="O180">
        <v>0</v>
      </c>
      <c r="P180" s="83">
        <v>0</v>
      </c>
    </row>
    <row r="181" spans="1:16" x14ac:dyDescent="0.2">
      <c r="A181">
        <v>53</v>
      </c>
      <c r="B181">
        <v>8</v>
      </c>
      <c r="C181" t="s">
        <v>336</v>
      </c>
      <c r="D181" t="s">
        <v>52</v>
      </c>
      <c r="E181">
        <v>22</v>
      </c>
      <c r="F181">
        <v>4</v>
      </c>
      <c r="G181">
        <v>4</v>
      </c>
      <c r="H181">
        <v>0</v>
      </c>
      <c r="I181">
        <v>0</v>
      </c>
      <c r="J181">
        <v>0</v>
      </c>
      <c r="K181">
        <v>2</v>
      </c>
      <c r="L181">
        <v>3</v>
      </c>
      <c r="M181">
        <v>3</v>
      </c>
      <c r="N181" s="83">
        <v>0.18181818181818182</v>
      </c>
      <c r="O181">
        <v>4</v>
      </c>
      <c r="P181" s="83">
        <v>0.18181818181818182</v>
      </c>
    </row>
    <row r="182" spans="1:16" x14ac:dyDescent="0.2">
      <c r="A182">
        <v>53</v>
      </c>
      <c r="B182">
        <v>9</v>
      </c>
      <c r="C182" t="s">
        <v>337</v>
      </c>
      <c r="D182" t="s">
        <v>52</v>
      </c>
      <c r="E182">
        <v>28</v>
      </c>
      <c r="F182">
        <v>5</v>
      </c>
      <c r="G182">
        <v>8</v>
      </c>
      <c r="H182">
        <v>1</v>
      </c>
      <c r="I182">
        <v>1</v>
      </c>
      <c r="J182">
        <v>0</v>
      </c>
      <c r="K182">
        <v>5</v>
      </c>
      <c r="L182">
        <v>1</v>
      </c>
      <c r="M182">
        <v>4</v>
      </c>
      <c r="N182" s="83">
        <v>0.2857142857142857</v>
      </c>
      <c r="O182">
        <v>11</v>
      </c>
      <c r="P182" s="83">
        <v>0.39285714285714285</v>
      </c>
    </row>
    <row r="183" spans="1:16" x14ac:dyDescent="0.2">
      <c r="A183">
        <v>63</v>
      </c>
      <c r="B183">
        <v>10</v>
      </c>
      <c r="C183" t="s">
        <v>338</v>
      </c>
      <c r="D183" t="s">
        <v>47</v>
      </c>
      <c r="E183">
        <v>30</v>
      </c>
      <c r="F183">
        <v>2</v>
      </c>
      <c r="G183">
        <v>6</v>
      </c>
      <c r="H183">
        <v>0</v>
      </c>
      <c r="I183">
        <v>0</v>
      </c>
      <c r="J183">
        <v>0</v>
      </c>
      <c r="K183">
        <v>8</v>
      </c>
      <c r="L183">
        <v>2</v>
      </c>
      <c r="M183">
        <v>5</v>
      </c>
      <c r="N183" s="83">
        <v>0.2</v>
      </c>
      <c r="O183">
        <v>6</v>
      </c>
      <c r="P183" s="83">
        <v>0.2</v>
      </c>
    </row>
  </sheetData>
  <sortState ref="A2:P183">
    <sortCondition ref="C2:C183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3" sqref="C3"/>
    </sheetView>
  </sheetViews>
  <sheetFormatPr defaultRowHeight="12.75" x14ac:dyDescent="0.2"/>
  <cols>
    <col min="1" max="1" width="5" bestFit="1" customWidth="1"/>
    <col min="2" max="2" width="18.140625" bestFit="1" customWidth="1"/>
    <col min="3" max="3" width="13.42578125" bestFit="1" customWidth="1"/>
    <col min="4" max="4" width="7.5703125" bestFit="1" customWidth="1"/>
    <col min="5" max="5" width="4.28515625" bestFit="1" customWidth="1"/>
    <col min="6" max="6" width="5.42578125" bestFit="1" customWidth="1"/>
    <col min="7" max="7" width="3.5703125" bestFit="1" customWidth="1"/>
    <col min="8" max="8" width="3" bestFit="1" customWidth="1"/>
    <col min="9" max="12" width="7" bestFit="1" customWidth="1"/>
    <col min="13" max="13" width="5.140625" bestFit="1" customWidth="1"/>
    <col min="14" max="14" width="4.7109375" bestFit="1" customWidth="1"/>
    <col min="15" max="15" width="6.42578125" bestFit="1" customWidth="1"/>
  </cols>
  <sheetData>
    <row r="1" spans="1:15" x14ac:dyDescent="0.2">
      <c r="A1" s="92" t="s">
        <v>25</v>
      </c>
      <c r="B1" s="18" t="s">
        <v>26</v>
      </c>
      <c r="C1" s="18" t="s">
        <v>6</v>
      </c>
      <c r="D1" s="30" t="s">
        <v>40</v>
      </c>
      <c r="E1" s="16" t="s">
        <v>29</v>
      </c>
      <c r="F1" s="16" t="s">
        <v>28</v>
      </c>
      <c r="G1" s="16" t="s">
        <v>34</v>
      </c>
      <c r="H1" s="16" t="s">
        <v>35</v>
      </c>
      <c r="I1" s="86" t="s">
        <v>41</v>
      </c>
      <c r="J1" s="86" t="s">
        <v>42</v>
      </c>
      <c r="K1" s="86" t="s">
        <v>43</v>
      </c>
      <c r="L1" s="86" t="s">
        <v>44</v>
      </c>
      <c r="M1" s="16" t="s">
        <v>1</v>
      </c>
      <c r="N1" s="16" t="s">
        <v>3</v>
      </c>
      <c r="O1" s="30" t="s">
        <v>45</v>
      </c>
    </row>
    <row r="2" spans="1:15" x14ac:dyDescent="0.2">
      <c r="A2" s="33">
        <v>10</v>
      </c>
      <c r="B2" t="s">
        <v>203</v>
      </c>
      <c r="C2" t="s">
        <v>64</v>
      </c>
      <c r="D2" s="85">
        <v>40</v>
      </c>
      <c r="E2">
        <v>35</v>
      </c>
      <c r="F2">
        <v>7</v>
      </c>
      <c r="G2">
        <v>6</v>
      </c>
      <c r="H2">
        <v>37</v>
      </c>
      <c r="I2" s="85">
        <v>6.125</v>
      </c>
      <c r="J2" s="85">
        <v>1.2250000000000001</v>
      </c>
      <c r="K2" s="85">
        <v>1.05</v>
      </c>
      <c r="L2" s="85">
        <v>6.4749999999999996</v>
      </c>
      <c r="M2">
        <v>8</v>
      </c>
      <c r="N2">
        <v>1</v>
      </c>
      <c r="O2">
        <v>0</v>
      </c>
    </row>
    <row r="3" spans="1:15" x14ac:dyDescent="0.2">
      <c r="A3" s="33">
        <v>10</v>
      </c>
      <c r="B3" t="s">
        <v>222</v>
      </c>
      <c r="C3" t="s">
        <v>66</v>
      </c>
      <c r="D3" s="85">
        <v>35.666666666666679</v>
      </c>
      <c r="E3">
        <v>52</v>
      </c>
      <c r="F3">
        <v>29</v>
      </c>
      <c r="G3">
        <v>12</v>
      </c>
      <c r="H3">
        <v>9</v>
      </c>
      <c r="I3" s="85">
        <v>10.20560747663551</v>
      </c>
      <c r="J3" s="85">
        <v>5.6915887850467275</v>
      </c>
      <c r="K3" s="85">
        <v>2.3551401869158872</v>
      </c>
      <c r="L3" s="85">
        <v>1.7663551401869153</v>
      </c>
      <c r="M3">
        <v>2</v>
      </c>
      <c r="N3">
        <v>4</v>
      </c>
      <c r="O3">
        <v>1</v>
      </c>
    </row>
    <row r="4" spans="1:15" x14ac:dyDescent="0.2">
      <c r="A4" s="33">
        <v>9</v>
      </c>
      <c r="B4" t="s">
        <v>174</v>
      </c>
      <c r="C4" t="s">
        <v>68</v>
      </c>
      <c r="D4" s="85">
        <v>32.333333333333336</v>
      </c>
      <c r="E4">
        <v>38</v>
      </c>
      <c r="F4">
        <v>28</v>
      </c>
      <c r="G4">
        <v>24</v>
      </c>
      <c r="H4">
        <v>33</v>
      </c>
      <c r="I4" s="85">
        <v>8.2268041237113394</v>
      </c>
      <c r="J4" s="85">
        <v>6.0618556701030926</v>
      </c>
      <c r="K4" s="85">
        <v>5.1958762886597931</v>
      </c>
      <c r="L4" s="85">
        <v>7.144329896907216</v>
      </c>
      <c r="M4">
        <v>3</v>
      </c>
      <c r="N4">
        <v>3</v>
      </c>
      <c r="O4">
        <v>0</v>
      </c>
    </row>
    <row r="5" spans="1:15" x14ac:dyDescent="0.2">
      <c r="A5" s="33">
        <v>9</v>
      </c>
      <c r="B5" t="s">
        <v>253</v>
      </c>
      <c r="C5" t="s">
        <v>62</v>
      </c>
      <c r="D5" s="85">
        <v>29.666666666666664</v>
      </c>
      <c r="E5">
        <v>53</v>
      </c>
      <c r="F5">
        <v>28</v>
      </c>
      <c r="G5">
        <v>18</v>
      </c>
      <c r="H5">
        <v>18</v>
      </c>
      <c r="I5" s="85">
        <v>12.505617977528091</v>
      </c>
      <c r="J5" s="85">
        <v>6.606741573033708</v>
      </c>
      <c r="K5" s="85">
        <v>4.2471910112359552</v>
      </c>
      <c r="L5" s="85">
        <v>4.2471910112359552</v>
      </c>
      <c r="M5">
        <v>2</v>
      </c>
      <c r="N5">
        <v>4</v>
      </c>
      <c r="O5">
        <v>0</v>
      </c>
    </row>
    <row r="6" spans="1:15" x14ac:dyDescent="0.2">
      <c r="A6" s="33">
        <v>9</v>
      </c>
      <c r="B6" t="s">
        <v>252</v>
      </c>
      <c r="C6" t="s">
        <v>60</v>
      </c>
      <c r="D6" s="85">
        <v>29</v>
      </c>
      <c r="E6">
        <v>44</v>
      </c>
      <c r="F6">
        <v>23</v>
      </c>
      <c r="G6">
        <v>15</v>
      </c>
      <c r="H6">
        <v>19</v>
      </c>
      <c r="I6" s="85">
        <v>10.620689655172415</v>
      </c>
      <c r="J6" s="85">
        <v>5.5517241379310347</v>
      </c>
      <c r="K6" s="85">
        <v>3.6206896551724137</v>
      </c>
      <c r="L6" s="85">
        <v>4.5862068965517242</v>
      </c>
      <c r="M6">
        <v>3</v>
      </c>
      <c r="N6">
        <v>2</v>
      </c>
      <c r="O6">
        <v>0</v>
      </c>
    </row>
    <row r="7" spans="1:15" x14ac:dyDescent="0.2">
      <c r="A7" s="33">
        <v>10</v>
      </c>
      <c r="B7" t="s">
        <v>338</v>
      </c>
      <c r="C7" t="s">
        <v>47</v>
      </c>
      <c r="D7" s="85">
        <v>27.666666666666664</v>
      </c>
      <c r="E7">
        <v>36</v>
      </c>
      <c r="F7">
        <v>15</v>
      </c>
      <c r="G7">
        <v>2</v>
      </c>
      <c r="H7">
        <v>8</v>
      </c>
      <c r="I7" s="85">
        <v>9.1084337349397604</v>
      </c>
      <c r="J7" s="85">
        <v>3.7951807228915664</v>
      </c>
      <c r="K7" s="85">
        <v>0.50602409638554224</v>
      </c>
      <c r="L7" s="85">
        <v>2.024096385542169</v>
      </c>
      <c r="M7">
        <v>0</v>
      </c>
      <c r="N7">
        <v>1</v>
      </c>
      <c r="O7">
        <v>4</v>
      </c>
    </row>
    <row r="8" spans="1:15" x14ac:dyDescent="0.2">
      <c r="A8" s="33">
        <v>7</v>
      </c>
      <c r="B8" t="s">
        <v>255</v>
      </c>
      <c r="C8" t="s">
        <v>62</v>
      </c>
      <c r="D8" s="85">
        <v>24.666666666666664</v>
      </c>
      <c r="E8">
        <v>32</v>
      </c>
      <c r="F8">
        <v>13</v>
      </c>
      <c r="G8">
        <v>10</v>
      </c>
      <c r="H8">
        <v>19</v>
      </c>
      <c r="I8" s="85">
        <v>9.0810810810810825</v>
      </c>
      <c r="J8" s="85">
        <v>3.6891891891891895</v>
      </c>
      <c r="K8" s="85">
        <v>2.8378378378378382</v>
      </c>
      <c r="L8" s="85">
        <v>5.3918918918918921</v>
      </c>
      <c r="M8">
        <v>0</v>
      </c>
      <c r="N8">
        <v>2</v>
      </c>
      <c r="O8">
        <v>2</v>
      </c>
    </row>
    <row r="9" spans="1:15" x14ac:dyDescent="0.2">
      <c r="A9" s="33">
        <v>8</v>
      </c>
      <c r="B9" t="s">
        <v>173</v>
      </c>
      <c r="C9" t="s">
        <v>47</v>
      </c>
      <c r="D9" s="85">
        <v>24</v>
      </c>
      <c r="E9">
        <v>37</v>
      </c>
      <c r="F9">
        <v>16</v>
      </c>
      <c r="G9">
        <v>8</v>
      </c>
      <c r="H9">
        <v>18</v>
      </c>
      <c r="I9" s="85">
        <v>10.791666666666666</v>
      </c>
      <c r="J9" s="85">
        <v>4.666666666666667</v>
      </c>
      <c r="K9" s="85">
        <v>2.3333333333333335</v>
      </c>
      <c r="L9" s="85">
        <v>5.25</v>
      </c>
      <c r="M9">
        <v>5</v>
      </c>
      <c r="N9">
        <v>0</v>
      </c>
      <c r="O9">
        <v>0</v>
      </c>
    </row>
    <row r="10" spans="1:15" x14ac:dyDescent="0.2">
      <c r="A10" s="33">
        <v>7</v>
      </c>
      <c r="B10" t="s">
        <v>204</v>
      </c>
      <c r="C10" t="s">
        <v>23</v>
      </c>
      <c r="D10" s="85">
        <v>23</v>
      </c>
      <c r="E10">
        <v>40</v>
      </c>
      <c r="F10">
        <v>22</v>
      </c>
      <c r="G10">
        <v>5</v>
      </c>
      <c r="H10">
        <v>16</v>
      </c>
      <c r="I10" s="85">
        <v>12.173913043478262</v>
      </c>
      <c r="J10" s="85">
        <v>6.6956521739130439</v>
      </c>
      <c r="K10" s="85">
        <v>1.5217391304347827</v>
      </c>
      <c r="L10" s="85">
        <v>4.8695652173913047</v>
      </c>
      <c r="M10">
        <v>2</v>
      </c>
      <c r="N10">
        <v>3</v>
      </c>
      <c r="O10">
        <v>0</v>
      </c>
    </row>
    <row r="11" spans="1:15" x14ac:dyDescent="0.2">
      <c r="A11" s="33">
        <v>8</v>
      </c>
      <c r="B11" t="s">
        <v>158</v>
      </c>
      <c r="C11" t="s">
        <v>64</v>
      </c>
      <c r="D11" s="85">
        <v>21.333333333333339</v>
      </c>
      <c r="E11">
        <v>24</v>
      </c>
      <c r="F11">
        <v>3</v>
      </c>
      <c r="G11">
        <v>3</v>
      </c>
      <c r="H11">
        <v>11</v>
      </c>
      <c r="I11" s="85">
        <v>7.8749999999999982</v>
      </c>
      <c r="J11" s="85">
        <v>0.98437499999999978</v>
      </c>
      <c r="K11" s="85">
        <v>0.98437499999999978</v>
      </c>
      <c r="L11" s="85">
        <v>3.6093749999999991</v>
      </c>
      <c r="M11">
        <v>1</v>
      </c>
      <c r="N11">
        <v>0</v>
      </c>
      <c r="O11">
        <v>5</v>
      </c>
    </row>
    <row r="12" spans="1:15" x14ac:dyDescent="0.2">
      <c r="A12" s="33">
        <v>7</v>
      </c>
      <c r="B12" t="s">
        <v>241</v>
      </c>
      <c r="C12" t="s">
        <v>68</v>
      </c>
      <c r="D12" s="85">
        <v>19.666666666666664</v>
      </c>
      <c r="E12">
        <v>34</v>
      </c>
      <c r="F12">
        <v>21</v>
      </c>
      <c r="G12">
        <v>9</v>
      </c>
      <c r="H12">
        <v>12</v>
      </c>
      <c r="I12" s="85">
        <v>12.101694915254239</v>
      </c>
      <c r="J12" s="85">
        <v>7.4745762711864412</v>
      </c>
      <c r="K12" s="85">
        <v>3.2033898305084749</v>
      </c>
      <c r="L12" s="85">
        <v>4.2711864406779663</v>
      </c>
      <c r="M12">
        <v>1</v>
      </c>
      <c r="N12">
        <v>2</v>
      </c>
      <c r="O12">
        <v>1</v>
      </c>
    </row>
    <row r="13" spans="1:15" x14ac:dyDescent="0.2">
      <c r="A13" s="33">
        <v>7</v>
      </c>
      <c r="B13" t="s">
        <v>303</v>
      </c>
      <c r="C13" t="s">
        <v>66</v>
      </c>
      <c r="D13" s="85">
        <v>19.333333333333339</v>
      </c>
      <c r="E13">
        <v>30</v>
      </c>
      <c r="F13">
        <v>16</v>
      </c>
      <c r="G13">
        <v>12</v>
      </c>
      <c r="H13">
        <v>14</v>
      </c>
      <c r="I13" s="85">
        <v>10.862068965517238</v>
      </c>
      <c r="J13" s="85">
        <v>5.7931034482758603</v>
      </c>
      <c r="K13" s="85">
        <v>4.344827586206895</v>
      </c>
      <c r="L13" s="85">
        <v>5.0689655172413781</v>
      </c>
      <c r="M13">
        <v>1</v>
      </c>
      <c r="N13">
        <v>0</v>
      </c>
      <c r="O13">
        <v>1</v>
      </c>
    </row>
    <row r="14" spans="1:15" x14ac:dyDescent="0.2">
      <c r="A14" s="33">
        <v>8</v>
      </c>
      <c r="B14" t="s">
        <v>179</v>
      </c>
      <c r="C14" t="s">
        <v>60</v>
      </c>
      <c r="D14" s="85">
        <v>19</v>
      </c>
      <c r="E14">
        <v>14</v>
      </c>
      <c r="F14">
        <v>2</v>
      </c>
      <c r="G14">
        <v>1</v>
      </c>
      <c r="H14">
        <v>22</v>
      </c>
      <c r="I14" s="85">
        <v>5.1578947368421053</v>
      </c>
      <c r="J14" s="85">
        <v>0.73684210526315785</v>
      </c>
      <c r="K14" s="85">
        <v>0.36842105263157893</v>
      </c>
      <c r="L14" s="85">
        <v>8.1052631578947363</v>
      </c>
      <c r="M14">
        <v>2</v>
      </c>
      <c r="N14">
        <v>0</v>
      </c>
      <c r="O14">
        <v>1</v>
      </c>
    </row>
    <row r="15" spans="1:15" x14ac:dyDescent="0.2">
      <c r="A15" s="33">
        <v>6</v>
      </c>
      <c r="B15" t="s">
        <v>193</v>
      </c>
      <c r="C15" t="s">
        <v>47</v>
      </c>
      <c r="D15" s="85">
        <v>17.666666666666664</v>
      </c>
      <c r="E15">
        <v>25</v>
      </c>
      <c r="F15">
        <v>9</v>
      </c>
      <c r="G15">
        <v>15</v>
      </c>
      <c r="H15">
        <v>15</v>
      </c>
      <c r="I15" s="85">
        <v>9.9056603773584921</v>
      </c>
      <c r="J15" s="85">
        <v>3.5660377358490569</v>
      </c>
      <c r="K15" s="85">
        <v>5.9433962264150955</v>
      </c>
      <c r="L15" s="85">
        <v>5.9433962264150955</v>
      </c>
      <c r="M15">
        <v>3</v>
      </c>
      <c r="N15">
        <v>1</v>
      </c>
      <c r="O15">
        <v>0</v>
      </c>
    </row>
    <row r="16" spans="1:15" x14ac:dyDescent="0.2">
      <c r="A16" s="33">
        <v>5</v>
      </c>
      <c r="B16" t="s">
        <v>219</v>
      </c>
      <c r="C16" t="s">
        <v>23</v>
      </c>
      <c r="D16" s="85">
        <v>17</v>
      </c>
      <c r="E16">
        <v>18</v>
      </c>
      <c r="F16">
        <v>8</v>
      </c>
      <c r="G16">
        <v>7</v>
      </c>
      <c r="H16">
        <v>9</v>
      </c>
      <c r="I16" s="85">
        <v>7.4117647058823533</v>
      </c>
      <c r="J16" s="85">
        <v>3.2941176470588234</v>
      </c>
      <c r="K16" s="85">
        <v>2.8823529411764706</v>
      </c>
      <c r="L16" s="85">
        <v>3.7058823529411766</v>
      </c>
      <c r="M16">
        <v>2</v>
      </c>
      <c r="N16">
        <v>0</v>
      </c>
      <c r="O16">
        <v>2</v>
      </c>
    </row>
    <row r="17" spans="1:15" x14ac:dyDescent="0.2">
      <c r="A17" s="33">
        <v>6</v>
      </c>
      <c r="B17" t="s">
        <v>213</v>
      </c>
      <c r="C17" t="s">
        <v>66</v>
      </c>
      <c r="D17" s="85">
        <v>16</v>
      </c>
      <c r="E17">
        <v>19</v>
      </c>
      <c r="F17">
        <v>10</v>
      </c>
      <c r="G17">
        <v>12</v>
      </c>
      <c r="H17">
        <v>13</v>
      </c>
      <c r="I17" s="85">
        <v>8.3125</v>
      </c>
      <c r="J17" s="85">
        <v>4.375</v>
      </c>
      <c r="K17" s="85">
        <v>5.25</v>
      </c>
      <c r="L17" s="85">
        <v>5.6875</v>
      </c>
      <c r="M17">
        <v>1</v>
      </c>
      <c r="N17">
        <v>2</v>
      </c>
      <c r="O17">
        <v>1</v>
      </c>
    </row>
    <row r="18" spans="1:15" x14ac:dyDescent="0.2">
      <c r="A18" s="33">
        <v>5</v>
      </c>
      <c r="B18" t="s">
        <v>267</v>
      </c>
      <c r="C18" t="s">
        <v>60</v>
      </c>
      <c r="D18" s="85">
        <v>14</v>
      </c>
      <c r="E18">
        <v>18</v>
      </c>
      <c r="F18">
        <v>14</v>
      </c>
      <c r="G18">
        <v>19</v>
      </c>
      <c r="H18">
        <v>8</v>
      </c>
      <c r="I18" s="85">
        <v>9</v>
      </c>
      <c r="J18" s="85">
        <v>7</v>
      </c>
      <c r="K18" s="85">
        <v>9.5</v>
      </c>
      <c r="L18" s="85">
        <v>4</v>
      </c>
      <c r="M18">
        <v>1</v>
      </c>
      <c r="N18">
        <v>1</v>
      </c>
      <c r="O18">
        <v>1</v>
      </c>
    </row>
    <row r="19" spans="1:15" x14ac:dyDescent="0.2">
      <c r="A19" s="33">
        <v>4</v>
      </c>
      <c r="B19" t="s">
        <v>261</v>
      </c>
      <c r="C19" t="s">
        <v>23</v>
      </c>
      <c r="D19" s="85">
        <v>13.333333333333332</v>
      </c>
      <c r="E19">
        <v>28</v>
      </c>
      <c r="F19">
        <v>14</v>
      </c>
      <c r="G19">
        <v>5</v>
      </c>
      <c r="H19">
        <v>15</v>
      </c>
      <c r="I19" s="85">
        <v>14.700000000000001</v>
      </c>
      <c r="J19" s="85">
        <v>7.3500000000000005</v>
      </c>
      <c r="K19" s="85">
        <v>2.6250000000000004</v>
      </c>
      <c r="L19" s="85">
        <v>7.8750000000000009</v>
      </c>
      <c r="M19">
        <v>1</v>
      </c>
      <c r="N19">
        <v>2</v>
      </c>
      <c r="O19">
        <v>1</v>
      </c>
    </row>
    <row r="20" spans="1:15" x14ac:dyDescent="0.2">
      <c r="A20" s="33">
        <v>5</v>
      </c>
      <c r="B20" t="s">
        <v>207</v>
      </c>
      <c r="C20" t="s">
        <v>62</v>
      </c>
      <c r="D20" s="85">
        <v>11.333333333333332</v>
      </c>
      <c r="E20">
        <v>25</v>
      </c>
      <c r="F20">
        <v>15</v>
      </c>
      <c r="G20">
        <v>5</v>
      </c>
      <c r="H20">
        <v>3</v>
      </c>
      <c r="I20" s="85">
        <v>15.441176470588237</v>
      </c>
      <c r="J20" s="85">
        <v>9.264705882352942</v>
      </c>
      <c r="K20" s="85">
        <v>3.0882352941176472</v>
      </c>
      <c r="L20" s="85">
        <v>1.8529411764705885</v>
      </c>
      <c r="M20">
        <v>0</v>
      </c>
      <c r="N20">
        <v>1</v>
      </c>
      <c r="O20">
        <v>0</v>
      </c>
    </row>
    <row r="21" spans="1:15" x14ac:dyDescent="0.2">
      <c r="A21" s="33">
        <v>3</v>
      </c>
      <c r="B21" t="s">
        <v>196</v>
      </c>
      <c r="C21" t="s">
        <v>23</v>
      </c>
      <c r="D21" s="85">
        <v>7</v>
      </c>
      <c r="E21">
        <v>17</v>
      </c>
      <c r="F21">
        <v>15</v>
      </c>
      <c r="G21">
        <v>10</v>
      </c>
      <c r="H21">
        <v>9</v>
      </c>
      <c r="I21" s="85">
        <v>17</v>
      </c>
      <c r="J21" s="85">
        <v>15</v>
      </c>
      <c r="K21" s="85">
        <v>10</v>
      </c>
      <c r="L21" s="85">
        <v>9</v>
      </c>
      <c r="M21">
        <v>0</v>
      </c>
      <c r="N21">
        <v>0</v>
      </c>
      <c r="O21">
        <v>0</v>
      </c>
    </row>
    <row r="22" spans="1:15" x14ac:dyDescent="0.2">
      <c r="A22" s="33">
        <v>3</v>
      </c>
      <c r="B22" t="s">
        <v>283</v>
      </c>
      <c r="C22" t="s">
        <v>68</v>
      </c>
      <c r="D22" s="85">
        <v>6</v>
      </c>
      <c r="E22">
        <v>16</v>
      </c>
      <c r="F22">
        <v>9</v>
      </c>
      <c r="G22">
        <v>4</v>
      </c>
      <c r="H22">
        <v>3</v>
      </c>
      <c r="I22" s="85">
        <v>18.666666666666668</v>
      </c>
      <c r="J22" s="85">
        <v>10.5</v>
      </c>
      <c r="K22" s="85">
        <v>4.666666666666667</v>
      </c>
      <c r="L22" s="85">
        <v>3.5</v>
      </c>
      <c r="M22">
        <v>0</v>
      </c>
      <c r="N22">
        <v>1</v>
      </c>
      <c r="O22">
        <v>0</v>
      </c>
    </row>
    <row r="23" spans="1:15" x14ac:dyDescent="0.2">
      <c r="A23" s="33">
        <v>2</v>
      </c>
      <c r="B23" t="s">
        <v>245</v>
      </c>
      <c r="C23" t="s">
        <v>64</v>
      </c>
      <c r="D23" s="85">
        <v>6</v>
      </c>
      <c r="E23">
        <v>2</v>
      </c>
      <c r="F23">
        <v>1</v>
      </c>
      <c r="G23">
        <v>1</v>
      </c>
      <c r="H23">
        <v>1</v>
      </c>
      <c r="I23" s="85">
        <v>2.3333333333333335</v>
      </c>
      <c r="J23" s="85">
        <v>1.1666666666666667</v>
      </c>
      <c r="K23" s="85">
        <v>1.1666666666666667</v>
      </c>
      <c r="L23" s="85">
        <v>1.1666666666666667</v>
      </c>
      <c r="M23">
        <v>0</v>
      </c>
      <c r="N23">
        <v>0</v>
      </c>
      <c r="O23">
        <v>2</v>
      </c>
    </row>
    <row r="24" spans="1:15" x14ac:dyDescent="0.2">
      <c r="A24" s="33">
        <v>2</v>
      </c>
      <c r="B24" t="s">
        <v>304</v>
      </c>
      <c r="C24" t="s">
        <v>60</v>
      </c>
      <c r="D24" s="85">
        <v>5</v>
      </c>
      <c r="E24">
        <v>8</v>
      </c>
      <c r="F24">
        <v>8</v>
      </c>
      <c r="G24">
        <v>6</v>
      </c>
      <c r="H24">
        <v>2</v>
      </c>
      <c r="I24" s="85">
        <v>11.2</v>
      </c>
      <c r="J24" s="85">
        <v>11.2</v>
      </c>
      <c r="K24" s="85">
        <v>8.4</v>
      </c>
      <c r="L24" s="85">
        <v>2.8</v>
      </c>
      <c r="M24">
        <v>0</v>
      </c>
      <c r="N24">
        <v>1</v>
      </c>
      <c r="O24">
        <v>0</v>
      </c>
    </row>
    <row r="25" spans="1:15" x14ac:dyDescent="0.2">
      <c r="A25" s="33">
        <v>3</v>
      </c>
      <c r="B25" t="s">
        <v>297</v>
      </c>
      <c r="C25" t="s">
        <v>23</v>
      </c>
      <c r="D25" s="85">
        <v>5</v>
      </c>
      <c r="E25">
        <v>17</v>
      </c>
      <c r="F25">
        <v>11</v>
      </c>
      <c r="G25">
        <v>3</v>
      </c>
      <c r="H25">
        <v>3</v>
      </c>
      <c r="I25" s="85">
        <v>23.8</v>
      </c>
      <c r="J25" s="85">
        <v>15.4</v>
      </c>
      <c r="K25" s="85">
        <v>4.2</v>
      </c>
      <c r="L25" s="85">
        <v>4.2</v>
      </c>
      <c r="M25">
        <v>0</v>
      </c>
      <c r="N25">
        <v>0</v>
      </c>
      <c r="O25">
        <v>0</v>
      </c>
    </row>
    <row r="26" spans="1:15" x14ac:dyDescent="0.2">
      <c r="A26" s="33">
        <v>1</v>
      </c>
      <c r="B26" t="s">
        <v>274</v>
      </c>
      <c r="C26" t="s">
        <v>68</v>
      </c>
      <c r="D26" s="85">
        <v>4</v>
      </c>
      <c r="E26">
        <v>2</v>
      </c>
      <c r="F26">
        <v>0</v>
      </c>
      <c r="G26">
        <v>0</v>
      </c>
      <c r="H26">
        <v>5</v>
      </c>
      <c r="I26" s="85">
        <v>3.5</v>
      </c>
      <c r="J26" s="85">
        <v>0</v>
      </c>
      <c r="K26" s="85">
        <v>0</v>
      </c>
      <c r="L26" s="85">
        <v>8.75</v>
      </c>
      <c r="M26">
        <v>0</v>
      </c>
      <c r="N26">
        <v>0</v>
      </c>
      <c r="O26">
        <v>0</v>
      </c>
    </row>
    <row r="27" spans="1:15" x14ac:dyDescent="0.2">
      <c r="A27" s="33">
        <v>1</v>
      </c>
      <c r="B27" t="s">
        <v>205</v>
      </c>
      <c r="C27" t="s">
        <v>60</v>
      </c>
      <c r="D27" s="85">
        <v>4</v>
      </c>
      <c r="E27">
        <v>4</v>
      </c>
      <c r="F27">
        <v>3</v>
      </c>
      <c r="G27">
        <v>0</v>
      </c>
      <c r="H27">
        <v>1</v>
      </c>
      <c r="I27" s="85">
        <v>7</v>
      </c>
      <c r="J27" s="85">
        <v>5.25</v>
      </c>
      <c r="K27" s="85">
        <v>0</v>
      </c>
      <c r="L27" s="85">
        <v>1.75</v>
      </c>
      <c r="M27">
        <v>0</v>
      </c>
      <c r="N27">
        <v>0</v>
      </c>
      <c r="O27">
        <v>0</v>
      </c>
    </row>
    <row r="28" spans="1:15" x14ac:dyDescent="0.2">
      <c r="A28" s="33">
        <v>2</v>
      </c>
      <c r="B28" t="s">
        <v>239</v>
      </c>
      <c r="C28" t="s">
        <v>23</v>
      </c>
      <c r="D28" s="85">
        <v>2.6666666666666674</v>
      </c>
      <c r="E28">
        <v>4</v>
      </c>
      <c r="F28">
        <v>0</v>
      </c>
      <c r="G28">
        <v>0</v>
      </c>
      <c r="H28">
        <v>0</v>
      </c>
      <c r="I28" s="85">
        <v>10.499999999999996</v>
      </c>
      <c r="J28" s="85">
        <v>0</v>
      </c>
      <c r="K28" s="85">
        <v>0</v>
      </c>
      <c r="L28" s="85">
        <v>0</v>
      </c>
      <c r="M28">
        <v>0</v>
      </c>
      <c r="N28">
        <v>0</v>
      </c>
      <c r="O28">
        <v>0</v>
      </c>
    </row>
    <row r="29" spans="1:15" x14ac:dyDescent="0.2">
      <c r="A29" s="33">
        <v>1</v>
      </c>
      <c r="B29" t="s">
        <v>246</v>
      </c>
      <c r="C29" t="s">
        <v>47</v>
      </c>
      <c r="D29" s="85">
        <v>1</v>
      </c>
      <c r="E29">
        <v>5</v>
      </c>
      <c r="F29">
        <v>6</v>
      </c>
      <c r="G29">
        <v>3</v>
      </c>
      <c r="H29">
        <v>0</v>
      </c>
      <c r="I29" s="85">
        <v>35</v>
      </c>
      <c r="J29" s="85">
        <v>42</v>
      </c>
      <c r="K29" s="85">
        <v>21</v>
      </c>
      <c r="L29" s="85">
        <v>0</v>
      </c>
      <c r="M29">
        <v>0</v>
      </c>
      <c r="N29">
        <v>0</v>
      </c>
      <c r="O29">
        <v>0</v>
      </c>
    </row>
    <row r="30" spans="1:15" x14ac:dyDescent="0.2">
      <c r="A30" s="33" t="s">
        <v>527</v>
      </c>
      <c r="B30" t="s">
        <v>364</v>
      </c>
      <c r="C30" t="s">
        <v>47</v>
      </c>
      <c r="D30" s="85">
        <v>1</v>
      </c>
      <c r="E30" s="33" t="s">
        <v>530</v>
      </c>
      <c r="F30" s="33" t="s">
        <v>529</v>
      </c>
      <c r="G30" s="33" t="s">
        <v>531</v>
      </c>
      <c r="H30" s="33" t="s">
        <v>532</v>
      </c>
      <c r="I30" s="93">
        <v>28</v>
      </c>
      <c r="J30" s="93">
        <v>21</v>
      </c>
      <c r="K30" s="93">
        <v>14</v>
      </c>
      <c r="L30" s="93">
        <v>0</v>
      </c>
      <c r="M30" s="33" t="s">
        <v>532</v>
      </c>
      <c r="N30" s="33" t="s">
        <v>532</v>
      </c>
      <c r="O30" s="33" t="s">
        <v>532</v>
      </c>
    </row>
    <row r="31" spans="1:15" x14ac:dyDescent="0.2">
      <c r="A31" s="33">
        <v>1</v>
      </c>
      <c r="B31" t="s">
        <v>270</v>
      </c>
      <c r="C31" t="s">
        <v>68</v>
      </c>
      <c r="D31" s="85">
        <v>1</v>
      </c>
      <c r="E31">
        <v>0</v>
      </c>
      <c r="F31">
        <v>0</v>
      </c>
      <c r="G31">
        <v>0</v>
      </c>
      <c r="H31">
        <v>0</v>
      </c>
      <c r="I31" s="85">
        <v>0</v>
      </c>
      <c r="J31" s="85">
        <v>0</v>
      </c>
      <c r="K31" s="85">
        <v>0</v>
      </c>
      <c r="L31" s="85">
        <v>0</v>
      </c>
      <c r="M31">
        <v>0</v>
      </c>
      <c r="N31">
        <v>0</v>
      </c>
      <c r="O31">
        <v>0</v>
      </c>
    </row>
    <row r="32" spans="1:15" x14ac:dyDescent="0.2">
      <c r="A32" s="33">
        <v>1</v>
      </c>
      <c r="B32" t="s">
        <v>318</v>
      </c>
      <c r="C32" t="s">
        <v>68</v>
      </c>
      <c r="D32" s="85">
        <v>1</v>
      </c>
      <c r="E32">
        <v>3</v>
      </c>
      <c r="F32">
        <v>4</v>
      </c>
      <c r="G32">
        <v>4</v>
      </c>
      <c r="H32">
        <v>0</v>
      </c>
      <c r="I32" s="85">
        <v>21</v>
      </c>
      <c r="J32" s="85">
        <v>28</v>
      </c>
      <c r="K32" s="85">
        <v>28</v>
      </c>
      <c r="L32" s="85">
        <v>0</v>
      </c>
      <c r="M32">
        <v>0</v>
      </c>
      <c r="N32">
        <v>0</v>
      </c>
      <c r="O32">
        <v>0</v>
      </c>
    </row>
    <row r="33" spans="1:15" x14ac:dyDescent="0.2">
      <c r="A33" s="33">
        <v>1</v>
      </c>
      <c r="B33" t="s">
        <v>280</v>
      </c>
      <c r="C33" t="s">
        <v>68</v>
      </c>
      <c r="D33" s="85">
        <v>1</v>
      </c>
      <c r="E33">
        <v>2</v>
      </c>
      <c r="F33">
        <v>4</v>
      </c>
      <c r="G33">
        <v>5</v>
      </c>
      <c r="H33">
        <v>0</v>
      </c>
      <c r="I33" s="85">
        <v>14</v>
      </c>
      <c r="J33" s="85">
        <v>28</v>
      </c>
      <c r="K33" s="85">
        <v>35</v>
      </c>
      <c r="L33" s="85">
        <v>0</v>
      </c>
      <c r="M33">
        <v>0</v>
      </c>
      <c r="N33">
        <v>0</v>
      </c>
      <c r="O33">
        <v>0</v>
      </c>
    </row>
    <row r="34" spans="1:15" x14ac:dyDescent="0.2">
      <c r="A34" s="33">
        <v>1</v>
      </c>
      <c r="B34" t="s">
        <v>163</v>
      </c>
      <c r="C34" t="s">
        <v>64</v>
      </c>
      <c r="D34" s="85">
        <v>0.66666666666666663</v>
      </c>
      <c r="E34">
        <v>0</v>
      </c>
      <c r="F34">
        <v>0</v>
      </c>
      <c r="G34">
        <v>0</v>
      </c>
      <c r="H34">
        <v>1</v>
      </c>
      <c r="I34" s="85">
        <v>0</v>
      </c>
      <c r="J34" s="85">
        <v>0</v>
      </c>
      <c r="K34" s="85">
        <v>0</v>
      </c>
      <c r="L34" s="85">
        <v>10.5</v>
      </c>
      <c r="M34">
        <v>0</v>
      </c>
      <c r="N34">
        <v>0</v>
      </c>
      <c r="O34">
        <v>0</v>
      </c>
    </row>
    <row r="35" spans="1:15" x14ac:dyDescent="0.2">
      <c r="A35" s="33">
        <v>1</v>
      </c>
      <c r="B35" t="s">
        <v>199</v>
      </c>
      <c r="C35" t="s">
        <v>62</v>
      </c>
      <c r="D35" s="85">
        <v>0.33333333333333331</v>
      </c>
      <c r="E35">
        <v>5</v>
      </c>
      <c r="F35">
        <v>5</v>
      </c>
      <c r="G35">
        <v>1</v>
      </c>
      <c r="H35">
        <v>0</v>
      </c>
      <c r="I35" s="85">
        <v>105</v>
      </c>
      <c r="J35" s="85">
        <v>105</v>
      </c>
      <c r="K35" s="85">
        <v>21</v>
      </c>
      <c r="L35" s="85">
        <v>0</v>
      </c>
      <c r="M35">
        <v>0</v>
      </c>
      <c r="N35">
        <v>0</v>
      </c>
      <c r="O35">
        <v>0</v>
      </c>
    </row>
    <row r="36" spans="1:15" x14ac:dyDescent="0.2">
      <c r="A36">
        <v>10</v>
      </c>
      <c r="B36" t="s">
        <v>291</v>
      </c>
      <c r="C36" t="s">
        <v>15</v>
      </c>
      <c r="D36">
        <v>40</v>
      </c>
      <c r="E36">
        <v>45</v>
      </c>
      <c r="F36">
        <v>24</v>
      </c>
      <c r="G36">
        <v>24</v>
      </c>
      <c r="H36">
        <v>23</v>
      </c>
      <c r="I36">
        <v>7.875</v>
      </c>
      <c r="J36">
        <v>4.2</v>
      </c>
      <c r="K36">
        <v>4.2</v>
      </c>
      <c r="L36">
        <v>4.0250000000000004</v>
      </c>
      <c r="M36">
        <v>3</v>
      </c>
      <c r="N36">
        <v>2</v>
      </c>
      <c r="O36">
        <v>0</v>
      </c>
    </row>
    <row r="37" spans="1:15" x14ac:dyDescent="0.2">
      <c r="A37" s="33">
        <v>10</v>
      </c>
      <c r="B37" t="s">
        <v>228</v>
      </c>
      <c r="C37" t="s">
        <v>8</v>
      </c>
      <c r="D37" s="85">
        <v>40</v>
      </c>
      <c r="E37">
        <v>47</v>
      </c>
      <c r="F37">
        <v>22</v>
      </c>
      <c r="G37">
        <v>20</v>
      </c>
      <c r="H37">
        <v>33</v>
      </c>
      <c r="I37" s="85">
        <v>8.2249999999999996</v>
      </c>
      <c r="J37" s="85">
        <v>3.85</v>
      </c>
      <c r="K37" s="85">
        <v>3.5</v>
      </c>
      <c r="L37" s="85">
        <v>5.7750000000000004</v>
      </c>
      <c r="M37">
        <v>5</v>
      </c>
      <c r="N37">
        <v>1</v>
      </c>
      <c r="O37">
        <v>0</v>
      </c>
    </row>
    <row r="38" spans="1:15" x14ac:dyDescent="0.2">
      <c r="A38" s="33">
        <v>9</v>
      </c>
      <c r="B38" t="s">
        <v>172</v>
      </c>
      <c r="C38" t="s">
        <v>9</v>
      </c>
      <c r="D38" s="85">
        <v>36</v>
      </c>
      <c r="E38">
        <v>49</v>
      </c>
      <c r="F38">
        <v>18</v>
      </c>
      <c r="G38">
        <v>20</v>
      </c>
      <c r="H38">
        <v>15</v>
      </c>
      <c r="I38" s="85">
        <v>9.5277777777777786</v>
      </c>
      <c r="J38" s="85">
        <v>3.5</v>
      </c>
      <c r="K38" s="85">
        <v>3.8888888888888888</v>
      </c>
      <c r="L38" s="85">
        <v>2.9166666666666665</v>
      </c>
      <c r="M38">
        <v>3</v>
      </c>
      <c r="N38">
        <v>3</v>
      </c>
      <c r="O38">
        <v>0</v>
      </c>
    </row>
    <row r="39" spans="1:15" x14ac:dyDescent="0.2">
      <c r="A39" s="33">
        <v>9</v>
      </c>
      <c r="B39" t="s">
        <v>334</v>
      </c>
      <c r="C39" t="s">
        <v>14</v>
      </c>
      <c r="D39" s="85">
        <v>34</v>
      </c>
      <c r="E39">
        <v>41</v>
      </c>
      <c r="F39">
        <v>10</v>
      </c>
      <c r="G39">
        <v>6</v>
      </c>
      <c r="H39">
        <v>24</v>
      </c>
      <c r="I39" s="85">
        <v>8.4411764705882355</v>
      </c>
      <c r="J39" s="85">
        <v>2.0588235294117645</v>
      </c>
      <c r="K39" s="85">
        <v>1.2352941176470589</v>
      </c>
      <c r="L39" s="85">
        <v>4.9411764705882355</v>
      </c>
      <c r="M39">
        <v>5</v>
      </c>
      <c r="N39">
        <v>2</v>
      </c>
      <c r="O39">
        <v>1</v>
      </c>
    </row>
    <row r="40" spans="1:15" x14ac:dyDescent="0.2">
      <c r="A40" s="33">
        <v>10</v>
      </c>
      <c r="B40" t="s">
        <v>309</v>
      </c>
      <c r="C40" t="s">
        <v>56</v>
      </c>
      <c r="D40" s="85">
        <v>31.666666666666664</v>
      </c>
      <c r="E40">
        <v>65</v>
      </c>
      <c r="F40">
        <v>40</v>
      </c>
      <c r="G40">
        <v>17</v>
      </c>
      <c r="H40">
        <v>12</v>
      </c>
      <c r="I40" s="85">
        <v>14.368421052631581</v>
      </c>
      <c r="J40" s="85">
        <v>8.8421052631578956</v>
      </c>
      <c r="K40" s="85">
        <v>3.7578947368421054</v>
      </c>
      <c r="L40" s="85">
        <v>2.6526315789473687</v>
      </c>
      <c r="M40">
        <v>2</v>
      </c>
      <c r="N40">
        <v>3</v>
      </c>
      <c r="O40">
        <v>0</v>
      </c>
    </row>
    <row r="41" spans="1:15" x14ac:dyDescent="0.2">
      <c r="A41" s="33">
        <v>8</v>
      </c>
      <c r="B41" t="s">
        <v>268</v>
      </c>
      <c r="C41" t="s">
        <v>49</v>
      </c>
      <c r="D41" s="85">
        <v>31</v>
      </c>
      <c r="E41">
        <v>65</v>
      </c>
      <c r="F41">
        <v>47</v>
      </c>
      <c r="G41">
        <v>16</v>
      </c>
      <c r="H41">
        <v>11</v>
      </c>
      <c r="I41" s="85">
        <v>14.67741935483871</v>
      </c>
      <c r="J41" s="85">
        <v>10.612903225806452</v>
      </c>
      <c r="K41" s="85">
        <v>3.6129032258064515</v>
      </c>
      <c r="L41" s="85">
        <v>2.4838709677419355</v>
      </c>
      <c r="M41">
        <v>1</v>
      </c>
      <c r="N41">
        <v>4</v>
      </c>
      <c r="O41">
        <v>0</v>
      </c>
    </row>
    <row r="42" spans="1:15" x14ac:dyDescent="0.2">
      <c r="A42" s="33">
        <v>8</v>
      </c>
      <c r="B42" t="s">
        <v>294</v>
      </c>
      <c r="C42" t="s">
        <v>52</v>
      </c>
      <c r="D42" s="85">
        <v>28</v>
      </c>
      <c r="E42">
        <v>58</v>
      </c>
      <c r="F42">
        <v>40</v>
      </c>
      <c r="G42">
        <v>23</v>
      </c>
      <c r="H42">
        <v>16</v>
      </c>
      <c r="I42" s="85">
        <v>14.5</v>
      </c>
      <c r="J42" s="85">
        <v>10</v>
      </c>
      <c r="K42" s="85">
        <v>5.75</v>
      </c>
      <c r="L42" s="85">
        <v>4</v>
      </c>
      <c r="M42">
        <v>2</v>
      </c>
      <c r="N42">
        <v>3</v>
      </c>
      <c r="O42">
        <v>0</v>
      </c>
    </row>
    <row r="43" spans="1:15" x14ac:dyDescent="0.2">
      <c r="A43" s="33">
        <v>9</v>
      </c>
      <c r="B43" t="s">
        <v>320</v>
      </c>
      <c r="C43" t="s">
        <v>15</v>
      </c>
      <c r="D43" s="85">
        <v>25</v>
      </c>
      <c r="E43">
        <v>32</v>
      </c>
      <c r="F43">
        <v>21</v>
      </c>
      <c r="G43">
        <v>13</v>
      </c>
      <c r="H43">
        <v>19</v>
      </c>
      <c r="I43" s="85">
        <v>8.9600000000000009</v>
      </c>
      <c r="J43" s="85">
        <v>5.88</v>
      </c>
      <c r="K43" s="85">
        <v>3.64</v>
      </c>
      <c r="L43" s="85">
        <v>5.32</v>
      </c>
      <c r="M43">
        <v>0</v>
      </c>
      <c r="N43">
        <v>2</v>
      </c>
      <c r="O43">
        <v>2</v>
      </c>
    </row>
    <row r="44" spans="1:15" x14ac:dyDescent="0.2">
      <c r="A44" s="33">
        <v>8</v>
      </c>
      <c r="B44" t="s">
        <v>264</v>
      </c>
      <c r="C44" t="s">
        <v>14</v>
      </c>
      <c r="D44" s="85">
        <v>23.666666666666664</v>
      </c>
      <c r="E44">
        <v>28</v>
      </c>
      <c r="F44">
        <v>11</v>
      </c>
      <c r="G44">
        <v>16</v>
      </c>
      <c r="H44">
        <v>13</v>
      </c>
      <c r="I44" s="85">
        <v>8.2816901408450718</v>
      </c>
      <c r="J44" s="85">
        <v>3.2535211267605635</v>
      </c>
      <c r="K44" s="85">
        <v>4.7323943661971839</v>
      </c>
      <c r="L44" s="85">
        <v>3.8450704225352115</v>
      </c>
      <c r="M44">
        <v>1</v>
      </c>
      <c r="N44">
        <v>2</v>
      </c>
      <c r="O44">
        <v>2</v>
      </c>
    </row>
    <row r="45" spans="1:15" x14ac:dyDescent="0.2">
      <c r="A45" s="33">
        <v>7</v>
      </c>
      <c r="B45" t="s">
        <v>337</v>
      </c>
      <c r="C45" t="s">
        <v>52</v>
      </c>
      <c r="D45" s="85">
        <v>20</v>
      </c>
      <c r="E45">
        <v>30</v>
      </c>
      <c r="F45">
        <v>22</v>
      </c>
      <c r="G45">
        <v>10</v>
      </c>
      <c r="H45">
        <v>5</v>
      </c>
      <c r="I45" s="85">
        <v>10.5</v>
      </c>
      <c r="J45" s="85">
        <v>7.7</v>
      </c>
      <c r="K45" s="85">
        <v>3.5</v>
      </c>
      <c r="L45" s="85">
        <v>1.75</v>
      </c>
      <c r="M45">
        <v>0</v>
      </c>
      <c r="N45">
        <v>2</v>
      </c>
      <c r="O45">
        <v>1</v>
      </c>
    </row>
    <row r="46" spans="1:15" x14ac:dyDescent="0.2">
      <c r="A46" s="33">
        <v>6</v>
      </c>
      <c r="B46" t="s">
        <v>259</v>
      </c>
      <c r="C46" t="s">
        <v>49</v>
      </c>
      <c r="D46" s="85">
        <v>20</v>
      </c>
      <c r="E46">
        <v>25</v>
      </c>
      <c r="F46">
        <v>15</v>
      </c>
      <c r="G46">
        <v>20</v>
      </c>
      <c r="H46">
        <v>25</v>
      </c>
      <c r="I46" s="85">
        <v>8.75</v>
      </c>
      <c r="J46" s="85">
        <v>5.25</v>
      </c>
      <c r="K46" s="85">
        <v>7</v>
      </c>
      <c r="L46" s="85">
        <v>8.75</v>
      </c>
      <c r="M46">
        <v>2</v>
      </c>
      <c r="N46">
        <v>1</v>
      </c>
      <c r="O46">
        <v>0</v>
      </c>
    </row>
    <row r="47" spans="1:15" x14ac:dyDescent="0.2">
      <c r="A47" s="33">
        <v>6</v>
      </c>
      <c r="B47" t="s">
        <v>273</v>
      </c>
      <c r="C47" t="s">
        <v>9</v>
      </c>
      <c r="D47" s="85">
        <v>19</v>
      </c>
      <c r="E47">
        <v>29</v>
      </c>
      <c r="F47">
        <v>15</v>
      </c>
      <c r="G47">
        <v>6</v>
      </c>
      <c r="H47">
        <v>7</v>
      </c>
      <c r="I47" s="85">
        <v>10.684210526315789</v>
      </c>
      <c r="J47" s="85">
        <v>5.5263157894736841</v>
      </c>
      <c r="K47" s="85">
        <v>2.2105263157894739</v>
      </c>
      <c r="L47" s="85">
        <v>2.5789473684210527</v>
      </c>
      <c r="M47">
        <v>2</v>
      </c>
      <c r="N47">
        <v>1</v>
      </c>
      <c r="O47">
        <v>3</v>
      </c>
    </row>
    <row r="48" spans="1:15" x14ac:dyDescent="0.2">
      <c r="A48" s="33">
        <v>8</v>
      </c>
      <c r="B48" t="s">
        <v>198</v>
      </c>
      <c r="C48" t="s">
        <v>8</v>
      </c>
      <c r="D48" s="85">
        <v>18</v>
      </c>
      <c r="E48">
        <v>20</v>
      </c>
      <c r="F48">
        <v>20</v>
      </c>
      <c r="G48">
        <v>13</v>
      </c>
      <c r="H48">
        <v>16</v>
      </c>
      <c r="I48" s="85">
        <v>7.7777777777777777</v>
      </c>
      <c r="J48" s="85">
        <v>7.7777777777777777</v>
      </c>
      <c r="K48" s="85">
        <v>5.0555555555555554</v>
      </c>
      <c r="L48" s="85">
        <v>6.2222222222222223</v>
      </c>
      <c r="M48">
        <v>2</v>
      </c>
      <c r="N48">
        <v>1</v>
      </c>
      <c r="O48">
        <v>0</v>
      </c>
    </row>
    <row r="49" spans="1:15" x14ac:dyDescent="0.2">
      <c r="A49" s="33">
        <v>6</v>
      </c>
      <c r="B49" t="s">
        <v>281</v>
      </c>
      <c r="C49" t="s">
        <v>56</v>
      </c>
      <c r="D49" s="85">
        <v>17.666666666666664</v>
      </c>
      <c r="E49">
        <v>33</v>
      </c>
      <c r="F49">
        <v>20</v>
      </c>
      <c r="G49">
        <v>5</v>
      </c>
      <c r="H49">
        <v>7</v>
      </c>
      <c r="I49" s="85">
        <v>13.075471698113208</v>
      </c>
      <c r="J49" s="85">
        <v>7.9245283018867934</v>
      </c>
      <c r="K49" s="85">
        <v>1.9811320754716983</v>
      </c>
      <c r="L49" s="85">
        <v>2.7735849056603779</v>
      </c>
      <c r="M49">
        <v>0</v>
      </c>
      <c r="N49">
        <v>2</v>
      </c>
      <c r="O49">
        <v>0</v>
      </c>
    </row>
    <row r="50" spans="1:15" x14ac:dyDescent="0.2">
      <c r="A50" s="33">
        <v>4</v>
      </c>
      <c r="B50" t="s">
        <v>237</v>
      </c>
      <c r="C50" t="s">
        <v>56</v>
      </c>
      <c r="D50" s="85">
        <v>10.333333333333332</v>
      </c>
      <c r="E50">
        <v>19</v>
      </c>
      <c r="F50">
        <v>10</v>
      </c>
      <c r="G50">
        <v>5</v>
      </c>
      <c r="H50">
        <v>6</v>
      </c>
      <c r="I50" s="85">
        <v>12.870967741935486</v>
      </c>
      <c r="J50" s="85">
        <v>6.7741935483870979</v>
      </c>
      <c r="K50" s="85">
        <v>3.3870967741935489</v>
      </c>
      <c r="L50" s="85">
        <v>4.0645161290322589</v>
      </c>
      <c r="M50">
        <v>0</v>
      </c>
      <c r="N50">
        <v>0</v>
      </c>
      <c r="O50">
        <v>0</v>
      </c>
    </row>
    <row r="51" spans="1:15" x14ac:dyDescent="0.2">
      <c r="A51" s="33">
        <v>3</v>
      </c>
      <c r="B51" t="s">
        <v>300</v>
      </c>
      <c r="C51" t="s">
        <v>52</v>
      </c>
      <c r="D51" s="85">
        <v>10</v>
      </c>
      <c r="E51">
        <v>25</v>
      </c>
      <c r="F51">
        <v>17</v>
      </c>
      <c r="G51">
        <v>7</v>
      </c>
      <c r="H51">
        <v>4</v>
      </c>
      <c r="I51" s="85">
        <v>17.5</v>
      </c>
      <c r="J51" s="85">
        <v>11.9</v>
      </c>
      <c r="K51" s="85">
        <v>4.9000000000000004</v>
      </c>
      <c r="L51" s="85">
        <v>2.8</v>
      </c>
      <c r="M51">
        <v>1</v>
      </c>
      <c r="N51">
        <v>1</v>
      </c>
      <c r="O51">
        <v>0</v>
      </c>
    </row>
    <row r="52" spans="1:15" x14ac:dyDescent="0.2">
      <c r="A52" s="33">
        <v>3</v>
      </c>
      <c r="B52" t="s">
        <v>251</v>
      </c>
      <c r="C52" t="s">
        <v>9</v>
      </c>
      <c r="D52" s="85">
        <v>9</v>
      </c>
      <c r="E52">
        <v>17</v>
      </c>
      <c r="F52">
        <v>7</v>
      </c>
      <c r="G52">
        <v>1</v>
      </c>
      <c r="H52">
        <v>1</v>
      </c>
      <c r="I52" s="85">
        <v>13.222222222222221</v>
      </c>
      <c r="J52" s="85">
        <v>5.4444444444444446</v>
      </c>
      <c r="K52" s="85">
        <v>0.77777777777777779</v>
      </c>
      <c r="L52" s="85">
        <v>0.77777777777777779</v>
      </c>
      <c r="M52">
        <v>0</v>
      </c>
      <c r="N52">
        <v>0</v>
      </c>
      <c r="O52">
        <v>0</v>
      </c>
    </row>
    <row r="53" spans="1:15" x14ac:dyDescent="0.2">
      <c r="A53" s="33">
        <v>3</v>
      </c>
      <c r="B53" t="s">
        <v>288</v>
      </c>
      <c r="C53" t="s">
        <v>52</v>
      </c>
      <c r="D53" s="85">
        <v>7</v>
      </c>
      <c r="E53">
        <v>20</v>
      </c>
      <c r="F53">
        <v>17</v>
      </c>
      <c r="G53">
        <v>9</v>
      </c>
      <c r="H53">
        <v>2</v>
      </c>
      <c r="I53" s="85">
        <v>20</v>
      </c>
      <c r="J53" s="85">
        <v>17</v>
      </c>
      <c r="K53" s="85">
        <v>9</v>
      </c>
      <c r="L53" s="85">
        <v>2</v>
      </c>
      <c r="M53">
        <v>0</v>
      </c>
      <c r="N53">
        <v>1</v>
      </c>
      <c r="O53">
        <v>0</v>
      </c>
    </row>
    <row r="54" spans="1:15" x14ac:dyDescent="0.2">
      <c r="A54" s="33">
        <v>3</v>
      </c>
      <c r="B54" t="s">
        <v>302</v>
      </c>
      <c r="C54" t="s">
        <v>49</v>
      </c>
      <c r="D54" s="85">
        <v>7</v>
      </c>
      <c r="E54">
        <v>14</v>
      </c>
      <c r="F54">
        <v>11</v>
      </c>
      <c r="G54">
        <v>10</v>
      </c>
      <c r="H54">
        <v>3</v>
      </c>
      <c r="I54" s="85">
        <v>14</v>
      </c>
      <c r="J54" s="85">
        <v>11</v>
      </c>
      <c r="K54" s="85">
        <v>10</v>
      </c>
      <c r="L54" s="85">
        <v>3</v>
      </c>
      <c r="M54">
        <v>0</v>
      </c>
      <c r="N54">
        <v>1</v>
      </c>
      <c r="O54">
        <v>1</v>
      </c>
    </row>
    <row r="55" spans="1:15" x14ac:dyDescent="0.2">
      <c r="A55" s="33">
        <v>3</v>
      </c>
      <c r="B55" t="s">
        <v>321</v>
      </c>
      <c r="C55" t="s">
        <v>8</v>
      </c>
      <c r="D55" s="85">
        <v>6</v>
      </c>
      <c r="E55">
        <v>8</v>
      </c>
      <c r="F55">
        <v>4</v>
      </c>
      <c r="G55">
        <v>6</v>
      </c>
      <c r="H55">
        <v>1</v>
      </c>
      <c r="I55" s="85">
        <v>9.3333333333333339</v>
      </c>
      <c r="J55" s="85">
        <v>4.666666666666667</v>
      </c>
      <c r="K55" s="85">
        <v>7</v>
      </c>
      <c r="L55" s="85">
        <v>1.1666666666666667</v>
      </c>
      <c r="M55">
        <v>0</v>
      </c>
      <c r="N55">
        <v>0</v>
      </c>
      <c r="O55">
        <v>1</v>
      </c>
    </row>
    <row r="56" spans="1:15" x14ac:dyDescent="0.2">
      <c r="A56" s="33">
        <v>3</v>
      </c>
      <c r="B56" t="s">
        <v>202</v>
      </c>
      <c r="C56" t="s">
        <v>49</v>
      </c>
      <c r="D56" s="85">
        <v>6</v>
      </c>
      <c r="E56">
        <v>10</v>
      </c>
      <c r="F56">
        <v>3</v>
      </c>
      <c r="G56">
        <v>5</v>
      </c>
      <c r="H56">
        <v>2</v>
      </c>
      <c r="I56" s="85">
        <v>11.666666666666666</v>
      </c>
      <c r="J56" s="85">
        <v>3.5</v>
      </c>
      <c r="K56" s="85">
        <v>5.833333333333333</v>
      </c>
      <c r="L56" s="85">
        <v>2.3333333333333335</v>
      </c>
      <c r="M56">
        <v>0</v>
      </c>
      <c r="N56">
        <v>0</v>
      </c>
      <c r="O56">
        <v>0</v>
      </c>
    </row>
    <row r="57" spans="1:15" x14ac:dyDescent="0.2">
      <c r="A57" s="33">
        <v>2</v>
      </c>
      <c r="B57" t="s">
        <v>194</v>
      </c>
      <c r="C57" t="s">
        <v>56</v>
      </c>
      <c r="D57" s="85">
        <v>5</v>
      </c>
      <c r="E57">
        <v>7</v>
      </c>
      <c r="F57">
        <v>4</v>
      </c>
      <c r="G57">
        <v>7</v>
      </c>
      <c r="H57">
        <v>4</v>
      </c>
      <c r="I57" s="85">
        <v>9.8000000000000007</v>
      </c>
      <c r="J57" s="85">
        <v>5.6</v>
      </c>
      <c r="K57" s="85">
        <v>9.8000000000000007</v>
      </c>
      <c r="L57" s="85">
        <v>5.6</v>
      </c>
      <c r="M57">
        <v>0</v>
      </c>
      <c r="N57">
        <v>1</v>
      </c>
      <c r="O57">
        <v>0</v>
      </c>
    </row>
    <row r="58" spans="1:15" x14ac:dyDescent="0.2">
      <c r="A58" s="33">
        <v>1</v>
      </c>
      <c r="B58" t="s">
        <v>272</v>
      </c>
      <c r="C58" t="s">
        <v>9</v>
      </c>
      <c r="D58" s="85">
        <v>4</v>
      </c>
      <c r="E58">
        <v>8</v>
      </c>
      <c r="F58">
        <v>6</v>
      </c>
      <c r="G58">
        <v>5</v>
      </c>
      <c r="H58">
        <v>1</v>
      </c>
      <c r="I58" s="85">
        <v>14</v>
      </c>
      <c r="J58" s="85">
        <v>10.5</v>
      </c>
      <c r="K58" s="85">
        <v>8.75</v>
      </c>
      <c r="L58" s="85">
        <v>1.75</v>
      </c>
      <c r="M58">
        <v>0</v>
      </c>
      <c r="N58">
        <v>1</v>
      </c>
      <c r="O58">
        <v>0</v>
      </c>
    </row>
    <row r="59" spans="1:15" x14ac:dyDescent="0.2">
      <c r="A59" s="33">
        <v>4</v>
      </c>
      <c r="B59" t="s">
        <v>218</v>
      </c>
      <c r="C59" t="s">
        <v>8</v>
      </c>
      <c r="D59" s="85">
        <v>4</v>
      </c>
      <c r="E59">
        <v>4</v>
      </c>
      <c r="F59">
        <v>5</v>
      </c>
      <c r="G59">
        <v>8</v>
      </c>
      <c r="H59">
        <v>4</v>
      </c>
      <c r="I59" s="85">
        <v>7</v>
      </c>
      <c r="J59" s="85">
        <v>8.75</v>
      </c>
      <c r="K59" s="85">
        <v>14</v>
      </c>
      <c r="L59" s="85">
        <v>7</v>
      </c>
      <c r="M59">
        <v>1</v>
      </c>
      <c r="N59">
        <v>0</v>
      </c>
      <c r="O59">
        <v>0</v>
      </c>
    </row>
    <row r="60" spans="1:15" x14ac:dyDescent="0.2">
      <c r="A60" s="33">
        <v>2</v>
      </c>
      <c r="B60" t="s">
        <v>269</v>
      </c>
      <c r="C60" t="s">
        <v>49</v>
      </c>
      <c r="D60" s="85">
        <v>4</v>
      </c>
      <c r="E60">
        <v>6</v>
      </c>
      <c r="F60">
        <v>5</v>
      </c>
      <c r="G60">
        <v>3</v>
      </c>
      <c r="H60">
        <v>1</v>
      </c>
      <c r="I60" s="85">
        <v>10.5</v>
      </c>
      <c r="J60" s="85">
        <v>8.75</v>
      </c>
      <c r="K60" s="85">
        <v>5.25</v>
      </c>
      <c r="L60" s="85">
        <v>1.75</v>
      </c>
      <c r="M60">
        <v>1</v>
      </c>
      <c r="N60">
        <v>0</v>
      </c>
      <c r="O60">
        <v>0</v>
      </c>
    </row>
    <row r="61" spans="1:15" x14ac:dyDescent="0.2">
      <c r="A61" s="33">
        <v>2</v>
      </c>
      <c r="B61" t="s">
        <v>192</v>
      </c>
      <c r="C61" t="s">
        <v>56</v>
      </c>
      <c r="D61" s="85">
        <v>3.6666666666666674</v>
      </c>
      <c r="E61">
        <v>7</v>
      </c>
      <c r="F61">
        <v>7</v>
      </c>
      <c r="G61">
        <v>4</v>
      </c>
      <c r="H61">
        <v>1</v>
      </c>
      <c r="I61" s="85">
        <v>13.363636363636362</v>
      </c>
      <c r="J61" s="85">
        <v>13.363636363636362</v>
      </c>
      <c r="K61" s="85">
        <v>7.6363636363636349</v>
      </c>
      <c r="L61" s="85">
        <v>1.9090909090909087</v>
      </c>
      <c r="M61">
        <v>0</v>
      </c>
      <c r="N61">
        <v>2</v>
      </c>
      <c r="O61">
        <v>0</v>
      </c>
    </row>
    <row r="62" spans="1:15" x14ac:dyDescent="0.2">
      <c r="A62" s="33">
        <v>2</v>
      </c>
      <c r="B62" t="s">
        <v>217</v>
      </c>
      <c r="C62" t="s">
        <v>14</v>
      </c>
      <c r="D62" s="85">
        <v>3</v>
      </c>
      <c r="E62">
        <v>8</v>
      </c>
      <c r="F62">
        <v>7</v>
      </c>
      <c r="G62">
        <v>3</v>
      </c>
      <c r="H62">
        <v>3</v>
      </c>
      <c r="I62" s="85">
        <v>18.666666666666668</v>
      </c>
      <c r="J62" s="85">
        <v>16.333333333333332</v>
      </c>
      <c r="K62" s="85">
        <v>7</v>
      </c>
      <c r="L62" s="85">
        <v>7</v>
      </c>
      <c r="M62">
        <v>0</v>
      </c>
      <c r="N62">
        <v>0</v>
      </c>
      <c r="O62">
        <v>0</v>
      </c>
    </row>
    <row r="63" spans="1:15" x14ac:dyDescent="0.2">
      <c r="A63" s="33">
        <v>2</v>
      </c>
      <c r="B63" t="s">
        <v>231</v>
      </c>
      <c r="C63" t="s">
        <v>14</v>
      </c>
      <c r="D63" s="85">
        <v>2.6666666666666674</v>
      </c>
      <c r="E63">
        <v>7</v>
      </c>
      <c r="F63">
        <v>4</v>
      </c>
      <c r="G63">
        <v>3</v>
      </c>
      <c r="H63">
        <v>2</v>
      </c>
      <c r="I63" s="85">
        <v>18.374999999999996</v>
      </c>
      <c r="J63" s="85">
        <v>10.499999999999996</v>
      </c>
      <c r="K63" s="85">
        <v>7.8749999999999982</v>
      </c>
      <c r="L63" s="85">
        <v>5.2499999999999982</v>
      </c>
      <c r="M63">
        <v>0</v>
      </c>
      <c r="N63">
        <v>0</v>
      </c>
      <c r="O63">
        <v>0</v>
      </c>
    </row>
    <row r="64" spans="1:15" x14ac:dyDescent="0.2">
      <c r="A64" s="33">
        <v>2</v>
      </c>
      <c r="B64" t="s">
        <v>258</v>
      </c>
      <c r="C64" t="s">
        <v>15</v>
      </c>
      <c r="D64" s="85">
        <v>2.3333333333333335</v>
      </c>
      <c r="E64">
        <v>7</v>
      </c>
      <c r="F64">
        <v>8</v>
      </c>
      <c r="G64">
        <v>5</v>
      </c>
      <c r="H64">
        <v>1</v>
      </c>
      <c r="I64" s="85">
        <v>21</v>
      </c>
      <c r="J64" s="85">
        <v>24</v>
      </c>
      <c r="K64" s="85">
        <v>14.999999999999998</v>
      </c>
      <c r="L64" s="85">
        <v>3</v>
      </c>
      <c r="M64">
        <v>0</v>
      </c>
      <c r="N64">
        <v>2</v>
      </c>
      <c r="O64">
        <v>0</v>
      </c>
    </row>
    <row r="65" spans="1:15" x14ac:dyDescent="0.2">
      <c r="A65" s="33">
        <v>1</v>
      </c>
      <c r="B65" t="s">
        <v>240</v>
      </c>
      <c r="C65" t="s">
        <v>9</v>
      </c>
      <c r="D65" s="85">
        <v>2</v>
      </c>
      <c r="E65">
        <v>8</v>
      </c>
      <c r="F65">
        <v>9</v>
      </c>
      <c r="G65">
        <v>6</v>
      </c>
      <c r="H65">
        <v>2</v>
      </c>
      <c r="I65" s="85">
        <v>28</v>
      </c>
      <c r="J65" s="85">
        <v>31.5</v>
      </c>
      <c r="K65" s="85">
        <v>21</v>
      </c>
      <c r="L65" s="85">
        <v>7</v>
      </c>
      <c r="M65">
        <v>0</v>
      </c>
      <c r="N65">
        <v>0</v>
      </c>
      <c r="O65">
        <v>0</v>
      </c>
    </row>
    <row r="66" spans="1:15" x14ac:dyDescent="0.2">
      <c r="A66" s="33">
        <v>1</v>
      </c>
      <c r="B66" t="s">
        <v>311</v>
      </c>
      <c r="C66" t="s">
        <v>14</v>
      </c>
      <c r="D66" s="85">
        <v>1</v>
      </c>
      <c r="E66">
        <v>3</v>
      </c>
      <c r="F66">
        <v>6</v>
      </c>
      <c r="G66">
        <v>5</v>
      </c>
      <c r="H66">
        <v>0</v>
      </c>
      <c r="I66" s="85">
        <v>21</v>
      </c>
      <c r="J66" s="85">
        <v>42</v>
      </c>
      <c r="K66" s="85">
        <v>35</v>
      </c>
      <c r="L66" s="85">
        <v>0</v>
      </c>
      <c r="M66">
        <v>0</v>
      </c>
      <c r="N66">
        <v>0</v>
      </c>
      <c r="O66">
        <v>0</v>
      </c>
    </row>
    <row r="67" spans="1:15" x14ac:dyDescent="0.2">
      <c r="A67" s="33">
        <v>1</v>
      </c>
      <c r="B67" t="s">
        <v>215</v>
      </c>
      <c r="C67" t="s">
        <v>8</v>
      </c>
      <c r="D67" s="85">
        <v>1</v>
      </c>
      <c r="E67">
        <v>3</v>
      </c>
      <c r="F67">
        <v>0</v>
      </c>
      <c r="G67">
        <v>0</v>
      </c>
      <c r="H67">
        <v>1</v>
      </c>
      <c r="I67" s="85">
        <v>21</v>
      </c>
      <c r="J67" s="85">
        <v>0</v>
      </c>
      <c r="K67" s="85">
        <v>0</v>
      </c>
      <c r="L67" s="85">
        <v>7</v>
      </c>
      <c r="M67">
        <v>0</v>
      </c>
      <c r="N67">
        <v>0</v>
      </c>
      <c r="O67">
        <v>0</v>
      </c>
    </row>
    <row r="68" spans="1:15" x14ac:dyDescent="0.2">
      <c r="A68" s="33">
        <v>2</v>
      </c>
      <c r="B68" t="s">
        <v>227</v>
      </c>
      <c r="C68" t="s">
        <v>56</v>
      </c>
      <c r="D68" s="85">
        <v>0.66666666666666663</v>
      </c>
      <c r="E68">
        <v>2</v>
      </c>
      <c r="F68">
        <v>4</v>
      </c>
      <c r="G68">
        <v>6</v>
      </c>
      <c r="H68">
        <v>1</v>
      </c>
      <c r="I68" s="85">
        <v>21</v>
      </c>
      <c r="J68" s="85">
        <v>42</v>
      </c>
      <c r="K68" s="85">
        <v>63</v>
      </c>
      <c r="L68" s="85">
        <v>10.5</v>
      </c>
      <c r="M68">
        <v>0</v>
      </c>
      <c r="N68">
        <v>0</v>
      </c>
      <c r="O68">
        <v>0</v>
      </c>
    </row>
    <row r="69" spans="1:15" x14ac:dyDescent="0.2">
      <c r="A69" s="33">
        <v>1</v>
      </c>
      <c r="B69" t="s">
        <v>319</v>
      </c>
      <c r="C69" t="s">
        <v>56</v>
      </c>
      <c r="D69" s="85">
        <v>0</v>
      </c>
      <c r="E69">
        <v>0</v>
      </c>
      <c r="F69">
        <v>0</v>
      </c>
      <c r="G69">
        <v>1</v>
      </c>
      <c r="H69">
        <v>0</v>
      </c>
      <c r="I69" s="85" t="e">
        <v>#DIV/0!</v>
      </c>
      <c r="J69" s="85" t="e">
        <v>#DIV/0!</v>
      </c>
      <c r="K69" s="85" t="e">
        <v>#DIV/0!</v>
      </c>
      <c r="L69" s="85" t="e">
        <v>#DIV/0!</v>
      </c>
      <c r="M69">
        <v>0</v>
      </c>
      <c r="N69">
        <v>0</v>
      </c>
      <c r="O6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Q29" sqref="Q2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46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113</v>
      </c>
      <c r="J1" s="5" t="s">
        <v>2</v>
      </c>
      <c r="K1" s="6" t="s">
        <v>1</v>
      </c>
      <c r="L1" s="7" t="s">
        <v>114</v>
      </c>
      <c r="M1" s="5" t="s">
        <v>4</v>
      </c>
      <c r="N1" s="6" t="s">
        <v>1</v>
      </c>
      <c r="O1" s="7" t="s">
        <v>115</v>
      </c>
      <c r="R1" s="46"/>
      <c r="T1" s="46"/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  <c r="R2" s="46"/>
      <c r="T2" s="46"/>
    </row>
    <row r="3" spans="1:38" s="8" customFormat="1" ht="17.100000000000001" customHeight="1" x14ac:dyDescent="0.25">
      <c r="A3" s="1" t="s">
        <v>6</v>
      </c>
      <c r="B3" s="2"/>
      <c r="C3" s="1" t="s">
        <v>66</v>
      </c>
      <c r="D3" s="2"/>
      <c r="E3" s="12"/>
      <c r="F3" s="3"/>
      <c r="G3" s="13" t="s">
        <v>129</v>
      </c>
      <c r="H3" s="14" t="s">
        <v>23</v>
      </c>
      <c r="I3" s="15"/>
      <c r="J3" s="13" t="s">
        <v>129</v>
      </c>
      <c r="K3" s="14" t="s">
        <v>62</v>
      </c>
      <c r="L3" s="15"/>
      <c r="M3" s="13" t="s">
        <v>7</v>
      </c>
      <c r="N3" s="14" t="s">
        <v>9</v>
      </c>
      <c r="O3" s="15"/>
      <c r="T3" s="46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3</v>
      </c>
      <c r="I4" s="7" t="s">
        <v>117</v>
      </c>
      <c r="J4" s="5" t="s">
        <v>11</v>
      </c>
      <c r="K4" s="6" t="s">
        <v>3</v>
      </c>
      <c r="L4" s="7" t="s">
        <v>522</v>
      </c>
      <c r="M4" s="5" t="s">
        <v>12</v>
      </c>
      <c r="N4" s="6" t="s">
        <v>3</v>
      </c>
      <c r="O4" s="7" t="s">
        <v>533</v>
      </c>
    </row>
    <row r="5" spans="1:38" s="8" customFormat="1" ht="17.100000000000001" customHeight="1" x14ac:dyDescent="0.25">
      <c r="A5" s="1" t="s">
        <v>13</v>
      </c>
      <c r="B5" s="2"/>
      <c r="C5" s="1" t="s">
        <v>67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  <c r="U5" s="87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7</v>
      </c>
      <c r="H6" s="14" t="s">
        <v>60</v>
      </c>
      <c r="J6" s="13" t="s">
        <v>129</v>
      </c>
      <c r="K6" s="14" t="s">
        <v>68</v>
      </c>
      <c r="L6" s="15"/>
      <c r="M6" s="13" t="s">
        <v>129</v>
      </c>
      <c r="N6" s="14" t="s">
        <v>47</v>
      </c>
      <c r="O6" s="15"/>
      <c r="U6" s="87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4</v>
      </c>
      <c r="D7" s="5" t="s">
        <v>17</v>
      </c>
      <c r="E7" s="6" t="s">
        <v>3</v>
      </c>
      <c r="F7" s="7" t="s">
        <v>535</v>
      </c>
      <c r="G7" s="5" t="s">
        <v>18</v>
      </c>
      <c r="H7" s="6" t="s">
        <v>1</v>
      </c>
      <c r="I7" s="7" t="s">
        <v>535</v>
      </c>
      <c r="J7" s="5" t="s">
        <v>19</v>
      </c>
      <c r="K7" s="6" t="s">
        <v>1</v>
      </c>
      <c r="L7" s="7" t="s">
        <v>542</v>
      </c>
      <c r="M7" s="5" t="s">
        <v>20</v>
      </c>
      <c r="N7" s="6" t="s">
        <v>3</v>
      </c>
      <c r="O7" s="7" t="s">
        <v>521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6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129</v>
      </c>
      <c r="E9" s="14" t="s">
        <v>64</v>
      </c>
      <c r="F9" s="15"/>
      <c r="G9" s="13" t="s">
        <v>7</v>
      </c>
      <c r="H9" s="14" t="s">
        <v>15</v>
      </c>
      <c r="I9" s="15"/>
      <c r="J9" s="13" t="s">
        <v>515</v>
      </c>
      <c r="K9" s="14" t="s">
        <v>52</v>
      </c>
      <c r="L9" s="15"/>
      <c r="M9" s="13" t="s">
        <v>515</v>
      </c>
      <c r="N9" s="14" t="s">
        <v>49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88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38</v>
      </c>
      <c r="B12" s="19">
        <f>T12</f>
        <v>10</v>
      </c>
      <c r="C12" s="36" t="str">
        <f>AL12</f>
        <v>Spangler, Adam</v>
      </c>
      <c r="D12" s="36">
        <f t="shared" ref="D12:L12" si="0">U12</f>
        <v>29</v>
      </c>
      <c r="E12" s="20">
        <f t="shared" si="0"/>
        <v>5</v>
      </c>
      <c r="F12" s="20">
        <f t="shared" si="0"/>
        <v>12</v>
      </c>
      <c r="G12" s="20">
        <f t="shared" si="0"/>
        <v>2</v>
      </c>
      <c r="H12" s="20">
        <f t="shared" si="0"/>
        <v>1</v>
      </c>
      <c r="I12" s="20">
        <f t="shared" si="0"/>
        <v>0</v>
      </c>
      <c r="J12" s="20">
        <f t="shared" si="0"/>
        <v>2</v>
      </c>
      <c r="K12" s="20">
        <f t="shared" si="0"/>
        <v>4</v>
      </c>
      <c r="L12" s="20">
        <f t="shared" si="0"/>
        <v>3</v>
      </c>
      <c r="M12" s="21">
        <f t="shared" ref="M12:M24" si="1">F12/D12</f>
        <v>0.41379310344827586</v>
      </c>
      <c r="N12" s="20">
        <f>F12+G12+(H12*2)+(I12*3)</f>
        <v>16</v>
      </c>
      <c r="O12" s="21">
        <f>N12/D12</f>
        <v>0.55172413793103448</v>
      </c>
      <c r="Q12">
        <v>1</v>
      </c>
      <c r="R12" t="s">
        <v>366</v>
      </c>
      <c r="S12">
        <v>0.41399999999999998</v>
      </c>
      <c r="T12">
        <v>10</v>
      </c>
      <c r="U12">
        <v>29</v>
      </c>
      <c r="V12">
        <v>5</v>
      </c>
      <c r="W12">
        <v>12</v>
      </c>
      <c r="X12">
        <v>2</v>
      </c>
      <c r="Y12">
        <v>1</v>
      </c>
      <c r="Z12">
        <v>0</v>
      </c>
      <c r="AA12">
        <v>2</v>
      </c>
      <c r="AB12">
        <v>4</v>
      </c>
      <c r="AC12">
        <v>3</v>
      </c>
      <c r="AD12">
        <v>16</v>
      </c>
      <c r="AE12">
        <v>0.55200000000000005</v>
      </c>
      <c r="AG12">
        <f>FIND(" ",R12)</f>
        <v>5</v>
      </c>
      <c r="AH12">
        <f>LEN(R12)</f>
        <v>13</v>
      </c>
      <c r="AI12">
        <f>AH12-AG12</f>
        <v>8</v>
      </c>
      <c r="AJ12" t="str">
        <f>RIGHT(R12,AI12)</f>
        <v>Spangler</v>
      </c>
      <c r="AK12" t="str">
        <f>LEFT(R12,(AG12-1))</f>
        <v>Adam</v>
      </c>
      <c r="AL12" t="str">
        <f>AJ12&amp;", "&amp;AK12</f>
        <v>Spangler, Adam</v>
      </c>
    </row>
    <row r="13" spans="1:38" ht="17.100000000000001" customHeight="1" x14ac:dyDescent="0.2">
      <c r="A13" s="19">
        <v>47</v>
      </c>
      <c r="B13" s="19">
        <f t="shared" ref="B13:B24" si="2">T13</f>
        <v>10</v>
      </c>
      <c r="C13" s="36" t="str">
        <f t="shared" ref="C13:C24" si="3">AL13</f>
        <v>Linn, Bernie</v>
      </c>
      <c r="D13" s="36">
        <f t="shared" ref="D13:L24" si="4">U13</f>
        <v>29</v>
      </c>
      <c r="E13" s="20">
        <f t="shared" si="4"/>
        <v>6</v>
      </c>
      <c r="F13" s="20">
        <f t="shared" si="4"/>
        <v>8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4</v>
      </c>
      <c r="K13" s="20">
        <f t="shared" si="4"/>
        <v>4</v>
      </c>
      <c r="L13" s="20">
        <f t="shared" si="4"/>
        <v>3</v>
      </c>
      <c r="M13" s="21">
        <f t="shared" si="1"/>
        <v>0.27586206896551724</v>
      </c>
      <c r="N13" s="20">
        <f>F13+G13+(H13*2)+(I13*3)</f>
        <v>8</v>
      </c>
      <c r="O13" s="21">
        <f t="shared" ref="O13:O24" si="5">N13/D13</f>
        <v>0.27586206896551724</v>
      </c>
      <c r="Q13">
        <v>2</v>
      </c>
      <c r="R13" t="s">
        <v>368</v>
      </c>
      <c r="S13">
        <v>0.27600000000000002</v>
      </c>
      <c r="T13">
        <v>10</v>
      </c>
      <c r="U13">
        <v>29</v>
      </c>
      <c r="V13">
        <v>6</v>
      </c>
      <c r="W13">
        <v>8</v>
      </c>
      <c r="X13">
        <v>0</v>
      </c>
      <c r="Y13">
        <v>0</v>
      </c>
      <c r="Z13">
        <v>0</v>
      </c>
      <c r="AA13">
        <v>4</v>
      </c>
      <c r="AB13">
        <v>4</v>
      </c>
      <c r="AC13">
        <v>3</v>
      </c>
      <c r="AD13">
        <v>8</v>
      </c>
      <c r="AE13">
        <v>0.27600000000000002</v>
      </c>
      <c r="AG13">
        <f t="shared" ref="AG13:AG24" si="6">FIND(" ",R13)</f>
        <v>7</v>
      </c>
      <c r="AH13">
        <f t="shared" ref="AH13:AH24" si="7">LEN(R13)</f>
        <v>11</v>
      </c>
      <c r="AI13">
        <f t="shared" ref="AI13:AI24" si="8">AH13-AG13</f>
        <v>4</v>
      </c>
      <c r="AJ13" t="str">
        <f t="shared" ref="AJ13:AJ24" si="9">RIGHT(R13,AI13)</f>
        <v>Linn</v>
      </c>
      <c r="AK13" t="str">
        <f t="shared" ref="AK13:AK24" si="10">LEFT(R13,(AG13-1))</f>
        <v>Bernie</v>
      </c>
      <c r="AL13" t="str">
        <f t="shared" ref="AL13:AL24" si="11">AJ13&amp;", "&amp;AK13</f>
        <v>Linn, Bernie</v>
      </c>
    </row>
    <row r="14" spans="1:38" ht="17.100000000000001" customHeight="1" x14ac:dyDescent="0.2">
      <c r="A14" s="19">
        <v>45</v>
      </c>
      <c r="B14" s="19">
        <f t="shared" si="2"/>
        <v>9</v>
      </c>
      <c r="C14" s="36" t="str">
        <f t="shared" si="3"/>
        <v>Hamme, Matt</v>
      </c>
      <c r="D14" s="36">
        <f t="shared" si="4"/>
        <v>23</v>
      </c>
      <c r="E14" s="20">
        <f t="shared" si="4"/>
        <v>4</v>
      </c>
      <c r="F14" s="20">
        <f t="shared" si="4"/>
        <v>9</v>
      </c>
      <c r="G14" s="20">
        <f t="shared" si="4"/>
        <v>3</v>
      </c>
      <c r="H14" s="20">
        <f t="shared" si="4"/>
        <v>0</v>
      </c>
      <c r="I14" s="20">
        <f t="shared" si="4"/>
        <v>0</v>
      </c>
      <c r="J14" s="20">
        <f t="shared" si="4"/>
        <v>4</v>
      </c>
      <c r="K14" s="20">
        <f t="shared" si="4"/>
        <v>6</v>
      </c>
      <c r="L14" s="20">
        <f t="shared" si="4"/>
        <v>4</v>
      </c>
      <c r="M14" s="21">
        <f t="shared" si="1"/>
        <v>0.39130434782608697</v>
      </c>
      <c r="N14" s="20">
        <f t="shared" ref="N14:N24" si="12">F14+G14+(H14*2)+(I14*3)</f>
        <v>12</v>
      </c>
      <c r="O14" s="21">
        <f t="shared" si="5"/>
        <v>0.52173913043478259</v>
      </c>
      <c r="Q14">
        <v>3</v>
      </c>
      <c r="R14" t="s">
        <v>367</v>
      </c>
      <c r="S14">
        <v>0.39100000000000001</v>
      </c>
      <c r="T14">
        <v>9</v>
      </c>
      <c r="U14">
        <v>23</v>
      </c>
      <c r="V14">
        <v>4</v>
      </c>
      <c r="W14">
        <v>9</v>
      </c>
      <c r="X14">
        <v>3</v>
      </c>
      <c r="Y14">
        <v>0</v>
      </c>
      <c r="Z14">
        <v>0</v>
      </c>
      <c r="AA14">
        <v>4</v>
      </c>
      <c r="AB14">
        <v>6</v>
      </c>
      <c r="AC14">
        <v>4</v>
      </c>
      <c r="AD14">
        <v>12</v>
      </c>
      <c r="AE14">
        <v>0.52200000000000002</v>
      </c>
      <c r="AG14">
        <f t="shared" si="6"/>
        <v>5</v>
      </c>
      <c r="AH14">
        <f t="shared" si="7"/>
        <v>10</v>
      </c>
      <c r="AI14">
        <f t="shared" si="8"/>
        <v>5</v>
      </c>
      <c r="AJ14" t="str">
        <f t="shared" si="9"/>
        <v>Hamme</v>
      </c>
      <c r="AK14" t="str">
        <f t="shared" si="10"/>
        <v>Matt</v>
      </c>
      <c r="AL14" t="str">
        <f t="shared" si="11"/>
        <v>Hamme, Matt</v>
      </c>
    </row>
    <row r="15" spans="1:38" ht="17.100000000000001" customHeight="1" x14ac:dyDescent="0.2">
      <c r="A15" s="19">
        <v>40</v>
      </c>
      <c r="B15" s="19">
        <f t="shared" si="2"/>
        <v>7</v>
      </c>
      <c r="C15" s="36" t="str">
        <f t="shared" si="3"/>
        <v>Guth, Adam</v>
      </c>
      <c r="D15" s="36">
        <f t="shared" si="4"/>
        <v>18</v>
      </c>
      <c r="E15" s="20">
        <f t="shared" si="4"/>
        <v>2</v>
      </c>
      <c r="F15" s="20">
        <f t="shared" si="4"/>
        <v>5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5</v>
      </c>
      <c r="K15" s="20">
        <f t="shared" si="4"/>
        <v>2</v>
      </c>
      <c r="L15" s="20">
        <f t="shared" si="4"/>
        <v>4</v>
      </c>
      <c r="M15" s="21">
        <f t="shared" si="1"/>
        <v>0.27777777777777779</v>
      </c>
      <c r="N15" s="20">
        <f t="shared" si="12"/>
        <v>5</v>
      </c>
      <c r="O15" s="21">
        <f t="shared" si="5"/>
        <v>0.27777777777777779</v>
      </c>
      <c r="Q15">
        <v>4</v>
      </c>
      <c r="R15" t="s">
        <v>369</v>
      </c>
      <c r="S15">
        <v>0.27800000000000002</v>
      </c>
      <c r="T15">
        <v>7</v>
      </c>
      <c r="U15">
        <v>18</v>
      </c>
      <c r="V15">
        <v>2</v>
      </c>
      <c r="W15">
        <v>5</v>
      </c>
      <c r="X15">
        <v>0</v>
      </c>
      <c r="Y15">
        <v>0</v>
      </c>
      <c r="Z15">
        <v>0</v>
      </c>
      <c r="AA15">
        <v>5</v>
      </c>
      <c r="AB15">
        <v>2</v>
      </c>
      <c r="AC15">
        <v>4</v>
      </c>
      <c r="AD15">
        <v>5</v>
      </c>
      <c r="AE15">
        <v>0.27800000000000002</v>
      </c>
      <c r="AG15">
        <f t="shared" si="6"/>
        <v>5</v>
      </c>
      <c r="AH15">
        <f t="shared" si="7"/>
        <v>9</v>
      </c>
      <c r="AI15">
        <f t="shared" si="8"/>
        <v>4</v>
      </c>
      <c r="AJ15" t="str">
        <f t="shared" si="9"/>
        <v>Guth</v>
      </c>
      <c r="AK15" t="str">
        <f t="shared" si="10"/>
        <v>Adam</v>
      </c>
      <c r="AL15" t="str">
        <f t="shared" si="11"/>
        <v>Guth, Adam</v>
      </c>
    </row>
    <row r="16" spans="1:38" ht="17.100000000000001" customHeight="1" x14ac:dyDescent="0.2">
      <c r="A16" s="19">
        <v>45</v>
      </c>
      <c r="B16" s="19">
        <f t="shared" si="2"/>
        <v>8</v>
      </c>
      <c r="C16" s="36" t="str">
        <f t="shared" si="3"/>
        <v>Bankert, Troy</v>
      </c>
      <c r="D16" s="36">
        <f t="shared" si="4"/>
        <v>22</v>
      </c>
      <c r="E16" s="20">
        <f t="shared" si="4"/>
        <v>6</v>
      </c>
      <c r="F16" s="20">
        <f t="shared" si="4"/>
        <v>5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2</v>
      </c>
      <c r="K16" s="20">
        <f t="shared" si="4"/>
        <v>4</v>
      </c>
      <c r="L16" s="20">
        <f t="shared" si="4"/>
        <v>5</v>
      </c>
      <c r="M16" s="21">
        <f t="shared" si="1"/>
        <v>0.22727272727272727</v>
      </c>
      <c r="N16" s="20">
        <f t="shared" si="12"/>
        <v>5</v>
      </c>
      <c r="O16" s="21">
        <f t="shared" si="5"/>
        <v>0.22727272727272727</v>
      </c>
      <c r="Q16">
        <v>5</v>
      </c>
      <c r="R16" t="s">
        <v>370</v>
      </c>
      <c r="S16">
        <v>0.22700000000000001</v>
      </c>
      <c r="T16">
        <v>8</v>
      </c>
      <c r="U16">
        <v>22</v>
      </c>
      <c r="V16">
        <v>6</v>
      </c>
      <c r="W16">
        <v>5</v>
      </c>
      <c r="X16">
        <v>0</v>
      </c>
      <c r="Y16">
        <v>0</v>
      </c>
      <c r="Z16">
        <v>0</v>
      </c>
      <c r="AA16">
        <v>2</v>
      </c>
      <c r="AB16">
        <v>4</v>
      </c>
      <c r="AC16">
        <v>5</v>
      </c>
      <c r="AD16">
        <v>5</v>
      </c>
      <c r="AE16">
        <v>0.22700000000000001</v>
      </c>
      <c r="AG16">
        <f t="shared" si="6"/>
        <v>5</v>
      </c>
      <c r="AH16">
        <f t="shared" si="7"/>
        <v>12</v>
      </c>
      <c r="AI16">
        <f t="shared" si="8"/>
        <v>7</v>
      </c>
      <c r="AJ16" t="str">
        <f t="shared" si="9"/>
        <v>Bankert</v>
      </c>
      <c r="AK16" t="str">
        <f t="shared" si="10"/>
        <v>Troy</v>
      </c>
      <c r="AL16" t="str">
        <f t="shared" si="11"/>
        <v>Bankert, Troy</v>
      </c>
    </row>
    <row r="17" spans="1:38" ht="17.100000000000001" customHeight="1" x14ac:dyDescent="0.2">
      <c r="A17" s="19">
        <v>46</v>
      </c>
      <c r="B17" s="19">
        <f t="shared" si="2"/>
        <v>10</v>
      </c>
      <c r="C17" s="36" t="str">
        <f t="shared" si="3"/>
        <v>Dougherty, Rich</v>
      </c>
      <c r="D17" s="36">
        <f t="shared" si="4"/>
        <v>29</v>
      </c>
      <c r="E17" s="20">
        <f t="shared" si="4"/>
        <v>3</v>
      </c>
      <c r="F17" s="20">
        <f t="shared" si="4"/>
        <v>11</v>
      </c>
      <c r="G17" s="20">
        <f t="shared" si="4"/>
        <v>1</v>
      </c>
      <c r="H17" s="20">
        <f t="shared" si="4"/>
        <v>0</v>
      </c>
      <c r="I17" s="20">
        <f t="shared" si="4"/>
        <v>1</v>
      </c>
      <c r="J17" s="20">
        <f t="shared" si="4"/>
        <v>5</v>
      </c>
      <c r="K17" s="20">
        <f t="shared" si="4"/>
        <v>3</v>
      </c>
      <c r="L17" s="20">
        <f t="shared" si="4"/>
        <v>2</v>
      </c>
      <c r="M17" s="21">
        <f t="shared" si="1"/>
        <v>0.37931034482758619</v>
      </c>
      <c r="N17" s="20">
        <f t="shared" si="12"/>
        <v>15</v>
      </c>
      <c r="O17" s="21">
        <f t="shared" si="5"/>
        <v>0.51724137931034486</v>
      </c>
      <c r="Q17">
        <v>6</v>
      </c>
      <c r="R17" t="s">
        <v>371</v>
      </c>
      <c r="S17">
        <v>0.379</v>
      </c>
      <c r="T17">
        <v>10</v>
      </c>
      <c r="U17">
        <v>29</v>
      </c>
      <c r="V17">
        <v>3</v>
      </c>
      <c r="W17">
        <v>11</v>
      </c>
      <c r="X17">
        <v>1</v>
      </c>
      <c r="Y17">
        <v>0</v>
      </c>
      <c r="Z17">
        <v>1</v>
      </c>
      <c r="AA17">
        <v>5</v>
      </c>
      <c r="AB17">
        <v>3</v>
      </c>
      <c r="AC17">
        <v>2</v>
      </c>
      <c r="AD17">
        <v>15</v>
      </c>
      <c r="AE17">
        <v>0.51700000000000002</v>
      </c>
      <c r="AG17">
        <f t="shared" si="6"/>
        <v>5</v>
      </c>
      <c r="AH17">
        <f t="shared" si="7"/>
        <v>14</v>
      </c>
      <c r="AI17">
        <f t="shared" si="8"/>
        <v>9</v>
      </c>
      <c r="AJ17" t="str">
        <f t="shared" si="9"/>
        <v>Dougherty</v>
      </c>
      <c r="AK17" t="str">
        <f t="shared" si="10"/>
        <v>Rich</v>
      </c>
      <c r="AL17" t="str">
        <f t="shared" si="11"/>
        <v>Dougherty, Rich</v>
      </c>
    </row>
    <row r="18" spans="1:38" ht="17.100000000000001" customHeight="1" x14ac:dyDescent="0.2">
      <c r="A18" s="19">
        <v>55</v>
      </c>
      <c r="B18" s="19">
        <f t="shared" si="2"/>
        <v>8</v>
      </c>
      <c r="C18" s="36" t="str">
        <f t="shared" si="3"/>
        <v>Thomas, Tom</v>
      </c>
      <c r="D18" s="36">
        <f t="shared" si="4"/>
        <v>21</v>
      </c>
      <c r="E18" s="20">
        <f t="shared" si="4"/>
        <v>3</v>
      </c>
      <c r="F18" s="20">
        <f t="shared" si="4"/>
        <v>7</v>
      </c>
      <c r="G18" s="20">
        <f t="shared" si="4"/>
        <v>3</v>
      </c>
      <c r="H18" s="20">
        <f t="shared" si="4"/>
        <v>0</v>
      </c>
      <c r="I18" s="20">
        <f t="shared" si="4"/>
        <v>0</v>
      </c>
      <c r="J18" s="20">
        <f t="shared" si="4"/>
        <v>5</v>
      </c>
      <c r="K18" s="20">
        <f t="shared" si="4"/>
        <v>3</v>
      </c>
      <c r="L18" s="20">
        <f t="shared" si="4"/>
        <v>1</v>
      </c>
      <c r="M18" s="21">
        <f t="shared" si="1"/>
        <v>0.33333333333333331</v>
      </c>
      <c r="N18" s="20">
        <f t="shared" si="12"/>
        <v>10</v>
      </c>
      <c r="O18" s="21">
        <f t="shared" si="5"/>
        <v>0.47619047619047616</v>
      </c>
      <c r="Q18">
        <v>7</v>
      </c>
      <c r="R18" t="s">
        <v>372</v>
      </c>
      <c r="S18">
        <v>0.33300000000000002</v>
      </c>
      <c r="T18">
        <v>8</v>
      </c>
      <c r="U18">
        <v>21</v>
      </c>
      <c r="V18">
        <v>3</v>
      </c>
      <c r="W18">
        <v>7</v>
      </c>
      <c r="X18">
        <v>3</v>
      </c>
      <c r="Y18">
        <v>0</v>
      </c>
      <c r="Z18">
        <v>0</v>
      </c>
      <c r="AA18">
        <v>5</v>
      </c>
      <c r="AB18">
        <v>3</v>
      </c>
      <c r="AC18">
        <v>1</v>
      </c>
      <c r="AD18">
        <v>10</v>
      </c>
      <c r="AE18">
        <v>0.47599999999999998</v>
      </c>
      <c r="AG18">
        <f t="shared" si="6"/>
        <v>4</v>
      </c>
      <c r="AH18">
        <f t="shared" si="7"/>
        <v>10</v>
      </c>
      <c r="AI18">
        <f t="shared" si="8"/>
        <v>6</v>
      </c>
      <c r="AJ18" t="str">
        <f t="shared" si="9"/>
        <v>Thomas</v>
      </c>
      <c r="AK18" t="str">
        <f t="shared" si="10"/>
        <v>Tom</v>
      </c>
      <c r="AL18" t="str">
        <f t="shared" si="11"/>
        <v>Thomas, Tom</v>
      </c>
    </row>
    <row r="19" spans="1:38" ht="17.100000000000001" customHeight="1" x14ac:dyDescent="0.2">
      <c r="A19" s="19">
        <v>49</v>
      </c>
      <c r="B19" s="19">
        <f t="shared" si="2"/>
        <v>6</v>
      </c>
      <c r="C19" s="36" t="str">
        <f t="shared" si="3"/>
        <v>Hall, Jon</v>
      </c>
      <c r="D19" s="36">
        <f t="shared" si="4"/>
        <v>17</v>
      </c>
      <c r="E19" s="20">
        <f t="shared" si="4"/>
        <v>0</v>
      </c>
      <c r="F19" s="20">
        <f t="shared" si="4"/>
        <v>6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2</v>
      </c>
      <c r="K19" s="20">
        <f t="shared" si="4"/>
        <v>0</v>
      </c>
      <c r="L19" s="20">
        <f t="shared" si="4"/>
        <v>0</v>
      </c>
      <c r="M19" s="21">
        <f t="shared" si="1"/>
        <v>0.35294117647058826</v>
      </c>
      <c r="N19" s="20">
        <f t="shared" si="12"/>
        <v>6</v>
      </c>
      <c r="O19" s="21">
        <f t="shared" si="5"/>
        <v>0.35294117647058826</v>
      </c>
      <c r="Q19">
        <v>8</v>
      </c>
      <c r="R19" t="s">
        <v>373</v>
      </c>
      <c r="S19">
        <v>0.35299999999999998</v>
      </c>
      <c r="T19">
        <v>6</v>
      </c>
      <c r="U19">
        <v>17</v>
      </c>
      <c r="V19">
        <v>0</v>
      </c>
      <c r="W19">
        <v>6</v>
      </c>
      <c r="X19">
        <v>0</v>
      </c>
      <c r="Y19">
        <v>0</v>
      </c>
      <c r="Z19">
        <v>0</v>
      </c>
      <c r="AA19">
        <v>2</v>
      </c>
      <c r="AB19">
        <v>0</v>
      </c>
      <c r="AC19">
        <v>0</v>
      </c>
      <c r="AD19">
        <v>6</v>
      </c>
      <c r="AE19">
        <v>0.35299999999999998</v>
      </c>
      <c r="AG19">
        <f t="shared" si="6"/>
        <v>4</v>
      </c>
      <c r="AH19">
        <f t="shared" si="7"/>
        <v>8</v>
      </c>
      <c r="AI19">
        <f t="shared" si="8"/>
        <v>4</v>
      </c>
      <c r="AJ19" t="str">
        <f t="shared" si="9"/>
        <v>Hall</v>
      </c>
      <c r="AK19" t="str">
        <f t="shared" si="10"/>
        <v>Jon</v>
      </c>
      <c r="AL19" t="str">
        <f t="shared" si="11"/>
        <v>Hall, Jon</v>
      </c>
    </row>
    <row r="20" spans="1:38" ht="17.100000000000001" customHeight="1" x14ac:dyDescent="0.2">
      <c r="A20" s="19">
        <v>46</v>
      </c>
      <c r="B20" s="19">
        <f t="shared" si="2"/>
        <v>8</v>
      </c>
      <c r="C20" s="36" t="str">
        <f t="shared" si="3"/>
        <v>Teeter, Gary</v>
      </c>
      <c r="D20" s="36">
        <f t="shared" si="4"/>
        <v>19</v>
      </c>
      <c r="E20" s="20">
        <f t="shared" si="4"/>
        <v>0</v>
      </c>
      <c r="F20" s="20">
        <f t="shared" si="4"/>
        <v>0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2</v>
      </c>
      <c r="L20" s="20">
        <f t="shared" si="4"/>
        <v>11</v>
      </c>
      <c r="M20" s="21">
        <f t="shared" si="1"/>
        <v>0</v>
      </c>
      <c r="N20" s="20">
        <f t="shared" si="12"/>
        <v>0</v>
      </c>
      <c r="O20" s="21">
        <f t="shared" si="5"/>
        <v>0</v>
      </c>
      <c r="Q20">
        <v>9</v>
      </c>
      <c r="R20" t="s">
        <v>374</v>
      </c>
      <c r="S20">
        <v>0</v>
      </c>
      <c r="T20">
        <v>8</v>
      </c>
      <c r="U20">
        <v>19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2</v>
      </c>
      <c r="AC20">
        <v>11</v>
      </c>
      <c r="AD20">
        <v>0</v>
      </c>
      <c r="AE20">
        <v>0</v>
      </c>
      <c r="AG20">
        <f t="shared" si="6"/>
        <v>5</v>
      </c>
      <c r="AH20">
        <f t="shared" si="7"/>
        <v>11</v>
      </c>
      <c r="AI20">
        <f t="shared" si="8"/>
        <v>6</v>
      </c>
      <c r="AJ20" t="str">
        <f t="shared" si="9"/>
        <v>Teeter</v>
      </c>
      <c r="AK20" t="str">
        <f t="shared" si="10"/>
        <v>Gary</v>
      </c>
      <c r="AL20" t="str">
        <f t="shared" si="11"/>
        <v>Teeter, Gary</v>
      </c>
    </row>
    <row r="21" spans="1:38" ht="17.100000000000001" customHeight="1" x14ac:dyDescent="0.2">
      <c r="A21" s="19">
        <v>56</v>
      </c>
      <c r="B21" s="19">
        <f t="shared" si="2"/>
        <v>10</v>
      </c>
      <c r="C21" s="36" t="str">
        <f t="shared" si="3"/>
        <v>Marchione, Jim</v>
      </c>
      <c r="D21" s="36">
        <f t="shared" si="4"/>
        <v>29</v>
      </c>
      <c r="E21" s="20">
        <f t="shared" si="4"/>
        <v>2</v>
      </c>
      <c r="F21" s="20">
        <f t="shared" si="4"/>
        <v>14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2</v>
      </c>
      <c r="K21" s="20">
        <f t="shared" si="4"/>
        <v>3</v>
      </c>
      <c r="L21" s="20">
        <f t="shared" si="4"/>
        <v>6</v>
      </c>
      <c r="M21" s="21">
        <f t="shared" si="1"/>
        <v>0.48275862068965519</v>
      </c>
      <c r="N21" s="20">
        <f t="shared" si="12"/>
        <v>14</v>
      </c>
      <c r="O21" s="21">
        <f t="shared" si="5"/>
        <v>0.48275862068965519</v>
      </c>
      <c r="Q21">
        <v>10</v>
      </c>
      <c r="R21" t="s">
        <v>375</v>
      </c>
      <c r="S21">
        <v>0.48299999999999998</v>
      </c>
      <c r="T21">
        <v>10</v>
      </c>
      <c r="U21">
        <v>29</v>
      </c>
      <c r="V21">
        <v>2</v>
      </c>
      <c r="W21">
        <v>14</v>
      </c>
      <c r="X21">
        <v>0</v>
      </c>
      <c r="Y21">
        <v>0</v>
      </c>
      <c r="Z21">
        <v>0</v>
      </c>
      <c r="AA21">
        <v>2</v>
      </c>
      <c r="AB21">
        <v>3</v>
      </c>
      <c r="AC21">
        <v>6</v>
      </c>
      <c r="AD21">
        <v>14</v>
      </c>
      <c r="AE21">
        <v>0.48299999999999998</v>
      </c>
      <c r="AG21">
        <f t="shared" si="6"/>
        <v>4</v>
      </c>
      <c r="AH21">
        <f t="shared" si="7"/>
        <v>13</v>
      </c>
      <c r="AI21">
        <f t="shared" si="8"/>
        <v>9</v>
      </c>
      <c r="AJ21" t="str">
        <f t="shared" si="9"/>
        <v>Marchione</v>
      </c>
      <c r="AK21" t="str">
        <f t="shared" si="10"/>
        <v>Jim</v>
      </c>
      <c r="AL21" t="str">
        <f t="shared" si="11"/>
        <v>Marchione, Jim</v>
      </c>
    </row>
    <row r="22" spans="1:38" ht="17.100000000000001" customHeight="1" x14ac:dyDescent="0.2">
      <c r="A22" s="19">
        <v>39</v>
      </c>
      <c r="B22" s="19">
        <f t="shared" si="2"/>
        <v>9</v>
      </c>
      <c r="C22" s="36" t="str">
        <f t="shared" si="3"/>
        <v>Sliver, Kevin</v>
      </c>
      <c r="D22" s="36">
        <f t="shared" si="4"/>
        <v>24</v>
      </c>
      <c r="E22" s="20">
        <f t="shared" si="4"/>
        <v>2</v>
      </c>
      <c r="F22" s="20">
        <f t="shared" si="4"/>
        <v>2</v>
      </c>
      <c r="G22" s="20">
        <f t="shared" si="4"/>
        <v>0</v>
      </c>
      <c r="H22" s="20">
        <f t="shared" si="4"/>
        <v>1</v>
      </c>
      <c r="I22" s="20">
        <f t="shared" si="4"/>
        <v>0</v>
      </c>
      <c r="J22" s="20">
        <f t="shared" si="4"/>
        <v>1</v>
      </c>
      <c r="K22" s="20">
        <f t="shared" si="4"/>
        <v>5</v>
      </c>
      <c r="L22" s="20">
        <f t="shared" si="4"/>
        <v>14</v>
      </c>
      <c r="M22" s="21">
        <f t="shared" si="1"/>
        <v>8.3333333333333329E-2</v>
      </c>
      <c r="N22" s="20">
        <f t="shared" si="12"/>
        <v>4</v>
      </c>
      <c r="O22" s="21">
        <f t="shared" si="5"/>
        <v>0.16666666666666666</v>
      </c>
      <c r="Q22">
        <v>11</v>
      </c>
      <c r="R22" t="s">
        <v>376</v>
      </c>
      <c r="S22">
        <v>8.3000000000000004E-2</v>
      </c>
      <c r="T22">
        <v>9</v>
      </c>
      <c r="U22">
        <v>24</v>
      </c>
      <c r="V22">
        <v>2</v>
      </c>
      <c r="W22">
        <v>2</v>
      </c>
      <c r="X22">
        <v>0</v>
      </c>
      <c r="Y22">
        <v>1</v>
      </c>
      <c r="Z22">
        <v>0</v>
      </c>
      <c r="AA22">
        <v>1</v>
      </c>
      <c r="AB22">
        <v>5</v>
      </c>
      <c r="AC22">
        <v>14</v>
      </c>
      <c r="AD22">
        <v>4</v>
      </c>
      <c r="AE22">
        <v>0.16700000000000001</v>
      </c>
      <c r="AG22">
        <f t="shared" si="6"/>
        <v>6</v>
      </c>
      <c r="AH22">
        <f t="shared" si="7"/>
        <v>12</v>
      </c>
      <c r="AI22">
        <f t="shared" si="8"/>
        <v>6</v>
      </c>
      <c r="AJ22" t="str">
        <f t="shared" si="9"/>
        <v>Sliver</v>
      </c>
      <c r="AK22" t="str">
        <f t="shared" si="10"/>
        <v>Kevin</v>
      </c>
      <c r="AL22" t="str">
        <f t="shared" si="11"/>
        <v>Sliver, Kevin</v>
      </c>
    </row>
    <row r="23" spans="1:38" ht="17.100000000000001" customHeight="1" x14ac:dyDescent="0.2">
      <c r="A23" s="19">
        <v>51</v>
      </c>
      <c r="B23" s="19">
        <f t="shared" si="2"/>
        <v>3</v>
      </c>
      <c r="C23" s="36" t="str">
        <f t="shared" si="3"/>
        <v>Stratmeyer, Jeff</v>
      </c>
      <c r="D23" s="36">
        <f t="shared" si="4"/>
        <v>8</v>
      </c>
      <c r="E23" s="20">
        <f t="shared" si="4"/>
        <v>1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1</v>
      </c>
      <c r="L23" s="20">
        <f t="shared" si="4"/>
        <v>3</v>
      </c>
      <c r="M23" s="21">
        <f t="shared" si="1"/>
        <v>0</v>
      </c>
      <c r="N23" s="20">
        <f t="shared" si="12"/>
        <v>0</v>
      </c>
      <c r="O23" s="21">
        <f t="shared" si="5"/>
        <v>0</v>
      </c>
      <c r="Q23">
        <v>12</v>
      </c>
      <c r="R23" t="s">
        <v>377</v>
      </c>
      <c r="S23">
        <v>0</v>
      </c>
      <c r="T23">
        <v>3</v>
      </c>
      <c r="U23">
        <v>8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1</v>
      </c>
      <c r="AC23">
        <v>3</v>
      </c>
      <c r="AD23">
        <v>0</v>
      </c>
      <c r="AE23">
        <v>0</v>
      </c>
      <c r="AG23">
        <f t="shared" si="6"/>
        <v>5</v>
      </c>
      <c r="AH23">
        <f t="shared" si="7"/>
        <v>15</v>
      </c>
      <c r="AI23">
        <f t="shared" si="8"/>
        <v>10</v>
      </c>
      <c r="AJ23" t="str">
        <f t="shared" si="9"/>
        <v>Stratmeyer</v>
      </c>
      <c r="AK23" t="str">
        <f t="shared" si="10"/>
        <v>Jeff</v>
      </c>
      <c r="AL23" t="str">
        <f t="shared" si="11"/>
        <v>Stratmeyer, Jeff</v>
      </c>
    </row>
    <row r="24" spans="1:38" ht="17.100000000000001" customHeight="1" x14ac:dyDescent="0.2">
      <c r="A24" s="19">
        <v>68</v>
      </c>
      <c r="B24" s="19">
        <f t="shared" si="2"/>
        <v>10</v>
      </c>
      <c r="C24" s="36" t="str">
        <f t="shared" si="3"/>
        <v>Hoke, Steve</v>
      </c>
      <c r="D24" s="36">
        <f t="shared" si="4"/>
        <v>28</v>
      </c>
      <c r="E24" s="20">
        <f t="shared" si="4"/>
        <v>4</v>
      </c>
      <c r="F24" s="20">
        <f t="shared" si="4"/>
        <v>8</v>
      </c>
      <c r="G24" s="20">
        <f t="shared" si="4"/>
        <v>1</v>
      </c>
      <c r="H24" s="20">
        <f t="shared" si="4"/>
        <v>0</v>
      </c>
      <c r="I24" s="20">
        <f t="shared" si="4"/>
        <v>0</v>
      </c>
      <c r="J24" s="20">
        <f t="shared" si="4"/>
        <v>4</v>
      </c>
      <c r="K24" s="20">
        <f t="shared" si="4"/>
        <v>4</v>
      </c>
      <c r="L24" s="20">
        <f t="shared" si="4"/>
        <v>3</v>
      </c>
      <c r="M24" s="21">
        <f t="shared" si="1"/>
        <v>0.2857142857142857</v>
      </c>
      <c r="N24" s="20">
        <f t="shared" si="12"/>
        <v>9</v>
      </c>
      <c r="O24" s="21">
        <f t="shared" si="5"/>
        <v>0.32142857142857145</v>
      </c>
      <c r="Q24">
        <v>13</v>
      </c>
      <c r="R24" t="s">
        <v>67</v>
      </c>
      <c r="S24">
        <v>0.28599999999999998</v>
      </c>
      <c r="T24">
        <v>10</v>
      </c>
      <c r="U24">
        <v>28</v>
      </c>
      <c r="V24">
        <v>4</v>
      </c>
      <c r="W24">
        <v>8</v>
      </c>
      <c r="X24">
        <v>1</v>
      </c>
      <c r="Y24">
        <v>0</v>
      </c>
      <c r="Z24">
        <v>0</v>
      </c>
      <c r="AA24">
        <v>4</v>
      </c>
      <c r="AB24">
        <v>4</v>
      </c>
      <c r="AC24">
        <v>3</v>
      </c>
      <c r="AD24">
        <v>9</v>
      </c>
      <c r="AE24">
        <v>0.32100000000000001</v>
      </c>
      <c r="AG24">
        <f t="shared" si="6"/>
        <v>6</v>
      </c>
      <c r="AH24">
        <f t="shared" si="7"/>
        <v>10</v>
      </c>
      <c r="AI24">
        <f t="shared" si="8"/>
        <v>4</v>
      </c>
      <c r="AJ24" t="str">
        <f t="shared" si="9"/>
        <v>Hoke</v>
      </c>
      <c r="AK24" t="str">
        <f t="shared" si="10"/>
        <v>Steve</v>
      </c>
      <c r="AL24" t="str">
        <f t="shared" si="11"/>
        <v>Hoke, Steve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625</v>
      </c>
      <c r="B29" s="22"/>
      <c r="C29" s="37" t="s">
        <v>39</v>
      </c>
      <c r="D29" s="38">
        <f>SUM(D12:D28)</f>
        <v>296</v>
      </c>
      <c r="E29" s="23">
        <f t="shared" ref="E29:L29" si="13">SUM(E12:E28)</f>
        <v>38</v>
      </c>
      <c r="F29" s="23">
        <f t="shared" si="13"/>
        <v>87</v>
      </c>
      <c r="G29" s="23">
        <f t="shared" si="13"/>
        <v>10</v>
      </c>
      <c r="H29" s="23">
        <f t="shared" si="13"/>
        <v>2</v>
      </c>
      <c r="I29" s="23">
        <f t="shared" si="13"/>
        <v>1</v>
      </c>
      <c r="J29" s="23">
        <f t="shared" si="13"/>
        <v>36</v>
      </c>
      <c r="K29" s="23">
        <f t="shared" si="13"/>
        <v>41</v>
      </c>
      <c r="L29" s="23">
        <f t="shared" si="13"/>
        <v>59</v>
      </c>
      <c r="M29" s="21">
        <f>F29/D29</f>
        <v>0.29391891891891891</v>
      </c>
      <c r="N29" s="24">
        <f>SUM(N12:N28)</f>
        <v>104</v>
      </c>
      <c r="O29" s="21">
        <f>N29/D29</f>
        <v>0.35135135135135137</v>
      </c>
    </row>
    <row r="30" spans="1:38" ht="17.100000000000001" customHeight="1" x14ac:dyDescent="0.2">
      <c r="A30" s="25">
        <f>A29/13</f>
        <v>48.07692307692308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34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7</v>
      </c>
      <c r="C33" s="36" t="str">
        <f>IF(AH33=0,"",AL33)</f>
        <v>Spangler, Adam</v>
      </c>
      <c r="D33" s="41">
        <f>IF(C33="","",AE33)</f>
        <v>19.333333333333339</v>
      </c>
      <c r="E33" s="20">
        <f>IF(C33="","",V33)</f>
        <v>30</v>
      </c>
      <c r="F33" s="20">
        <f>IF(C33="","",U33)</f>
        <v>16</v>
      </c>
      <c r="G33" s="20">
        <f>IF(C33="","",W33)</f>
        <v>12</v>
      </c>
      <c r="H33" s="20">
        <f>IF(C33="","",X33)</f>
        <v>14</v>
      </c>
      <c r="I33" s="31">
        <f>IF(C33="","",E33*7/D33)</f>
        <v>10.862068965517238</v>
      </c>
      <c r="J33" s="31">
        <f>IF(C33="","",F33*7/D33)</f>
        <v>5.7931034482758603</v>
      </c>
      <c r="K33" s="31">
        <f>IF(C33="","",G33*7/D33)</f>
        <v>4.344827586206895</v>
      </c>
      <c r="L33" s="31">
        <f>IF(C33="","",H33*7/D33)</f>
        <v>5.0689655172413781</v>
      </c>
      <c r="M33" s="20">
        <f>IF(C33="","",Y33)</f>
        <v>1</v>
      </c>
      <c r="N33" s="20">
        <f>IF(C33="","",Z33)</f>
        <v>0</v>
      </c>
      <c r="O33" s="20">
        <f>IF(C33="","",AA33)</f>
        <v>1</v>
      </c>
      <c r="Q33">
        <v>1</v>
      </c>
      <c r="R33" t="s">
        <v>366</v>
      </c>
      <c r="S33">
        <v>7</v>
      </c>
      <c r="T33">
        <v>19.100000000000001</v>
      </c>
      <c r="U33">
        <v>16</v>
      </c>
      <c r="V33">
        <v>30</v>
      </c>
      <c r="W33">
        <v>12</v>
      </c>
      <c r="X33">
        <v>14</v>
      </c>
      <c r="Y33">
        <v>1</v>
      </c>
      <c r="Z33">
        <v>0</v>
      </c>
      <c r="AA33">
        <v>1</v>
      </c>
      <c r="AE33">
        <f>DOLLARDE(T33,3)</f>
        <v>19.333333333333339</v>
      </c>
      <c r="AG33">
        <f>FIND(" ",R33)</f>
        <v>5</v>
      </c>
      <c r="AH33">
        <f>LEN(R33)</f>
        <v>13</v>
      </c>
      <c r="AI33">
        <f>AH33-AG33</f>
        <v>8</v>
      </c>
      <c r="AJ33" t="str">
        <f>RIGHT(R33,AI33)</f>
        <v>Spangler</v>
      </c>
      <c r="AK33" t="str">
        <f>LEFT(R33,(AG33-1))</f>
        <v>Adam</v>
      </c>
      <c r="AL33" t="str">
        <f>AJ33&amp;", "&amp;AK33</f>
        <v>Spangler, Adam</v>
      </c>
    </row>
    <row r="34" spans="1:38" ht="17.100000000000001" customHeight="1" x14ac:dyDescent="0.2">
      <c r="A34" s="19"/>
      <c r="B34" s="19">
        <f t="shared" ref="B34:B41" si="14">IF(C34="","",S34)</f>
        <v>6</v>
      </c>
      <c r="C34" s="36" t="str">
        <f t="shared" ref="C34:C41" si="15">IF(AH34=0,"",AL34)</f>
        <v>Hamme, Matt</v>
      </c>
      <c r="D34" s="41">
        <f t="shared" ref="D34:D41" si="16">IF(C34="","",AE34)</f>
        <v>16</v>
      </c>
      <c r="E34" s="20">
        <f t="shared" ref="E34:E41" si="17">IF(C34="","",V34)</f>
        <v>19</v>
      </c>
      <c r="F34" s="20">
        <f t="shared" ref="F34:F41" si="18">IF(C34="","",U34)</f>
        <v>10</v>
      </c>
      <c r="G34" s="20">
        <f t="shared" ref="G34:G41" si="19">IF(C34="","",W34)</f>
        <v>12</v>
      </c>
      <c r="H34" s="20">
        <f t="shared" ref="H34:H41" si="20">IF(C34="","",X34)</f>
        <v>13</v>
      </c>
      <c r="I34" s="31">
        <f t="shared" ref="I34:I41" si="21">IF(C34="","",E34*7/D34)</f>
        <v>8.3125</v>
      </c>
      <c r="J34" s="31">
        <f t="shared" ref="J34:J41" si="22">IF(C34="","",F34*7/D34)</f>
        <v>4.375</v>
      </c>
      <c r="K34" s="31">
        <f t="shared" ref="K34:K41" si="23">IF(C34="","",G34*7/D34)</f>
        <v>5.25</v>
      </c>
      <c r="L34" s="31">
        <f t="shared" ref="L34:L41" si="24">IF(C34="","",H34*7/D34)</f>
        <v>5.6875</v>
      </c>
      <c r="M34" s="20">
        <f t="shared" ref="M34:M41" si="25">IF(C34="","",Y34)</f>
        <v>1</v>
      </c>
      <c r="N34" s="20">
        <f t="shared" ref="N34:N41" si="26">IF(C34="","",Z34)</f>
        <v>2</v>
      </c>
      <c r="O34" s="20">
        <f t="shared" ref="O34:O41" si="27">IF(C34="","",AA34)</f>
        <v>1</v>
      </c>
      <c r="Q34">
        <v>3</v>
      </c>
      <c r="R34" t="s">
        <v>367</v>
      </c>
      <c r="S34">
        <v>6</v>
      </c>
      <c r="T34">
        <v>16</v>
      </c>
      <c r="U34">
        <v>10</v>
      </c>
      <c r="V34">
        <v>19</v>
      </c>
      <c r="W34">
        <v>12</v>
      </c>
      <c r="X34">
        <v>13</v>
      </c>
      <c r="Y34">
        <v>1</v>
      </c>
      <c r="Z34">
        <v>2</v>
      </c>
      <c r="AA34">
        <v>1</v>
      </c>
      <c r="AE34">
        <f t="shared" ref="AE34:AE42" si="28">DOLLARDE(T34,3)</f>
        <v>16</v>
      </c>
      <c r="AG34">
        <f t="shared" ref="AG34:AG41" si="29">FIND(" ",R34)</f>
        <v>5</v>
      </c>
      <c r="AH34">
        <f t="shared" ref="AH34:AH41" si="30">LEN(R34)</f>
        <v>10</v>
      </c>
      <c r="AI34">
        <f t="shared" ref="AI34:AI41" si="31">AH34-AG34</f>
        <v>5</v>
      </c>
      <c r="AJ34" t="str">
        <f t="shared" ref="AJ34:AJ41" si="32">RIGHT(R34,AI34)</f>
        <v>Hamme</v>
      </c>
      <c r="AK34" t="str">
        <f t="shared" ref="AK34:AK41" si="33">LEFT(R34,(AG34-1))</f>
        <v>Matt</v>
      </c>
      <c r="AL34" t="str">
        <f t="shared" ref="AL34:AL41" si="34">AJ34&amp;", "&amp;AK34</f>
        <v>Hamme, Matt</v>
      </c>
    </row>
    <row r="35" spans="1:38" ht="17.100000000000001" customHeight="1" x14ac:dyDescent="0.2">
      <c r="A35" s="19"/>
      <c r="B35" s="19">
        <f t="shared" si="14"/>
        <v>10</v>
      </c>
      <c r="C35" s="36" t="str">
        <f t="shared" si="15"/>
        <v>Hoke, Steve</v>
      </c>
      <c r="D35" s="41">
        <f t="shared" si="16"/>
        <v>35.666666666666679</v>
      </c>
      <c r="E35" s="20">
        <f t="shared" si="17"/>
        <v>52</v>
      </c>
      <c r="F35" s="20">
        <f t="shared" si="18"/>
        <v>29</v>
      </c>
      <c r="G35" s="20">
        <f t="shared" si="19"/>
        <v>12</v>
      </c>
      <c r="H35" s="20">
        <f t="shared" si="20"/>
        <v>9</v>
      </c>
      <c r="I35" s="31">
        <f t="shared" si="21"/>
        <v>10.20560747663551</v>
      </c>
      <c r="J35" s="31">
        <f t="shared" si="22"/>
        <v>5.6915887850467275</v>
      </c>
      <c r="K35" s="31">
        <f t="shared" si="23"/>
        <v>2.3551401869158872</v>
      </c>
      <c r="L35" s="31">
        <f t="shared" si="24"/>
        <v>1.7663551401869153</v>
      </c>
      <c r="M35" s="20">
        <f t="shared" si="25"/>
        <v>2</v>
      </c>
      <c r="N35" s="20">
        <f t="shared" si="26"/>
        <v>4</v>
      </c>
      <c r="O35" s="20">
        <f t="shared" si="27"/>
        <v>1</v>
      </c>
      <c r="Q35">
        <v>13</v>
      </c>
      <c r="R35" t="s">
        <v>67</v>
      </c>
      <c r="S35">
        <v>10</v>
      </c>
      <c r="T35">
        <v>35.200000000000003</v>
      </c>
      <c r="U35">
        <v>29</v>
      </c>
      <c r="V35">
        <v>52</v>
      </c>
      <c r="W35">
        <v>12</v>
      </c>
      <c r="X35">
        <v>9</v>
      </c>
      <c r="Y35">
        <v>2</v>
      </c>
      <c r="Z35">
        <v>4</v>
      </c>
      <c r="AA35">
        <v>1</v>
      </c>
      <c r="AE35">
        <f t="shared" si="28"/>
        <v>35.666666666666679</v>
      </c>
      <c r="AG35">
        <f t="shared" si="29"/>
        <v>6</v>
      </c>
      <c r="AH35">
        <f t="shared" si="30"/>
        <v>10</v>
      </c>
      <c r="AI35">
        <f t="shared" si="31"/>
        <v>4</v>
      </c>
      <c r="AJ35" t="str">
        <f t="shared" si="32"/>
        <v>Hoke</v>
      </c>
      <c r="AK35" t="str">
        <f t="shared" si="33"/>
        <v>Steve</v>
      </c>
      <c r="AL35" t="str">
        <f t="shared" si="34"/>
        <v>Hoke, Steve</v>
      </c>
    </row>
    <row r="36" spans="1:38" ht="17.100000000000001" customHeight="1" x14ac:dyDescent="0.2">
      <c r="A36" s="19"/>
      <c r="B36" s="19" t="str">
        <f t="shared" si="14"/>
        <v/>
      </c>
      <c r="C36" s="36" t="str">
        <f t="shared" si="15"/>
        <v/>
      </c>
      <c r="D36" s="41" t="str">
        <f t="shared" si="16"/>
        <v/>
      </c>
      <c r="E36" s="20" t="str">
        <f t="shared" si="17"/>
        <v/>
      </c>
      <c r="F36" s="20" t="str">
        <f t="shared" si="18"/>
        <v/>
      </c>
      <c r="G36" s="20" t="str">
        <f t="shared" si="19"/>
        <v/>
      </c>
      <c r="H36" s="20" t="str">
        <f t="shared" si="20"/>
        <v/>
      </c>
      <c r="I36" s="31" t="str">
        <f t="shared" si="21"/>
        <v/>
      </c>
      <c r="J36" s="31" t="str">
        <f t="shared" si="22"/>
        <v/>
      </c>
      <c r="K36" s="31" t="str">
        <f t="shared" si="23"/>
        <v/>
      </c>
      <c r="L36" s="31" t="str">
        <f t="shared" si="24"/>
        <v/>
      </c>
      <c r="M36" s="20" t="str">
        <f t="shared" si="25"/>
        <v/>
      </c>
      <c r="N36" s="20" t="str">
        <f t="shared" si="26"/>
        <v/>
      </c>
      <c r="O36" s="20" t="str">
        <f t="shared" si="27"/>
        <v/>
      </c>
      <c r="AE36">
        <f t="shared" si="28"/>
        <v>0</v>
      </c>
      <c r="AG36" t="e">
        <f t="shared" si="29"/>
        <v>#VALUE!</v>
      </c>
      <c r="AH36">
        <f t="shared" si="30"/>
        <v>0</v>
      </c>
      <c r="AI36" t="e">
        <f t="shared" si="31"/>
        <v>#VALUE!</v>
      </c>
      <c r="AJ36" t="e">
        <f t="shared" si="32"/>
        <v>#VALUE!</v>
      </c>
      <c r="AK36" t="e">
        <f t="shared" si="33"/>
        <v>#VALUE!</v>
      </c>
      <c r="AL36" t="e">
        <f t="shared" si="34"/>
        <v>#VALUE!</v>
      </c>
    </row>
    <row r="37" spans="1:38" ht="17.100000000000001" customHeight="1" x14ac:dyDescent="0.2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20" t="str">
        <f t="shared" si="17"/>
        <v/>
      </c>
      <c r="F37" s="20" t="str">
        <f t="shared" si="18"/>
        <v/>
      </c>
      <c r="G37" s="20" t="str">
        <f t="shared" si="19"/>
        <v/>
      </c>
      <c r="H37" s="20" t="str">
        <f t="shared" si="20"/>
        <v/>
      </c>
      <c r="I37" s="31" t="str">
        <f t="shared" si="21"/>
        <v/>
      </c>
      <c r="J37" s="31" t="str">
        <f t="shared" si="22"/>
        <v/>
      </c>
      <c r="K37" s="31" t="str">
        <f t="shared" si="23"/>
        <v/>
      </c>
      <c r="L37" s="31" t="str">
        <f t="shared" si="24"/>
        <v/>
      </c>
      <c r="M37" s="20" t="str">
        <f t="shared" si="25"/>
        <v/>
      </c>
      <c r="N37" s="20" t="str">
        <f t="shared" si="26"/>
        <v/>
      </c>
      <c r="O37" s="20" t="str">
        <f t="shared" si="27"/>
        <v/>
      </c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41">
        <f t="shared" ref="D42:H42" si="35">SUM(D33:D41)</f>
        <v>71.000000000000028</v>
      </c>
      <c r="E42" s="35">
        <f t="shared" si="35"/>
        <v>101</v>
      </c>
      <c r="F42" s="35">
        <f t="shared" si="35"/>
        <v>55</v>
      </c>
      <c r="G42" s="35">
        <f t="shared" si="35"/>
        <v>36</v>
      </c>
      <c r="H42" s="35">
        <f t="shared" si="35"/>
        <v>36</v>
      </c>
      <c r="I42" s="31">
        <f>E42*7/D42</f>
        <v>9.9577464788732346</v>
      </c>
      <c r="J42" s="31">
        <f>F42*7/D42</f>
        <v>5.4225352112676033</v>
      </c>
      <c r="K42" s="32">
        <f>G42*7/D42</f>
        <v>3.5492957746478857</v>
      </c>
      <c r="L42" s="32">
        <f>H42*7/D42</f>
        <v>3.5492957746478857</v>
      </c>
      <c r="M42" s="20">
        <f>SUM(M33:M41)</f>
        <v>4</v>
      </c>
      <c r="N42" s="20">
        <f t="shared" ref="N42:O42" si="36">SUM(N33:N41)</f>
        <v>6</v>
      </c>
      <c r="O42" s="20">
        <f t="shared" si="36"/>
        <v>3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P27" sqref="P27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46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116</v>
      </c>
      <c r="J1" s="5" t="s">
        <v>2</v>
      </c>
      <c r="K1" s="6" t="s">
        <v>1</v>
      </c>
      <c r="L1" s="7" t="s">
        <v>117</v>
      </c>
      <c r="M1" s="5" t="s">
        <v>4</v>
      </c>
      <c r="N1" s="6" t="s">
        <v>1</v>
      </c>
      <c r="O1" s="7" t="s">
        <v>111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64</v>
      </c>
      <c r="D3" s="2"/>
      <c r="E3" s="12"/>
      <c r="F3" s="3"/>
      <c r="G3" s="13" t="s">
        <v>7</v>
      </c>
      <c r="H3" s="14" t="s">
        <v>60</v>
      </c>
      <c r="I3" s="15"/>
      <c r="J3" s="13" t="s">
        <v>129</v>
      </c>
      <c r="K3" s="14" t="s">
        <v>23</v>
      </c>
      <c r="L3" s="15"/>
      <c r="M3" s="13" t="s">
        <v>7</v>
      </c>
      <c r="N3" s="14" t="s">
        <v>68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3</v>
      </c>
      <c r="I4" s="7" t="s">
        <v>513</v>
      </c>
      <c r="J4" s="5" t="s">
        <v>11</v>
      </c>
      <c r="K4" s="6" t="s">
        <v>1</v>
      </c>
      <c r="L4" s="7" t="s">
        <v>523</v>
      </c>
      <c r="M4" s="5" t="s">
        <v>12</v>
      </c>
      <c r="N4" s="6" t="s">
        <v>1</v>
      </c>
      <c r="O4" s="7" t="s">
        <v>536</v>
      </c>
    </row>
    <row r="5" spans="1:38" s="8" customFormat="1" ht="17.100000000000001" customHeight="1" x14ac:dyDescent="0.25">
      <c r="A5" s="1" t="s">
        <v>13</v>
      </c>
      <c r="B5" s="2"/>
      <c r="C5" s="1" t="s">
        <v>65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  <c r="U5" s="87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129</v>
      </c>
      <c r="H6" s="14" t="s">
        <v>47</v>
      </c>
      <c r="J6" s="13" t="s">
        <v>7</v>
      </c>
      <c r="K6" s="14" t="s">
        <v>62</v>
      </c>
      <c r="L6" s="15"/>
      <c r="M6" s="13" t="s">
        <v>7</v>
      </c>
      <c r="N6" s="14" t="s">
        <v>49</v>
      </c>
      <c r="O6" s="15"/>
      <c r="U6" s="87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9</v>
      </c>
      <c r="D7" s="5" t="s">
        <v>17</v>
      </c>
      <c r="E7" s="6" t="s">
        <v>1</v>
      </c>
      <c r="F7" s="7" t="s">
        <v>535</v>
      </c>
      <c r="G7" s="5" t="s">
        <v>18</v>
      </c>
      <c r="H7" s="6" t="s">
        <v>1</v>
      </c>
      <c r="I7" s="7" t="s">
        <v>514</v>
      </c>
      <c r="J7" s="5" t="s">
        <v>19</v>
      </c>
      <c r="K7" s="6" t="s">
        <v>1</v>
      </c>
      <c r="L7" s="7" t="s">
        <v>518</v>
      </c>
      <c r="M7" s="5" t="s">
        <v>20</v>
      </c>
      <c r="N7" s="6" t="s">
        <v>1</v>
      </c>
      <c r="O7" s="7" t="s">
        <v>548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1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129</v>
      </c>
      <c r="E9" s="14" t="s">
        <v>66</v>
      </c>
      <c r="F9" s="15"/>
      <c r="G9" s="13" t="s">
        <v>129</v>
      </c>
      <c r="H9" s="14" t="s">
        <v>14</v>
      </c>
      <c r="I9" s="15"/>
      <c r="J9" s="13" t="s">
        <v>7</v>
      </c>
      <c r="K9" s="14" t="s">
        <v>8</v>
      </c>
      <c r="L9" s="15"/>
      <c r="M9" s="13" t="s">
        <v>129</v>
      </c>
      <c r="N9" s="14" t="s">
        <v>8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47</v>
      </c>
      <c r="B12" s="19">
        <f>T12</f>
        <v>10</v>
      </c>
      <c r="C12" s="36" t="str">
        <f>AL12</f>
        <v>Smith, Bret</v>
      </c>
      <c r="D12" s="36">
        <f t="shared" ref="D12:L12" si="0">U12</f>
        <v>30</v>
      </c>
      <c r="E12" s="20">
        <f t="shared" si="0"/>
        <v>10</v>
      </c>
      <c r="F12" s="20">
        <f t="shared" si="0"/>
        <v>10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2</v>
      </c>
      <c r="L12" s="20">
        <f t="shared" si="0"/>
        <v>2</v>
      </c>
      <c r="M12" s="21">
        <f t="shared" ref="M12:M24" si="1">F12/D12</f>
        <v>0.33333333333333331</v>
      </c>
      <c r="N12" s="20">
        <f>F12+G12+(H12*2)+(I12*3)</f>
        <v>11</v>
      </c>
      <c r="O12" s="21">
        <f>N12/D12</f>
        <v>0.36666666666666664</v>
      </c>
      <c r="Q12">
        <v>1</v>
      </c>
      <c r="R12" t="s">
        <v>378</v>
      </c>
      <c r="S12">
        <v>0.33300000000000002</v>
      </c>
      <c r="T12">
        <v>10</v>
      </c>
      <c r="U12">
        <v>30</v>
      </c>
      <c r="V12">
        <v>10</v>
      </c>
      <c r="W12">
        <v>10</v>
      </c>
      <c r="X12">
        <v>1</v>
      </c>
      <c r="Y12">
        <v>0</v>
      </c>
      <c r="Z12">
        <v>0</v>
      </c>
      <c r="AA12">
        <v>2</v>
      </c>
      <c r="AB12">
        <v>2</v>
      </c>
      <c r="AC12">
        <v>2</v>
      </c>
      <c r="AD12">
        <v>11</v>
      </c>
      <c r="AE12">
        <v>0.36699999999999999</v>
      </c>
      <c r="AG12">
        <f>FIND(" ",R12)</f>
        <v>5</v>
      </c>
      <c r="AH12">
        <f>LEN(R12)</f>
        <v>10</v>
      </c>
      <c r="AI12">
        <f>AH12-AG12</f>
        <v>5</v>
      </c>
      <c r="AJ12" t="str">
        <f>RIGHT(R12,AI12)</f>
        <v>Smith</v>
      </c>
      <c r="AK12" t="str">
        <f>LEFT(R12,(AG12-1))</f>
        <v>Bret</v>
      </c>
      <c r="AL12" t="str">
        <f>AJ12&amp;", "&amp;AK12</f>
        <v>Smith, Bret</v>
      </c>
    </row>
    <row r="13" spans="1:38" ht="17.100000000000001" customHeight="1" x14ac:dyDescent="0.2">
      <c r="A13" s="19">
        <v>40</v>
      </c>
      <c r="B13" s="19">
        <f t="shared" ref="B13:B24" si="2">T13</f>
        <v>8</v>
      </c>
      <c r="C13" s="36" t="str">
        <f t="shared" ref="C13:C24" si="3">AL13</f>
        <v>Beaverson, Chris</v>
      </c>
      <c r="D13" s="36">
        <f t="shared" ref="D13:L24" si="4">U13</f>
        <v>25</v>
      </c>
      <c r="E13" s="20">
        <f t="shared" si="4"/>
        <v>12</v>
      </c>
      <c r="F13" s="20">
        <f t="shared" si="4"/>
        <v>16</v>
      </c>
      <c r="G13" s="20">
        <f t="shared" si="4"/>
        <v>6</v>
      </c>
      <c r="H13" s="20">
        <f t="shared" si="4"/>
        <v>0</v>
      </c>
      <c r="I13" s="20">
        <f t="shared" si="4"/>
        <v>1</v>
      </c>
      <c r="J13" s="20">
        <f t="shared" si="4"/>
        <v>9</v>
      </c>
      <c r="K13" s="20">
        <f t="shared" si="4"/>
        <v>1</v>
      </c>
      <c r="L13" s="20">
        <f t="shared" si="4"/>
        <v>0</v>
      </c>
      <c r="M13" s="21">
        <f t="shared" si="1"/>
        <v>0.64</v>
      </c>
      <c r="N13" s="20">
        <f>F13+G13+(H13*2)+(I13*3)</f>
        <v>25</v>
      </c>
      <c r="O13" s="21">
        <f t="shared" ref="O13:O24" si="5">N13/D13</f>
        <v>1</v>
      </c>
      <c r="Q13">
        <v>2</v>
      </c>
      <c r="R13" t="s">
        <v>379</v>
      </c>
      <c r="S13">
        <v>0.64</v>
      </c>
      <c r="T13">
        <v>8</v>
      </c>
      <c r="U13">
        <v>25</v>
      </c>
      <c r="V13">
        <v>12</v>
      </c>
      <c r="W13">
        <v>16</v>
      </c>
      <c r="X13">
        <v>6</v>
      </c>
      <c r="Y13">
        <v>0</v>
      </c>
      <c r="Z13">
        <v>1</v>
      </c>
      <c r="AA13">
        <v>9</v>
      </c>
      <c r="AB13">
        <v>1</v>
      </c>
      <c r="AC13">
        <v>0</v>
      </c>
      <c r="AD13">
        <v>25</v>
      </c>
      <c r="AE13">
        <v>1</v>
      </c>
      <c r="AG13">
        <f t="shared" ref="AG13:AG24" si="6">FIND(" ",R13)</f>
        <v>6</v>
      </c>
      <c r="AH13">
        <f t="shared" ref="AH13:AH24" si="7">LEN(R13)</f>
        <v>15</v>
      </c>
      <c r="AI13">
        <f t="shared" ref="AI13:AI24" si="8">AH13-AG13</f>
        <v>9</v>
      </c>
      <c r="AJ13" t="str">
        <f t="shared" ref="AJ13:AJ24" si="9">RIGHT(R13,AI13)</f>
        <v>Beaverson</v>
      </c>
      <c r="AK13" t="str">
        <f t="shared" ref="AK13:AK24" si="10">LEFT(R13,(AG13-1))</f>
        <v>Chris</v>
      </c>
      <c r="AL13" t="str">
        <f t="shared" ref="AL13:AL24" si="11">AJ13&amp;", "&amp;AK13</f>
        <v>Beaverson, Chris</v>
      </c>
    </row>
    <row r="14" spans="1:38" ht="17.100000000000001" customHeight="1" x14ac:dyDescent="0.2">
      <c r="A14" s="19">
        <v>51</v>
      </c>
      <c r="B14" s="19">
        <f t="shared" si="2"/>
        <v>9</v>
      </c>
      <c r="C14" s="36" t="str">
        <f t="shared" si="3"/>
        <v>Anderson, Bill</v>
      </c>
      <c r="D14" s="36">
        <f t="shared" si="4"/>
        <v>26</v>
      </c>
      <c r="E14" s="20">
        <f t="shared" si="4"/>
        <v>5</v>
      </c>
      <c r="F14" s="20">
        <f t="shared" si="4"/>
        <v>13</v>
      </c>
      <c r="G14" s="20">
        <f t="shared" si="4"/>
        <v>3</v>
      </c>
      <c r="H14" s="20">
        <f t="shared" si="4"/>
        <v>0</v>
      </c>
      <c r="I14" s="20">
        <f t="shared" si="4"/>
        <v>0</v>
      </c>
      <c r="J14" s="20">
        <f t="shared" si="4"/>
        <v>12</v>
      </c>
      <c r="K14" s="20">
        <f t="shared" si="4"/>
        <v>3</v>
      </c>
      <c r="L14" s="20">
        <f t="shared" si="4"/>
        <v>1</v>
      </c>
      <c r="M14" s="21">
        <f t="shared" si="1"/>
        <v>0.5</v>
      </c>
      <c r="N14" s="20">
        <f t="shared" ref="N14:N24" si="12">F14+G14+(H14*2)+(I14*3)</f>
        <v>16</v>
      </c>
      <c r="O14" s="21">
        <f t="shared" si="5"/>
        <v>0.61538461538461542</v>
      </c>
      <c r="Q14">
        <v>3</v>
      </c>
      <c r="R14" t="s">
        <v>380</v>
      </c>
      <c r="S14">
        <v>0.5</v>
      </c>
      <c r="T14">
        <v>9</v>
      </c>
      <c r="U14">
        <v>26</v>
      </c>
      <c r="V14">
        <v>5</v>
      </c>
      <c r="W14">
        <v>13</v>
      </c>
      <c r="X14">
        <v>3</v>
      </c>
      <c r="Y14">
        <v>0</v>
      </c>
      <c r="Z14">
        <v>0</v>
      </c>
      <c r="AA14">
        <v>12</v>
      </c>
      <c r="AB14">
        <v>3</v>
      </c>
      <c r="AC14">
        <v>1</v>
      </c>
      <c r="AD14">
        <v>16</v>
      </c>
      <c r="AE14">
        <v>0.61499999999999999</v>
      </c>
      <c r="AG14">
        <f t="shared" si="6"/>
        <v>5</v>
      </c>
      <c r="AH14">
        <f t="shared" si="7"/>
        <v>13</v>
      </c>
      <c r="AI14">
        <f t="shared" si="8"/>
        <v>8</v>
      </c>
      <c r="AJ14" t="str">
        <f t="shared" si="9"/>
        <v>Anderson</v>
      </c>
      <c r="AK14" t="str">
        <f t="shared" si="10"/>
        <v>Bill</v>
      </c>
      <c r="AL14" t="str">
        <f t="shared" si="11"/>
        <v>Anderson, Bill</v>
      </c>
    </row>
    <row r="15" spans="1:38" ht="17.100000000000001" customHeight="1" x14ac:dyDescent="0.2">
      <c r="A15" s="19">
        <v>42</v>
      </c>
      <c r="B15" s="19">
        <f t="shared" si="2"/>
        <v>10</v>
      </c>
      <c r="C15" s="36" t="str">
        <f t="shared" si="3"/>
        <v>Goebeler, Rick</v>
      </c>
      <c r="D15" s="36">
        <f t="shared" si="4"/>
        <v>31</v>
      </c>
      <c r="E15" s="20">
        <f t="shared" si="4"/>
        <v>8</v>
      </c>
      <c r="F15" s="20">
        <f t="shared" si="4"/>
        <v>13</v>
      </c>
      <c r="G15" s="20">
        <f t="shared" si="4"/>
        <v>6</v>
      </c>
      <c r="H15" s="20">
        <f t="shared" si="4"/>
        <v>0</v>
      </c>
      <c r="I15" s="20">
        <f t="shared" si="4"/>
        <v>0</v>
      </c>
      <c r="J15" s="20">
        <f t="shared" si="4"/>
        <v>8</v>
      </c>
      <c r="K15" s="20">
        <f t="shared" si="4"/>
        <v>1</v>
      </c>
      <c r="L15" s="20">
        <f t="shared" si="4"/>
        <v>1</v>
      </c>
      <c r="M15" s="21">
        <f t="shared" si="1"/>
        <v>0.41935483870967744</v>
      </c>
      <c r="N15" s="20">
        <f t="shared" si="12"/>
        <v>19</v>
      </c>
      <c r="O15" s="21">
        <f t="shared" si="5"/>
        <v>0.61290322580645162</v>
      </c>
      <c r="Q15">
        <v>4</v>
      </c>
      <c r="R15" t="s">
        <v>381</v>
      </c>
      <c r="S15">
        <v>0.41899999999999998</v>
      </c>
      <c r="T15">
        <v>10</v>
      </c>
      <c r="U15">
        <v>31</v>
      </c>
      <c r="V15">
        <v>8</v>
      </c>
      <c r="W15">
        <v>13</v>
      </c>
      <c r="X15">
        <v>6</v>
      </c>
      <c r="Y15">
        <v>0</v>
      </c>
      <c r="Z15">
        <v>0</v>
      </c>
      <c r="AA15">
        <v>8</v>
      </c>
      <c r="AB15">
        <v>1</v>
      </c>
      <c r="AC15">
        <v>1</v>
      </c>
      <c r="AD15">
        <v>19</v>
      </c>
      <c r="AE15">
        <v>0.61299999999999999</v>
      </c>
      <c r="AG15">
        <f t="shared" si="6"/>
        <v>5</v>
      </c>
      <c r="AH15">
        <f t="shared" si="7"/>
        <v>13</v>
      </c>
      <c r="AI15">
        <f t="shared" si="8"/>
        <v>8</v>
      </c>
      <c r="AJ15" t="str">
        <f t="shared" si="9"/>
        <v>Goebeler</v>
      </c>
      <c r="AK15" t="str">
        <f t="shared" si="10"/>
        <v>Rick</v>
      </c>
      <c r="AL15" t="str">
        <f t="shared" si="11"/>
        <v>Goebeler, Rick</v>
      </c>
    </row>
    <row r="16" spans="1:38" ht="17.100000000000001" customHeight="1" x14ac:dyDescent="0.2">
      <c r="A16" s="19">
        <v>52</v>
      </c>
      <c r="B16" s="19">
        <f t="shared" si="2"/>
        <v>8</v>
      </c>
      <c r="C16" s="36" t="str">
        <f t="shared" si="3"/>
        <v>Kohler, Roy</v>
      </c>
      <c r="D16" s="36">
        <f t="shared" si="4"/>
        <v>26</v>
      </c>
      <c r="E16" s="20">
        <f t="shared" si="4"/>
        <v>2</v>
      </c>
      <c r="F16" s="20">
        <f t="shared" si="4"/>
        <v>12</v>
      </c>
      <c r="G16" s="20">
        <f t="shared" si="4"/>
        <v>4</v>
      </c>
      <c r="H16" s="20">
        <f t="shared" si="4"/>
        <v>0</v>
      </c>
      <c r="I16" s="20">
        <f t="shared" si="4"/>
        <v>0</v>
      </c>
      <c r="J16" s="20">
        <f t="shared" si="4"/>
        <v>10</v>
      </c>
      <c r="K16" s="20">
        <f t="shared" si="4"/>
        <v>1</v>
      </c>
      <c r="L16" s="20">
        <f t="shared" si="4"/>
        <v>2</v>
      </c>
      <c r="M16" s="21">
        <f t="shared" si="1"/>
        <v>0.46153846153846156</v>
      </c>
      <c r="N16" s="20">
        <f t="shared" si="12"/>
        <v>16</v>
      </c>
      <c r="O16" s="21">
        <f t="shared" si="5"/>
        <v>0.61538461538461542</v>
      </c>
      <c r="Q16">
        <v>5</v>
      </c>
      <c r="R16" t="s">
        <v>382</v>
      </c>
      <c r="S16">
        <v>0.46200000000000002</v>
      </c>
      <c r="T16">
        <v>8</v>
      </c>
      <c r="U16">
        <v>26</v>
      </c>
      <c r="V16">
        <v>2</v>
      </c>
      <c r="W16">
        <v>12</v>
      </c>
      <c r="X16">
        <v>4</v>
      </c>
      <c r="Y16">
        <v>0</v>
      </c>
      <c r="Z16">
        <v>0</v>
      </c>
      <c r="AA16">
        <v>10</v>
      </c>
      <c r="AB16">
        <v>1</v>
      </c>
      <c r="AC16">
        <v>2</v>
      </c>
      <c r="AD16">
        <v>16</v>
      </c>
      <c r="AE16">
        <v>0.61499999999999999</v>
      </c>
      <c r="AG16">
        <f t="shared" si="6"/>
        <v>4</v>
      </c>
      <c r="AH16">
        <f t="shared" si="7"/>
        <v>10</v>
      </c>
      <c r="AI16">
        <f t="shared" si="8"/>
        <v>6</v>
      </c>
      <c r="AJ16" t="str">
        <f t="shared" si="9"/>
        <v>Kohler</v>
      </c>
      <c r="AK16" t="str">
        <f t="shared" si="10"/>
        <v>Roy</v>
      </c>
      <c r="AL16" t="str">
        <f t="shared" si="11"/>
        <v>Kohler, Roy</v>
      </c>
    </row>
    <row r="17" spans="1:38" ht="17.100000000000001" customHeight="1" x14ac:dyDescent="0.2">
      <c r="A17" s="19">
        <v>50</v>
      </c>
      <c r="B17" s="19">
        <f t="shared" si="2"/>
        <v>6</v>
      </c>
      <c r="C17" s="36" t="str">
        <f t="shared" si="3"/>
        <v>Keznor, Curtis</v>
      </c>
      <c r="D17" s="36">
        <f t="shared" si="4"/>
        <v>18</v>
      </c>
      <c r="E17" s="20">
        <f t="shared" si="4"/>
        <v>0</v>
      </c>
      <c r="F17" s="20">
        <f t="shared" si="4"/>
        <v>3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2</v>
      </c>
      <c r="K17" s="20">
        <f t="shared" si="4"/>
        <v>0</v>
      </c>
      <c r="L17" s="20">
        <f t="shared" si="4"/>
        <v>5</v>
      </c>
      <c r="M17" s="21">
        <f t="shared" si="1"/>
        <v>0.16666666666666666</v>
      </c>
      <c r="N17" s="20">
        <f t="shared" si="12"/>
        <v>3</v>
      </c>
      <c r="O17" s="21">
        <f t="shared" si="5"/>
        <v>0.16666666666666666</v>
      </c>
      <c r="Q17">
        <v>6</v>
      </c>
      <c r="R17" t="s">
        <v>383</v>
      </c>
      <c r="S17">
        <v>0.16700000000000001</v>
      </c>
      <c r="T17">
        <v>6</v>
      </c>
      <c r="U17">
        <v>18</v>
      </c>
      <c r="V17">
        <v>0</v>
      </c>
      <c r="W17">
        <v>3</v>
      </c>
      <c r="X17">
        <v>0</v>
      </c>
      <c r="Y17">
        <v>0</v>
      </c>
      <c r="Z17">
        <v>0</v>
      </c>
      <c r="AA17">
        <v>2</v>
      </c>
      <c r="AB17">
        <v>0</v>
      </c>
      <c r="AC17">
        <v>5</v>
      </c>
      <c r="AD17">
        <v>3</v>
      </c>
      <c r="AE17">
        <v>0.16700000000000001</v>
      </c>
      <c r="AG17">
        <f t="shared" si="6"/>
        <v>7</v>
      </c>
      <c r="AH17">
        <f t="shared" si="7"/>
        <v>13</v>
      </c>
      <c r="AI17">
        <f t="shared" si="8"/>
        <v>6</v>
      </c>
      <c r="AJ17" t="str">
        <f t="shared" si="9"/>
        <v>Keznor</v>
      </c>
      <c r="AK17" t="str">
        <f t="shared" si="10"/>
        <v>Curtis</v>
      </c>
      <c r="AL17" t="str">
        <f t="shared" si="11"/>
        <v>Keznor, Curtis</v>
      </c>
    </row>
    <row r="18" spans="1:38" ht="17.100000000000001" customHeight="1" x14ac:dyDescent="0.2">
      <c r="A18" s="19">
        <v>44</v>
      </c>
      <c r="B18" s="19">
        <f t="shared" si="2"/>
        <v>8</v>
      </c>
      <c r="C18" s="36" t="str">
        <f t="shared" si="3"/>
        <v>Robert, Richard</v>
      </c>
      <c r="D18" s="36">
        <f t="shared" si="4"/>
        <v>21</v>
      </c>
      <c r="E18" s="20">
        <f t="shared" si="4"/>
        <v>3</v>
      </c>
      <c r="F18" s="20">
        <f t="shared" si="4"/>
        <v>6</v>
      </c>
      <c r="G18" s="20">
        <f t="shared" si="4"/>
        <v>1</v>
      </c>
      <c r="H18" s="20">
        <f t="shared" si="4"/>
        <v>0</v>
      </c>
      <c r="I18" s="20">
        <f t="shared" si="4"/>
        <v>0</v>
      </c>
      <c r="J18" s="20">
        <f t="shared" si="4"/>
        <v>4</v>
      </c>
      <c r="K18" s="20">
        <f t="shared" si="4"/>
        <v>0</v>
      </c>
      <c r="L18" s="20">
        <f t="shared" si="4"/>
        <v>7</v>
      </c>
      <c r="M18" s="21">
        <f t="shared" si="1"/>
        <v>0.2857142857142857</v>
      </c>
      <c r="N18" s="20">
        <f t="shared" si="12"/>
        <v>7</v>
      </c>
      <c r="O18" s="21">
        <f t="shared" si="5"/>
        <v>0.33333333333333331</v>
      </c>
      <c r="Q18">
        <v>7</v>
      </c>
      <c r="R18" t="s">
        <v>384</v>
      </c>
      <c r="S18">
        <v>0.28599999999999998</v>
      </c>
      <c r="T18">
        <v>8</v>
      </c>
      <c r="U18">
        <v>21</v>
      </c>
      <c r="V18">
        <v>3</v>
      </c>
      <c r="W18">
        <v>6</v>
      </c>
      <c r="X18">
        <v>1</v>
      </c>
      <c r="Y18">
        <v>0</v>
      </c>
      <c r="Z18">
        <v>0</v>
      </c>
      <c r="AA18">
        <v>4</v>
      </c>
      <c r="AB18">
        <v>0</v>
      </c>
      <c r="AC18">
        <v>7</v>
      </c>
      <c r="AD18">
        <v>7</v>
      </c>
      <c r="AE18">
        <v>0.33300000000000002</v>
      </c>
      <c r="AG18">
        <f t="shared" si="6"/>
        <v>8</v>
      </c>
      <c r="AH18">
        <f t="shared" si="7"/>
        <v>14</v>
      </c>
      <c r="AI18">
        <f t="shared" si="8"/>
        <v>6</v>
      </c>
      <c r="AJ18" t="str">
        <f t="shared" si="9"/>
        <v>Robert</v>
      </c>
      <c r="AK18" t="str">
        <f t="shared" si="10"/>
        <v>Richard</v>
      </c>
      <c r="AL18" t="str">
        <f t="shared" si="11"/>
        <v>Robert, Richard</v>
      </c>
    </row>
    <row r="19" spans="1:38" ht="17.100000000000001" customHeight="1" x14ac:dyDescent="0.2">
      <c r="A19" s="19">
        <v>67</v>
      </c>
      <c r="B19" s="19">
        <f t="shared" si="2"/>
        <v>9</v>
      </c>
      <c r="C19" s="36" t="str">
        <f t="shared" si="3"/>
        <v>Bubb, Charles</v>
      </c>
      <c r="D19" s="36">
        <f t="shared" si="4"/>
        <v>25</v>
      </c>
      <c r="E19" s="20">
        <f t="shared" si="4"/>
        <v>1</v>
      </c>
      <c r="F19" s="20">
        <f t="shared" si="4"/>
        <v>5</v>
      </c>
      <c r="G19" s="20">
        <f t="shared" si="4"/>
        <v>3</v>
      </c>
      <c r="H19" s="20">
        <f t="shared" si="4"/>
        <v>0</v>
      </c>
      <c r="I19" s="20">
        <f t="shared" si="4"/>
        <v>0</v>
      </c>
      <c r="J19" s="20">
        <f t="shared" si="4"/>
        <v>1</v>
      </c>
      <c r="K19" s="20">
        <f t="shared" si="4"/>
        <v>2</v>
      </c>
      <c r="L19" s="20">
        <f t="shared" si="4"/>
        <v>6</v>
      </c>
      <c r="M19" s="21">
        <f t="shared" si="1"/>
        <v>0.2</v>
      </c>
      <c r="N19" s="20">
        <f t="shared" si="12"/>
        <v>8</v>
      </c>
      <c r="O19" s="21">
        <f t="shared" si="5"/>
        <v>0.32</v>
      </c>
      <c r="Q19">
        <v>8</v>
      </c>
      <c r="R19" t="s">
        <v>385</v>
      </c>
      <c r="S19">
        <v>0.2</v>
      </c>
      <c r="T19">
        <v>9</v>
      </c>
      <c r="U19">
        <v>25</v>
      </c>
      <c r="V19">
        <v>1</v>
      </c>
      <c r="W19">
        <v>5</v>
      </c>
      <c r="X19">
        <v>3</v>
      </c>
      <c r="Y19">
        <v>0</v>
      </c>
      <c r="Z19">
        <v>0</v>
      </c>
      <c r="AA19">
        <v>1</v>
      </c>
      <c r="AB19">
        <v>2</v>
      </c>
      <c r="AC19">
        <v>6</v>
      </c>
      <c r="AD19">
        <v>8</v>
      </c>
      <c r="AE19">
        <v>0.32</v>
      </c>
      <c r="AG19">
        <f t="shared" si="6"/>
        <v>8</v>
      </c>
      <c r="AH19">
        <f t="shared" si="7"/>
        <v>12</v>
      </c>
      <c r="AI19">
        <f t="shared" si="8"/>
        <v>4</v>
      </c>
      <c r="AJ19" t="str">
        <f t="shared" si="9"/>
        <v>Bubb</v>
      </c>
      <c r="AK19" t="str">
        <f t="shared" si="10"/>
        <v>Charles</v>
      </c>
      <c r="AL19" t="str">
        <f t="shared" si="11"/>
        <v>Bubb, Charles</v>
      </c>
    </row>
    <row r="20" spans="1:38" ht="17.100000000000001" customHeight="1" x14ac:dyDescent="0.2">
      <c r="A20" s="19">
        <v>67</v>
      </c>
      <c r="B20" s="19">
        <f t="shared" si="2"/>
        <v>4</v>
      </c>
      <c r="C20" s="36" t="str">
        <f t="shared" si="3"/>
        <v>Schuchart, Tony</v>
      </c>
      <c r="D20" s="36">
        <f t="shared" si="4"/>
        <v>11</v>
      </c>
      <c r="E20" s="20">
        <f t="shared" si="4"/>
        <v>2</v>
      </c>
      <c r="F20" s="20">
        <f t="shared" si="4"/>
        <v>1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2</v>
      </c>
      <c r="L20" s="20">
        <f t="shared" si="4"/>
        <v>0</v>
      </c>
      <c r="M20" s="21">
        <f t="shared" si="1"/>
        <v>9.0909090909090912E-2</v>
      </c>
      <c r="N20" s="20">
        <f t="shared" si="12"/>
        <v>1</v>
      </c>
      <c r="O20" s="21">
        <f t="shared" si="5"/>
        <v>9.0909090909090912E-2</v>
      </c>
      <c r="Q20">
        <v>9</v>
      </c>
      <c r="R20" t="s">
        <v>65</v>
      </c>
      <c r="S20">
        <v>9.0999999999999998E-2</v>
      </c>
      <c r="T20">
        <v>4</v>
      </c>
      <c r="U20">
        <v>11</v>
      </c>
      <c r="V20">
        <v>2</v>
      </c>
      <c r="W20">
        <v>1</v>
      </c>
      <c r="X20">
        <v>0</v>
      </c>
      <c r="Y20">
        <v>0</v>
      </c>
      <c r="Z20">
        <v>0</v>
      </c>
      <c r="AA20">
        <v>0</v>
      </c>
      <c r="AB20">
        <v>2</v>
      </c>
      <c r="AC20">
        <v>0</v>
      </c>
      <c r="AD20">
        <v>1</v>
      </c>
      <c r="AE20">
        <v>9.0999999999999998E-2</v>
      </c>
      <c r="AG20">
        <f t="shared" si="6"/>
        <v>5</v>
      </c>
      <c r="AH20">
        <f t="shared" si="7"/>
        <v>14</v>
      </c>
      <c r="AI20">
        <f t="shared" si="8"/>
        <v>9</v>
      </c>
      <c r="AJ20" t="str">
        <f t="shared" si="9"/>
        <v>Schuchart</v>
      </c>
      <c r="AK20" t="str">
        <f t="shared" si="10"/>
        <v>Tony</v>
      </c>
      <c r="AL20" t="str">
        <f t="shared" si="11"/>
        <v>Schuchart, Tony</v>
      </c>
    </row>
    <row r="21" spans="1:38" ht="17.100000000000001" customHeight="1" x14ac:dyDescent="0.2">
      <c r="A21" s="19">
        <v>60</v>
      </c>
      <c r="B21" s="19">
        <f t="shared" si="2"/>
        <v>7</v>
      </c>
      <c r="C21" s="36" t="str">
        <f t="shared" si="3"/>
        <v>Lovell, Greg</v>
      </c>
      <c r="D21" s="36">
        <f t="shared" si="4"/>
        <v>20</v>
      </c>
      <c r="E21" s="20">
        <f t="shared" si="4"/>
        <v>1</v>
      </c>
      <c r="F21" s="20">
        <f t="shared" si="4"/>
        <v>3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0</v>
      </c>
      <c r="K21" s="20">
        <f t="shared" si="4"/>
        <v>1</v>
      </c>
      <c r="L21" s="20">
        <f t="shared" si="4"/>
        <v>0</v>
      </c>
      <c r="M21" s="21">
        <f t="shared" si="1"/>
        <v>0.15</v>
      </c>
      <c r="N21" s="20">
        <f t="shared" si="12"/>
        <v>3</v>
      </c>
      <c r="O21" s="21">
        <f t="shared" si="5"/>
        <v>0.15</v>
      </c>
      <c r="Q21">
        <v>10</v>
      </c>
      <c r="R21" t="s">
        <v>386</v>
      </c>
      <c r="S21">
        <v>0.15</v>
      </c>
      <c r="T21">
        <v>7</v>
      </c>
      <c r="U21">
        <v>20</v>
      </c>
      <c r="V21">
        <v>1</v>
      </c>
      <c r="W21">
        <v>3</v>
      </c>
      <c r="X21">
        <v>0</v>
      </c>
      <c r="Y21">
        <v>0</v>
      </c>
      <c r="Z21">
        <v>0</v>
      </c>
      <c r="AA21">
        <v>0</v>
      </c>
      <c r="AB21">
        <v>1</v>
      </c>
      <c r="AC21">
        <v>0</v>
      </c>
      <c r="AD21">
        <v>3</v>
      </c>
      <c r="AE21">
        <v>0.15</v>
      </c>
      <c r="AG21">
        <f t="shared" si="6"/>
        <v>5</v>
      </c>
      <c r="AH21">
        <f t="shared" si="7"/>
        <v>11</v>
      </c>
      <c r="AI21">
        <f t="shared" si="8"/>
        <v>6</v>
      </c>
      <c r="AJ21" t="str">
        <f t="shared" si="9"/>
        <v>Lovell</v>
      </c>
      <c r="AK21" t="str">
        <f t="shared" si="10"/>
        <v>Greg</v>
      </c>
      <c r="AL21" t="str">
        <f t="shared" si="11"/>
        <v>Lovell, Greg</v>
      </c>
    </row>
    <row r="22" spans="1:38" ht="17.100000000000001" customHeight="1" x14ac:dyDescent="0.2">
      <c r="A22" s="19">
        <v>50</v>
      </c>
      <c r="B22" s="19">
        <f t="shared" si="2"/>
        <v>8</v>
      </c>
      <c r="C22" s="36" t="str">
        <f t="shared" si="3"/>
        <v>Bomberger, Matt</v>
      </c>
      <c r="D22" s="36">
        <f t="shared" si="4"/>
        <v>20</v>
      </c>
      <c r="E22" s="20">
        <f t="shared" si="4"/>
        <v>2</v>
      </c>
      <c r="F22" s="20">
        <f t="shared" si="4"/>
        <v>3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2</v>
      </c>
      <c r="K22" s="20">
        <f t="shared" si="4"/>
        <v>5</v>
      </c>
      <c r="L22" s="20">
        <f t="shared" si="4"/>
        <v>10</v>
      </c>
      <c r="M22" s="21">
        <f t="shared" si="1"/>
        <v>0.15</v>
      </c>
      <c r="N22" s="20">
        <f t="shared" si="12"/>
        <v>3</v>
      </c>
      <c r="O22" s="21">
        <f t="shared" si="5"/>
        <v>0.15</v>
      </c>
      <c r="Q22">
        <v>11</v>
      </c>
      <c r="R22" t="s">
        <v>387</v>
      </c>
      <c r="S22">
        <v>0.15</v>
      </c>
      <c r="T22">
        <v>8</v>
      </c>
      <c r="U22">
        <v>20</v>
      </c>
      <c r="V22">
        <v>2</v>
      </c>
      <c r="W22">
        <v>3</v>
      </c>
      <c r="X22">
        <v>0</v>
      </c>
      <c r="Y22">
        <v>0</v>
      </c>
      <c r="Z22">
        <v>0</v>
      </c>
      <c r="AA22">
        <v>2</v>
      </c>
      <c r="AB22">
        <v>5</v>
      </c>
      <c r="AC22">
        <v>10</v>
      </c>
      <c r="AD22">
        <v>3</v>
      </c>
      <c r="AE22">
        <v>0.15</v>
      </c>
      <c r="AG22">
        <f t="shared" si="6"/>
        <v>5</v>
      </c>
      <c r="AH22">
        <f t="shared" si="7"/>
        <v>14</v>
      </c>
      <c r="AI22">
        <f t="shared" si="8"/>
        <v>9</v>
      </c>
      <c r="AJ22" t="str">
        <f t="shared" si="9"/>
        <v>Bomberger</v>
      </c>
      <c r="AK22" t="str">
        <f t="shared" si="10"/>
        <v>Matt</v>
      </c>
      <c r="AL22" t="str">
        <f t="shared" si="11"/>
        <v>Bomberger, Matt</v>
      </c>
    </row>
    <row r="23" spans="1:38" ht="17.100000000000001" customHeight="1" x14ac:dyDescent="0.2">
      <c r="A23" s="19">
        <v>46</v>
      </c>
      <c r="B23" s="19">
        <f t="shared" si="2"/>
        <v>10</v>
      </c>
      <c r="C23" s="36" t="str">
        <f t="shared" si="3"/>
        <v>Kelley, Jerry</v>
      </c>
      <c r="D23" s="36">
        <f t="shared" si="4"/>
        <v>24</v>
      </c>
      <c r="E23" s="20">
        <f t="shared" si="4"/>
        <v>5</v>
      </c>
      <c r="F23" s="20">
        <f t="shared" si="4"/>
        <v>5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2</v>
      </c>
      <c r="K23" s="20">
        <f t="shared" si="4"/>
        <v>7</v>
      </c>
      <c r="L23" s="20">
        <f t="shared" si="4"/>
        <v>10</v>
      </c>
      <c r="M23" s="21">
        <f t="shared" si="1"/>
        <v>0.20833333333333334</v>
      </c>
      <c r="N23" s="20">
        <f t="shared" si="12"/>
        <v>5</v>
      </c>
      <c r="O23" s="21">
        <f t="shared" si="5"/>
        <v>0.20833333333333334</v>
      </c>
      <c r="Q23">
        <v>12</v>
      </c>
      <c r="R23" t="s">
        <v>388</v>
      </c>
      <c r="S23">
        <v>0.20799999999999999</v>
      </c>
      <c r="T23">
        <v>10</v>
      </c>
      <c r="U23">
        <v>24</v>
      </c>
      <c r="V23">
        <v>5</v>
      </c>
      <c r="W23">
        <v>5</v>
      </c>
      <c r="X23">
        <v>0</v>
      </c>
      <c r="Y23">
        <v>0</v>
      </c>
      <c r="Z23">
        <v>0</v>
      </c>
      <c r="AA23">
        <v>2</v>
      </c>
      <c r="AB23">
        <v>7</v>
      </c>
      <c r="AC23">
        <v>10</v>
      </c>
      <c r="AD23">
        <v>5</v>
      </c>
      <c r="AE23">
        <v>0.20799999999999999</v>
      </c>
      <c r="AG23">
        <f t="shared" si="6"/>
        <v>6</v>
      </c>
      <c r="AH23">
        <f t="shared" si="7"/>
        <v>12</v>
      </c>
      <c r="AI23">
        <f t="shared" si="8"/>
        <v>6</v>
      </c>
      <c r="AJ23" t="str">
        <f t="shared" si="9"/>
        <v>Kelley</v>
      </c>
      <c r="AK23" t="str">
        <f t="shared" si="10"/>
        <v>Jerry</v>
      </c>
      <c r="AL23" t="str">
        <f t="shared" si="11"/>
        <v>Kelley, Jerry</v>
      </c>
    </row>
    <row r="24" spans="1:38" ht="17.100000000000001" customHeight="1" x14ac:dyDescent="0.2">
      <c r="A24" s="19">
        <v>66</v>
      </c>
      <c r="B24" s="19">
        <f t="shared" si="2"/>
        <v>6</v>
      </c>
      <c r="C24" s="36" t="str">
        <f t="shared" si="3"/>
        <v>Shank, Andy</v>
      </c>
      <c r="D24" s="36">
        <f t="shared" si="4"/>
        <v>14</v>
      </c>
      <c r="E24" s="20">
        <f t="shared" si="4"/>
        <v>4</v>
      </c>
      <c r="F24" s="20">
        <f t="shared" si="4"/>
        <v>2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5</v>
      </c>
      <c r="L24" s="20">
        <f t="shared" si="4"/>
        <v>0</v>
      </c>
      <c r="M24" s="21">
        <f t="shared" si="1"/>
        <v>0.14285714285714285</v>
      </c>
      <c r="N24" s="20">
        <f t="shared" si="12"/>
        <v>2</v>
      </c>
      <c r="O24" s="21">
        <f t="shared" si="5"/>
        <v>0.14285714285714285</v>
      </c>
      <c r="Q24">
        <v>13</v>
      </c>
      <c r="R24" t="s">
        <v>389</v>
      </c>
      <c r="S24">
        <v>0.14299999999999999</v>
      </c>
      <c r="T24">
        <v>6</v>
      </c>
      <c r="U24">
        <v>14</v>
      </c>
      <c r="V24">
        <v>4</v>
      </c>
      <c r="W24">
        <v>2</v>
      </c>
      <c r="X24">
        <v>0</v>
      </c>
      <c r="Y24">
        <v>0</v>
      </c>
      <c r="Z24">
        <v>0</v>
      </c>
      <c r="AA24">
        <v>1</v>
      </c>
      <c r="AB24">
        <v>5</v>
      </c>
      <c r="AC24">
        <v>0</v>
      </c>
      <c r="AD24">
        <v>2</v>
      </c>
      <c r="AE24">
        <v>0.14299999999999999</v>
      </c>
      <c r="AG24">
        <f t="shared" si="6"/>
        <v>5</v>
      </c>
      <c r="AH24">
        <f t="shared" si="7"/>
        <v>10</v>
      </c>
      <c r="AI24">
        <f t="shared" si="8"/>
        <v>5</v>
      </c>
      <c r="AJ24" t="str">
        <f t="shared" si="9"/>
        <v>Shank</v>
      </c>
      <c r="AK24" t="str">
        <f t="shared" si="10"/>
        <v>Andy</v>
      </c>
      <c r="AL24" t="str">
        <f t="shared" si="11"/>
        <v>Shank, Andy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682</v>
      </c>
      <c r="B29" s="22"/>
      <c r="C29" s="37" t="s">
        <v>39</v>
      </c>
      <c r="D29" s="38">
        <f>SUM(D12:D28)</f>
        <v>291</v>
      </c>
      <c r="E29" s="23">
        <f t="shared" ref="E29:L29" si="13">SUM(E12:E28)</f>
        <v>55</v>
      </c>
      <c r="F29" s="23">
        <f t="shared" si="13"/>
        <v>92</v>
      </c>
      <c r="G29" s="23">
        <f t="shared" si="13"/>
        <v>24</v>
      </c>
      <c r="H29" s="23">
        <f t="shared" si="13"/>
        <v>0</v>
      </c>
      <c r="I29" s="23">
        <f t="shared" si="13"/>
        <v>1</v>
      </c>
      <c r="J29" s="23">
        <f t="shared" si="13"/>
        <v>53</v>
      </c>
      <c r="K29" s="23">
        <f t="shared" si="13"/>
        <v>30</v>
      </c>
      <c r="L29" s="23">
        <f t="shared" si="13"/>
        <v>44</v>
      </c>
      <c r="M29" s="21">
        <f>F29/D29</f>
        <v>0.31615120274914088</v>
      </c>
      <c r="N29" s="24">
        <f>SUM(N12:N28)</f>
        <v>119</v>
      </c>
      <c r="O29" s="21">
        <f>N29/D29</f>
        <v>0.40893470790378006</v>
      </c>
    </row>
    <row r="30" spans="1:38" ht="17.100000000000001" customHeight="1" x14ac:dyDescent="0.2">
      <c r="A30" s="25">
        <f>A29/13</f>
        <v>52.46153846153846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88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1</v>
      </c>
      <c r="C33" s="36" t="str">
        <f>IF(AH33=0,"",AL33)</f>
        <v>Beaverson, Chris</v>
      </c>
      <c r="D33" s="41">
        <f>IF(C33="","",AE33)</f>
        <v>0.66666666666666663</v>
      </c>
      <c r="E33" s="20">
        <f>IF(C33="","",V33)</f>
        <v>0</v>
      </c>
      <c r="F33" s="20">
        <f>IF(C33="","",U33)</f>
        <v>0</v>
      </c>
      <c r="G33" s="20">
        <f>IF(C33="","",W33)</f>
        <v>0</v>
      </c>
      <c r="H33" s="20">
        <f>IF(C33="","",X33)</f>
        <v>1</v>
      </c>
      <c r="I33" s="31">
        <f>IF(C33="","",E33*7/D33)</f>
        <v>0</v>
      </c>
      <c r="J33" s="31">
        <f>IF(C33="","",F33*7/D33)</f>
        <v>0</v>
      </c>
      <c r="K33" s="31">
        <f>IF(C33="","",G33*7/D33)</f>
        <v>0</v>
      </c>
      <c r="L33" s="31">
        <f>IF(C33="","",H33*7/D33)</f>
        <v>10.5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2</v>
      </c>
      <c r="R33" t="s">
        <v>379</v>
      </c>
      <c r="S33">
        <v>1</v>
      </c>
      <c r="T33">
        <v>0.2</v>
      </c>
      <c r="U33">
        <v>0</v>
      </c>
      <c r="V33">
        <v>0</v>
      </c>
      <c r="W33">
        <v>0</v>
      </c>
      <c r="X33">
        <v>1</v>
      </c>
      <c r="Y33">
        <v>0</v>
      </c>
      <c r="Z33">
        <v>0</v>
      </c>
      <c r="AA33">
        <v>0</v>
      </c>
      <c r="AE33">
        <f>DOLLARDE(T33,3)</f>
        <v>0.66666666666666663</v>
      </c>
      <c r="AG33">
        <f>FIND(" ",R33)</f>
        <v>6</v>
      </c>
      <c r="AH33">
        <f>LEN(R33)</f>
        <v>15</v>
      </c>
      <c r="AI33">
        <f>AH33-AG33</f>
        <v>9</v>
      </c>
      <c r="AJ33" t="str">
        <f>RIGHT(R33,AI33)</f>
        <v>Beaverson</v>
      </c>
      <c r="AK33" t="str">
        <f>LEFT(R33,(AG33-1))</f>
        <v>Chris</v>
      </c>
      <c r="AL33" t="str">
        <f>AJ33&amp;", "&amp;AK33</f>
        <v>Beaverson, Chris</v>
      </c>
    </row>
    <row r="34" spans="1:38" ht="17.100000000000001" customHeight="1" x14ac:dyDescent="0.2">
      <c r="A34" s="19"/>
      <c r="B34" s="19">
        <f t="shared" ref="B34:B41" si="14">IF(C34="","",S34)</f>
        <v>8</v>
      </c>
      <c r="C34" s="36" t="str">
        <f t="shared" ref="C34:C41" si="15">IF(AH34=0,"",AL34)</f>
        <v>Anderson, Bill</v>
      </c>
      <c r="D34" s="41">
        <f t="shared" ref="D34:D41" si="16">IF(C34="","",AE34)</f>
        <v>21.333333333333339</v>
      </c>
      <c r="E34" s="20">
        <f t="shared" ref="E34:E41" si="17">IF(C34="","",V34)</f>
        <v>24</v>
      </c>
      <c r="F34" s="20">
        <f t="shared" ref="F34:F41" si="18">IF(C34="","",U34)</f>
        <v>3</v>
      </c>
      <c r="G34" s="20">
        <f t="shared" ref="G34:G41" si="19">IF(C34="","",W34)</f>
        <v>3</v>
      </c>
      <c r="H34" s="20">
        <f t="shared" ref="H34:H41" si="20">IF(C34="","",X34)</f>
        <v>11</v>
      </c>
      <c r="I34" s="31">
        <f t="shared" ref="I34:I41" si="21">IF(C34="","",E34*7/D34)</f>
        <v>7.8749999999999982</v>
      </c>
      <c r="J34" s="31">
        <f t="shared" ref="J34:J41" si="22">IF(C34="","",F34*7/D34)</f>
        <v>0.98437499999999978</v>
      </c>
      <c r="K34" s="31">
        <f t="shared" ref="K34:K41" si="23">IF(C34="","",G34*7/D34)</f>
        <v>0.98437499999999978</v>
      </c>
      <c r="L34" s="31">
        <f t="shared" ref="L34:L41" si="24">IF(C34="","",H34*7/D34)</f>
        <v>3.6093749999999991</v>
      </c>
      <c r="M34" s="20">
        <f t="shared" ref="M34:M41" si="25">IF(C34="","",Y34)</f>
        <v>1</v>
      </c>
      <c r="N34" s="20">
        <f t="shared" ref="N34:N41" si="26">IF(C34="","",Z34)</f>
        <v>0</v>
      </c>
      <c r="O34" s="20">
        <f t="shared" ref="O34:O41" si="27">IF(C34="","",AA34)</f>
        <v>5</v>
      </c>
      <c r="Q34">
        <v>3</v>
      </c>
      <c r="R34" t="s">
        <v>380</v>
      </c>
      <c r="S34">
        <v>8</v>
      </c>
      <c r="T34">
        <v>21.1</v>
      </c>
      <c r="U34">
        <v>3</v>
      </c>
      <c r="V34">
        <v>24</v>
      </c>
      <c r="W34">
        <v>3</v>
      </c>
      <c r="X34">
        <v>11</v>
      </c>
      <c r="Y34">
        <v>1</v>
      </c>
      <c r="Z34">
        <v>0</v>
      </c>
      <c r="AA34">
        <v>5</v>
      </c>
      <c r="AE34">
        <f t="shared" ref="AE34:AE42" si="28">DOLLARDE(T34,3)</f>
        <v>21.333333333333339</v>
      </c>
      <c r="AG34">
        <f t="shared" ref="AG34:AG41" si="29">FIND(" ",R34)</f>
        <v>5</v>
      </c>
      <c r="AH34">
        <f t="shared" ref="AH34:AH41" si="30">LEN(R34)</f>
        <v>13</v>
      </c>
      <c r="AI34">
        <f t="shared" ref="AI34:AI41" si="31">AH34-AG34</f>
        <v>8</v>
      </c>
      <c r="AJ34" t="str">
        <f t="shared" ref="AJ34:AJ41" si="32">RIGHT(R34,AI34)</f>
        <v>Anderson</v>
      </c>
      <c r="AK34" t="str">
        <f t="shared" ref="AK34:AK41" si="33">LEFT(R34,(AG34-1))</f>
        <v>Bill</v>
      </c>
      <c r="AL34" t="str">
        <f t="shared" ref="AL34:AL41" si="34">AJ34&amp;", "&amp;AK34</f>
        <v>Anderson, Bill</v>
      </c>
    </row>
    <row r="35" spans="1:38" ht="17.100000000000001" customHeight="1" x14ac:dyDescent="0.2">
      <c r="A35" s="19"/>
      <c r="B35" s="19">
        <f t="shared" si="14"/>
        <v>10</v>
      </c>
      <c r="C35" s="36" t="str">
        <f t="shared" si="15"/>
        <v>Goebeler, Rick</v>
      </c>
      <c r="D35" s="41">
        <f t="shared" si="16"/>
        <v>40</v>
      </c>
      <c r="E35" s="20">
        <f t="shared" si="17"/>
        <v>35</v>
      </c>
      <c r="F35" s="20">
        <f t="shared" si="18"/>
        <v>7</v>
      </c>
      <c r="G35" s="20">
        <f t="shared" si="19"/>
        <v>6</v>
      </c>
      <c r="H35" s="20">
        <f t="shared" si="20"/>
        <v>37</v>
      </c>
      <c r="I35" s="31">
        <f t="shared" si="21"/>
        <v>6.125</v>
      </c>
      <c r="J35" s="31">
        <f t="shared" si="22"/>
        <v>1.2250000000000001</v>
      </c>
      <c r="K35" s="31">
        <f t="shared" si="23"/>
        <v>1.05</v>
      </c>
      <c r="L35" s="31">
        <f t="shared" si="24"/>
        <v>6.4749999999999996</v>
      </c>
      <c r="M35" s="20">
        <f t="shared" si="25"/>
        <v>8</v>
      </c>
      <c r="N35" s="20">
        <f t="shared" si="26"/>
        <v>1</v>
      </c>
      <c r="O35" s="20">
        <f t="shared" si="27"/>
        <v>0</v>
      </c>
      <c r="Q35">
        <v>4</v>
      </c>
      <c r="R35" t="s">
        <v>381</v>
      </c>
      <c r="S35">
        <v>10</v>
      </c>
      <c r="T35">
        <v>40</v>
      </c>
      <c r="U35">
        <v>7</v>
      </c>
      <c r="V35">
        <v>35</v>
      </c>
      <c r="W35">
        <v>6</v>
      </c>
      <c r="X35">
        <v>37</v>
      </c>
      <c r="Y35">
        <v>8</v>
      </c>
      <c r="Z35">
        <v>1</v>
      </c>
      <c r="AA35">
        <v>0</v>
      </c>
      <c r="AE35">
        <f t="shared" si="28"/>
        <v>40</v>
      </c>
      <c r="AG35">
        <f t="shared" si="29"/>
        <v>5</v>
      </c>
      <c r="AH35">
        <f t="shared" si="30"/>
        <v>13</v>
      </c>
      <c r="AI35">
        <f t="shared" si="31"/>
        <v>8</v>
      </c>
      <c r="AJ35" t="str">
        <f t="shared" si="32"/>
        <v>Goebeler</v>
      </c>
      <c r="AK35" t="str">
        <f t="shared" si="33"/>
        <v>Rick</v>
      </c>
      <c r="AL35" t="str">
        <f t="shared" si="34"/>
        <v>Goebeler, Rick</v>
      </c>
    </row>
    <row r="36" spans="1:38" ht="17.100000000000001" customHeight="1" x14ac:dyDescent="0.2">
      <c r="A36" s="19"/>
      <c r="B36" s="19">
        <f t="shared" si="14"/>
        <v>2</v>
      </c>
      <c r="C36" s="36" t="str">
        <f t="shared" si="15"/>
        <v>Lovell, Greg</v>
      </c>
      <c r="D36" s="41">
        <f t="shared" si="16"/>
        <v>6</v>
      </c>
      <c r="E36" s="20">
        <f t="shared" si="17"/>
        <v>2</v>
      </c>
      <c r="F36" s="20">
        <f t="shared" si="18"/>
        <v>1</v>
      </c>
      <c r="G36" s="20">
        <f t="shared" si="19"/>
        <v>1</v>
      </c>
      <c r="H36" s="20">
        <f t="shared" si="20"/>
        <v>1</v>
      </c>
      <c r="I36" s="31">
        <f t="shared" si="21"/>
        <v>2.3333333333333335</v>
      </c>
      <c r="J36" s="31">
        <f t="shared" si="22"/>
        <v>1.1666666666666667</v>
      </c>
      <c r="K36" s="31">
        <f t="shared" si="23"/>
        <v>1.1666666666666667</v>
      </c>
      <c r="L36" s="31">
        <f t="shared" si="24"/>
        <v>1.1666666666666667</v>
      </c>
      <c r="M36" s="20">
        <f t="shared" si="25"/>
        <v>0</v>
      </c>
      <c r="N36" s="20">
        <f t="shared" si="26"/>
        <v>0</v>
      </c>
      <c r="O36" s="20">
        <f t="shared" si="27"/>
        <v>2</v>
      </c>
      <c r="Q36">
        <v>10</v>
      </c>
      <c r="R36" t="s">
        <v>386</v>
      </c>
      <c r="S36">
        <v>2</v>
      </c>
      <c r="T36">
        <v>6</v>
      </c>
      <c r="U36">
        <v>1</v>
      </c>
      <c r="V36">
        <v>2</v>
      </c>
      <c r="W36">
        <v>1</v>
      </c>
      <c r="X36">
        <v>1</v>
      </c>
      <c r="Y36">
        <v>0</v>
      </c>
      <c r="Z36">
        <v>0</v>
      </c>
      <c r="AA36">
        <v>2</v>
      </c>
      <c r="AE36">
        <f t="shared" si="28"/>
        <v>6</v>
      </c>
      <c r="AG36">
        <f t="shared" si="29"/>
        <v>5</v>
      </c>
      <c r="AH36">
        <f t="shared" si="30"/>
        <v>11</v>
      </c>
      <c r="AI36">
        <f t="shared" si="31"/>
        <v>6</v>
      </c>
      <c r="AJ36" t="str">
        <f t="shared" si="32"/>
        <v>Lovell</v>
      </c>
      <c r="AK36" t="str">
        <f t="shared" si="33"/>
        <v>Greg</v>
      </c>
      <c r="AL36" t="str">
        <f t="shared" si="34"/>
        <v>Lovell, Greg</v>
      </c>
    </row>
    <row r="37" spans="1:38" ht="17.100000000000001" customHeight="1" x14ac:dyDescent="0.2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20" t="str">
        <f t="shared" si="17"/>
        <v/>
      </c>
      <c r="F37" s="20" t="str">
        <f t="shared" si="18"/>
        <v/>
      </c>
      <c r="G37" s="20" t="str">
        <f t="shared" si="19"/>
        <v/>
      </c>
      <c r="H37" s="20" t="str">
        <f t="shared" si="20"/>
        <v/>
      </c>
      <c r="I37" s="31" t="str">
        <f t="shared" si="21"/>
        <v/>
      </c>
      <c r="J37" s="31" t="str">
        <f t="shared" si="22"/>
        <v/>
      </c>
      <c r="K37" s="31" t="str">
        <f t="shared" si="23"/>
        <v/>
      </c>
      <c r="L37" s="31" t="str">
        <f t="shared" si="24"/>
        <v/>
      </c>
      <c r="M37" s="20" t="str">
        <f t="shared" si="25"/>
        <v/>
      </c>
      <c r="N37" s="20" t="str">
        <f t="shared" si="26"/>
        <v/>
      </c>
      <c r="O37" s="20" t="str">
        <f t="shared" si="27"/>
        <v/>
      </c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41">
        <f t="shared" ref="D42:H42" si="35">SUM(D33:D41)</f>
        <v>68</v>
      </c>
      <c r="E42" s="35">
        <f t="shared" si="35"/>
        <v>61</v>
      </c>
      <c r="F42" s="35">
        <f t="shared" si="35"/>
        <v>11</v>
      </c>
      <c r="G42" s="35">
        <f t="shared" si="35"/>
        <v>10</v>
      </c>
      <c r="H42" s="35">
        <f t="shared" si="35"/>
        <v>50</v>
      </c>
      <c r="I42" s="31">
        <f>E42*7/D42</f>
        <v>6.2794117647058822</v>
      </c>
      <c r="J42" s="31">
        <f>F42*7/D42</f>
        <v>1.1323529411764706</v>
      </c>
      <c r="K42" s="32">
        <f>G42*7/D42</f>
        <v>1.0294117647058822</v>
      </c>
      <c r="L42" s="32">
        <f>H42*7/D42</f>
        <v>5.1470588235294121</v>
      </c>
      <c r="M42" s="20">
        <f>SUM(M33:M41)</f>
        <v>9</v>
      </c>
      <c r="N42" s="20">
        <f t="shared" ref="N42:O42" si="36">SUM(N33:N41)</f>
        <v>1</v>
      </c>
      <c r="O42" s="20">
        <f t="shared" si="36"/>
        <v>7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Q32" sqref="Q32:AA3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8" width="5.7109375" customWidth="1"/>
    <col min="9" max="10" width="6.5703125" bestFit="1" customWidth="1"/>
    <col min="11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46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112</v>
      </c>
      <c r="J1" s="5" t="s">
        <v>2</v>
      </c>
      <c r="K1" s="6" t="s">
        <v>3</v>
      </c>
      <c r="L1" s="7" t="s">
        <v>114</v>
      </c>
      <c r="M1" s="5" t="s">
        <v>4</v>
      </c>
      <c r="N1" s="6" t="s">
        <v>3</v>
      </c>
      <c r="O1" s="7" t="s">
        <v>118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62</v>
      </c>
      <c r="D3" s="2"/>
      <c r="E3" s="12"/>
      <c r="F3" s="3"/>
      <c r="G3" s="13" t="s">
        <v>129</v>
      </c>
      <c r="H3" s="14" t="s">
        <v>68</v>
      </c>
      <c r="I3" s="15"/>
      <c r="J3" s="13" t="s">
        <v>129</v>
      </c>
      <c r="K3" s="14" t="s">
        <v>66</v>
      </c>
      <c r="L3" s="15"/>
      <c r="M3" s="13" t="s">
        <v>129</v>
      </c>
      <c r="N3" s="14" t="s">
        <v>47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516</v>
      </c>
      <c r="I4" s="7" t="s">
        <v>517</v>
      </c>
      <c r="J4" s="5" t="s">
        <v>11</v>
      </c>
      <c r="K4" s="6" t="s">
        <v>3</v>
      </c>
      <c r="L4" s="7" t="s">
        <v>523</v>
      </c>
      <c r="M4" s="5" t="s">
        <v>12</v>
      </c>
      <c r="N4" s="6" t="s">
        <v>3</v>
      </c>
      <c r="O4" s="7" t="s">
        <v>521</v>
      </c>
    </row>
    <row r="5" spans="1:38" s="8" customFormat="1" ht="17.100000000000001" customHeight="1" x14ac:dyDescent="0.25">
      <c r="A5" s="1" t="s">
        <v>13</v>
      </c>
      <c r="B5" s="2"/>
      <c r="C5" s="1" t="s">
        <v>63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7</v>
      </c>
      <c r="H6" s="14" t="s">
        <v>15</v>
      </c>
      <c r="J6" s="13" t="s">
        <v>7</v>
      </c>
      <c r="K6" s="14" t="s">
        <v>64</v>
      </c>
      <c r="L6" s="15"/>
      <c r="M6" s="13" t="s">
        <v>7</v>
      </c>
      <c r="N6" s="14" t="s">
        <v>23</v>
      </c>
      <c r="O6" s="15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2</v>
      </c>
      <c r="D7" s="5" t="s">
        <v>17</v>
      </c>
      <c r="E7" s="6" t="s">
        <v>3</v>
      </c>
      <c r="F7" s="7" t="s">
        <v>117</v>
      </c>
      <c r="G7" s="5" t="s">
        <v>18</v>
      </c>
      <c r="H7" s="6" t="s">
        <v>1</v>
      </c>
      <c r="I7" s="7" t="s">
        <v>118</v>
      </c>
      <c r="J7" s="5" t="s">
        <v>19</v>
      </c>
      <c r="K7" s="6" t="s">
        <v>3</v>
      </c>
      <c r="L7" s="7" t="s">
        <v>542</v>
      </c>
      <c r="M7" s="5" t="s">
        <v>20</v>
      </c>
      <c r="N7" s="6" t="s">
        <v>1</v>
      </c>
      <c r="O7" s="7" t="s">
        <v>549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7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1</v>
      </c>
      <c r="D9" s="13" t="s">
        <v>129</v>
      </c>
      <c r="E9" s="14" t="s">
        <v>60</v>
      </c>
      <c r="F9" s="15"/>
      <c r="G9" s="13" t="s">
        <v>7</v>
      </c>
      <c r="H9" s="14" t="s">
        <v>52</v>
      </c>
      <c r="I9" s="15"/>
      <c r="J9" s="13" t="s">
        <v>7</v>
      </c>
      <c r="K9" s="14" t="s">
        <v>9</v>
      </c>
      <c r="L9" s="15"/>
      <c r="M9" s="13" t="s">
        <v>129</v>
      </c>
      <c r="N9" s="14" t="s">
        <v>73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41</v>
      </c>
      <c r="B12" s="19">
        <f>T12</f>
        <v>10</v>
      </c>
      <c r="C12" s="36" t="str">
        <f>AL12</f>
        <v>Sterner, Paul</v>
      </c>
      <c r="D12" s="36">
        <f t="shared" ref="D12:L12" si="0">U12</f>
        <v>25</v>
      </c>
      <c r="E12" s="20">
        <f t="shared" si="0"/>
        <v>3</v>
      </c>
      <c r="F12" s="20">
        <f t="shared" si="0"/>
        <v>7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4</v>
      </c>
      <c r="L12" s="20">
        <f t="shared" si="0"/>
        <v>4</v>
      </c>
      <c r="M12" s="21">
        <f t="shared" ref="M12:M24" si="1">F12/D12</f>
        <v>0.28000000000000003</v>
      </c>
      <c r="N12" s="20">
        <f>F12+G12+(H12*2)+(I12*3)</f>
        <v>7</v>
      </c>
      <c r="O12" s="21">
        <f>N12/D12</f>
        <v>0.28000000000000003</v>
      </c>
      <c r="Q12">
        <v>1</v>
      </c>
      <c r="R12" t="s">
        <v>394</v>
      </c>
      <c r="S12">
        <v>0.28000000000000003</v>
      </c>
      <c r="T12">
        <v>10</v>
      </c>
      <c r="U12">
        <v>25</v>
      </c>
      <c r="V12">
        <v>3</v>
      </c>
      <c r="W12">
        <v>7</v>
      </c>
      <c r="X12">
        <v>0</v>
      </c>
      <c r="Y12">
        <v>0</v>
      </c>
      <c r="Z12">
        <v>0</v>
      </c>
      <c r="AA12">
        <v>3</v>
      </c>
      <c r="AB12">
        <v>4</v>
      </c>
      <c r="AC12">
        <v>4</v>
      </c>
      <c r="AD12">
        <v>7</v>
      </c>
      <c r="AE12">
        <v>0.28000000000000003</v>
      </c>
      <c r="AG12">
        <f>FIND(" ",R12)</f>
        <v>5</v>
      </c>
      <c r="AH12">
        <f>LEN(R12)</f>
        <v>12</v>
      </c>
      <c r="AI12">
        <f>AH12-AG12</f>
        <v>7</v>
      </c>
      <c r="AJ12" t="str">
        <f>RIGHT(R12,AI12)</f>
        <v>Sterner</v>
      </c>
      <c r="AK12" t="str">
        <f>LEFT(R12,(AG12-1))</f>
        <v>Paul</v>
      </c>
      <c r="AL12" t="str">
        <f>AJ12&amp;", "&amp;AK12</f>
        <v>Sterner, Paul</v>
      </c>
    </row>
    <row r="13" spans="1:38" ht="17.100000000000001" customHeight="1" x14ac:dyDescent="0.2">
      <c r="A13" s="19">
        <v>49</v>
      </c>
      <c r="B13" s="19">
        <f t="shared" ref="B13:B24" si="2">T13</f>
        <v>9</v>
      </c>
      <c r="C13" s="36" t="str">
        <f t="shared" ref="C13:C24" si="3">AL13</f>
        <v>Miller, Edward</v>
      </c>
      <c r="D13" s="36">
        <f t="shared" ref="D13:L24" si="4">U13</f>
        <v>27</v>
      </c>
      <c r="E13" s="20">
        <f t="shared" si="4"/>
        <v>6</v>
      </c>
      <c r="F13" s="20">
        <f t="shared" si="4"/>
        <v>6</v>
      </c>
      <c r="G13" s="20">
        <f t="shared" si="4"/>
        <v>4</v>
      </c>
      <c r="H13" s="20">
        <f t="shared" si="4"/>
        <v>0</v>
      </c>
      <c r="I13" s="20">
        <f t="shared" si="4"/>
        <v>0</v>
      </c>
      <c r="J13" s="20">
        <f t="shared" si="4"/>
        <v>7</v>
      </c>
      <c r="K13" s="20">
        <f t="shared" si="4"/>
        <v>0</v>
      </c>
      <c r="L13" s="20">
        <f t="shared" si="4"/>
        <v>1</v>
      </c>
      <c r="M13" s="21">
        <f t="shared" si="1"/>
        <v>0.22222222222222221</v>
      </c>
      <c r="N13" s="20">
        <f>F13+G13+(H13*2)+(I13*3)</f>
        <v>10</v>
      </c>
      <c r="O13" s="21">
        <f t="shared" ref="O13:O24" si="5">N13/D13</f>
        <v>0.37037037037037035</v>
      </c>
      <c r="Q13">
        <v>2</v>
      </c>
      <c r="R13" t="s">
        <v>390</v>
      </c>
      <c r="S13">
        <v>0.222</v>
      </c>
      <c r="T13">
        <v>9</v>
      </c>
      <c r="U13">
        <v>27</v>
      </c>
      <c r="V13">
        <v>6</v>
      </c>
      <c r="W13">
        <v>6</v>
      </c>
      <c r="X13">
        <v>4</v>
      </c>
      <c r="Y13">
        <v>0</v>
      </c>
      <c r="Z13">
        <v>0</v>
      </c>
      <c r="AA13">
        <v>7</v>
      </c>
      <c r="AB13">
        <v>0</v>
      </c>
      <c r="AC13">
        <v>1</v>
      </c>
      <c r="AD13">
        <v>10</v>
      </c>
      <c r="AE13">
        <v>0.37</v>
      </c>
      <c r="AG13">
        <f t="shared" ref="AG13:AG24" si="6">FIND(" ",R13)</f>
        <v>7</v>
      </c>
      <c r="AH13">
        <f t="shared" ref="AH13:AH24" si="7">LEN(R13)</f>
        <v>13</v>
      </c>
      <c r="AI13">
        <f t="shared" ref="AI13:AI24" si="8">AH13-AG13</f>
        <v>6</v>
      </c>
      <c r="AJ13" t="str">
        <f t="shared" ref="AJ13:AJ24" si="9">RIGHT(R13,AI13)</f>
        <v>Miller</v>
      </c>
      <c r="AK13" t="str">
        <f t="shared" ref="AK13:AK24" si="10">LEFT(R13,(AG13-1))</f>
        <v>Edward</v>
      </c>
      <c r="AL13" t="str">
        <f t="shared" ref="AL13:AL24" si="11">AJ13&amp;", "&amp;AK13</f>
        <v>Miller, Edward</v>
      </c>
    </row>
    <row r="14" spans="1:38" ht="17.100000000000001" customHeight="1" x14ac:dyDescent="0.2">
      <c r="A14" s="19">
        <v>54</v>
      </c>
      <c r="B14" s="19">
        <f t="shared" si="2"/>
        <v>9</v>
      </c>
      <c r="C14" s="36" t="str">
        <f t="shared" si="3"/>
        <v>Gayman, Randy</v>
      </c>
      <c r="D14" s="36">
        <f t="shared" si="4"/>
        <v>21</v>
      </c>
      <c r="E14" s="20">
        <f t="shared" si="4"/>
        <v>3</v>
      </c>
      <c r="F14" s="20">
        <f t="shared" si="4"/>
        <v>9</v>
      </c>
      <c r="G14" s="20">
        <f t="shared" si="4"/>
        <v>1</v>
      </c>
      <c r="H14" s="20">
        <f t="shared" si="4"/>
        <v>0</v>
      </c>
      <c r="I14" s="20">
        <f t="shared" si="4"/>
        <v>0</v>
      </c>
      <c r="J14" s="20">
        <f t="shared" si="4"/>
        <v>2</v>
      </c>
      <c r="K14" s="20">
        <f t="shared" si="4"/>
        <v>5</v>
      </c>
      <c r="L14" s="20">
        <f t="shared" si="4"/>
        <v>2</v>
      </c>
      <c r="M14" s="21">
        <f t="shared" si="1"/>
        <v>0.42857142857142855</v>
      </c>
      <c r="N14" s="20">
        <f t="shared" ref="N14:N24" si="12">F14+G14+(H14*2)+(I14*3)</f>
        <v>10</v>
      </c>
      <c r="O14" s="21">
        <f t="shared" si="5"/>
        <v>0.47619047619047616</v>
      </c>
      <c r="Q14">
        <v>3</v>
      </c>
      <c r="R14" t="s">
        <v>391</v>
      </c>
      <c r="S14">
        <v>0.42899999999999999</v>
      </c>
      <c r="T14">
        <v>9</v>
      </c>
      <c r="U14">
        <v>21</v>
      </c>
      <c r="V14">
        <v>3</v>
      </c>
      <c r="W14">
        <v>9</v>
      </c>
      <c r="X14">
        <v>1</v>
      </c>
      <c r="Y14">
        <v>0</v>
      </c>
      <c r="Z14">
        <v>0</v>
      </c>
      <c r="AA14">
        <v>2</v>
      </c>
      <c r="AB14">
        <v>5</v>
      </c>
      <c r="AC14">
        <v>2</v>
      </c>
      <c r="AD14">
        <v>10</v>
      </c>
      <c r="AE14">
        <v>0.47599999999999998</v>
      </c>
      <c r="AG14">
        <f t="shared" si="6"/>
        <v>6</v>
      </c>
      <c r="AH14">
        <f t="shared" si="7"/>
        <v>12</v>
      </c>
      <c r="AI14">
        <f t="shared" si="8"/>
        <v>6</v>
      </c>
      <c r="AJ14" t="str">
        <f t="shared" si="9"/>
        <v>Gayman</v>
      </c>
      <c r="AK14" t="str">
        <f t="shared" si="10"/>
        <v>Randy</v>
      </c>
      <c r="AL14" t="str">
        <f t="shared" si="11"/>
        <v>Gayman, Randy</v>
      </c>
    </row>
    <row r="15" spans="1:38" ht="17.100000000000001" customHeight="1" x14ac:dyDescent="0.2">
      <c r="A15" s="19">
        <v>58</v>
      </c>
      <c r="B15" s="19">
        <f t="shared" si="2"/>
        <v>8</v>
      </c>
      <c r="C15" s="36" t="str">
        <f t="shared" si="3"/>
        <v>Miller, Lynn</v>
      </c>
      <c r="D15" s="36">
        <f t="shared" si="4"/>
        <v>19</v>
      </c>
      <c r="E15" s="20">
        <f t="shared" si="4"/>
        <v>2</v>
      </c>
      <c r="F15" s="20">
        <f t="shared" si="4"/>
        <v>2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1</v>
      </c>
      <c r="K15" s="20">
        <f t="shared" si="4"/>
        <v>4</v>
      </c>
      <c r="L15" s="20">
        <f t="shared" si="4"/>
        <v>5</v>
      </c>
      <c r="M15" s="21">
        <f t="shared" si="1"/>
        <v>0.10526315789473684</v>
      </c>
      <c r="N15" s="20">
        <f t="shared" si="12"/>
        <v>2</v>
      </c>
      <c r="O15" s="21">
        <f t="shared" si="5"/>
        <v>0.10526315789473684</v>
      </c>
      <c r="Q15">
        <v>4</v>
      </c>
      <c r="R15" t="s">
        <v>392</v>
      </c>
      <c r="S15">
        <v>0.105</v>
      </c>
      <c r="T15">
        <v>8</v>
      </c>
      <c r="U15">
        <v>19</v>
      </c>
      <c r="V15">
        <v>2</v>
      </c>
      <c r="W15">
        <v>2</v>
      </c>
      <c r="X15">
        <v>0</v>
      </c>
      <c r="Y15">
        <v>0</v>
      </c>
      <c r="Z15">
        <v>0</v>
      </c>
      <c r="AA15">
        <v>1</v>
      </c>
      <c r="AB15">
        <v>4</v>
      </c>
      <c r="AC15">
        <v>5</v>
      </c>
      <c r="AD15">
        <v>2</v>
      </c>
      <c r="AE15">
        <v>0.105</v>
      </c>
      <c r="AG15">
        <f t="shared" si="6"/>
        <v>5</v>
      </c>
      <c r="AH15">
        <f t="shared" si="7"/>
        <v>11</v>
      </c>
      <c r="AI15">
        <f t="shared" si="8"/>
        <v>6</v>
      </c>
      <c r="AJ15" t="str">
        <f t="shared" si="9"/>
        <v>Miller</v>
      </c>
      <c r="AK15" t="str">
        <f t="shared" si="10"/>
        <v>Lynn</v>
      </c>
      <c r="AL15" t="str">
        <f t="shared" si="11"/>
        <v>Miller, Lynn</v>
      </c>
    </row>
    <row r="16" spans="1:38" ht="17.100000000000001" customHeight="1" x14ac:dyDescent="0.2">
      <c r="A16" s="19">
        <v>35</v>
      </c>
      <c r="B16" s="19">
        <f t="shared" si="2"/>
        <v>10</v>
      </c>
      <c r="C16" s="36" t="str">
        <f t="shared" si="3"/>
        <v>Green, Kevin</v>
      </c>
      <c r="D16" s="36">
        <f t="shared" si="4"/>
        <v>28</v>
      </c>
      <c r="E16" s="20">
        <f t="shared" si="4"/>
        <v>7</v>
      </c>
      <c r="F16" s="20">
        <f t="shared" si="4"/>
        <v>11</v>
      </c>
      <c r="G16" s="20">
        <f t="shared" si="4"/>
        <v>7</v>
      </c>
      <c r="H16" s="20">
        <f t="shared" si="4"/>
        <v>0</v>
      </c>
      <c r="I16" s="20">
        <f t="shared" si="4"/>
        <v>1</v>
      </c>
      <c r="J16" s="20">
        <f t="shared" si="4"/>
        <v>8</v>
      </c>
      <c r="K16" s="20">
        <f t="shared" si="4"/>
        <v>1</v>
      </c>
      <c r="L16" s="20">
        <f t="shared" si="4"/>
        <v>1</v>
      </c>
      <c r="M16" s="21">
        <f t="shared" si="1"/>
        <v>0.39285714285714285</v>
      </c>
      <c r="N16" s="20">
        <f t="shared" si="12"/>
        <v>21</v>
      </c>
      <c r="O16" s="21">
        <f t="shared" si="5"/>
        <v>0.75</v>
      </c>
      <c r="Q16">
        <v>5</v>
      </c>
      <c r="R16" t="s">
        <v>395</v>
      </c>
      <c r="S16">
        <v>0.39300000000000002</v>
      </c>
      <c r="T16">
        <v>10</v>
      </c>
      <c r="U16">
        <v>28</v>
      </c>
      <c r="V16">
        <v>7</v>
      </c>
      <c r="W16">
        <v>11</v>
      </c>
      <c r="X16">
        <v>7</v>
      </c>
      <c r="Y16">
        <v>0</v>
      </c>
      <c r="Z16">
        <v>1</v>
      </c>
      <c r="AA16">
        <v>8</v>
      </c>
      <c r="AB16">
        <v>1</v>
      </c>
      <c r="AC16">
        <v>1</v>
      </c>
      <c r="AD16">
        <v>21</v>
      </c>
      <c r="AE16">
        <v>0.75</v>
      </c>
      <c r="AG16">
        <f t="shared" si="6"/>
        <v>6</v>
      </c>
      <c r="AH16">
        <f t="shared" si="7"/>
        <v>11</v>
      </c>
      <c r="AI16">
        <f t="shared" si="8"/>
        <v>5</v>
      </c>
      <c r="AJ16" t="str">
        <f t="shared" si="9"/>
        <v>Green</v>
      </c>
      <c r="AK16" t="str">
        <f t="shared" si="10"/>
        <v>Kevin</v>
      </c>
      <c r="AL16" t="str">
        <f t="shared" si="11"/>
        <v>Green, Kevin</v>
      </c>
    </row>
    <row r="17" spans="1:38" ht="17.100000000000001" customHeight="1" x14ac:dyDescent="0.2">
      <c r="A17" s="19">
        <v>37</v>
      </c>
      <c r="B17" s="19">
        <f t="shared" si="2"/>
        <v>8</v>
      </c>
      <c r="C17" s="36" t="str">
        <f t="shared" si="3"/>
        <v>Wivell, Buck</v>
      </c>
      <c r="D17" s="36">
        <f t="shared" si="4"/>
        <v>22</v>
      </c>
      <c r="E17" s="20">
        <f t="shared" si="4"/>
        <v>1</v>
      </c>
      <c r="F17" s="20">
        <f t="shared" si="4"/>
        <v>8</v>
      </c>
      <c r="G17" s="20">
        <f t="shared" si="4"/>
        <v>2</v>
      </c>
      <c r="H17" s="20">
        <f t="shared" si="4"/>
        <v>1</v>
      </c>
      <c r="I17" s="20">
        <f t="shared" si="4"/>
        <v>0</v>
      </c>
      <c r="J17" s="20">
        <f t="shared" si="4"/>
        <v>4</v>
      </c>
      <c r="K17" s="20">
        <f t="shared" si="4"/>
        <v>1</v>
      </c>
      <c r="L17" s="20">
        <f t="shared" si="4"/>
        <v>3</v>
      </c>
      <c r="M17" s="21">
        <f t="shared" si="1"/>
        <v>0.36363636363636365</v>
      </c>
      <c r="N17" s="20">
        <f t="shared" si="12"/>
        <v>12</v>
      </c>
      <c r="O17" s="21">
        <f t="shared" si="5"/>
        <v>0.54545454545454541</v>
      </c>
      <c r="Q17">
        <v>6</v>
      </c>
      <c r="R17" t="s">
        <v>396</v>
      </c>
      <c r="S17">
        <v>0.36399999999999999</v>
      </c>
      <c r="T17">
        <v>8</v>
      </c>
      <c r="U17">
        <v>22</v>
      </c>
      <c r="V17">
        <v>1</v>
      </c>
      <c r="W17">
        <v>8</v>
      </c>
      <c r="X17">
        <v>2</v>
      </c>
      <c r="Y17">
        <v>1</v>
      </c>
      <c r="Z17">
        <v>0</v>
      </c>
      <c r="AA17">
        <v>4</v>
      </c>
      <c r="AB17">
        <v>1</v>
      </c>
      <c r="AC17">
        <v>3</v>
      </c>
      <c r="AD17">
        <v>12</v>
      </c>
      <c r="AE17">
        <v>0.54500000000000004</v>
      </c>
      <c r="AG17">
        <f t="shared" si="6"/>
        <v>5</v>
      </c>
      <c r="AH17">
        <f t="shared" si="7"/>
        <v>11</v>
      </c>
      <c r="AI17">
        <f t="shared" si="8"/>
        <v>6</v>
      </c>
      <c r="AJ17" t="str">
        <f t="shared" si="9"/>
        <v>Wivell</v>
      </c>
      <c r="AK17" t="str">
        <f t="shared" si="10"/>
        <v>Buck</v>
      </c>
      <c r="AL17" t="str">
        <f t="shared" si="11"/>
        <v>Wivell, Buck</v>
      </c>
    </row>
    <row r="18" spans="1:38" ht="17.100000000000001" customHeight="1" x14ac:dyDescent="0.2">
      <c r="A18" s="19">
        <v>56</v>
      </c>
      <c r="B18" s="19">
        <f t="shared" si="2"/>
        <v>10</v>
      </c>
      <c r="C18" s="36" t="str">
        <f t="shared" si="3"/>
        <v>Hamill, Ed</v>
      </c>
      <c r="D18" s="36">
        <f t="shared" si="4"/>
        <v>24</v>
      </c>
      <c r="E18" s="20">
        <f t="shared" si="4"/>
        <v>1</v>
      </c>
      <c r="F18" s="20">
        <f t="shared" si="4"/>
        <v>4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2</v>
      </c>
      <c r="K18" s="20">
        <f t="shared" si="4"/>
        <v>2</v>
      </c>
      <c r="L18" s="20">
        <f t="shared" si="4"/>
        <v>6</v>
      </c>
      <c r="M18" s="21">
        <f t="shared" si="1"/>
        <v>0.16666666666666666</v>
      </c>
      <c r="N18" s="20">
        <f t="shared" si="12"/>
        <v>4</v>
      </c>
      <c r="O18" s="21">
        <f t="shared" si="5"/>
        <v>0.16666666666666666</v>
      </c>
      <c r="Q18">
        <v>7</v>
      </c>
      <c r="R18" t="s">
        <v>397</v>
      </c>
      <c r="S18">
        <v>0.16700000000000001</v>
      </c>
      <c r="T18">
        <v>10</v>
      </c>
      <c r="U18">
        <v>24</v>
      </c>
      <c r="V18">
        <v>1</v>
      </c>
      <c r="W18">
        <v>4</v>
      </c>
      <c r="X18">
        <v>0</v>
      </c>
      <c r="Y18">
        <v>0</v>
      </c>
      <c r="Z18">
        <v>0</v>
      </c>
      <c r="AA18">
        <v>2</v>
      </c>
      <c r="AB18">
        <v>2</v>
      </c>
      <c r="AC18">
        <v>6</v>
      </c>
      <c r="AD18">
        <v>4</v>
      </c>
      <c r="AE18">
        <v>0.16700000000000001</v>
      </c>
      <c r="AG18">
        <f t="shared" si="6"/>
        <v>3</v>
      </c>
      <c r="AH18">
        <f t="shared" si="7"/>
        <v>9</v>
      </c>
      <c r="AI18">
        <f t="shared" si="8"/>
        <v>6</v>
      </c>
      <c r="AJ18" t="str">
        <f t="shared" si="9"/>
        <v>Hamill</v>
      </c>
      <c r="AK18" t="str">
        <f t="shared" si="10"/>
        <v>Ed</v>
      </c>
      <c r="AL18" t="str">
        <f t="shared" si="11"/>
        <v>Hamill, Ed</v>
      </c>
    </row>
    <row r="19" spans="1:38" ht="17.100000000000001" customHeight="1" x14ac:dyDescent="0.2">
      <c r="A19" s="19">
        <v>56</v>
      </c>
      <c r="B19" s="19">
        <f t="shared" si="2"/>
        <v>10</v>
      </c>
      <c r="C19" s="36" t="str">
        <f t="shared" si="3"/>
        <v>Hengst, Bradley</v>
      </c>
      <c r="D19" s="36">
        <f t="shared" si="4"/>
        <v>25</v>
      </c>
      <c r="E19" s="20">
        <f t="shared" si="4"/>
        <v>4</v>
      </c>
      <c r="F19" s="20">
        <f t="shared" si="4"/>
        <v>8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3</v>
      </c>
      <c r="K19" s="20">
        <f t="shared" si="4"/>
        <v>3</v>
      </c>
      <c r="L19" s="20">
        <f t="shared" si="4"/>
        <v>3</v>
      </c>
      <c r="M19" s="21">
        <f t="shared" si="1"/>
        <v>0.32</v>
      </c>
      <c r="N19" s="20">
        <f t="shared" si="12"/>
        <v>8</v>
      </c>
      <c r="O19" s="21">
        <f t="shared" si="5"/>
        <v>0.32</v>
      </c>
      <c r="Q19">
        <v>8</v>
      </c>
      <c r="R19" t="s">
        <v>398</v>
      </c>
      <c r="S19">
        <v>0.32</v>
      </c>
      <c r="T19">
        <v>10</v>
      </c>
      <c r="U19">
        <v>25</v>
      </c>
      <c r="V19">
        <v>4</v>
      </c>
      <c r="W19">
        <v>8</v>
      </c>
      <c r="X19">
        <v>0</v>
      </c>
      <c r="Y19">
        <v>0</v>
      </c>
      <c r="Z19">
        <v>0</v>
      </c>
      <c r="AA19">
        <v>3</v>
      </c>
      <c r="AB19">
        <v>3</v>
      </c>
      <c r="AC19">
        <v>3</v>
      </c>
      <c r="AD19">
        <v>8</v>
      </c>
      <c r="AE19">
        <v>0.32</v>
      </c>
      <c r="AG19">
        <f t="shared" si="6"/>
        <v>8</v>
      </c>
      <c r="AH19">
        <f t="shared" si="7"/>
        <v>14</v>
      </c>
      <c r="AI19">
        <f t="shared" si="8"/>
        <v>6</v>
      </c>
      <c r="AJ19" t="str">
        <f t="shared" si="9"/>
        <v>Hengst</v>
      </c>
      <c r="AK19" t="str">
        <f t="shared" si="10"/>
        <v>Bradley</v>
      </c>
      <c r="AL19" t="str">
        <f t="shared" si="11"/>
        <v>Hengst, Bradley</v>
      </c>
    </row>
    <row r="20" spans="1:38" ht="17.100000000000001" customHeight="1" x14ac:dyDescent="0.2">
      <c r="A20" s="19">
        <v>64</v>
      </c>
      <c r="B20" s="19">
        <f t="shared" si="2"/>
        <v>10</v>
      </c>
      <c r="C20" s="36" t="str">
        <f t="shared" si="3"/>
        <v>Green, Bob</v>
      </c>
      <c r="D20" s="36">
        <f t="shared" si="4"/>
        <v>24</v>
      </c>
      <c r="E20" s="20">
        <f t="shared" si="4"/>
        <v>5</v>
      </c>
      <c r="F20" s="20">
        <f t="shared" si="4"/>
        <v>7</v>
      </c>
      <c r="G20" s="20">
        <f t="shared" si="4"/>
        <v>1</v>
      </c>
      <c r="H20" s="20">
        <f t="shared" si="4"/>
        <v>0</v>
      </c>
      <c r="I20" s="20">
        <f t="shared" si="4"/>
        <v>0</v>
      </c>
      <c r="J20" s="20">
        <f t="shared" si="4"/>
        <v>1</v>
      </c>
      <c r="K20" s="20">
        <f t="shared" si="4"/>
        <v>4</v>
      </c>
      <c r="L20" s="20">
        <f t="shared" si="4"/>
        <v>2</v>
      </c>
      <c r="M20" s="21">
        <f t="shared" si="1"/>
        <v>0.29166666666666669</v>
      </c>
      <c r="N20" s="20">
        <f t="shared" si="12"/>
        <v>8</v>
      </c>
      <c r="O20" s="21">
        <f t="shared" si="5"/>
        <v>0.33333333333333331</v>
      </c>
      <c r="Q20">
        <v>9</v>
      </c>
      <c r="R20" t="s">
        <v>393</v>
      </c>
      <c r="S20">
        <v>0.29199999999999998</v>
      </c>
      <c r="T20">
        <v>10</v>
      </c>
      <c r="U20">
        <v>24</v>
      </c>
      <c r="V20">
        <v>5</v>
      </c>
      <c r="W20">
        <v>7</v>
      </c>
      <c r="X20">
        <v>1</v>
      </c>
      <c r="Y20">
        <v>0</v>
      </c>
      <c r="Z20">
        <v>0</v>
      </c>
      <c r="AA20">
        <v>1</v>
      </c>
      <c r="AB20">
        <v>4</v>
      </c>
      <c r="AC20">
        <v>2</v>
      </c>
      <c r="AD20">
        <v>8</v>
      </c>
      <c r="AE20">
        <v>0.33300000000000002</v>
      </c>
      <c r="AG20">
        <f t="shared" si="6"/>
        <v>4</v>
      </c>
      <c r="AH20">
        <f t="shared" si="7"/>
        <v>9</v>
      </c>
      <c r="AI20">
        <f t="shared" si="8"/>
        <v>5</v>
      </c>
      <c r="AJ20" t="str">
        <f t="shared" si="9"/>
        <v>Green</v>
      </c>
      <c r="AK20" t="str">
        <f t="shared" si="10"/>
        <v>Bob</v>
      </c>
      <c r="AL20" t="str">
        <f t="shared" si="11"/>
        <v>Green, Bob</v>
      </c>
    </row>
    <row r="21" spans="1:38" ht="17.100000000000001" customHeight="1" x14ac:dyDescent="0.2">
      <c r="A21" s="19">
        <v>44</v>
      </c>
      <c r="B21" s="19">
        <f t="shared" si="2"/>
        <v>9</v>
      </c>
      <c r="C21" s="36" t="str">
        <f t="shared" si="3"/>
        <v>Willett, Dave</v>
      </c>
      <c r="D21" s="36">
        <f t="shared" si="4"/>
        <v>23</v>
      </c>
      <c r="E21" s="20">
        <f t="shared" si="4"/>
        <v>7</v>
      </c>
      <c r="F21" s="20">
        <f t="shared" si="4"/>
        <v>12</v>
      </c>
      <c r="G21" s="20">
        <f t="shared" si="4"/>
        <v>1</v>
      </c>
      <c r="H21" s="20">
        <f t="shared" si="4"/>
        <v>0</v>
      </c>
      <c r="I21" s="20">
        <f t="shared" si="4"/>
        <v>0</v>
      </c>
      <c r="J21" s="20">
        <f t="shared" si="4"/>
        <v>3</v>
      </c>
      <c r="K21" s="20">
        <f t="shared" si="4"/>
        <v>2</v>
      </c>
      <c r="L21" s="20">
        <f t="shared" si="4"/>
        <v>5</v>
      </c>
      <c r="M21" s="21">
        <f t="shared" si="1"/>
        <v>0.52173913043478259</v>
      </c>
      <c r="N21" s="20">
        <f t="shared" si="12"/>
        <v>13</v>
      </c>
      <c r="O21" s="21">
        <f t="shared" si="5"/>
        <v>0.56521739130434778</v>
      </c>
      <c r="Q21">
        <v>10</v>
      </c>
      <c r="R21" t="s">
        <v>399</v>
      </c>
      <c r="S21">
        <v>0.52200000000000002</v>
      </c>
      <c r="T21">
        <v>9</v>
      </c>
      <c r="U21">
        <v>23</v>
      </c>
      <c r="V21">
        <v>7</v>
      </c>
      <c r="W21">
        <v>12</v>
      </c>
      <c r="X21">
        <v>1</v>
      </c>
      <c r="Y21">
        <v>0</v>
      </c>
      <c r="Z21">
        <v>0</v>
      </c>
      <c r="AA21">
        <v>3</v>
      </c>
      <c r="AB21">
        <v>2</v>
      </c>
      <c r="AC21">
        <v>5</v>
      </c>
      <c r="AD21">
        <v>13</v>
      </c>
      <c r="AE21">
        <v>0.56499999999999995</v>
      </c>
      <c r="AG21">
        <f t="shared" si="6"/>
        <v>5</v>
      </c>
      <c r="AH21">
        <f t="shared" si="7"/>
        <v>12</v>
      </c>
      <c r="AI21">
        <f t="shared" si="8"/>
        <v>7</v>
      </c>
      <c r="AJ21" t="str">
        <f t="shared" si="9"/>
        <v>Willett</v>
      </c>
      <c r="AK21" t="str">
        <f t="shared" si="10"/>
        <v>Dave</v>
      </c>
      <c r="AL21" t="str">
        <f t="shared" si="11"/>
        <v>Willett, Dave</v>
      </c>
    </row>
    <row r="22" spans="1:38" ht="17.100000000000001" customHeight="1" x14ac:dyDescent="0.2">
      <c r="A22" s="19">
        <v>60</v>
      </c>
      <c r="B22" s="19">
        <f t="shared" si="2"/>
        <v>9</v>
      </c>
      <c r="C22" s="36" t="str">
        <f t="shared" si="3"/>
        <v>Harris, Rick</v>
      </c>
      <c r="D22" s="36">
        <f t="shared" si="4"/>
        <v>21</v>
      </c>
      <c r="E22" s="20">
        <f t="shared" si="4"/>
        <v>3</v>
      </c>
      <c r="F22" s="20">
        <f t="shared" si="4"/>
        <v>6</v>
      </c>
      <c r="G22" s="20">
        <f t="shared" si="4"/>
        <v>1</v>
      </c>
      <c r="H22" s="20">
        <f t="shared" si="4"/>
        <v>0</v>
      </c>
      <c r="I22" s="20">
        <f t="shared" si="4"/>
        <v>0</v>
      </c>
      <c r="J22" s="20">
        <f t="shared" si="4"/>
        <v>4</v>
      </c>
      <c r="K22" s="20">
        <f t="shared" si="4"/>
        <v>2</v>
      </c>
      <c r="L22" s="20">
        <f t="shared" si="4"/>
        <v>0</v>
      </c>
      <c r="M22" s="21">
        <f t="shared" si="1"/>
        <v>0.2857142857142857</v>
      </c>
      <c r="N22" s="20">
        <f t="shared" si="12"/>
        <v>7</v>
      </c>
      <c r="O22" s="21">
        <f t="shared" si="5"/>
        <v>0.33333333333333331</v>
      </c>
      <c r="Q22">
        <v>11</v>
      </c>
      <c r="R22" t="s">
        <v>400</v>
      </c>
      <c r="S22">
        <v>0.28599999999999998</v>
      </c>
      <c r="T22">
        <v>9</v>
      </c>
      <c r="U22">
        <v>21</v>
      </c>
      <c r="V22">
        <v>3</v>
      </c>
      <c r="W22">
        <v>6</v>
      </c>
      <c r="X22">
        <v>1</v>
      </c>
      <c r="Y22">
        <v>0</v>
      </c>
      <c r="Z22">
        <v>0</v>
      </c>
      <c r="AA22">
        <v>4</v>
      </c>
      <c r="AB22">
        <v>2</v>
      </c>
      <c r="AC22">
        <v>0</v>
      </c>
      <c r="AD22">
        <v>7</v>
      </c>
      <c r="AE22">
        <v>0.33300000000000002</v>
      </c>
      <c r="AG22">
        <f t="shared" si="6"/>
        <v>5</v>
      </c>
      <c r="AH22">
        <f t="shared" si="7"/>
        <v>11</v>
      </c>
      <c r="AI22">
        <f t="shared" si="8"/>
        <v>6</v>
      </c>
      <c r="AJ22" t="str">
        <f t="shared" si="9"/>
        <v>Harris</v>
      </c>
      <c r="AK22" t="str">
        <f t="shared" si="10"/>
        <v>Rick</v>
      </c>
      <c r="AL22" t="str">
        <f t="shared" si="11"/>
        <v>Harris, Rick</v>
      </c>
    </row>
    <row r="23" spans="1:38" ht="17.100000000000001" customHeight="1" x14ac:dyDescent="0.2">
      <c r="A23" s="19">
        <v>46</v>
      </c>
      <c r="B23" s="19">
        <f t="shared" si="2"/>
        <v>9</v>
      </c>
      <c r="C23" s="36" t="str">
        <f t="shared" si="3"/>
        <v>Willow, David</v>
      </c>
      <c r="D23" s="36">
        <f t="shared" si="4"/>
        <v>21</v>
      </c>
      <c r="E23" s="20">
        <f t="shared" si="4"/>
        <v>3</v>
      </c>
      <c r="F23" s="20">
        <f t="shared" si="4"/>
        <v>6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1</v>
      </c>
      <c r="K23" s="20">
        <f t="shared" si="4"/>
        <v>4</v>
      </c>
      <c r="L23" s="20">
        <f t="shared" si="4"/>
        <v>6</v>
      </c>
      <c r="M23" s="21">
        <f t="shared" si="1"/>
        <v>0.2857142857142857</v>
      </c>
      <c r="N23" s="20">
        <f t="shared" si="12"/>
        <v>6</v>
      </c>
      <c r="O23" s="21">
        <f t="shared" si="5"/>
        <v>0.2857142857142857</v>
      </c>
      <c r="Q23">
        <v>12</v>
      </c>
      <c r="R23" t="s">
        <v>401</v>
      </c>
      <c r="S23">
        <v>0.28599999999999998</v>
      </c>
      <c r="T23">
        <v>9</v>
      </c>
      <c r="U23">
        <v>21</v>
      </c>
      <c r="V23">
        <v>3</v>
      </c>
      <c r="W23">
        <v>6</v>
      </c>
      <c r="X23">
        <v>0</v>
      </c>
      <c r="Y23">
        <v>0</v>
      </c>
      <c r="Z23">
        <v>0</v>
      </c>
      <c r="AA23">
        <v>1</v>
      </c>
      <c r="AB23">
        <v>4</v>
      </c>
      <c r="AC23">
        <v>6</v>
      </c>
      <c r="AD23">
        <v>6</v>
      </c>
      <c r="AE23">
        <v>0.28599999999999998</v>
      </c>
      <c r="AG23">
        <f t="shared" si="6"/>
        <v>6</v>
      </c>
      <c r="AH23">
        <f t="shared" si="7"/>
        <v>12</v>
      </c>
      <c r="AI23">
        <f t="shared" si="8"/>
        <v>6</v>
      </c>
      <c r="AJ23" t="str">
        <f t="shared" si="9"/>
        <v>Willow</v>
      </c>
      <c r="AK23" t="str">
        <f t="shared" si="10"/>
        <v>David</v>
      </c>
      <c r="AL23" t="str">
        <f t="shared" si="11"/>
        <v>Willow, David</v>
      </c>
    </row>
    <row r="24" spans="1:38" ht="17.100000000000001" customHeight="1" x14ac:dyDescent="0.2">
      <c r="A24" s="19">
        <v>59</v>
      </c>
      <c r="B24" s="19">
        <f t="shared" si="2"/>
        <v>10</v>
      </c>
      <c r="C24" s="36" t="str">
        <f t="shared" si="3"/>
        <v>Mitzel, Mike</v>
      </c>
      <c r="D24" s="36">
        <f t="shared" si="4"/>
        <v>28</v>
      </c>
      <c r="E24" s="20">
        <f t="shared" si="4"/>
        <v>3</v>
      </c>
      <c r="F24" s="20">
        <f t="shared" si="4"/>
        <v>11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9</v>
      </c>
      <c r="K24" s="20">
        <f t="shared" si="4"/>
        <v>0</v>
      </c>
      <c r="L24" s="20">
        <f t="shared" si="4"/>
        <v>4</v>
      </c>
      <c r="M24" s="21">
        <f t="shared" si="1"/>
        <v>0.39285714285714285</v>
      </c>
      <c r="N24" s="20">
        <f t="shared" si="12"/>
        <v>11</v>
      </c>
      <c r="O24" s="21">
        <f t="shared" si="5"/>
        <v>0.39285714285714285</v>
      </c>
      <c r="Q24">
        <v>13</v>
      </c>
      <c r="R24" t="s">
        <v>402</v>
      </c>
      <c r="S24">
        <v>0.39300000000000002</v>
      </c>
      <c r="T24">
        <v>10</v>
      </c>
      <c r="U24">
        <v>28</v>
      </c>
      <c r="V24">
        <v>3</v>
      </c>
      <c r="W24">
        <v>11</v>
      </c>
      <c r="X24">
        <v>0</v>
      </c>
      <c r="Y24">
        <v>0</v>
      </c>
      <c r="Z24">
        <v>0</v>
      </c>
      <c r="AA24">
        <v>9</v>
      </c>
      <c r="AB24">
        <v>0</v>
      </c>
      <c r="AC24">
        <v>4</v>
      </c>
      <c r="AD24">
        <v>11</v>
      </c>
      <c r="AE24">
        <v>0.39300000000000002</v>
      </c>
      <c r="AG24">
        <f t="shared" si="6"/>
        <v>5</v>
      </c>
      <c r="AH24">
        <f t="shared" si="7"/>
        <v>11</v>
      </c>
      <c r="AI24">
        <f t="shared" si="8"/>
        <v>6</v>
      </c>
      <c r="AJ24" t="str">
        <f t="shared" si="9"/>
        <v>Mitzel</v>
      </c>
      <c r="AK24" t="str">
        <f t="shared" si="10"/>
        <v>Mike</v>
      </c>
      <c r="AL24" t="str">
        <f t="shared" si="11"/>
        <v>Mitzel, Mike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659</v>
      </c>
      <c r="B29" s="22"/>
      <c r="C29" s="37" t="s">
        <v>39</v>
      </c>
      <c r="D29" s="38">
        <f>SUM(D12:D28)</f>
        <v>308</v>
      </c>
      <c r="E29" s="23">
        <f t="shared" ref="E29:L29" si="13">SUM(E12:E28)</f>
        <v>48</v>
      </c>
      <c r="F29" s="23">
        <f t="shared" si="13"/>
        <v>97</v>
      </c>
      <c r="G29" s="23">
        <f t="shared" si="13"/>
        <v>17</v>
      </c>
      <c r="H29" s="23">
        <f t="shared" si="13"/>
        <v>1</v>
      </c>
      <c r="I29" s="23">
        <f t="shared" si="13"/>
        <v>1</v>
      </c>
      <c r="J29" s="23">
        <f t="shared" si="13"/>
        <v>48</v>
      </c>
      <c r="K29" s="23">
        <f t="shared" si="13"/>
        <v>32</v>
      </c>
      <c r="L29" s="23">
        <f t="shared" si="13"/>
        <v>42</v>
      </c>
      <c r="M29" s="21">
        <f>F29/D29</f>
        <v>0.31493506493506496</v>
      </c>
      <c r="N29" s="24">
        <f>SUM(N12:N28)</f>
        <v>119</v>
      </c>
      <c r="O29" s="21">
        <f>N29/D29</f>
        <v>0.38636363636363635</v>
      </c>
    </row>
    <row r="30" spans="1:38" ht="17.100000000000001" customHeight="1" x14ac:dyDescent="0.2">
      <c r="A30" s="25">
        <f>A29/13</f>
        <v>50.692307692307693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34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9</v>
      </c>
      <c r="C33" s="36" t="str">
        <f>IF(AH33=0,"",AL33)</f>
        <v>Miller, Edward</v>
      </c>
      <c r="D33" s="41">
        <f>IF(C33="","",AE33)</f>
        <v>29.666666666666664</v>
      </c>
      <c r="E33" s="20">
        <f>IF(C33="","",V33)</f>
        <v>53</v>
      </c>
      <c r="F33" s="20">
        <f>IF(C33="","",U33)</f>
        <v>28</v>
      </c>
      <c r="G33" s="20">
        <f>IF(C33="","",W33)</f>
        <v>18</v>
      </c>
      <c r="H33" s="20">
        <f>IF(C33="","",X33)</f>
        <v>18</v>
      </c>
      <c r="I33" s="31">
        <f>IF(C33="","",E33*7/D33)</f>
        <v>12.505617977528091</v>
      </c>
      <c r="J33" s="31">
        <f>IF(C33="","",F33*7/D33)</f>
        <v>6.606741573033708</v>
      </c>
      <c r="K33" s="31">
        <f>IF(C33="","",G33*7/D33)</f>
        <v>4.2471910112359552</v>
      </c>
      <c r="L33" s="31">
        <f>IF(C33="","",H33*7/D33)</f>
        <v>4.2471910112359552</v>
      </c>
      <c r="M33" s="20">
        <f>IF(C33="","",Y33)</f>
        <v>2</v>
      </c>
      <c r="N33" s="20">
        <f>IF(C33="","",Z33)</f>
        <v>4</v>
      </c>
      <c r="O33" s="20">
        <f>IF(C33="","",AA33)</f>
        <v>0</v>
      </c>
      <c r="Q33">
        <v>2</v>
      </c>
      <c r="R33" t="s">
        <v>390</v>
      </c>
      <c r="S33">
        <v>9</v>
      </c>
      <c r="T33">
        <v>29.2</v>
      </c>
      <c r="U33">
        <v>28</v>
      </c>
      <c r="V33">
        <v>53</v>
      </c>
      <c r="W33">
        <v>18</v>
      </c>
      <c r="X33">
        <v>18</v>
      </c>
      <c r="Y33">
        <v>2</v>
      </c>
      <c r="Z33">
        <v>4</v>
      </c>
      <c r="AA33">
        <v>0</v>
      </c>
      <c r="AE33">
        <f>DOLLARDE(T33,3)</f>
        <v>29.666666666666664</v>
      </c>
      <c r="AG33">
        <f>FIND(" ",R33)</f>
        <v>7</v>
      </c>
      <c r="AH33">
        <f>LEN(R33)</f>
        <v>13</v>
      </c>
      <c r="AI33">
        <f>AH33-AG33</f>
        <v>6</v>
      </c>
      <c r="AJ33" t="str">
        <f>RIGHT(R33,AI33)</f>
        <v>Miller</v>
      </c>
      <c r="AK33" t="str">
        <f>LEFT(R33,(AG33-1))</f>
        <v>Edward</v>
      </c>
      <c r="AL33" t="str">
        <f>AJ33&amp;", "&amp;AK33</f>
        <v>Miller, Edward</v>
      </c>
    </row>
    <row r="34" spans="1:38" ht="17.100000000000001" customHeight="1" x14ac:dyDescent="0.2">
      <c r="A34" s="19"/>
      <c r="B34" s="19">
        <f t="shared" ref="B34:B41" si="14">IF(C34="","",S34)</f>
        <v>1</v>
      </c>
      <c r="C34" s="36" t="str">
        <f t="shared" ref="C34:C41" si="15">IF(AH34=0,"",AL34)</f>
        <v>Gayman, Randy</v>
      </c>
      <c r="D34" s="41">
        <f t="shared" ref="D34:D41" si="16">IF(C34="","",AE34)</f>
        <v>0.33333333333333331</v>
      </c>
      <c r="E34" s="20">
        <f t="shared" ref="E34:E41" si="17">IF(C34="","",V34)</f>
        <v>5</v>
      </c>
      <c r="F34" s="20">
        <f t="shared" ref="F34:F41" si="18">IF(C34="","",U34)</f>
        <v>5</v>
      </c>
      <c r="G34" s="20">
        <f t="shared" ref="G34:G41" si="19">IF(C34="","",W34)</f>
        <v>1</v>
      </c>
      <c r="H34" s="20">
        <f t="shared" ref="H34:H41" si="20">IF(C34="","",X34)</f>
        <v>0</v>
      </c>
      <c r="I34" s="31">
        <f t="shared" ref="I34:I41" si="21">IF(C34="","",E34*7/D34)</f>
        <v>105</v>
      </c>
      <c r="J34" s="31">
        <f t="shared" ref="J34:J41" si="22">IF(C34="","",F34*7/D34)</f>
        <v>105</v>
      </c>
      <c r="K34" s="31">
        <f t="shared" ref="K34:K41" si="23">IF(C34="","",G34*7/D34)</f>
        <v>21</v>
      </c>
      <c r="L34" s="31">
        <f t="shared" ref="L34:L41" si="24">IF(C34="","",H34*7/D34)</f>
        <v>0</v>
      </c>
      <c r="M34" s="20">
        <f t="shared" ref="M34:M41" si="25">IF(C34="","",Y34)</f>
        <v>0</v>
      </c>
      <c r="N34" s="20">
        <f t="shared" ref="N34:N41" si="26">IF(C34="","",Z34)</f>
        <v>0</v>
      </c>
      <c r="O34" s="20">
        <f t="shared" ref="O34:O41" si="27">IF(C34="","",AA34)</f>
        <v>0</v>
      </c>
      <c r="Q34">
        <v>3</v>
      </c>
      <c r="R34" t="s">
        <v>391</v>
      </c>
      <c r="S34">
        <v>1</v>
      </c>
      <c r="T34">
        <v>0.1</v>
      </c>
      <c r="U34">
        <v>5</v>
      </c>
      <c r="V34">
        <v>5</v>
      </c>
      <c r="W34">
        <v>1</v>
      </c>
      <c r="X34">
        <v>0</v>
      </c>
      <c r="Y34">
        <v>0</v>
      </c>
      <c r="Z34">
        <v>0</v>
      </c>
      <c r="AA34">
        <v>0</v>
      </c>
      <c r="AE34">
        <f t="shared" ref="AE34:AE42" si="28">DOLLARDE(T34,3)</f>
        <v>0.33333333333333331</v>
      </c>
      <c r="AG34">
        <f t="shared" ref="AG34:AG41" si="29">FIND(" ",R34)</f>
        <v>6</v>
      </c>
      <c r="AH34">
        <f t="shared" ref="AH34:AH41" si="30">LEN(R34)</f>
        <v>12</v>
      </c>
      <c r="AI34">
        <f t="shared" ref="AI34:AI41" si="31">AH34-AG34</f>
        <v>6</v>
      </c>
      <c r="AJ34" t="str">
        <f t="shared" ref="AJ34:AJ41" si="32">RIGHT(R34,AI34)</f>
        <v>Gayman</v>
      </c>
      <c r="AK34" t="str">
        <f t="shared" ref="AK34:AK41" si="33">LEFT(R34,(AG34-1))</f>
        <v>Randy</v>
      </c>
      <c r="AL34" t="str">
        <f t="shared" ref="AL34:AL41" si="34">AJ34&amp;", "&amp;AK34</f>
        <v>Gayman, Randy</v>
      </c>
    </row>
    <row r="35" spans="1:38" ht="17.100000000000001" customHeight="1" x14ac:dyDescent="0.2">
      <c r="A35" s="19"/>
      <c r="B35" s="19">
        <f t="shared" si="14"/>
        <v>7</v>
      </c>
      <c r="C35" s="36" t="str">
        <f t="shared" si="15"/>
        <v>Miller, Lynn</v>
      </c>
      <c r="D35" s="41">
        <f t="shared" si="16"/>
        <v>24.666666666666664</v>
      </c>
      <c r="E35" s="20">
        <f t="shared" si="17"/>
        <v>32</v>
      </c>
      <c r="F35" s="20">
        <f t="shared" si="18"/>
        <v>13</v>
      </c>
      <c r="G35" s="20">
        <f t="shared" si="19"/>
        <v>10</v>
      </c>
      <c r="H35" s="20">
        <f t="shared" si="20"/>
        <v>19</v>
      </c>
      <c r="I35" s="31">
        <f t="shared" si="21"/>
        <v>9.0810810810810825</v>
      </c>
      <c r="J35" s="31">
        <f t="shared" si="22"/>
        <v>3.6891891891891895</v>
      </c>
      <c r="K35" s="31">
        <f t="shared" si="23"/>
        <v>2.8378378378378382</v>
      </c>
      <c r="L35" s="31">
        <f t="shared" si="24"/>
        <v>5.3918918918918921</v>
      </c>
      <c r="M35" s="20">
        <f t="shared" si="25"/>
        <v>0</v>
      </c>
      <c r="N35" s="20">
        <f t="shared" si="26"/>
        <v>2</v>
      </c>
      <c r="O35" s="20">
        <f t="shared" si="27"/>
        <v>2</v>
      </c>
      <c r="Q35">
        <v>4</v>
      </c>
      <c r="R35" t="s">
        <v>392</v>
      </c>
      <c r="S35">
        <v>7</v>
      </c>
      <c r="T35">
        <v>24.2</v>
      </c>
      <c r="U35">
        <v>13</v>
      </c>
      <c r="V35">
        <v>32</v>
      </c>
      <c r="W35">
        <v>10</v>
      </c>
      <c r="X35">
        <v>19</v>
      </c>
      <c r="Y35">
        <v>0</v>
      </c>
      <c r="Z35">
        <v>2</v>
      </c>
      <c r="AA35">
        <v>2</v>
      </c>
      <c r="AE35">
        <f t="shared" si="28"/>
        <v>24.666666666666664</v>
      </c>
      <c r="AG35">
        <f t="shared" si="29"/>
        <v>5</v>
      </c>
      <c r="AH35">
        <f t="shared" si="30"/>
        <v>11</v>
      </c>
      <c r="AI35">
        <f t="shared" si="31"/>
        <v>6</v>
      </c>
      <c r="AJ35" t="str">
        <f t="shared" si="32"/>
        <v>Miller</v>
      </c>
      <c r="AK35" t="str">
        <f t="shared" si="33"/>
        <v>Lynn</v>
      </c>
      <c r="AL35" t="str">
        <f t="shared" si="34"/>
        <v>Miller, Lynn</v>
      </c>
    </row>
    <row r="36" spans="1:38" ht="17.100000000000001" customHeight="1" x14ac:dyDescent="0.2">
      <c r="A36" s="19"/>
      <c r="B36" s="19">
        <f t="shared" si="14"/>
        <v>5</v>
      </c>
      <c r="C36" s="36" t="str">
        <f t="shared" si="15"/>
        <v>Green, Bob</v>
      </c>
      <c r="D36" s="41">
        <f t="shared" si="16"/>
        <v>11.333333333333332</v>
      </c>
      <c r="E36" s="20">
        <f t="shared" si="17"/>
        <v>25</v>
      </c>
      <c r="F36" s="20">
        <f t="shared" si="18"/>
        <v>15</v>
      </c>
      <c r="G36" s="20">
        <f t="shared" si="19"/>
        <v>5</v>
      </c>
      <c r="H36" s="20">
        <f t="shared" si="20"/>
        <v>3</v>
      </c>
      <c r="I36" s="31">
        <f t="shared" si="21"/>
        <v>15.441176470588237</v>
      </c>
      <c r="J36" s="31">
        <f t="shared" si="22"/>
        <v>9.264705882352942</v>
      </c>
      <c r="K36" s="31">
        <f t="shared" si="23"/>
        <v>3.0882352941176472</v>
      </c>
      <c r="L36" s="31">
        <f t="shared" si="24"/>
        <v>1.8529411764705885</v>
      </c>
      <c r="M36" s="20">
        <f t="shared" si="25"/>
        <v>0</v>
      </c>
      <c r="N36" s="20">
        <f t="shared" si="26"/>
        <v>1</v>
      </c>
      <c r="O36" s="20">
        <f t="shared" si="27"/>
        <v>0</v>
      </c>
      <c r="Q36">
        <v>9</v>
      </c>
      <c r="R36" t="s">
        <v>393</v>
      </c>
      <c r="S36">
        <v>5</v>
      </c>
      <c r="T36">
        <v>11.1</v>
      </c>
      <c r="U36">
        <v>15</v>
      </c>
      <c r="V36">
        <v>25</v>
      </c>
      <c r="W36">
        <v>5</v>
      </c>
      <c r="X36">
        <v>3</v>
      </c>
      <c r="Y36">
        <v>0</v>
      </c>
      <c r="Z36">
        <v>1</v>
      </c>
      <c r="AA36">
        <v>0</v>
      </c>
      <c r="AE36">
        <f t="shared" si="28"/>
        <v>11.333333333333332</v>
      </c>
      <c r="AG36">
        <f t="shared" si="29"/>
        <v>4</v>
      </c>
      <c r="AH36">
        <f t="shared" si="30"/>
        <v>9</v>
      </c>
      <c r="AI36">
        <f t="shared" si="31"/>
        <v>5</v>
      </c>
      <c r="AJ36" t="str">
        <f t="shared" si="32"/>
        <v>Green</v>
      </c>
      <c r="AK36" t="str">
        <f t="shared" si="33"/>
        <v>Bob</v>
      </c>
      <c r="AL36" t="str">
        <f t="shared" si="34"/>
        <v>Green, Bob</v>
      </c>
    </row>
    <row r="37" spans="1:38" ht="17.100000000000001" customHeight="1" x14ac:dyDescent="0.2">
      <c r="A37" s="19"/>
      <c r="B37" s="19" t="str">
        <f t="shared" si="14"/>
        <v/>
      </c>
      <c r="C37" s="36" t="str">
        <f t="shared" si="15"/>
        <v/>
      </c>
      <c r="D37" s="41" t="str">
        <f t="shared" si="16"/>
        <v/>
      </c>
      <c r="E37" s="20" t="str">
        <f t="shared" si="17"/>
        <v/>
      </c>
      <c r="F37" s="20" t="str">
        <f t="shared" si="18"/>
        <v/>
      </c>
      <c r="G37" s="20" t="str">
        <f t="shared" si="19"/>
        <v/>
      </c>
      <c r="H37" s="20" t="str">
        <f t="shared" si="20"/>
        <v/>
      </c>
      <c r="I37" s="31" t="str">
        <f t="shared" si="21"/>
        <v/>
      </c>
      <c r="J37" s="31" t="str">
        <f t="shared" si="22"/>
        <v/>
      </c>
      <c r="K37" s="31" t="str">
        <f t="shared" si="23"/>
        <v/>
      </c>
      <c r="L37" s="31" t="str">
        <f t="shared" si="24"/>
        <v/>
      </c>
      <c r="M37" s="20" t="str">
        <f t="shared" si="25"/>
        <v/>
      </c>
      <c r="N37" s="20" t="str">
        <f t="shared" si="26"/>
        <v/>
      </c>
      <c r="O37" s="20" t="str">
        <f t="shared" si="27"/>
        <v/>
      </c>
      <c r="AE37">
        <f t="shared" si="28"/>
        <v>0</v>
      </c>
      <c r="AG37" t="e">
        <f t="shared" si="29"/>
        <v>#VALUE!</v>
      </c>
      <c r="AH37">
        <f t="shared" si="30"/>
        <v>0</v>
      </c>
      <c r="AI37" t="e">
        <f t="shared" si="31"/>
        <v>#VALUE!</v>
      </c>
      <c r="AJ37" t="e">
        <f t="shared" si="32"/>
        <v>#VALUE!</v>
      </c>
      <c r="AK37" t="e">
        <f t="shared" si="33"/>
        <v>#VALUE!</v>
      </c>
      <c r="AL37" t="e">
        <f t="shared" si="34"/>
        <v>#VALUE!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41">
        <f t="shared" ref="D42:H42" si="35">SUM(D33:D41)</f>
        <v>65.999999999999986</v>
      </c>
      <c r="E42" s="35">
        <f t="shared" si="35"/>
        <v>115</v>
      </c>
      <c r="F42" s="35">
        <f t="shared" si="35"/>
        <v>61</v>
      </c>
      <c r="G42" s="35">
        <f t="shared" si="35"/>
        <v>34</v>
      </c>
      <c r="H42" s="35">
        <f t="shared" si="35"/>
        <v>40</v>
      </c>
      <c r="I42" s="31">
        <f>E42*7/D42</f>
        <v>12.196969696969699</v>
      </c>
      <c r="J42" s="31">
        <f>F42*7/D42</f>
        <v>6.4696969696969715</v>
      </c>
      <c r="K42" s="32">
        <f>G42*7/D42</f>
        <v>3.6060606060606069</v>
      </c>
      <c r="L42" s="32">
        <f>H42*7/D42</f>
        <v>4.2424242424242431</v>
      </c>
      <c r="M42" s="20">
        <f>SUM(M33:M41)</f>
        <v>2</v>
      </c>
      <c r="N42" s="20">
        <f t="shared" ref="N42:O42" si="36">SUM(N33:N41)</f>
        <v>7</v>
      </c>
      <c r="O42" s="20">
        <f t="shared" si="36"/>
        <v>2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Q11" sqref="Q11:AE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46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116</v>
      </c>
      <c r="J1" s="5" t="s">
        <v>2</v>
      </c>
      <c r="K1" s="6" t="s">
        <v>3</v>
      </c>
      <c r="L1" s="7" t="s">
        <v>119</v>
      </c>
      <c r="M1" s="5" t="s">
        <v>4</v>
      </c>
      <c r="N1" s="6" t="s">
        <v>1</v>
      </c>
      <c r="O1" s="7" t="s">
        <v>120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60</v>
      </c>
      <c r="D3" s="2"/>
      <c r="E3" s="12"/>
      <c r="F3" s="3"/>
      <c r="G3" s="13" t="s">
        <v>7</v>
      </c>
      <c r="H3" s="14" t="s">
        <v>64</v>
      </c>
      <c r="I3" s="15"/>
      <c r="J3" s="13" t="s">
        <v>7</v>
      </c>
      <c r="K3" s="14" t="s">
        <v>47</v>
      </c>
      <c r="L3" s="15"/>
      <c r="M3" s="13" t="s">
        <v>129</v>
      </c>
      <c r="N3" s="14" t="s">
        <v>23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1</v>
      </c>
      <c r="I4" s="7" t="s">
        <v>117</v>
      </c>
      <c r="J4" s="5" t="s">
        <v>11</v>
      </c>
      <c r="K4" s="6" t="s">
        <v>1</v>
      </c>
      <c r="L4" s="7" t="s">
        <v>524</v>
      </c>
      <c r="M4" s="5" t="s">
        <v>12</v>
      </c>
      <c r="N4" s="6" t="s">
        <v>3</v>
      </c>
      <c r="O4" s="7" t="s">
        <v>525</v>
      </c>
    </row>
    <row r="5" spans="1:38" s="8" customFormat="1" ht="17.100000000000001" customHeight="1" x14ac:dyDescent="0.25">
      <c r="A5" s="1" t="s">
        <v>13</v>
      </c>
      <c r="B5" s="2"/>
      <c r="C5" s="1" t="s">
        <v>61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7</v>
      </c>
      <c r="H6" s="14" t="s">
        <v>66</v>
      </c>
      <c r="J6" s="13" t="s">
        <v>7</v>
      </c>
      <c r="K6" s="14" t="s">
        <v>52</v>
      </c>
      <c r="L6" s="15"/>
      <c r="M6" s="13" t="s">
        <v>129</v>
      </c>
      <c r="N6" s="14" t="s">
        <v>68</v>
      </c>
      <c r="O6" s="15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6</v>
      </c>
      <c r="D7" s="5" t="s">
        <v>17</v>
      </c>
      <c r="E7" s="6" t="s">
        <v>1</v>
      </c>
      <c r="F7" s="7" t="s">
        <v>117</v>
      </c>
      <c r="G7" s="5" t="s">
        <v>18</v>
      </c>
      <c r="H7" s="6" t="s">
        <v>1</v>
      </c>
      <c r="I7" s="7" t="s">
        <v>120</v>
      </c>
      <c r="J7" s="5" t="s">
        <v>19</v>
      </c>
      <c r="K7" s="6" t="s">
        <v>1</v>
      </c>
      <c r="L7" s="7" t="s">
        <v>543</v>
      </c>
      <c r="M7" s="5" t="s">
        <v>20</v>
      </c>
      <c r="N7" s="6" t="s">
        <v>3</v>
      </c>
      <c r="O7" s="7" t="s">
        <v>550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4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129</v>
      </c>
      <c r="E9" s="14" t="s">
        <v>62</v>
      </c>
      <c r="F9" s="15"/>
      <c r="G9" s="13" t="s">
        <v>129</v>
      </c>
      <c r="H9" s="14" t="s">
        <v>49</v>
      </c>
      <c r="I9" s="15"/>
      <c r="J9" s="13" t="s">
        <v>7</v>
      </c>
      <c r="K9" s="14" t="s">
        <v>15</v>
      </c>
      <c r="L9" s="15"/>
      <c r="M9" s="13" t="s">
        <v>7</v>
      </c>
      <c r="N9" s="14" t="s">
        <v>9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55</v>
      </c>
      <c r="B12" s="19">
        <f>T12</f>
        <v>10</v>
      </c>
      <c r="C12" s="36" t="str">
        <f>AL12</f>
        <v>Stambaugh, Randy</v>
      </c>
      <c r="D12" s="36">
        <f t="shared" ref="D12:L12" si="0">U12</f>
        <v>28</v>
      </c>
      <c r="E12" s="20">
        <f t="shared" si="0"/>
        <v>5</v>
      </c>
      <c r="F12" s="20">
        <f t="shared" si="0"/>
        <v>8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4</v>
      </c>
      <c r="K12" s="20">
        <f t="shared" si="0"/>
        <v>5</v>
      </c>
      <c r="L12" s="20">
        <f t="shared" si="0"/>
        <v>6</v>
      </c>
      <c r="M12" s="21">
        <f t="shared" ref="M12:M24" si="1">F12/D12</f>
        <v>0.2857142857142857</v>
      </c>
      <c r="N12" s="20">
        <f>F12+G12+(H12*2)+(I12*3)</f>
        <v>10</v>
      </c>
      <c r="O12" s="21">
        <f>N12/D12</f>
        <v>0.35714285714285715</v>
      </c>
      <c r="Q12">
        <v>1</v>
      </c>
      <c r="R12" t="s">
        <v>61</v>
      </c>
      <c r="S12">
        <v>0.28599999999999998</v>
      </c>
      <c r="T12">
        <v>10</v>
      </c>
      <c r="U12">
        <v>28</v>
      </c>
      <c r="V12">
        <v>5</v>
      </c>
      <c r="W12">
        <v>8</v>
      </c>
      <c r="X12">
        <v>2</v>
      </c>
      <c r="Y12">
        <v>0</v>
      </c>
      <c r="Z12">
        <v>0</v>
      </c>
      <c r="AA12">
        <v>4</v>
      </c>
      <c r="AB12">
        <v>5</v>
      </c>
      <c r="AC12">
        <v>6</v>
      </c>
      <c r="AD12">
        <v>10</v>
      </c>
      <c r="AE12">
        <v>0.35699999999999998</v>
      </c>
      <c r="AG12">
        <f>FIND(" ",R12)</f>
        <v>6</v>
      </c>
      <c r="AH12">
        <f>LEN(R12)</f>
        <v>15</v>
      </c>
      <c r="AI12">
        <f>AH12-AG12</f>
        <v>9</v>
      </c>
      <c r="AJ12" t="str">
        <f>RIGHT(R12,AI12)</f>
        <v>Stambaugh</v>
      </c>
      <c r="AK12" t="str">
        <f>LEFT(R12,(AG12-1))</f>
        <v>Randy</v>
      </c>
      <c r="AL12" t="str">
        <f>AJ12&amp;", "&amp;AK12</f>
        <v>Stambaugh, Randy</v>
      </c>
    </row>
    <row r="13" spans="1:38" ht="17.100000000000001" customHeight="1" x14ac:dyDescent="0.2">
      <c r="A13" s="19">
        <v>46</v>
      </c>
      <c r="B13" s="19">
        <f t="shared" ref="B13:B24" si="2">T13</f>
        <v>9</v>
      </c>
      <c r="C13" s="36" t="str">
        <f t="shared" ref="C13:C24" si="3">AL13</f>
        <v>Peck, Dale</v>
      </c>
      <c r="D13" s="36">
        <f t="shared" ref="D13:L24" si="4">U13</f>
        <v>29</v>
      </c>
      <c r="E13" s="20">
        <f t="shared" si="4"/>
        <v>6</v>
      </c>
      <c r="F13" s="20">
        <f t="shared" si="4"/>
        <v>8</v>
      </c>
      <c r="G13" s="20">
        <f t="shared" si="4"/>
        <v>2</v>
      </c>
      <c r="H13" s="20">
        <f t="shared" si="4"/>
        <v>0</v>
      </c>
      <c r="I13" s="20">
        <f t="shared" si="4"/>
        <v>0</v>
      </c>
      <c r="J13" s="20">
        <f t="shared" si="4"/>
        <v>4</v>
      </c>
      <c r="K13" s="20">
        <f t="shared" si="4"/>
        <v>1</v>
      </c>
      <c r="L13" s="20">
        <f t="shared" si="4"/>
        <v>1</v>
      </c>
      <c r="M13" s="21">
        <f t="shared" si="1"/>
        <v>0.27586206896551724</v>
      </c>
      <c r="N13" s="20">
        <f>F13+G13+(H13*2)+(I13*3)</f>
        <v>10</v>
      </c>
      <c r="O13" s="21">
        <f t="shared" ref="O13:O24" si="5">N13/D13</f>
        <v>0.34482758620689657</v>
      </c>
      <c r="Q13">
        <v>2</v>
      </c>
      <c r="R13" t="s">
        <v>403</v>
      </c>
      <c r="S13">
        <v>0.27600000000000002</v>
      </c>
      <c r="T13">
        <v>9</v>
      </c>
      <c r="U13">
        <v>29</v>
      </c>
      <c r="V13">
        <v>6</v>
      </c>
      <c r="W13">
        <v>8</v>
      </c>
      <c r="X13">
        <v>2</v>
      </c>
      <c r="Y13">
        <v>0</v>
      </c>
      <c r="Z13">
        <v>0</v>
      </c>
      <c r="AA13">
        <v>4</v>
      </c>
      <c r="AB13">
        <v>1</v>
      </c>
      <c r="AC13">
        <v>1</v>
      </c>
      <c r="AD13">
        <v>10</v>
      </c>
      <c r="AE13">
        <v>0.34499999999999997</v>
      </c>
      <c r="AG13">
        <f t="shared" ref="AG13:AG24" si="6">FIND(" ",R13)</f>
        <v>5</v>
      </c>
      <c r="AH13">
        <f t="shared" ref="AH13:AH24" si="7">LEN(R13)</f>
        <v>9</v>
      </c>
      <c r="AI13">
        <f t="shared" ref="AI13:AI24" si="8">AH13-AG13</f>
        <v>4</v>
      </c>
      <c r="AJ13" t="str">
        <f t="shared" ref="AJ13:AJ24" si="9">RIGHT(R13,AI13)</f>
        <v>Peck</v>
      </c>
      <c r="AK13" t="str">
        <f t="shared" ref="AK13:AK24" si="10">LEFT(R13,(AG13-1))</f>
        <v>Dale</v>
      </c>
      <c r="AL13" t="str">
        <f t="shared" ref="AL13:AL24" si="11">AJ13&amp;", "&amp;AK13</f>
        <v>Peck, Dale</v>
      </c>
    </row>
    <row r="14" spans="1:38" ht="17.100000000000001" customHeight="1" x14ac:dyDescent="0.2">
      <c r="A14" s="19">
        <v>42</v>
      </c>
      <c r="B14" s="19">
        <f t="shared" si="2"/>
        <v>6</v>
      </c>
      <c r="C14" s="36" t="str">
        <f t="shared" si="3"/>
        <v>Yerg, Jason</v>
      </c>
      <c r="D14" s="36">
        <f t="shared" si="4"/>
        <v>16</v>
      </c>
      <c r="E14" s="20">
        <f t="shared" si="4"/>
        <v>4</v>
      </c>
      <c r="F14" s="20">
        <f t="shared" si="4"/>
        <v>3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0</v>
      </c>
      <c r="K14" s="20">
        <f t="shared" si="4"/>
        <v>3</v>
      </c>
      <c r="L14" s="20">
        <f t="shared" si="4"/>
        <v>2</v>
      </c>
      <c r="M14" s="21">
        <f t="shared" si="1"/>
        <v>0.1875</v>
      </c>
      <c r="N14" s="20">
        <f t="shared" ref="N14:N24" si="12">F14+G14+(H14*2)+(I14*3)</f>
        <v>3</v>
      </c>
      <c r="O14" s="21">
        <f t="shared" si="5"/>
        <v>0.1875</v>
      </c>
      <c r="Q14">
        <v>3</v>
      </c>
      <c r="R14" t="s">
        <v>404</v>
      </c>
      <c r="S14">
        <v>0.187</v>
      </c>
      <c r="T14">
        <v>6</v>
      </c>
      <c r="U14">
        <v>16</v>
      </c>
      <c r="V14">
        <v>4</v>
      </c>
      <c r="W14">
        <v>3</v>
      </c>
      <c r="X14">
        <v>0</v>
      </c>
      <c r="Y14">
        <v>0</v>
      </c>
      <c r="Z14">
        <v>0</v>
      </c>
      <c r="AA14">
        <v>0</v>
      </c>
      <c r="AB14">
        <v>3</v>
      </c>
      <c r="AC14">
        <v>2</v>
      </c>
      <c r="AD14">
        <v>3</v>
      </c>
      <c r="AE14">
        <v>0.187</v>
      </c>
      <c r="AG14">
        <f t="shared" si="6"/>
        <v>6</v>
      </c>
      <c r="AH14">
        <f t="shared" si="7"/>
        <v>10</v>
      </c>
      <c r="AI14">
        <f t="shared" si="8"/>
        <v>4</v>
      </c>
      <c r="AJ14" t="str">
        <f t="shared" si="9"/>
        <v>Yerg</v>
      </c>
      <c r="AK14" t="str">
        <f t="shared" si="10"/>
        <v>Jason</v>
      </c>
      <c r="AL14" t="str">
        <f t="shared" si="11"/>
        <v>Yerg, Jason</v>
      </c>
    </row>
    <row r="15" spans="1:38" ht="17.100000000000001" customHeight="1" x14ac:dyDescent="0.2">
      <c r="A15" s="19">
        <v>45</v>
      </c>
      <c r="B15" s="19">
        <f t="shared" si="2"/>
        <v>10</v>
      </c>
      <c r="C15" s="36" t="str">
        <f t="shared" si="3"/>
        <v>Meckley, Scott</v>
      </c>
      <c r="D15" s="36">
        <f t="shared" si="4"/>
        <v>30</v>
      </c>
      <c r="E15" s="20">
        <f t="shared" si="4"/>
        <v>11</v>
      </c>
      <c r="F15" s="20">
        <f t="shared" si="4"/>
        <v>15</v>
      </c>
      <c r="G15" s="20">
        <f t="shared" si="4"/>
        <v>1</v>
      </c>
      <c r="H15" s="20">
        <f t="shared" si="4"/>
        <v>2</v>
      </c>
      <c r="I15" s="20">
        <f t="shared" si="4"/>
        <v>0</v>
      </c>
      <c r="J15" s="20">
        <f t="shared" si="4"/>
        <v>6</v>
      </c>
      <c r="K15" s="20">
        <f t="shared" si="4"/>
        <v>3</v>
      </c>
      <c r="L15" s="20">
        <f t="shared" si="4"/>
        <v>1</v>
      </c>
      <c r="M15" s="21">
        <f t="shared" si="1"/>
        <v>0.5</v>
      </c>
      <c r="N15" s="20">
        <f t="shared" si="12"/>
        <v>20</v>
      </c>
      <c r="O15" s="21">
        <f t="shared" si="5"/>
        <v>0.66666666666666663</v>
      </c>
      <c r="Q15">
        <v>4</v>
      </c>
      <c r="R15" t="s">
        <v>405</v>
      </c>
      <c r="S15">
        <v>0.5</v>
      </c>
      <c r="T15">
        <v>10</v>
      </c>
      <c r="U15">
        <v>30</v>
      </c>
      <c r="V15">
        <v>11</v>
      </c>
      <c r="W15">
        <v>15</v>
      </c>
      <c r="X15">
        <v>1</v>
      </c>
      <c r="Y15">
        <v>2</v>
      </c>
      <c r="Z15">
        <v>0</v>
      </c>
      <c r="AA15">
        <v>6</v>
      </c>
      <c r="AB15">
        <v>3</v>
      </c>
      <c r="AC15">
        <v>1</v>
      </c>
      <c r="AD15">
        <v>20</v>
      </c>
      <c r="AE15">
        <v>0.66700000000000004</v>
      </c>
      <c r="AG15">
        <f t="shared" si="6"/>
        <v>6</v>
      </c>
      <c r="AH15">
        <f t="shared" si="7"/>
        <v>13</v>
      </c>
      <c r="AI15">
        <f t="shared" si="8"/>
        <v>7</v>
      </c>
      <c r="AJ15" t="str">
        <f t="shared" si="9"/>
        <v>Meckley</v>
      </c>
      <c r="AK15" t="str">
        <f t="shared" si="10"/>
        <v>Scott</v>
      </c>
      <c r="AL15" t="str">
        <f t="shared" si="11"/>
        <v>Meckley, Scott</v>
      </c>
    </row>
    <row r="16" spans="1:38" ht="17.100000000000001" customHeight="1" x14ac:dyDescent="0.2">
      <c r="A16" s="19">
        <v>50</v>
      </c>
      <c r="B16" s="19">
        <f t="shared" si="2"/>
        <v>10</v>
      </c>
      <c r="C16" s="36" t="str">
        <f t="shared" si="3"/>
        <v>Caskey, Tim</v>
      </c>
      <c r="D16" s="36">
        <f t="shared" si="4"/>
        <v>27</v>
      </c>
      <c r="E16" s="20">
        <f t="shared" si="4"/>
        <v>6</v>
      </c>
      <c r="F16" s="20">
        <f t="shared" si="4"/>
        <v>12</v>
      </c>
      <c r="G16" s="20">
        <f t="shared" si="4"/>
        <v>2</v>
      </c>
      <c r="H16" s="20">
        <f t="shared" si="4"/>
        <v>1</v>
      </c>
      <c r="I16" s="20">
        <f t="shared" si="4"/>
        <v>0</v>
      </c>
      <c r="J16" s="20">
        <f t="shared" si="4"/>
        <v>11</v>
      </c>
      <c r="K16" s="20">
        <f t="shared" si="4"/>
        <v>5</v>
      </c>
      <c r="L16" s="20">
        <f t="shared" si="4"/>
        <v>0</v>
      </c>
      <c r="M16" s="21">
        <f t="shared" si="1"/>
        <v>0.44444444444444442</v>
      </c>
      <c r="N16" s="20">
        <f t="shared" si="12"/>
        <v>16</v>
      </c>
      <c r="O16" s="21">
        <f t="shared" si="5"/>
        <v>0.59259259259259256</v>
      </c>
      <c r="Q16">
        <v>5</v>
      </c>
      <c r="R16" t="s">
        <v>406</v>
      </c>
      <c r="S16">
        <v>0.44400000000000001</v>
      </c>
      <c r="T16">
        <v>10</v>
      </c>
      <c r="U16">
        <v>27</v>
      </c>
      <c r="V16">
        <v>6</v>
      </c>
      <c r="W16">
        <v>12</v>
      </c>
      <c r="X16">
        <v>2</v>
      </c>
      <c r="Y16">
        <v>1</v>
      </c>
      <c r="Z16">
        <v>0</v>
      </c>
      <c r="AA16">
        <v>11</v>
      </c>
      <c r="AB16">
        <v>5</v>
      </c>
      <c r="AC16">
        <v>0</v>
      </c>
      <c r="AD16">
        <v>16</v>
      </c>
      <c r="AE16">
        <v>0.59299999999999997</v>
      </c>
      <c r="AG16">
        <f t="shared" si="6"/>
        <v>4</v>
      </c>
      <c r="AH16">
        <f t="shared" si="7"/>
        <v>10</v>
      </c>
      <c r="AI16">
        <f t="shared" si="8"/>
        <v>6</v>
      </c>
      <c r="AJ16" t="str">
        <f t="shared" si="9"/>
        <v>Caskey</v>
      </c>
      <c r="AK16" t="str">
        <f t="shared" si="10"/>
        <v>Tim</v>
      </c>
      <c r="AL16" t="str">
        <f t="shared" si="11"/>
        <v>Caskey, Tim</v>
      </c>
    </row>
    <row r="17" spans="1:38" ht="17.100000000000001" customHeight="1" x14ac:dyDescent="0.2">
      <c r="A17" s="19">
        <v>45</v>
      </c>
      <c r="B17" s="19">
        <f t="shared" si="2"/>
        <v>8</v>
      </c>
      <c r="C17" s="36" t="str">
        <f t="shared" si="3"/>
        <v>Goshorn, Cory</v>
      </c>
      <c r="D17" s="36">
        <f t="shared" si="4"/>
        <v>22</v>
      </c>
      <c r="E17" s="20">
        <f t="shared" si="4"/>
        <v>2</v>
      </c>
      <c r="F17" s="20">
        <f t="shared" si="4"/>
        <v>3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3</v>
      </c>
      <c r="K17" s="20">
        <f t="shared" si="4"/>
        <v>2</v>
      </c>
      <c r="L17" s="20">
        <f t="shared" si="4"/>
        <v>7</v>
      </c>
      <c r="M17" s="21">
        <f t="shared" si="1"/>
        <v>0.13636363636363635</v>
      </c>
      <c r="N17" s="20">
        <f t="shared" si="12"/>
        <v>3</v>
      </c>
      <c r="O17" s="21">
        <f t="shared" si="5"/>
        <v>0.13636363636363635</v>
      </c>
      <c r="Q17">
        <v>6</v>
      </c>
      <c r="R17" t="s">
        <v>407</v>
      </c>
      <c r="S17">
        <v>0.13600000000000001</v>
      </c>
      <c r="T17">
        <v>8</v>
      </c>
      <c r="U17">
        <v>22</v>
      </c>
      <c r="V17">
        <v>2</v>
      </c>
      <c r="W17">
        <v>3</v>
      </c>
      <c r="X17">
        <v>0</v>
      </c>
      <c r="Y17">
        <v>0</v>
      </c>
      <c r="Z17">
        <v>0</v>
      </c>
      <c r="AA17">
        <v>3</v>
      </c>
      <c r="AB17">
        <v>2</v>
      </c>
      <c r="AC17">
        <v>7</v>
      </c>
      <c r="AD17">
        <v>3</v>
      </c>
      <c r="AE17">
        <v>0.13600000000000001</v>
      </c>
      <c r="AG17">
        <f t="shared" si="6"/>
        <v>5</v>
      </c>
      <c r="AH17">
        <f t="shared" si="7"/>
        <v>12</v>
      </c>
      <c r="AI17">
        <f t="shared" si="8"/>
        <v>7</v>
      </c>
      <c r="AJ17" t="str">
        <f t="shared" si="9"/>
        <v>Goshorn</v>
      </c>
      <c r="AK17" t="str">
        <f t="shared" si="10"/>
        <v>Cory</v>
      </c>
      <c r="AL17" t="str">
        <f t="shared" si="11"/>
        <v>Goshorn, Cory</v>
      </c>
    </row>
    <row r="18" spans="1:38" ht="17.100000000000001" customHeight="1" x14ac:dyDescent="0.2">
      <c r="A18" s="19">
        <v>54</v>
      </c>
      <c r="B18" s="19">
        <f t="shared" si="2"/>
        <v>9</v>
      </c>
      <c r="C18" s="36" t="str">
        <f t="shared" si="3"/>
        <v>Smith, Ray</v>
      </c>
      <c r="D18" s="36">
        <f t="shared" si="4"/>
        <v>25</v>
      </c>
      <c r="E18" s="20">
        <f t="shared" si="4"/>
        <v>3</v>
      </c>
      <c r="F18" s="20">
        <f t="shared" si="4"/>
        <v>6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5</v>
      </c>
      <c r="K18" s="20">
        <f t="shared" si="4"/>
        <v>3</v>
      </c>
      <c r="L18" s="20">
        <f t="shared" si="4"/>
        <v>4</v>
      </c>
      <c r="M18" s="21">
        <f t="shared" si="1"/>
        <v>0.24</v>
      </c>
      <c r="N18" s="20">
        <f t="shared" si="12"/>
        <v>6</v>
      </c>
      <c r="O18" s="21">
        <f t="shared" si="5"/>
        <v>0.24</v>
      </c>
      <c r="Q18">
        <v>7</v>
      </c>
      <c r="R18" t="s">
        <v>408</v>
      </c>
      <c r="S18">
        <v>0.24</v>
      </c>
      <c r="T18">
        <v>9</v>
      </c>
      <c r="U18">
        <v>25</v>
      </c>
      <c r="V18">
        <v>3</v>
      </c>
      <c r="W18">
        <v>6</v>
      </c>
      <c r="X18">
        <v>0</v>
      </c>
      <c r="Y18">
        <v>0</v>
      </c>
      <c r="Z18">
        <v>0</v>
      </c>
      <c r="AA18">
        <v>5</v>
      </c>
      <c r="AB18">
        <v>3</v>
      </c>
      <c r="AC18">
        <v>4</v>
      </c>
      <c r="AD18">
        <v>6</v>
      </c>
      <c r="AE18">
        <v>0.24</v>
      </c>
      <c r="AG18">
        <f t="shared" si="6"/>
        <v>4</v>
      </c>
      <c r="AH18">
        <f t="shared" si="7"/>
        <v>9</v>
      </c>
      <c r="AI18">
        <f t="shared" si="8"/>
        <v>5</v>
      </c>
      <c r="AJ18" t="str">
        <f t="shared" si="9"/>
        <v>Smith</v>
      </c>
      <c r="AK18" t="str">
        <f t="shared" si="10"/>
        <v>Ray</v>
      </c>
      <c r="AL18" t="str">
        <f t="shared" si="11"/>
        <v>Smith, Ray</v>
      </c>
    </row>
    <row r="19" spans="1:38" ht="17.100000000000001" customHeight="1" x14ac:dyDescent="0.2">
      <c r="A19" s="19">
        <v>56</v>
      </c>
      <c r="B19" s="19">
        <f t="shared" si="2"/>
        <v>10</v>
      </c>
      <c r="C19" s="36" t="str">
        <f t="shared" si="3"/>
        <v>Heidlebaugh, Brett</v>
      </c>
      <c r="D19" s="36">
        <f t="shared" si="4"/>
        <v>30</v>
      </c>
      <c r="E19" s="20">
        <f t="shared" si="4"/>
        <v>3</v>
      </c>
      <c r="F19" s="20">
        <f t="shared" si="4"/>
        <v>9</v>
      </c>
      <c r="G19" s="20">
        <f t="shared" si="4"/>
        <v>1</v>
      </c>
      <c r="H19" s="20">
        <f t="shared" si="4"/>
        <v>0</v>
      </c>
      <c r="I19" s="20">
        <f t="shared" si="4"/>
        <v>0</v>
      </c>
      <c r="J19" s="20">
        <f t="shared" si="4"/>
        <v>6</v>
      </c>
      <c r="K19" s="20">
        <f t="shared" si="4"/>
        <v>2</v>
      </c>
      <c r="L19" s="20">
        <f t="shared" si="4"/>
        <v>3</v>
      </c>
      <c r="M19" s="21">
        <f t="shared" si="1"/>
        <v>0.3</v>
      </c>
      <c r="N19" s="20">
        <f t="shared" si="12"/>
        <v>10</v>
      </c>
      <c r="O19" s="21">
        <f t="shared" si="5"/>
        <v>0.33333333333333331</v>
      </c>
      <c r="Q19">
        <v>8</v>
      </c>
      <c r="R19" t="s">
        <v>409</v>
      </c>
      <c r="S19">
        <v>0.3</v>
      </c>
      <c r="T19">
        <v>10</v>
      </c>
      <c r="U19">
        <v>30</v>
      </c>
      <c r="V19">
        <v>3</v>
      </c>
      <c r="W19">
        <v>9</v>
      </c>
      <c r="X19">
        <v>1</v>
      </c>
      <c r="Y19">
        <v>0</v>
      </c>
      <c r="Z19">
        <v>0</v>
      </c>
      <c r="AA19">
        <v>6</v>
      </c>
      <c r="AB19">
        <v>2</v>
      </c>
      <c r="AC19">
        <v>3</v>
      </c>
      <c r="AD19">
        <v>10</v>
      </c>
      <c r="AE19">
        <v>0.33300000000000002</v>
      </c>
      <c r="AG19">
        <f t="shared" si="6"/>
        <v>6</v>
      </c>
      <c r="AH19">
        <f t="shared" si="7"/>
        <v>17</v>
      </c>
      <c r="AI19">
        <f t="shared" si="8"/>
        <v>11</v>
      </c>
      <c r="AJ19" t="str">
        <f t="shared" si="9"/>
        <v>Heidlebaugh</v>
      </c>
      <c r="AK19" t="str">
        <f t="shared" si="10"/>
        <v>Brett</v>
      </c>
      <c r="AL19" t="str">
        <f t="shared" si="11"/>
        <v>Heidlebaugh, Brett</v>
      </c>
    </row>
    <row r="20" spans="1:38" ht="17.100000000000001" customHeight="1" x14ac:dyDescent="0.2">
      <c r="A20" s="19">
        <v>43</v>
      </c>
      <c r="B20" s="19">
        <f t="shared" si="2"/>
        <v>7</v>
      </c>
      <c r="C20" s="36" t="str">
        <f t="shared" si="3"/>
        <v>McKee, RJ</v>
      </c>
      <c r="D20" s="36">
        <f t="shared" si="4"/>
        <v>19</v>
      </c>
      <c r="E20" s="20">
        <f t="shared" si="4"/>
        <v>2</v>
      </c>
      <c r="F20" s="20">
        <f t="shared" si="4"/>
        <v>6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1</v>
      </c>
      <c r="K20" s="20">
        <f t="shared" si="4"/>
        <v>1</v>
      </c>
      <c r="L20" s="20">
        <f t="shared" si="4"/>
        <v>3</v>
      </c>
      <c r="M20" s="21">
        <f t="shared" si="1"/>
        <v>0.31578947368421051</v>
      </c>
      <c r="N20" s="20">
        <f t="shared" si="12"/>
        <v>6</v>
      </c>
      <c r="O20" s="21">
        <f t="shared" si="5"/>
        <v>0.31578947368421051</v>
      </c>
      <c r="Q20">
        <v>9</v>
      </c>
      <c r="R20" t="s">
        <v>410</v>
      </c>
      <c r="S20">
        <v>0.316</v>
      </c>
      <c r="T20">
        <v>7</v>
      </c>
      <c r="U20">
        <v>19</v>
      </c>
      <c r="V20">
        <v>2</v>
      </c>
      <c r="W20">
        <v>6</v>
      </c>
      <c r="X20">
        <v>0</v>
      </c>
      <c r="Y20">
        <v>0</v>
      </c>
      <c r="Z20">
        <v>0</v>
      </c>
      <c r="AA20">
        <v>1</v>
      </c>
      <c r="AB20">
        <v>1</v>
      </c>
      <c r="AC20">
        <v>3</v>
      </c>
      <c r="AD20">
        <v>6</v>
      </c>
      <c r="AE20">
        <v>0.316</v>
      </c>
      <c r="AG20">
        <f t="shared" si="6"/>
        <v>3</v>
      </c>
      <c r="AH20">
        <f t="shared" si="7"/>
        <v>8</v>
      </c>
      <c r="AI20">
        <f t="shared" si="8"/>
        <v>5</v>
      </c>
      <c r="AJ20" t="str">
        <f t="shared" si="9"/>
        <v>McKee</v>
      </c>
      <c r="AK20" t="str">
        <f t="shared" si="10"/>
        <v>RJ</v>
      </c>
      <c r="AL20" t="str">
        <f t="shared" si="11"/>
        <v>McKee, RJ</v>
      </c>
    </row>
    <row r="21" spans="1:38" ht="17.100000000000001" customHeight="1" x14ac:dyDescent="0.2">
      <c r="A21" s="19">
        <v>44</v>
      </c>
      <c r="B21" s="19">
        <f t="shared" si="2"/>
        <v>8</v>
      </c>
      <c r="C21" s="36" t="str">
        <f t="shared" si="3"/>
        <v>Wilson, John</v>
      </c>
      <c r="D21" s="36">
        <f t="shared" si="4"/>
        <v>20</v>
      </c>
      <c r="E21" s="20">
        <f t="shared" si="4"/>
        <v>2</v>
      </c>
      <c r="F21" s="20">
        <f t="shared" si="4"/>
        <v>6</v>
      </c>
      <c r="G21" s="20">
        <f t="shared" si="4"/>
        <v>4</v>
      </c>
      <c r="H21" s="20">
        <f t="shared" si="4"/>
        <v>0</v>
      </c>
      <c r="I21" s="20">
        <f t="shared" si="4"/>
        <v>0</v>
      </c>
      <c r="J21" s="20">
        <f t="shared" si="4"/>
        <v>1</v>
      </c>
      <c r="K21" s="20">
        <f t="shared" si="4"/>
        <v>4</v>
      </c>
      <c r="L21" s="20">
        <f t="shared" si="4"/>
        <v>6</v>
      </c>
      <c r="M21" s="21">
        <f t="shared" si="1"/>
        <v>0.3</v>
      </c>
      <c r="N21" s="20">
        <f t="shared" si="12"/>
        <v>10</v>
      </c>
      <c r="O21" s="21">
        <f t="shared" si="5"/>
        <v>0.5</v>
      </c>
      <c r="Q21">
        <v>10</v>
      </c>
      <c r="R21" t="s">
        <v>411</v>
      </c>
      <c r="S21">
        <v>0.3</v>
      </c>
      <c r="T21">
        <v>8</v>
      </c>
      <c r="U21">
        <v>20</v>
      </c>
      <c r="V21">
        <v>2</v>
      </c>
      <c r="W21">
        <v>6</v>
      </c>
      <c r="X21">
        <v>4</v>
      </c>
      <c r="Y21">
        <v>0</v>
      </c>
      <c r="Z21">
        <v>0</v>
      </c>
      <c r="AA21">
        <v>1</v>
      </c>
      <c r="AB21">
        <v>4</v>
      </c>
      <c r="AC21">
        <v>6</v>
      </c>
      <c r="AD21">
        <v>10</v>
      </c>
      <c r="AE21">
        <v>0.5</v>
      </c>
      <c r="AG21">
        <f t="shared" si="6"/>
        <v>5</v>
      </c>
      <c r="AH21">
        <f t="shared" si="7"/>
        <v>11</v>
      </c>
      <c r="AI21">
        <f t="shared" si="8"/>
        <v>6</v>
      </c>
      <c r="AJ21" t="str">
        <f t="shared" si="9"/>
        <v>Wilson</v>
      </c>
      <c r="AK21" t="str">
        <f t="shared" si="10"/>
        <v>John</v>
      </c>
      <c r="AL21" t="str">
        <f t="shared" si="11"/>
        <v>Wilson, John</v>
      </c>
    </row>
    <row r="22" spans="1:38" ht="17.100000000000001" customHeight="1" x14ac:dyDescent="0.2">
      <c r="A22" s="19">
        <v>51</v>
      </c>
      <c r="B22" s="19">
        <f t="shared" si="2"/>
        <v>7</v>
      </c>
      <c r="C22" s="36" t="str">
        <f t="shared" si="3"/>
        <v>Clipp, Robert</v>
      </c>
      <c r="D22" s="36">
        <f t="shared" si="4"/>
        <v>24</v>
      </c>
      <c r="E22" s="20">
        <f t="shared" si="4"/>
        <v>3</v>
      </c>
      <c r="F22" s="20">
        <f t="shared" si="4"/>
        <v>3</v>
      </c>
      <c r="G22" s="20">
        <f t="shared" si="4"/>
        <v>1</v>
      </c>
      <c r="H22" s="20">
        <f t="shared" si="4"/>
        <v>0</v>
      </c>
      <c r="I22" s="20">
        <f t="shared" si="4"/>
        <v>0</v>
      </c>
      <c r="J22" s="20">
        <f t="shared" si="4"/>
        <v>2</v>
      </c>
      <c r="K22" s="20">
        <f t="shared" si="4"/>
        <v>0</v>
      </c>
      <c r="L22" s="20">
        <f t="shared" si="4"/>
        <v>6</v>
      </c>
      <c r="M22" s="21">
        <f t="shared" si="1"/>
        <v>0.125</v>
      </c>
      <c r="N22" s="20">
        <f t="shared" si="12"/>
        <v>4</v>
      </c>
      <c r="O22" s="21">
        <f t="shared" si="5"/>
        <v>0.16666666666666666</v>
      </c>
      <c r="Q22">
        <v>11</v>
      </c>
      <c r="R22" t="s">
        <v>412</v>
      </c>
      <c r="S22">
        <v>0.125</v>
      </c>
      <c r="T22">
        <v>7</v>
      </c>
      <c r="U22">
        <v>24</v>
      </c>
      <c r="V22">
        <v>3</v>
      </c>
      <c r="W22">
        <v>3</v>
      </c>
      <c r="X22">
        <v>1</v>
      </c>
      <c r="Y22">
        <v>0</v>
      </c>
      <c r="Z22">
        <v>0</v>
      </c>
      <c r="AA22">
        <v>2</v>
      </c>
      <c r="AB22">
        <v>0</v>
      </c>
      <c r="AC22">
        <v>6</v>
      </c>
      <c r="AD22">
        <v>4</v>
      </c>
      <c r="AE22">
        <v>0.16700000000000001</v>
      </c>
      <c r="AG22">
        <f t="shared" si="6"/>
        <v>7</v>
      </c>
      <c r="AH22">
        <f t="shared" si="7"/>
        <v>12</v>
      </c>
      <c r="AI22">
        <f t="shared" si="8"/>
        <v>5</v>
      </c>
      <c r="AJ22" t="str">
        <f t="shared" si="9"/>
        <v>Clipp</v>
      </c>
      <c r="AK22" t="str">
        <f t="shared" si="10"/>
        <v>Robert</v>
      </c>
      <c r="AL22" t="str">
        <f t="shared" si="11"/>
        <v>Clipp, Robert</v>
      </c>
    </row>
    <row r="23" spans="1:38" ht="17.100000000000001" customHeight="1" x14ac:dyDescent="0.2">
      <c r="A23" s="19">
        <v>54</v>
      </c>
      <c r="B23" s="19">
        <f t="shared" si="2"/>
        <v>3</v>
      </c>
      <c r="C23" s="36" t="str">
        <f t="shared" si="3"/>
        <v>DeCampo, Frank</v>
      </c>
      <c r="D23" s="36">
        <f t="shared" si="4"/>
        <v>6</v>
      </c>
      <c r="E23" s="20">
        <f t="shared" si="4"/>
        <v>1</v>
      </c>
      <c r="F23" s="20">
        <f t="shared" si="4"/>
        <v>1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2</v>
      </c>
      <c r="L23" s="20">
        <f t="shared" si="4"/>
        <v>0</v>
      </c>
      <c r="M23" s="21">
        <f t="shared" si="1"/>
        <v>0.16666666666666666</v>
      </c>
      <c r="N23" s="20">
        <f t="shared" si="12"/>
        <v>1</v>
      </c>
      <c r="O23" s="21">
        <f t="shared" si="5"/>
        <v>0.16666666666666666</v>
      </c>
      <c r="Q23">
        <v>12</v>
      </c>
      <c r="R23" t="s">
        <v>413</v>
      </c>
      <c r="S23">
        <v>0.16700000000000001</v>
      </c>
      <c r="T23">
        <v>3</v>
      </c>
      <c r="U23">
        <v>6</v>
      </c>
      <c r="V23">
        <v>1</v>
      </c>
      <c r="W23">
        <v>1</v>
      </c>
      <c r="X23">
        <v>0</v>
      </c>
      <c r="Y23">
        <v>0</v>
      </c>
      <c r="Z23">
        <v>0</v>
      </c>
      <c r="AA23">
        <v>0</v>
      </c>
      <c r="AB23">
        <v>2</v>
      </c>
      <c r="AC23">
        <v>0</v>
      </c>
      <c r="AD23">
        <v>1</v>
      </c>
      <c r="AE23">
        <v>0.16700000000000001</v>
      </c>
      <c r="AG23">
        <f t="shared" si="6"/>
        <v>6</v>
      </c>
      <c r="AH23">
        <f t="shared" si="7"/>
        <v>13</v>
      </c>
      <c r="AI23">
        <f t="shared" si="8"/>
        <v>7</v>
      </c>
      <c r="AJ23" t="str">
        <f t="shared" si="9"/>
        <v>DeCampo</v>
      </c>
      <c r="AK23" t="str">
        <f t="shared" si="10"/>
        <v>Frank</v>
      </c>
      <c r="AL23" t="str">
        <f t="shared" si="11"/>
        <v>DeCampo, Frank</v>
      </c>
    </row>
    <row r="24" spans="1:38" ht="17.100000000000001" customHeight="1" x14ac:dyDescent="0.2">
      <c r="A24" s="19">
        <v>40</v>
      </c>
      <c r="B24" s="19">
        <f t="shared" si="2"/>
        <v>9</v>
      </c>
      <c r="C24" s="36" t="str">
        <f t="shared" si="3"/>
        <v>Dellinger, Don</v>
      </c>
      <c r="D24" s="36">
        <f t="shared" si="4"/>
        <v>26</v>
      </c>
      <c r="E24" s="20">
        <f t="shared" si="4"/>
        <v>4</v>
      </c>
      <c r="F24" s="20">
        <f t="shared" si="4"/>
        <v>8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3</v>
      </c>
      <c r="L24" s="20">
        <f t="shared" si="4"/>
        <v>1</v>
      </c>
      <c r="M24" s="21">
        <f t="shared" si="1"/>
        <v>0.30769230769230771</v>
      </c>
      <c r="N24" s="20">
        <f t="shared" si="12"/>
        <v>8</v>
      </c>
      <c r="O24" s="21">
        <f t="shared" si="5"/>
        <v>0.30769230769230771</v>
      </c>
      <c r="Q24">
        <v>13</v>
      </c>
      <c r="R24" t="s">
        <v>414</v>
      </c>
      <c r="S24">
        <v>0.308</v>
      </c>
      <c r="T24">
        <v>9</v>
      </c>
      <c r="U24">
        <v>26</v>
      </c>
      <c r="V24">
        <v>4</v>
      </c>
      <c r="W24">
        <v>8</v>
      </c>
      <c r="X24">
        <v>0</v>
      </c>
      <c r="Y24">
        <v>0</v>
      </c>
      <c r="Z24">
        <v>0</v>
      </c>
      <c r="AA24">
        <v>1</v>
      </c>
      <c r="AB24">
        <v>3</v>
      </c>
      <c r="AC24">
        <v>1</v>
      </c>
      <c r="AD24">
        <v>8</v>
      </c>
      <c r="AE24">
        <v>0.308</v>
      </c>
      <c r="AG24">
        <f t="shared" si="6"/>
        <v>4</v>
      </c>
      <c r="AH24">
        <f t="shared" si="7"/>
        <v>13</v>
      </c>
      <c r="AI24">
        <f t="shared" si="8"/>
        <v>9</v>
      </c>
      <c r="AJ24" t="str">
        <f t="shared" si="9"/>
        <v>Dellinger</v>
      </c>
      <c r="AK24" t="str">
        <f t="shared" si="10"/>
        <v>Don</v>
      </c>
      <c r="AL24" t="str">
        <f t="shared" si="11"/>
        <v>Dellinger, Don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625</v>
      </c>
      <c r="B29" s="22"/>
      <c r="C29" s="37" t="s">
        <v>39</v>
      </c>
      <c r="D29" s="38">
        <f>SUM(D12:D28)</f>
        <v>302</v>
      </c>
      <c r="E29" s="23">
        <f t="shared" ref="E29:L29" si="13">SUM(E12:E28)</f>
        <v>52</v>
      </c>
      <c r="F29" s="23">
        <f t="shared" si="13"/>
        <v>88</v>
      </c>
      <c r="G29" s="23">
        <f t="shared" si="13"/>
        <v>13</v>
      </c>
      <c r="H29" s="23">
        <f t="shared" si="13"/>
        <v>3</v>
      </c>
      <c r="I29" s="23">
        <f t="shared" si="13"/>
        <v>0</v>
      </c>
      <c r="J29" s="23">
        <f t="shared" si="13"/>
        <v>44</v>
      </c>
      <c r="K29" s="23">
        <f t="shared" si="13"/>
        <v>34</v>
      </c>
      <c r="L29" s="23">
        <f t="shared" si="13"/>
        <v>40</v>
      </c>
      <c r="M29" s="21">
        <f>F29/D29</f>
        <v>0.29139072847682118</v>
      </c>
      <c r="N29" s="24">
        <f>SUM(N12:N28)</f>
        <v>107</v>
      </c>
      <c r="O29" s="21">
        <f>N29/D29</f>
        <v>0.35430463576158938</v>
      </c>
    </row>
    <row r="30" spans="1:38" ht="17.100000000000001" customHeight="1" x14ac:dyDescent="0.2">
      <c r="A30" s="25">
        <f>A29/13</f>
        <v>48.07692307692308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88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2</v>
      </c>
      <c r="C33" s="36" t="str">
        <f>IF(AH33=0,"",AL33)</f>
        <v>Stambaugh, Randy</v>
      </c>
      <c r="D33" s="41">
        <f>IF(C33="","",AE33)</f>
        <v>5</v>
      </c>
      <c r="E33" s="20">
        <f>IF(C33="","",V33)</f>
        <v>8</v>
      </c>
      <c r="F33" s="20">
        <f>IF(C33="","",U33)</f>
        <v>8</v>
      </c>
      <c r="G33" s="20">
        <f>IF(C33="","",W33)</f>
        <v>6</v>
      </c>
      <c r="H33" s="20">
        <f>IF(C33="","",X33)</f>
        <v>2</v>
      </c>
      <c r="I33" s="31">
        <f>IF(C33="","",E33*7/D33)</f>
        <v>11.2</v>
      </c>
      <c r="J33" s="31">
        <f>IF(C33="","",F33*7/D33)</f>
        <v>11.2</v>
      </c>
      <c r="K33" s="31">
        <f>IF(C33="","",G33*7/D33)</f>
        <v>8.4</v>
      </c>
      <c r="L33" s="31">
        <f>IF(C33="","",H33*7/D33)</f>
        <v>2.8</v>
      </c>
      <c r="M33" s="20">
        <f>IF(C33="","",Y33)</f>
        <v>0</v>
      </c>
      <c r="N33" s="20">
        <f>IF(C33="","",Z33)</f>
        <v>1</v>
      </c>
      <c r="O33" s="20">
        <f>IF(C33="","",AA33)</f>
        <v>0</v>
      </c>
      <c r="Q33">
        <v>1</v>
      </c>
      <c r="R33" t="s">
        <v>61</v>
      </c>
      <c r="S33">
        <v>2</v>
      </c>
      <c r="T33">
        <v>5</v>
      </c>
      <c r="U33">
        <v>8</v>
      </c>
      <c r="V33">
        <v>8</v>
      </c>
      <c r="W33">
        <v>6</v>
      </c>
      <c r="X33">
        <v>2</v>
      </c>
      <c r="Y33">
        <v>0</v>
      </c>
      <c r="Z33">
        <v>1</v>
      </c>
      <c r="AA33">
        <v>0</v>
      </c>
      <c r="AE33">
        <f>DOLLARDE(T33,3)</f>
        <v>5</v>
      </c>
      <c r="AG33">
        <f>FIND(" ",R33)</f>
        <v>6</v>
      </c>
      <c r="AH33">
        <f>LEN(R33)</f>
        <v>15</v>
      </c>
      <c r="AI33">
        <f>AH33-AG33</f>
        <v>9</v>
      </c>
      <c r="AJ33" t="str">
        <f>RIGHT(R33,AI33)</f>
        <v>Stambaugh</v>
      </c>
      <c r="AK33" t="str">
        <f>LEFT(R33,(AG33-1))</f>
        <v>Randy</v>
      </c>
      <c r="AL33" t="str">
        <f>AJ33&amp;", "&amp;AK33</f>
        <v>Stambaugh, Randy</v>
      </c>
    </row>
    <row r="34" spans="1:38" ht="17.100000000000001" customHeight="1" x14ac:dyDescent="0.2">
      <c r="A34" s="19"/>
      <c r="B34" s="19">
        <f t="shared" ref="B34:B41" si="14">IF(C34="","",S34)</f>
        <v>5</v>
      </c>
      <c r="C34" s="36" t="str">
        <f t="shared" ref="C34:C41" si="15">IF(AH34=0,"",AL34)</f>
        <v>Peck, Dale</v>
      </c>
      <c r="D34" s="41">
        <f t="shared" ref="D34:D41" si="16">IF(C34="","",AE34)</f>
        <v>14</v>
      </c>
      <c r="E34" s="20">
        <f t="shared" ref="E34:E41" si="17">IF(C34="","",V34)</f>
        <v>18</v>
      </c>
      <c r="F34" s="20">
        <f t="shared" ref="F34:F41" si="18">IF(C34="","",U34)</f>
        <v>14</v>
      </c>
      <c r="G34" s="20">
        <f t="shared" ref="G34:G41" si="19">IF(C34="","",W34)</f>
        <v>19</v>
      </c>
      <c r="H34" s="20">
        <f t="shared" ref="H34:H41" si="20">IF(C34="","",X34)</f>
        <v>8</v>
      </c>
      <c r="I34" s="31">
        <f t="shared" ref="I34:I41" si="21">IF(C34="","",E34*7/D34)</f>
        <v>9</v>
      </c>
      <c r="J34" s="31">
        <f t="shared" ref="J34:J41" si="22">IF(C34="","",F34*7/D34)</f>
        <v>7</v>
      </c>
      <c r="K34" s="31">
        <f t="shared" ref="K34:K41" si="23">IF(C34="","",G34*7/D34)</f>
        <v>9.5</v>
      </c>
      <c r="L34" s="31">
        <f t="shared" ref="L34:L41" si="24">IF(C34="","",H34*7/D34)</f>
        <v>4</v>
      </c>
      <c r="M34" s="20">
        <f t="shared" ref="M34:M41" si="25">IF(C34="","",Y34)</f>
        <v>1</v>
      </c>
      <c r="N34" s="20">
        <f t="shared" ref="N34:N41" si="26">IF(C34="","",Z34)</f>
        <v>1</v>
      </c>
      <c r="O34" s="20">
        <f t="shared" ref="O34:O41" si="27">IF(C34="","",AA34)</f>
        <v>1</v>
      </c>
      <c r="Q34">
        <v>2</v>
      </c>
      <c r="R34" t="s">
        <v>403</v>
      </c>
      <c r="S34">
        <v>5</v>
      </c>
      <c r="T34">
        <v>14</v>
      </c>
      <c r="U34">
        <v>14</v>
      </c>
      <c r="V34">
        <v>18</v>
      </c>
      <c r="W34">
        <v>19</v>
      </c>
      <c r="X34">
        <v>8</v>
      </c>
      <c r="Y34">
        <v>1</v>
      </c>
      <c r="Z34">
        <v>1</v>
      </c>
      <c r="AA34">
        <v>1</v>
      </c>
      <c r="AE34">
        <f t="shared" ref="AE34:AE42" si="28">DOLLARDE(T34,3)</f>
        <v>14</v>
      </c>
      <c r="AG34">
        <f t="shared" ref="AG34:AG41" si="29">FIND(" ",R34)</f>
        <v>5</v>
      </c>
      <c r="AH34">
        <f t="shared" ref="AH34:AH41" si="30">LEN(R34)</f>
        <v>9</v>
      </c>
      <c r="AI34">
        <f t="shared" ref="AI34:AI41" si="31">AH34-AG34</f>
        <v>4</v>
      </c>
      <c r="AJ34" t="str">
        <f t="shared" ref="AJ34:AJ41" si="32">RIGHT(R34,AI34)</f>
        <v>Peck</v>
      </c>
      <c r="AK34" t="str">
        <f t="shared" ref="AK34:AK41" si="33">LEFT(R34,(AG34-1))</f>
        <v>Dale</v>
      </c>
      <c r="AL34" t="str">
        <f t="shared" ref="AL34:AL41" si="34">AJ34&amp;", "&amp;AK34</f>
        <v>Peck, Dale</v>
      </c>
    </row>
    <row r="35" spans="1:38" ht="17.100000000000001" customHeight="1" x14ac:dyDescent="0.2">
      <c r="A35" s="19"/>
      <c r="B35" s="19">
        <f t="shared" si="14"/>
        <v>9</v>
      </c>
      <c r="C35" s="36" t="str">
        <f t="shared" si="15"/>
        <v>Meckley, Scott</v>
      </c>
      <c r="D35" s="41">
        <f t="shared" si="16"/>
        <v>29</v>
      </c>
      <c r="E35" s="20">
        <f t="shared" si="17"/>
        <v>44</v>
      </c>
      <c r="F35" s="20">
        <f t="shared" si="18"/>
        <v>23</v>
      </c>
      <c r="G35" s="20">
        <f t="shared" si="19"/>
        <v>15</v>
      </c>
      <c r="H35" s="20">
        <f t="shared" si="20"/>
        <v>19</v>
      </c>
      <c r="I35" s="31">
        <f t="shared" si="21"/>
        <v>10.620689655172415</v>
      </c>
      <c r="J35" s="31">
        <f t="shared" si="22"/>
        <v>5.5517241379310347</v>
      </c>
      <c r="K35" s="31">
        <f t="shared" si="23"/>
        <v>3.6206896551724137</v>
      </c>
      <c r="L35" s="31">
        <f t="shared" si="24"/>
        <v>4.5862068965517242</v>
      </c>
      <c r="M35" s="20">
        <f t="shared" si="25"/>
        <v>3</v>
      </c>
      <c r="N35" s="20">
        <f t="shared" si="26"/>
        <v>2</v>
      </c>
      <c r="O35" s="20">
        <f t="shared" si="27"/>
        <v>0</v>
      </c>
      <c r="Q35">
        <v>4</v>
      </c>
      <c r="R35" t="s">
        <v>405</v>
      </c>
      <c r="S35">
        <v>9</v>
      </c>
      <c r="T35">
        <v>29</v>
      </c>
      <c r="U35">
        <v>23</v>
      </c>
      <c r="V35">
        <v>44</v>
      </c>
      <c r="W35">
        <v>15</v>
      </c>
      <c r="X35">
        <v>19</v>
      </c>
      <c r="Y35">
        <v>3</v>
      </c>
      <c r="Z35">
        <v>2</v>
      </c>
      <c r="AA35">
        <v>0</v>
      </c>
      <c r="AE35">
        <f t="shared" si="28"/>
        <v>29</v>
      </c>
      <c r="AG35">
        <f t="shared" si="29"/>
        <v>6</v>
      </c>
      <c r="AH35">
        <f t="shared" si="30"/>
        <v>13</v>
      </c>
      <c r="AI35">
        <f t="shared" si="31"/>
        <v>7</v>
      </c>
      <c r="AJ35" t="str">
        <f t="shared" si="32"/>
        <v>Meckley</v>
      </c>
      <c r="AK35" t="str">
        <f t="shared" si="33"/>
        <v>Scott</v>
      </c>
      <c r="AL35" t="str">
        <f t="shared" si="34"/>
        <v>Meckley, Scott</v>
      </c>
    </row>
    <row r="36" spans="1:38" ht="17.100000000000001" customHeight="1" x14ac:dyDescent="0.2">
      <c r="A36" s="19"/>
      <c r="B36" s="19">
        <f t="shared" si="14"/>
        <v>8</v>
      </c>
      <c r="C36" s="36" t="str">
        <f t="shared" si="15"/>
        <v>Caskey, Tim</v>
      </c>
      <c r="D36" s="41">
        <f t="shared" si="16"/>
        <v>19</v>
      </c>
      <c r="E36" s="20">
        <f t="shared" si="17"/>
        <v>14</v>
      </c>
      <c r="F36" s="20">
        <f t="shared" si="18"/>
        <v>2</v>
      </c>
      <c r="G36" s="20">
        <f t="shared" si="19"/>
        <v>1</v>
      </c>
      <c r="H36" s="20">
        <f t="shared" si="20"/>
        <v>22</v>
      </c>
      <c r="I36" s="31">
        <f t="shared" si="21"/>
        <v>5.1578947368421053</v>
      </c>
      <c r="J36" s="31">
        <f t="shared" si="22"/>
        <v>0.73684210526315785</v>
      </c>
      <c r="K36" s="31">
        <f t="shared" si="23"/>
        <v>0.36842105263157893</v>
      </c>
      <c r="L36" s="31">
        <f t="shared" si="24"/>
        <v>8.1052631578947363</v>
      </c>
      <c r="M36" s="20">
        <f t="shared" si="25"/>
        <v>2</v>
      </c>
      <c r="N36" s="20">
        <f t="shared" si="26"/>
        <v>0</v>
      </c>
      <c r="O36" s="20">
        <f t="shared" si="27"/>
        <v>1</v>
      </c>
      <c r="Q36">
        <v>5</v>
      </c>
      <c r="R36" t="s">
        <v>406</v>
      </c>
      <c r="S36">
        <v>8</v>
      </c>
      <c r="T36">
        <v>19</v>
      </c>
      <c r="U36">
        <v>2</v>
      </c>
      <c r="V36">
        <v>14</v>
      </c>
      <c r="W36">
        <v>1</v>
      </c>
      <c r="X36">
        <v>22</v>
      </c>
      <c r="Y36">
        <v>2</v>
      </c>
      <c r="Z36">
        <v>0</v>
      </c>
      <c r="AA36">
        <v>1</v>
      </c>
      <c r="AE36">
        <f t="shared" si="28"/>
        <v>19</v>
      </c>
      <c r="AG36">
        <f t="shared" si="29"/>
        <v>4</v>
      </c>
      <c r="AH36">
        <f t="shared" si="30"/>
        <v>10</v>
      </c>
      <c r="AI36">
        <f t="shared" si="31"/>
        <v>6</v>
      </c>
      <c r="AJ36" t="str">
        <f t="shared" si="32"/>
        <v>Caskey</v>
      </c>
      <c r="AK36" t="str">
        <f t="shared" si="33"/>
        <v>Tim</v>
      </c>
      <c r="AL36" t="str">
        <f t="shared" si="34"/>
        <v>Caskey, Tim</v>
      </c>
    </row>
    <row r="37" spans="1:38" ht="17.100000000000001" customHeight="1" x14ac:dyDescent="0.2">
      <c r="A37" s="19"/>
      <c r="B37" s="19">
        <f t="shared" si="14"/>
        <v>1</v>
      </c>
      <c r="C37" s="36" t="str">
        <f t="shared" si="15"/>
        <v>Goshorn, Cory</v>
      </c>
      <c r="D37" s="41">
        <f t="shared" si="16"/>
        <v>4</v>
      </c>
      <c r="E37" s="20">
        <f t="shared" si="17"/>
        <v>4</v>
      </c>
      <c r="F37" s="20">
        <f t="shared" si="18"/>
        <v>3</v>
      </c>
      <c r="G37" s="20">
        <f t="shared" si="19"/>
        <v>0</v>
      </c>
      <c r="H37" s="20">
        <f t="shared" si="20"/>
        <v>1</v>
      </c>
      <c r="I37" s="31">
        <f t="shared" si="21"/>
        <v>7</v>
      </c>
      <c r="J37" s="31">
        <f t="shared" si="22"/>
        <v>5.25</v>
      </c>
      <c r="K37" s="31">
        <f t="shared" si="23"/>
        <v>0</v>
      </c>
      <c r="L37" s="31">
        <f t="shared" si="24"/>
        <v>1.75</v>
      </c>
      <c r="M37" s="20">
        <f t="shared" si="25"/>
        <v>0</v>
      </c>
      <c r="N37" s="20">
        <f t="shared" si="26"/>
        <v>0</v>
      </c>
      <c r="O37" s="20">
        <f t="shared" si="27"/>
        <v>0</v>
      </c>
      <c r="Q37">
        <v>6</v>
      </c>
      <c r="R37" t="s">
        <v>407</v>
      </c>
      <c r="S37">
        <v>1</v>
      </c>
      <c r="T37">
        <v>4</v>
      </c>
      <c r="U37">
        <v>3</v>
      </c>
      <c r="V37">
        <v>4</v>
      </c>
      <c r="W37">
        <v>0</v>
      </c>
      <c r="X37">
        <v>1</v>
      </c>
      <c r="Y37">
        <v>0</v>
      </c>
      <c r="Z37">
        <v>0</v>
      </c>
      <c r="AA37">
        <v>0</v>
      </c>
      <c r="AE37">
        <f t="shared" si="28"/>
        <v>4</v>
      </c>
      <c r="AG37">
        <f t="shared" si="29"/>
        <v>5</v>
      </c>
      <c r="AH37">
        <f t="shared" si="30"/>
        <v>12</v>
      </c>
      <c r="AI37">
        <f t="shared" si="31"/>
        <v>7</v>
      </c>
      <c r="AJ37" t="str">
        <f t="shared" si="32"/>
        <v>Goshorn</v>
      </c>
      <c r="AK37" t="str">
        <f t="shared" si="33"/>
        <v>Cory</v>
      </c>
      <c r="AL37" t="str">
        <f t="shared" si="34"/>
        <v>Goshorn, Cory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41">
        <f t="shared" ref="D42:H42" si="35">SUM(D33:D41)</f>
        <v>71</v>
      </c>
      <c r="E42" s="35">
        <f t="shared" si="35"/>
        <v>88</v>
      </c>
      <c r="F42" s="35">
        <f t="shared" si="35"/>
        <v>50</v>
      </c>
      <c r="G42" s="35">
        <f t="shared" si="35"/>
        <v>41</v>
      </c>
      <c r="H42" s="35">
        <f t="shared" si="35"/>
        <v>52</v>
      </c>
      <c r="I42" s="31">
        <f>E42*7/D42</f>
        <v>8.6760563380281699</v>
      </c>
      <c r="J42" s="31">
        <f>F42*7/D42</f>
        <v>4.929577464788732</v>
      </c>
      <c r="K42" s="32">
        <f>G42*7/D42</f>
        <v>4.042253521126761</v>
      </c>
      <c r="L42" s="32">
        <f>H42*7/D42</f>
        <v>5.126760563380282</v>
      </c>
      <c r="M42" s="20">
        <f>SUM(M33:M41)</f>
        <v>6</v>
      </c>
      <c r="N42" s="20">
        <f t="shared" ref="N42:O42" si="36">SUM(N33:N41)</f>
        <v>4</v>
      </c>
      <c r="O42" s="20">
        <f t="shared" si="36"/>
        <v>2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Q32" sqref="Q32:AA38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46</v>
      </c>
      <c r="B1" s="2"/>
      <c r="C1" s="2"/>
      <c r="D1" s="2"/>
      <c r="E1" s="3"/>
      <c r="F1" s="4"/>
      <c r="G1" s="5" t="s">
        <v>0</v>
      </c>
      <c r="H1" s="6" t="s">
        <v>1</v>
      </c>
      <c r="I1" s="7" t="s">
        <v>113</v>
      </c>
      <c r="J1" s="5" t="s">
        <v>2</v>
      </c>
      <c r="K1" s="6" t="s">
        <v>3</v>
      </c>
      <c r="L1" s="7" t="s">
        <v>117</v>
      </c>
      <c r="M1" s="5" t="s">
        <v>4</v>
      </c>
      <c r="N1" s="6" t="s">
        <v>3</v>
      </c>
      <c r="O1" s="7" t="s">
        <v>120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23</v>
      </c>
      <c r="D3" s="2"/>
      <c r="E3" s="12"/>
      <c r="F3" s="3"/>
      <c r="G3" s="13" t="s">
        <v>129</v>
      </c>
      <c r="H3" s="14" t="s">
        <v>66</v>
      </c>
      <c r="I3" s="15"/>
      <c r="J3" s="13" t="s">
        <v>129</v>
      </c>
      <c r="K3" s="14" t="s">
        <v>64</v>
      </c>
      <c r="L3" s="15"/>
      <c r="M3" s="13" t="s">
        <v>129</v>
      </c>
      <c r="N3" s="14" t="s">
        <v>60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1</v>
      </c>
      <c r="I4" s="7" t="s">
        <v>514</v>
      </c>
      <c r="J4" s="5" t="s">
        <v>11</v>
      </c>
      <c r="K4" s="6" t="s">
        <v>3</v>
      </c>
      <c r="L4" s="7" t="s">
        <v>521</v>
      </c>
      <c r="M4" s="5" t="s">
        <v>12</v>
      </c>
      <c r="N4" s="6" t="s">
        <v>1</v>
      </c>
      <c r="O4" s="7" t="s">
        <v>521</v>
      </c>
    </row>
    <row r="5" spans="1:38" s="8" customFormat="1" ht="17.100000000000001" customHeight="1" x14ac:dyDescent="0.25">
      <c r="A5" s="1" t="s">
        <v>13</v>
      </c>
      <c r="B5" s="2"/>
      <c r="C5" s="1" t="s">
        <v>59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129</v>
      </c>
      <c r="H6" s="14" t="s">
        <v>68</v>
      </c>
      <c r="J6" s="13" t="s">
        <v>129</v>
      </c>
      <c r="K6" s="14" t="s">
        <v>47</v>
      </c>
      <c r="L6" s="15"/>
      <c r="M6" s="13" t="s">
        <v>7</v>
      </c>
      <c r="N6" s="14" t="s">
        <v>62</v>
      </c>
      <c r="O6" s="15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5</v>
      </c>
      <c r="D7" s="5" t="s">
        <v>17</v>
      </c>
      <c r="E7" s="6" t="s">
        <v>1</v>
      </c>
      <c r="F7" s="7" t="s">
        <v>520</v>
      </c>
      <c r="G7" s="5" t="s">
        <v>18</v>
      </c>
      <c r="H7" s="6" t="s">
        <v>3</v>
      </c>
      <c r="I7" s="7" t="s">
        <v>544</v>
      </c>
      <c r="J7" s="5" t="s">
        <v>19</v>
      </c>
      <c r="K7" s="6" t="s">
        <v>3</v>
      </c>
      <c r="L7" s="7" t="s">
        <v>545</v>
      </c>
      <c r="M7" s="5" t="s">
        <v>20</v>
      </c>
      <c r="N7" s="6" t="s">
        <v>1</v>
      </c>
      <c r="O7" s="7" t="s">
        <v>551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5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7</v>
      </c>
      <c r="E9" s="14" t="s">
        <v>73</v>
      </c>
      <c r="F9" s="15"/>
      <c r="G9" s="13" t="s">
        <v>7</v>
      </c>
      <c r="H9" s="14" t="s">
        <v>8</v>
      </c>
      <c r="I9" s="15"/>
      <c r="J9" s="13" t="s">
        <v>129</v>
      </c>
      <c r="K9" s="14" t="s">
        <v>14</v>
      </c>
      <c r="L9" s="15"/>
      <c r="M9" s="13" t="s">
        <v>129</v>
      </c>
      <c r="N9" s="14" t="s">
        <v>15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41</v>
      </c>
      <c r="B12" s="19">
        <f>T12</f>
        <v>9</v>
      </c>
      <c r="C12" s="36" t="str">
        <f>AL12</f>
        <v>Myers, Craig</v>
      </c>
      <c r="D12" s="36">
        <f t="shared" ref="D12:L12" si="0">U12</f>
        <v>26</v>
      </c>
      <c r="E12" s="20">
        <f t="shared" si="0"/>
        <v>5</v>
      </c>
      <c r="F12" s="20">
        <f t="shared" si="0"/>
        <v>9</v>
      </c>
      <c r="G12" s="20">
        <f t="shared" si="0"/>
        <v>2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2</v>
      </c>
      <c r="L12" s="20">
        <f t="shared" si="0"/>
        <v>4</v>
      </c>
      <c r="M12" s="21">
        <f t="shared" ref="M12:M24" si="1">F12/D12</f>
        <v>0.34615384615384615</v>
      </c>
      <c r="N12" s="20">
        <f>F12+G12+(H12*2)+(I12*3)</f>
        <v>11</v>
      </c>
      <c r="O12" s="21">
        <f>N12/D12</f>
        <v>0.42307692307692307</v>
      </c>
      <c r="Q12">
        <v>1</v>
      </c>
      <c r="R12" t="s">
        <v>415</v>
      </c>
      <c r="S12">
        <v>0.34599999999999997</v>
      </c>
      <c r="T12">
        <v>9</v>
      </c>
      <c r="U12">
        <v>26</v>
      </c>
      <c r="V12">
        <v>5</v>
      </c>
      <c r="W12">
        <v>9</v>
      </c>
      <c r="X12">
        <v>2</v>
      </c>
      <c r="Y12">
        <v>0</v>
      </c>
      <c r="Z12">
        <v>0</v>
      </c>
      <c r="AA12">
        <v>3</v>
      </c>
      <c r="AB12">
        <v>2</v>
      </c>
      <c r="AC12">
        <v>4</v>
      </c>
      <c r="AD12">
        <v>11</v>
      </c>
      <c r="AE12">
        <v>0.42299999999999999</v>
      </c>
      <c r="AG12">
        <f>FIND(" ",R12)</f>
        <v>6</v>
      </c>
      <c r="AH12">
        <f>LEN(R12)</f>
        <v>11</v>
      </c>
      <c r="AI12">
        <f>AH12-AG12</f>
        <v>5</v>
      </c>
      <c r="AJ12" t="str">
        <f>RIGHT(R12,AI12)</f>
        <v>Myers</v>
      </c>
      <c r="AK12" t="str">
        <f>LEFT(R12,(AG12-1))</f>
        <v>Craig</v>
      </c>
      <c r="AL12" t="str">
        <f>AJ12&amp;", "&amp;AK12</f>
        <v>Myers, Craig</v>
      </c>
    </row>
    <row r="13" spans="1:38" ht="17.100000000000001" customHeight="1" x14ac:dyDescent="0.2">
      <c r="A13" s="19">
        <v>38</v>
      </c>
      <c r="B13" s="19">
        <f t="shared" ref="B13:B24" si="2">T13</f>
        <v>9</v>
      </c>
      <c r="C13" s="36" t="str">
        <f t="shared" ref="C13:C24" si="3">AL13</f>
        <v>Grady, Michael</v>
      </c>
      <c r="D13" s="36">
        <f t="shared" ref="D13:L24" si="4">U13</f>
        <v>20</v>
      </c>
      <c r="E13" s="20">
        <f t="shared" si="4"/>
        <v>4</v>
      </c>
      <c r="F13" s="20">
        <f t="shared" si="4"/>
        <v>10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3</v>
      </c>
      <c r="K13" s="20">
        <f t="shared" si="4"/>
        <v>5</v>
      </c>
      <c r="L13" s="20">
        <f t="shared" si="4"/>
        <v>1</v>
      </c>
      <c r="M13" s="21">
        <f t="shared" si="1"/>
        <v>0.5</v>
      </c>
      <c r="N13" s="20">
        <f>F13+G13+(H13*2)+(I13*3)</f>
        <v>10</v>
      </c>
      <c r="O13" s="21">
        <f t="shared" ref="O13:O24" si="5">N13/D13</f>
        <v>0.5</v>
      </c>
      <c r="Q13">
        <v>2</v>
      </c>
      <c r="R13" t="s">
        <v>419</v>
      </c>
      <c r="S13">
        <v>0.5</v>
      </c>
      <c r="T13">
        <v>9</v>
      </c>
      <c r="U13">
        <v>20</v>
      </c>
      <c r="V13">
        <v>4</v>
      </c>
      <c r="W13">
        <v>10</v>
      </c>
      <c r="X13">
        <v>0</v>
      </c>
      <c r="Y13">
        <v>0</v>
      </c>
      <c r="Z13">
        <v>0</v>
      </c>
      <c r="AA13">
        <v>3</v>
      </c>
      <c r="AB13">
        <v>5</v>
      </c>
      <c r="AC13">
        <v>1</v>
      </c>
      <c r="AD13">
        <v>10</v>
      </c>
      <c r="AE13">
        <v>0.5</v>
      </c>
      <c r="AG13">
        <f t="shared" ref="AG13:AG24" si="6">FIND(" ",R13)</f>
        <v>8</v>
      </c>
      <c r="AH13">
        <f t="shared" ref="AH13:AH24" si="7">LEN(R13)</f>
        <v>13</v>
      </c>
      <c r="AI13">
        <f t="shared" ref="AI13:AI24" si="8">AH13-AG13</f>
        <v>5</v>
      </c>
      <c r="AJ13" t="str">
        <f t="shared" ref="AJ13:AJ24" si="9">RIGHT(R13,AI13)</f>
        <v>Grady</v>
      </c>
      <c r="AK13" t="str">
        <f t="shared" ref="AK13:AK24" si="10">LEFT(R13,(AG13-1))</f>
        <v>Michael</v>
      </c>
      <c r="AL13" t="str">
        <f t="shared" ref="AL13:AL24" si="11">AJ13&amp;", "&amp;AK13</f>
        <v>Grady, Michael</v>
      </c>
    </row>
    <row r="14" spans="1:38" ht="17.100000000000001" customHeight="1" x14ac:dyDescent="0.2">
      <c r="A14" s="19">
        <v>40</v>
      </c>
      <c r="B14" s="19">
        <f t="shared" si="2"/>
        <v>6</v>
      </c>
      <c r="C14" s="36" t="str">
        <f t="shared" si="3"/>
        <v>Heaps, Erin</v>
      </c>
      <c r="D14" s="36">
        <f t="shared" si="4"/>
        <v>16</v>
      </c>
      <c r="E14" s="20">
        <f t="shared" si="4"/>
        <v>6</v>
      </c>
      <c r="F14" s="20">
        <f t="shared" si="4"/>
        <v>5</v>
      </c>
      <c r="G14" s="20">
        <f t="shared" si="4"/>
        <v>0</v>
      </c>
      <c r="H14" s="20">
        <f t="shared" si="4"/>
        <v>0</v>
      </c>
      <c r="I14" s="20">
        <f t="shared" si="4"/>
        <v>0</v>
      </c>
      <c r="J14" s="20">
        <f t="shared" si="4"/>
        <v>4</v>
      </c>
      <c r="K14" s="20">
        <f t="shared" si="4"/>
        <v>0</v>
      </c>
      <c r="L14" s="20">
        <f t="shared" si="4"/>
        <v>0</v>
      </c>
      <c r="M14" s="21">
        <f t="shared" si="1"/>
        <v>0.3125</v>
      </c>
      <c r="N14" s="20">
        <f t="shared" ref="N14:N24" si="12">F14+G14+(H14*2)+(I14*3)</f>
        <v>5</v>
      </c>
      <c r="O14" s="21">
        <f t="shared" si="5"/>
        <v>0.3125</v>
      </c>
      <c r="Q14">
        <v>3</v>
      </c>
      <c r="R14" t="s">
        <v>420</v>
      </c>
      <c r="S14">
        <v>0.312</v>
      </c>
      <c r="T14">
        <v>6</v>
      </c>
      <c r="U14">
        <v>16</v>
      </c>
      <c r="V14">
        <v>6</v>
      </c>
      <c r="W14">
        <v>5</v>
      </c>
      <c r="X14">
        <v>0</v>
      </c>
      <c r="Y14">
        <v>0</v>
      </c>
      <c r="Z14">
        <v>0</v>
      </c>
      <c r="AA14">
        <v>4</v>
      </c>
      <c r="AB14">
        <v>0</v>
      </c>
      <c r="AC14">
        <v>0</v>
      </c>
      <c r="AD14">
        <v>5</v>
      </c>
      <c r="AE14">
        <v>0.312</v>
      </c>
      <c r="AG14">
        <f t="shared" si="6"/>
        <v>5</v>
      </c>
      <c r="AH14">
        <f t="shared" si="7"/>
        <v>10</v>
      </c>
      <c r="AI14">
        <f t="shared" si="8"/>
        <v>5</v>
      </c>
      <c r="AJ14" t="str">
        <f t="shared" si="9"/>
        <v>Heaps</v>
      </c>
      <c r="AK14" t="str">
        <f t="shared" si="10"/>
        <v>Erin</v>
      </c>
      <c r="AL14" t="str">
        <f t="shared" si="11"/>
        <v>Heaps, Erin</v>
      </c>
    </row>
    <row r="15" spans="1:38" ht="17.100000000000001" customHeight="1" x14ac:dyDescent="0.2">
      <c r="A15" s="19">
        <v>47</v>
      </c>
      <c r="B15" s="19">
        <f t="shared" si="2"/>
        <v>10</v>
      </c>
      <c r="C15" s="36" t="str">
        <f t="shared" si="3"/>
        <v>Garrigan, Keith</v>
      </c>
      <c r="D15" s="36">
        <f t="shared" si="4"/>
        <v>25</v>
      </c>
      <c r="E15" s="20">
        <f t="shared" si="4"/>
        <v>9</v>
      </c>
      <c r="F15" s="20">
        <f t="shared" si="4"/>
        <v>15</v>
      </c>
      <c r="G15" s="20">
        <f t="shared" si="4"/>
        <v>2</v>
      </c>
      <c r="H15" s="20">
        <f t="shared" si="4"/>
        <v>1</v>
      </c>
      <c r="I15" s="20">
        <f t="shared" si="4"/>
        <v>0</v>
      </c>
      <c r="J15" s="20">
        <f t="shared" si="4"/>
        <v>8</v>
      </c>
      <c r="K15" s="20">
        <f t="shared" si="4"/>
        <v>6</v>
      </c>
      <c r="L15" s="20">
        <f t="shared" si="4"/>
        <v>1</v>
      </c>
      <c r="M15" s="21">
        <f t="shared" si="1"/>
        <v>0.6</v>
      </c>
      <c r="N15" s="20">
        <f t="shared" si="12"/>
        <v>19</v>
      </c>
      <c r="O15" s="21">
        <f t="shared" si="5"/>
        <v>0.76</v>
      </c>
      <c r="Q15">
        <v>4</v>
      </c>
      <c r="R15" t="s">
        <v>416</v>
      </c>
      <c r="S15">
        <v>0.6</v>
      </c>
      <c r="T15">
        <v>10</v>
      </c>
      <c r="U15">
        <v>25</v>
      </c>
      <c r="V15">
        <v>9</v>
      </c>
      <c r="W15">
        <v>15</v>
      </c>
      <c r="X15">
        <v>2</v>
      </c>
      <c r="Y15">
        <v>1</v>
      </c>
      <c r="Z15">
        <v>0</v>
      </c>
      <c r="AA15">
        <v>8</v>
      </c>
      <c r="AB15">
        <v>6</v>
      </c>
      <c r="AC15">
        <v>1</v>
      </c>
      <c r="AD15">
        <v>19</v>
      </c>
      <c r="AE15">
        <v>0.76</v>
      </c>
      <c r="AG15">
        <f t="shared" si="6"/>
        <v>6</v>
      </c>
      <c r="AH15">
        <f t="shared" si="7"/>
        <v>14</v>
      </c>
      <c r="AI15">
        <f t="shared" si="8"/>
        <v>8</v>
      </c>
      <c r="AJ15" t="str">
        <f t="shared" si="9"/>
        <v>Garrigan</v>
      </c>
      <c r="AK15" t="str">
        <f t="shared" si="10"/>
        <v>Keith</v>
      </c>
      <c r="AL15" t="str">
        <f t="shared" si="11"/>
        <v>Garrigan, Keith</v>
      </c>
    </row>
    <row r="16" spans="1:38" ht="17.100000000000001" customHeight="1" x14ac:dyDescent="0.2">
      <c r="A16" s="19">
        <v>37</v>
      </c>
      <c r="B16" s="19">
        <f t="shared" si="2"/>
        <v>8</v>
      </c>
      <c r="C16" s="36" t="str">
        <f t="shared" si="3"/>
        <v>Frysinger, Scott</v>
      </c>
      <c r="D16" s="36">
        <f t="shared" si="4"/>
        <v>23</v>
      </c>
      <c r="E16" s="20">
        <f t="shared" si="4"/>
        <v>5</v>
      </c>
      <c r="F16" s="20">
        <f t="shared" si="4"/>
        <v>8</v>
      </c>
      <c r="G16" s="20">
        <f t="shared" si="4"/>
        <v>0</v>
      </c>
      <c r="H16" s="20">
        <f t="shared" si="4"/>
        <v>0</v>
      </c>
      <c r="I16" s="20">
        <f t="shared" si="4"/>
        <v>0</v>
      </c>
      <c r="J16" s="20">
        <f t="shared" si="4"/>
        <v>3</v>
      </c>
      <c r="K16" s="20">
        <f t="shared" si="4"/>
        <v>1</v>
      </c>
      <c r="L16" s="20">
        <f t="shared" si="4"/>
        <v>9</v>
      </c>
      <c r="M16" s="21">
        <f t="shared" si="1"/>
        <v>0.34782608695652173</v>
      </c>
      <c r="N16" s="20">
        <f t="shared" si="12"/>
        <v>8</v>
      </c>
      <c r="O16" s="21">
        <f t="shared" si="5"/>
        <v>0.34782608695652173</v>
      </c>
      <c r="Q16">
        <v>5</v>
      </c>
      <c r="R16" t="s">
        <v>421</v>
      </c>
      <c r="S16">
        <v>0.34799999999999998</v>
      </c>
      <c r="T16">
        <v>8</v>
      </c>
      <c r="U16">
        <v>23</v>
      </c>
      <c r="V16">
        <v>5</v>
      </c>
      <c r="W16">
        <v>8</v>
      </c>
      <c r="X16">
        <v>0</v>
      </c>
      <c r="Y16">
        <v>0</v>
      </c>
      <c r="Z16">
        <v>0</v>
      </c>
      <c r="AA16">
        <v>3</v>
      </c>
      <c r="AB16">
        <v>1</v>
      </c>
      <c r="AC16">
        <v>9</v>
      </c>
      <c r="AD16">
        <v>8</v>
      </c>
      <c r="AE16">
        <v>0.34799999999999998</v>
      </c>
      <c r="AG16">
        <f t="shared" si="6"/>
        <v>6</v>
      </c>
      <c r="AH16">
        <f t="shared" si="7"/>
        <v>15</v>
      </c>
      <c r="AI16">
        <f t="shared" si="8"/>
        <v>9</v>
      </c>
      <c r="AJ16" t="str">
        <f t="shared" si="9"/>
        <v>Frysinger</v>
      </c>
      <c r="AK16" t="str">
        <f t="shared" si="10"/>
        <v>Scott</v>
      </c>
      <c r="AL16" t="str">
        <f t="shared" si="11"/>
        <v>Frysinger, Scott</v>
      </c>
    </row>
    <row r="17" spans="1:38" ht="17.100000000000001" customHeight="1" x14ac:dyDescent="0.2">
      <c r="A17" s="19">
        <v>46</v>
      </c>
      <c r="B17" s="19">
        <f t="shared" si="2"/>
        <v>10</v>
      </c>
      <c r="C17" s="36" t="str">
        <f t="shared" si="3"/>
        <v>Snell, David</v>
      </c>
      <c r="D17" s="36">
        <f t="shared" si="4"/>
        <v>30</v>
      </c>
      <c r="E17" s="20">
        <f t="shared" si="4"/>
        <v>4</v>
      </c>
      <c r="F17" s="20">
        <f t="shared" si="4"/>
        <v>8</v>
      </c>
      <c r="G17" s="20">
        <f t="shared" si="4"/>
        <v>2</v>
      </c>
      <c r="H17" s="20">
        <f t="shared" si="4"/>
        <v>0</v>
      </c>
      <c r="I17" s="20">
        <f t="shared" si="4"/>
        <v>0</v>
      </c>
      <c r="J17" s="20">
        <f t="shared" si="4"/>
        <v>10</v>
      </c>
      <c r="K17" s="20">
        <f t="shared" si="4"/>
        <v>0</v>
      </c>
      <c r="L17" s="20">
        <f t="shared" si="4"/>
        <v>3</v>
      </c>
      <c r="M17" s="21">
        <f t="shared" si="1"/>
        <v>0.26666666666666666</v>
      </c>
      <c r="N17" s="20">
        <f t="shared" si="12"/>
        <v>10</v>
      </c>
      <c r="O17" s="21">
        <f t="shared" si="5"/>
        <v>0.33333333333333331</v>
      </c>
      <c r="Q17">
        <v>6</v>
      </c>
      <c r="R17" t="s">
        <v>417</v>
      </c>
      <c r="S17">
        <v>0.26700000000000002</v>
      </c>
      <c r="T17">
        <v>10</v>
      </c>
      <c r="U17">
        <v>30</v>
      </c>
      <c r="V17">
        <v>4</v>
      </c>
      <c r="W17">
        <v>8</v>
      </c>
      <c r="X17">
        <v>2</v>
      </c>
      <c r="Y17">
        <v>0</v>
      </c>
      <c r="Z17">
        <v>0</v>
      </c>
      <c r="AA17">
        <v>10</v>
      </c>
      <c r="AB17">
        <v>0</v>
      </c>
      <c r="AC17">
        <v>3</v>
      </c>
      <c r="AD17">
        <v>10</v>
      </c>
      <c r="AE17">
        <v>0.33300000000000002</v>
      </c>
      <c r="AG17">
        <f t="shared" si="6"/>
        <v>6</v>
      </c>
      <c r="AH17">
        <f t="shared" si="7"/>
        <v>11</v>
      </c>
      <c r="AI17">
        <f t="shared" si="8"/>
        <v>5</v>
      </c>
      <c r="AJ17" t="str">
        <f t="shared" si="9"/>
        <v>Snell</v>
      </c>
      <c r="AK17" t="str">
        <f t="shared" si="10"/>
        <v>David</v>
      </c>
      <c r="AL17" t="str">
        <f t="shared" si="11"/>
        <v>Snell, David</v>
      </c>
    </row>
    <row r="18" spans="1:38" ht="17.100000000000001" customHeight="1" x14ac:dyDescent="0.2">
      <c r="A18" s="19">
        <v>35</v>
      </c>
      <c r="B18" s="19">
        <f t="shared" si="2"/>
        <v>6</v>
      </c>
      <c r="C18" s="36" t="str">
        <f t="shared" si="3"/>
        <v>Parks, Brian</v>
      </c>
      <c r="D18" s="36">
        <f t="shared" si="4"/>
        <v>16</v>
      </c>
      <c r="E18" s="20">
        <f t="shared" si="4"/>
        <v>1</v>
      </c>
      <c r="F18" s="20">
        <f t="shared" si="4"/>
        <v>4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3</v>
      </c>
      <c r="K18" s="20">
        <f t="shared" si="4"/>
        <v>3</v>
      </c>
      <c r="L18" s="20">
        <f t="shared" si="4"/>
        <v>2</v>
      </c>
      <c r="M18" s="21">
        <f t="shared" si="1"/>
        <v>0.25</v>
      </c>
      <c r="N18" s="20">
        <f t="shared" si="12"/>
        <v>4</v>
      </c>
      <c r="O18" s="21">
        <f t="shared" si="5"/>
        <v>0.25</v>
      </c>
      <c r="Q18">
        <v>7</v>
      </c>
      <c r="R18" t="s">
        <v>422</v>
      </c>
      <c r="S18">
        <v>0.25</v>
      </c>
      <c r="T18">
        <v>6</v>
      </c>
      <c r="U18">
        <v>16</v>
      </c>
      <c r="V18">
        <v>1</v>
      </c>
      <c r="W18">
        <v>4</v>
      </c>
      <c r="X18">
        <v>0</v>
      </c>
      <c r="Y18">
        <v>0</v>
      </c>
      <c r="Z18">
        <v>0</v>
      </c>
      <c r="AA18">
        <v>3</v>
      </c>
      <c r="AB18">
        <v>3</v>
      </c>
      <c r="AC18">
        <v>2</v>
      </c>
      <c r="AD18">
        <v>4</v>
      </c>
      <c r="AE18">
        <v>0.25</v>
      </c>
      <c r="AG18">
        <f t="shared" si="6"/>
        <v>6</v>
      </c>
      <c r="AH18">
        <f t="shared" si="7"/>
        <v>11</v>
      </c>
      <c r="AI18">
        <f t="shared" si="8"/>
        <v>5</v>
      </c>
      <c r="AJ18" t="str">
        <f t="shared" si="9"/>
        <v>Parks</v>
      </c>
      <c r="AK18" t="str">
        <f t="shared" si="10"/>
        <v>Brian</v>
      </c>
      <c r="AL18" t="str">
        <f t="shared" si="11"/>
        <v>Parks, Brian</v>
      </c>
    </row>
    <row r="19" spans="1:38" ht="17.100000000000001" customHeight="1" x14ac:dyDescent="0.2">
      <c r="A19" s="19">
        <v>48</v>
      </c>
      <c r="B19" s="19">
        <f t="shared" si="2"/>
        <v>8</v>
      </c>
      <c r="C19" s="36" t="str">
        <f t="shared" si="3"/>
        <v>Golden, Terry</v>
      </c>
      <c r="D19" s="36">
        <f t="shared" si="4"/>
        <v>21</v>
      </c>
      <c r="E19" s="20">
        <f t="shared" si="4"/>
        <v>2</v>
      </c>
      <c r="F19" s="20">
        <f t="shared" si="4"/>
        <v>9</v>
      </c>
      <c r="G19" s="20">
        <f t="shared" si="4"/>
        <v>4</v>
      </c>
      <c r="H19" s="20">
        <f t="shared" si="4"/>
        <v>0</v>
      </c>
      <c r="I19" s="20">
        <f t="shared" si="4"/>
        <v>0</v>
      </c>
      <c r="J19" s="20">
        <f t="shared" si="4"/>
        <v>5</v>
      </c>
      <c r="K19" s="20">
        <f t="shared" si="4"/>
        <v>2</v>
      </c>
      <c r="L19" s="20">
        <f t="shared" si="4"/>
        <v>4</v>
      </c>
      <c r="M19" s="21">
        <f t="shared" si="1"/>
        <v>0.42857142857142855</v>
      </c>
      <c r="N19" s="20">
        <f t="shared" si="12"/>
        <v>13</v>
      </c>
      <c r="O19" s="21">
        <f t="shared" si="5"/>
        <v>0.61904761904761907</v>
      </c>
      <c r="Q19">
        <v>8</v>
      </c>
      <c r="R19" t="s">
        <v>418</v>
      </c>
      <c r="S19">
        <v>0.42899999999999999</v>
      </c>
      <c r="T19">
        <v>8</v>
      </c>
      <c r="U19">
        <v>21</v>
      </c>
      <c r="V19">
        <v>2</v>
      </c>
      <c r="W19">
        <v>9</v>
      </c>
      <c r="X19">
        <v>4</v>
      </c>
      <c r="Y19">
        <v>0</v>
      </c>
      <c r="Z19">
        <v>0</v>
      </c>
      <c r="AA19">
        <v>5</v>
      </c>
      <c r="AB19">
        <v>2</v>
      </c>
      <c r="AC19">
        <v>4</v>
      </c>
      <c r="AD19">
        <v>13</v>
      </c>
      <c r="AE19">
        <v>0.61899999999999999</v>
      </c>
      <c r="AG19">
        <f t="shared" si="6"/>
        <v>6</v>
      </c>
      <c r="AH19">
        <f t="shared" si="7"/>
        <v>12</v>
      </c>
      <c r="AI19">
        <f t="shared" si="8"/>
        <v>6</v>
      </c>
      <c r="AJ19" t="str">
        <f t="shared" si="9"/>
        <v>Golden</v>
      </c>
      <c r="AK19" t="str">
        <f t="shared" si="10"/>
        <v>Terry</v>
      </c>
      <c r="AL19" t="str">
        <f t="shared" si="11"/>
        <v>Golden, Terry</v>
      </c>
    </row>
    <row r="20" spans="1:38" ht="17.100000000000001" customHeight="1" x14ac:dyDescent="0.2">
      <c r="A20" s="19">
        <v>47</v>
      </c>
      <c r="B20" s="19">
        <f t="shared" si="2"/>
        <v>9</v>
      </c>
      <c r="C20" s="36" t="str">
        <f t="shared" si="3"/>
        <v>Shellenberger, Eric</v>
      </c>
      <c r="D20" s="36">
        <f t="shared" si="4"/>
        <v>25</v>
      </c>
      <c r="E20" s="20">
        <f t="shared" si="4"/>
        <v>2</v>
      </c>
      <c r="F20" s="20">
        <f t="shared" si="4"/>
        <v>8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5</v>
      </c>
      <c r="K20" s="20">
        <f t="shared" si="4"/>
        <v>3</v>
      </c>
      <c r="L20" s="20">
        <f t="shared" si="4"/>
        <v>7</v>
      </c>
      <c r="M20" s="21">
        <f t="shared" si="1"/>
        <v>0.32</v>
      </c>
      <c r="N20" s="20">
        <f t="shared" si="12"/>
        <v>8</v>
      </c>
      <c r="O20" s="21">
        <f t="shared" si="5"/>
        <v>0.32</v>
      </c>
      <c r="Q20">
        <v>9</v>
      </c>
      <c r="R20" t="s">
        <v>423</v>
      </c>
      <c r="S20">
        <v>0.32</v>
      </c>
      <c r="T20">
        <v>9</v>
      </c>
      <c r="U20">
        <v>25</v>
      </c>
      <c r="V20">
        <v>2</v>
      </c>
      <c r="W20">
        <v>8</v>
      </c>
      <c r="X20">
        <v>0</v>
      </c>
      <c r="Y20">
        <v>0</v>
      </c>
      <c r="Z20">
        <v>0</v>
      </c>
      <c r="AA20">
        <v>5</v>
      </c>
      <c r="AB20">
        <v>3</v>
      </c>
      <c r="AC20">
        <v>7</v>
      </c>
      <c r="AD20">
        <v>8</v>
      </c>
      <c r="AE20">
        <v>0.32</v>
      </c>
      <c r="AG20">
        <f t="shared" si="6"/>
        <v>5</v>
      </c>
      <c r="AH20">
        <f t="shared" si="7"/>
        <v>18</v>
      </c>
      <c r="AI20">
        <f t="shared" si="8"/>
        <v>13</v>
      </c>
      <c r="AJ20" t="str">
        <f t="shared" si="9"/>
        <v>Shellenberger</v>
      </c>
      <c r="AK20" t="str">
        <f t="shared" si="10"/>
        <v>Eric</v>
      </c>
      <c r="AL20" t="str">
        <f t="shared" si="11"/>
        <v>Shellenberger, Eric</v>
      </c>
    </row>
    <row r="21" spans="1:38" ht="17.100000000000001" customHeight="1" x14ac:dyDescent="0.2">
      <c r="A21" s="19">
        <v>44</v>
      </c>
      <c r="B21" s="19">
        <f t="shared" si="2"/>
        <v>10</v>
      </c>
      <c r="C21" s="36" t="str">
        <f t="shared" si="3"/>
        <v>Snell, Dan</v>
      </c>
      <c r="D21" s="36">
        <f t="shared" si="4"/>
        <v>29</v>
      </c>
      <c r="E21" s="20">
        <f t="shared" si="4"/>
        <v>1</v>
      </c>
      <c r="F21" s="20">
        <f t="shared" si="4"/>
        <v>5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1</v>
      </c>
      <c r="K21" s="20">
        <f t="shared" si="4"/>
        <v>2</v>
      </c>
      <c r="L21" s="20">
        <f t="shared" si="4"/>
        <v>5</v>
      </c>
      <c r="M21" s="21">
        <f t="shared" si="1"/>
        <v>0.17241379310344829</v>
      </c>
      <c r="N21" s="20">
        <f t="shared" si="12"/>
        <v>5</v>
      </c>
      <c r="O21" s="21">
        <f t="shared" si="5"/>
        <v>0.17241379310344829</v>
      </c>
      <c r="Q21">
        <v>10</v>
      </c>
      <c r="R21" t="s">
        <v>424</v>
      </c>
      <c r="S21">
        <v>0.17199999999999999</v>
      </c>
      <c r="T21">
        <v>10</v>
      </c>
      <c r="U21">
        <v>29</v>
      </c>
      <c r="V21">
        <v>1</v>
      </c>
      <c r="W21">
        <v>5</v>
      </c>
      <c r="X21">
        <v>0</v>
      </c>
      <c r="Y21">
        <v>0</v>
      </c>
      <c r="Z21">
        <v>0</v>
      </c>
      <c r="AA21">
        <v>1</v>
      </c>
      <c r="AB21">
        <v>2</v>
      </c>
      <c r="AC21">
        <v>5</v>
      </c>
      <c r="AD21">
        <v>5</v>
      </c>
      <c r="AE21">
        <v>0.17199999999999999</v>
      </c>
      <c r="AG21">
        <f t="shared" si="6"/>
        <v>4</v>
      </c>
      <c r="AH21">
        <f t="shared" si="7"/>
        <v>9</v>
      </c>
      <c r="AI21">
        <f t="shared" si="8"/>
        <v>5</v>
      </c>
      <c r="AJ21" t="str">
        <f t="shared" si="9"/>
        <v>Snell</v>
      </c>
      <c r="AK21" t="str">
        <f t="shared" si="10"/>
        <v>Dan</v>
      </c>
      <c r="AL21" t="str">
        <f t="shared" si="11"/>
        <v>Snell, Dan</v>
      </c>
    </row>
    <row r="22" spans="1:38" ht="17.100000000000001" customHeight="1" x14ac:dyDescent="0.2">
      <c r="A22" s="19">
        <v>40</v>
      </c>
      <c r="B22" s="19">
        <f t="shared" si="2"/>
        <v>9</v>
      </c>
      <c r="C22" s="36" t="str">
        <f t="shared" si="3"/>
        <v>Snell, Dwayne</v>
      </c>
      <c r="D22" s="36">
        <f t="shared" si="4"/>
        <v>26</v>
      </c>
      <c r="E22" s="20">
        <f t="shared" si="4"/>
        <v>6</v>
      </c>
      <c r="F22" s="20">
        <f t="shared" si="4"/>
        <v>7</v>
      </c>
      <c r="G22" s="20">
        <f t="shared" si="4"/>
        <v>2</v>
      </c>
      <c r="H22" s="20">
        <f t="shared" si="4"/>
        <v>0</v>
      </c>
      <c r="I22" s="20">
        <f t="shared" si="4"/>
        <v>0</v>
      </c>
      <c r="J22" s="20">
        <f t="shared" si="4"/>
        <v>2</v>
      </c>
      <c r="K22" s="20">
        <f t="shared" si="4"/>
        <v>2</v>
      </c>
      <c r="L22" s="20">
        <f t="shared" si="4"/>
        <v>9</v>
      </c>
      <c r="M22" s="21">
        <f t="shared" si="1"/>
        <v>0.26923076923076922</v>
      </c>
      <c r="N22" s="20">
        <f t="shared" si="12"/>
        <v>9</v>
      </c>
      <c r="O22" s="21">
        <f t="shared" si="5"/>
        <v>0.34615384615384615</v>
      </c>
      <c r="Q22">
        <v>11</v>
      </c>
      <c r="R22" t="s">
        <v>425</v>
      </c>
      <c r="S22">
        <v>0.26900000000000002</v>
      </c>
      <c r="T22">
        <v>9</v>
      </c>
      <c r="U22">
        <v>26</v>
      </c>
      <c r="V22">
        <v>6</v>
      </c>
      <c r="W22">
        <v>7</v>
      </c>
      <c r="X22">
        <v>2</v>
      </c>
      <c r="Y22">
        <v>0</v>
      </c>
      <c r="Z22">
        <v>0</v>
      </c>
      <c r="AA22">
        <v>2</v>
      </c>
      <c r="AB22">
        <v>2</v>
      </c>
      <c r="AC22">
        <v>9</v>
      </c>
      <c r="AD22">
        <v>9</v>
      </c>
      <c r="AE22">
        <v>0.34599999999999997</v>
      </c>
      <c r="AG22">
        <f t="shared" si="6"/>
        <v>7</v>
      </c>
      <c r="AH22">
        <f t="shared" si="7"/>
        <v>12</v>
      </c>
      <c r="AI22">
        <f t="shared" si="8"/>
        <v>5</v>
      </c>
      <c r="AJ22" t="str">
        <f t="shared" si="9"/>
        <v>Snell</v>
      </c>
      <c r="AK22" t="str">
        <f t="shared" si="10"/>
        <v>Dwayne</v>
      </c>
      <c r="AL22" t="str">
        <f t="shared" si="11"/>
        <v>Snell, Dwayne</v>
      </c>
    </row>
    <row r="23" spans="1:38" ht="17.100000000000001" customHeight="1" x14ac:dyDescent="0.2">
      <c r="A23" s="19">
        <v>57</v>
      </c>
      <c r="B23" s="19">
        <f t="shared" si="2"/>
        <v>8</v>
      </c>
      <c r="C23" s="36" t="str">
        <f t="shared" si="3"/>
        <v>Panaro, Bill</v>
      </c>
      <c r="D23" s="36">
        <f t="shared" si="4"/>
        <v>20</v>
      </c>
      <c r="E23" s="20">
        <f t="shared" si="4"/>
        <v>1</v>
      </c>
      <c r="F23" s="20">
        <f t="shared" si="4"/>
        <v>4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2</v>
      </c>
      <c r="L23" s="20">
        <f t="shared" si="4"/>
        <v>7</v>
      </c>
      <c r="M23" s="21">
        <f t="shared" si="1"/>
        <v>0.2</v>
      </c>
      <c r="N23" s="20">
        <f t="shared" si="12"/>
        <v>4</v>
      </c>
      <c r="O23" s="21">
        <f t="shared" si="5"/>
        <v>0.2</v>
      </c>
      <c r="Q23">
        <v>12</v>
      </c>
      <c r="R23" t="s">
        <v>426</v>
      </c>
      <c r="S23">
        <v>0.2</v>
      </c>
      <c r="T23">
        <v>8</v>
      </c>
      <c r="U23">
        <v>20</v>
      </c>
      <c r="V23">
        <v>1</v>
      </c>
      <c r="W23">
        <v>4</v>
      </c>
      <c r="X23">
        <v>0</v>
      </c>
      <c r="Y23">
        <v>0</v>
      </c>
      <c r="Z23">
        <v>0</v>
      </c>
      <c r="AA23">
        <v>0</v>
      </c>
      <c r="AB23">
        <v>2</v>
      </c>
      <c r="AC23">
        <v>7</v>
      </c>
      <c r="AD23">
        <v>4</v>
      </c>
      <c r="AE23">
        <v>0.2</v>
      </c>
      <c r="AG23">
        <f t="shared" si="6"/>
        <v>5</v>
      </c>
      <c r="AH23">
        <f t="shared" si="7"/>
        <v>11</v>
      </c>
      <c r="AI23">
        <f t="shared" si="8"/>
        <v>6</v>
      </c>
      <c r="AJ23" t="str">
        <f t="shared" si="9"/>
        <v>Panaro</v>
      </c>
      <c r="AK23" t="str">
        <f t="shared" si="10"/>
        <v>Bill</v>
      </c>
      <c r="AL23" t="str">
        <f t="shared" si="11"/>
        <v>Panaro, Bill</v>
      </c>
    </row>
    <row r="24" spans="1:38" ht="17.100000000000001" customHeight="1" x14ac:dyDescent="0.2">
      <c r="A24" s="19">
        <v>64</v>
      </c>
      <c r="B24" s="19">
        <f t="shared" si="2"/>
        <v>10</v>
      </c>
      <c r="C24" s="36" t="str">
        <f t="shared" si="3"/>
        <v>LaCoe, Curt</v>
      </c>
      <c r="D24" s="36">
        <f t="shared" si="4"/>
        <v>27</v>
      </c>
      <c r="E24" s="20">
        <f t="shared" si="4"/>
        <v>6</v>
      </c>
      <c r="F24" s="20">
        <f t="shared" si="4"/>
        <v>9</v>
      </c>
      <c r="G24" s="20">
        <f t="shared" si="4"/>
        <v>2</v>
      </c>
      <c r="H24" s="20">
        <f t="shared" si="4"/>
        <v>0</v>
      </c>
      <c r="I24" s="20">
        <f t="shared" si="4"/>
        <v>0</v>
      </c>
      <c r="J24" s="20">
        <f t="shared" si="4"/>
        <v>1</v>
      </c>
      <c r="K24" s="20">
        <f t="shared" si="4"/>
        <v>4</v>
      </c>
      <c r="L24" s="20">
        <f t="shared" si="4"/>
        <v>6</v>
      </c>
      <c r="M24" s="21">
        <f t="shared" si="1"/>
        <v>0.33333333333333331</v>
      </c>
      <c r="N24" s="20">
        <f t="shared" si="12"/>
        <v>11</v>
      </c>
      <c r="O24" s="21">
        <f t="shared" si="5"/>
        <v>0.40740740740740738</v>
      </c>
      <c r="Q24">
        <v>13</v>
      </c>
      <c r="R24" t="s">
        <v>59</v>
      </c>
      <c r="S24">
        <v>0.33300000000000002</v>
      </c>
      <c r="T24">
        <v>10</v>
      </c>
      <c r="U24">
        <v>27</v>
      </c>
      <c r="V24">
        <v>6</v>
      </c>
      <c r="W24">
        <v>9</v>
      </c>
      <c r="X24">
        <v>2</v>
      </c>
      <c r="Y24">
        <v>0</v>
      </c>
      <c r="Z24">
        <v>0</v>
      </c>
      <c r="AA24">
        <v>1</v>
      </c>
      <c r="AB24">
        <v>4</v>
      </c>
      <c r="AC24">
        <v>6</v>
      </c>
      <c r="AD24">
        <v>11</v>
      </c>
      <c r="AE24">
        <v>0.40699999999999997</v>
      </c>
      <c r="AG24">
        <f t="shared" si="6"/>
        <v>5</v>
      </c>
      <c r="AH24">
        <f t="shared" si="7"/>
        <v>10</v>
      </c>
      <c r="AI24">
        <f t="shared" si="8"/>
        <v>5</v>
      </c>
      <c r="AJ24" t="str">
        <f t="shared" si="9"/>
        <v>LaCoe</v>
      </c>
      <c r="AK24" t="str">
        <f t="shared" si="10"/>
        <v>Curt</v>
      </c>
      <c r="AL24" t="str">
        <f t="shared" si="11"/>
        <v>LaCoe, Curt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584</v>
      </c>
      <c r="B29" s="22"/>
      <c r="C29" s="37" t="s">
        <v>39</v>
      </c>
      <c r="D29" s="38">
        <f>SUM(D12:D28)</f>
        <v>304</v>
      </c>
      <c r="E29" s="23">
        <f t="shared" ref="E29:L29" si="13">SUM(E12:E28)</f>
        <v>52</v>
      </c>
      <c r="F29" s="23">
        <f t="shared" si="13"/>
        <v>101</v>
      </c>
      <c r="G29" s="23">
        <f t="shared" si="13"/>
        <v>14</v>
      </c>
      <c r="H29" s="23">
        <f t="shared" si="13"/>
        <v>1</v>
      </c>
      <c r="I29" s="23">
        <f t="shared" si="13"/>
        <v>0</v>
      </c>
      <c r="J29" s="23">
        <f t="shared" si="13"/>
        <v>48</v>
      </c>
      <c r="K29" s="23">
        <f t="shared" si="13"/>
        <v>32</v>
      </c>
      <c r="L29" s="23">
        <f t="shared" si="13"/>
        <v>58</v>
      </c>
      <c r="M29" s="21">
        <f>F29/D29</f>
        <v>0.33223684210526316</v>
      </c>
      <c r="N29" s="24">
        <f>SUM(N12:N28)</f>
        <v>117</v>
      </c>
      <c r="O29" s="21">
        <f>N29/D29</f>
        <v>0.38486842105263158</v>
      </c>
    </row>
    <row r="30" spans="1:38" ht="17.100000000000001" customHeight="1" x14ac:dyDescent="0.2">
      <c r="A30" s="25">
        <f>A29/13</f>
        <v>44.92307692307692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34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4</v>
      </c>
      <c r="C33" s="36" t="str">
        <f>IF(AH33=0,"",AL33)</f>
        <v>Myers, Craig</v>
      </c>
      <c r="D33" s="41">
        <f>IF(C33="","",AE33)</f>
        <v>13.333333333333332</v>
      </c>
      <c r="E33" s="20">
        <f>IF(C33="","",V33)</f>
        <v>28</v>
      </c>
      <c r="F33" s="20">
        <f>IF(C33="","",U33)</f>
        <v>14</v>
      </c>
      <c r="G33" s="20">
        <f>IF(C33="","",W33)</f>
        <v>5</v>
      </c>
      <c r="H33" s="20">
        <f>IF(C33="","",X33)</f>
        <v>15</v>
      </c>
      <c r="I33" s="31">
        <f>IF(C33="","",E33*7/D33)</f>
        <v>14.700000000000001</v>
      </c>
      <c r="J33" s="31">
        <f>IF(C33="","",F33*7/D33)</f>
        <v>7.3500000000000005</v>
      </c>
      <c r="K33" s="31">
        <f>IF(C33="","",G33*7/D33)</f>
        <v>2.6250000000000004</v>
      </c>
      <c r="L33" s="31">
        <f>IF(C33="","",H33*7/D33)</f>
        <v>7.8750000000000009</v>
      </c>
      <c r="M33" s="20">
        <f>IF(C33="","",Y33)</f>
        <v>1</v>
      </c>
      <c r="N33" s="20">
        <f>IF(C33="","",Z33)</f>
        <v>2</v>
      </c>
      <c r="O33" s="20">
        <f>IF(C33="","",AA33)</f>
        <v>1</v>
      </c>
      <c r="Q33">
        <v>1</v>
      </c>
      <c r="R33" t="s">
        <v>415</v>
      </c>
      <c r="S33">
        <v>4</v>
      </c>
      <c r="T33">
        <v>13.1</v>
      </c>
      <c r="U33">
        <v>14</v>
      </c>
      <c r="V33">
        <v>28</v>
      </c>
      <c r="W33">
        <v>5</v>
      </c>
      <c r="X33">
        <v>15</v>
      </c>
      <c r="Y33">
        <v>1</v>
      </c>
      <c r="Z33">
        <v>2</v>
      </c>
      <c r="AA33">
        <v>1</v>
      </c>
      <c r="AE33">
        <f>DOLLARDE(T33,3)</f>
        <v>13.333333333333332</v>
      </c>
      <c r="AG33">
        <f>FIND(" ",R33)</f>
        <v>6</v>
      </c>
      <c r="AH33">
        <f>LEN(R33)</f>
        <v>11</v>
      </c>
      <c r="AI33">
        <f>AH33-AG33</f>
        <v>5</v>
      </c>
      <c r="AJ33" t="str">
        <f>RIGHT(R33,AI33)</f>
        <v>Myers</v>
      </c>
      <c r="AK33" t="str">
        <f>LEFT(R33,(AG33-1))</f>
        <v>Craig</v>
      </c>
      <c r="AL33" t="str">
        <f>AJ33&amp;", "&amp;AK33</f>
        <v>Myers, Craig</v>
      </c>
    </row>
    <row r="34" spans="1:38" ht="17.100000000000001" customHeight="1" x14ac:dyDescent="0.2">
      <c r="A34" s="19"/>
      <c r="B34" s="19">
        <f t="shared" ref="B34:B41" si="14">IF(C34="","",S34)</f>
        <v>5</v>
      </c>
      <c r="C34" s="36" t="str">
        <f t="shared" ref="C34:C41" si="15">IF(AH34=0,"",AL34)</f>
        <v>Heaps, Erin</v>
      </c>
      <c r="D34" s="41">
        <f t="shared" ref="D34:D41" si="16">IF(C34="","",AE34)</f>
        <v>17</v>
      </c>
      <c r="E34" s="20">
        <f t="shared" ref="E34:E41" si="17">IF(C34="","",V34)</f>
        <v>18</v>
      </c>
      <c r="F34" s="20">
        <f t="shared" ref="F34:F41" si="18">IF(C34="","",U34)</f>
        <v>8</v>
      </c>
      <c r="G34" s="20">
        <f t="shared" ref="G34:G41" si="19">IF(C34="","",W34)</f>
        <v>7</v>
      </c>
      <c r="H34" s="20">
        <f t="shared" ref="H34:H41" si="20">IF(C34="","",X34)</f>
        <v>9</v>
      </c>
      <c r="I34" s="31">
        <f t="shared" ref="I34:I41" si="21">IF(C34="","",E34*7/D34)</f>
        <v>7.4117647058823533</v>
      </c>
      <c r="J34" s="31">
        <f t="shared" ref="J34:J41" si="22">IF(C34="","",F34*7/D34)</f>
        <v>3.2941176470588234</v>
      </c>
      <c r="K34" s="31">
        <f t="shared" ref="K34:K41" si="23">IF(C34="","",G34*7/D34)</f>
        <v>2.8823529411764706</v>
      </c>
      <c r="L34" s="31">
        <f t="shared" ref="L34:L41" si="24">IF(C34="","",H34*7/D34)</f>
        <v>3.7058823529411766</v>
      </c>
      <c r="M34" s="20">
        <f t="shared" ref="M34:M41" si="25">IF(C34="","",Y34)</f>
        <v>2</v>
      </c>
      <c r="N34" s="20">
        <f t="shared" ref="N34:N41" si="26">IF(C34="","",Z34)</f>
        <v>0</v>
      </c>
      <c r="O34" s="20">
        <f t="shared" ref="O34:O41" si="27">IF(C34="","",AA34)</f>
        <v>2</v>
      </c>
      <c r="Q34">
        <v>3</v>
      </c>
      <c r="R34" t="s">
        <v>420</v>
      </c>
      <c r="S34">
        <v>5</v>
      </c>
      <c r="T34">
        <v>17</v>
      </c>
      <c r="U34">
        <v>8</v>
      </c>
      <c r="V34">
        <v>18</v>
      </c>
      <c r="W34">
        <v>7</v>
      </c>
      <c r="X34">
        <v>9</v>
      </c>
      <c r="Y34">
        <v>2</v>
      </c>
      <c r="Z34">
        <v>0</v>
      </c>
      <c r="AA34">
        <v>2</v>
      </c>
      <c r="AE34">
        <f t="shared" ref="AE34:AE42" si="28">DOLLARDE(T34,3)</f>
        <v>17</v>
      </c>
      <c r="AG34">
        <f t="shared" ref="AG34:AG41" si="29">FIND(" ",R34)</f>
        <v>5</v>
      </c>
      <c r="AH34">
        <f t="shared" ref="AH34:AH41" si="30">LEN(R34)</f>
        <v>10</v>
      </c>
      <c r="AI34">
        <f t="shared" ref="AI34:AI41" si="31">AH34-AG34</f>
        <v>5</v>
      </c>
      <c r="AJ34" t="str">
        <f t="shared" ref="AJ34:AJ41" si="32">RIGHT(R34,AI34)</f>
        <v>Heaps</v>
      </c>
      <c r="AK34" t="str">
        <f t="shared" ref="AK34:AK41" si="33">LEFT(R34,(AG34-1))</f>
        <v>Erin</v>
      </c>
      <c r="AL34" t="str">
        <f t="shared" ref="AL34:AL41" si="34">AJ34&amp;", "&amp;AK34</f>
        <v>Heaps, Erin</v>
      </c>
    </row>
    <row r="35" spans="1:38" ht="17.100000000000001" customHeight="1" x14ac:dyDescent="0.2">
      <c r="A35" s="19"/>
      <c r="B35" s="19">
        <f t="shared" si="14"/>
        <v>3</v>
      </c>
      <c r="C35" s="36" t="str">
        <f t="shared" si="15"/>
        <v>Garrigan, Keith</v>
      </c>
      <c r="D35" s="41">
        <f t="shared" si="16"/>
        <v>7</v>
      </c>
      <c r="E35" s="20">
        <f t="shared" si="17"/>
        <v>17</v>
      </c>
      <c r="F35" s="20">
        <f t="shared" si="18"/>
        <v>15</v>
      </c>
      <c r="G35" s="20">
        <f t="shared" si="19"/>
        <v>10</v>
      </c>
      <c r="H35" s="20">
        <f t="shared" si="20"/>
        <v>9</v>
      </c>
      <c r="I35" s="31">
        <f t="shared" si="21"/>
        <v>17</v>
      </c>
      <c r="J35" s="31">
        <f t="shared" si="22"/>
        <v>15</v>
      </c>
      <c r="K35" s="31">
        <f t="shared" si="23"/>
        <v>10</v>
      </c>
      <c r="L35" s="31">
        <f t="shared" si="24"/>
        <v>9</v>
      </c>
      <c r="M35" s="20">
        <f t="shared" si="25"/>
        <v>0</v>
      </c>
      <c r="N35" s="20">
        <f t="shared" si="26"/>
        <v>0</v>
      </c>
      <c r="O35" s="20">
        <f t="shared" si="27"/>
        <v>0</v>
      </c>
      <c r="Q35">
        <v>4</v>
      </c>
      <c r="R35" t="s">
        <v>416</v>
      </c>
      <c r="S35">
        <v>3</v>
      </c>
      <c r="T35">
        <v>7</v>
      </c>
      <c r="U35">
        <v>15</v>
      </c>
      <c r="V35">
        <v>17</v>
      </c>
      <c r="W35">
        <v>10</v>
      </c>
      <c r="X35">
        <v>9</v>
      </c>
      <c r="Y35">
        <v>0</v>
      </c>
      <c r="Z35">
        <v>0</v>
      </c>
      <c r="AA35">
        <v>0</v>
      </c>
      <c r="AE35">
        <f t="shared" si="28"/>
        <v>7</v>
      </c>
      <c r="AG35">
        <f t="shared" si="29"/>
        <v>6</v>
      </c>
      <c r="AH35">
        <f t="shared" si="30"/>
        <v>14</v>
      </c>
      <c r="AI35">
        <f t="shared" si="31"/>
        <v>8</v>
      </c>
      <c r="AJ35" t="str">
        <f t="shared" si="32"/>
        <v>Garrigan</v>
      </c>
      <c r="AK35" t="str">
        <f t="shared" si="33"/>
        <v>Keith</v>
      </c>
      <c r="AL35" t="str">
        <f t="shared" si="34"/>
        <v>Garrigan, Keith</v>
      </c>
    </row>
    <row r="36" spans="1:38" ht="17.100000000000001" customHeight="1" x14ac:dyDescent="0.2">
      <c r="A36" s="19"/>
      <c r="B36" s="19">
        <f t="shared" si="14"/>
        <v>3</v>
      </c>
      <c r="C36" s="36" t="str">
        <f t="shared" si="15"/>
        <v>Snell, David</v>
      </c>
      <c r="D36" s="41">
        <f t="shared" si="16"/>
        <v>5</v>
      </c>
      <c r="E36" s="20">
        <f t="shared" si="17"/>
        <v>17</v>
      </c>
      <c r="F36" s="20">
        <f t="shared" si="18"/>
        <v>11</v>
      </c>
      <c r="G36" s="20">
        <f t="shared" si="19"/>
        <v>3</v>
      </c>
      <c r="H36" s="20">
        <f t="shared" si="20"/>
        <v>3</v>
      </c>
      <c r="I36" s="31">
        <f t="shared" si="21"/>
        <v>23.8</v>
      </c>
      <c r="J36" s="31">
        <f t="shared" si="22"/>
        <v>15.4</v>
      </c>
      <c r="K36" s="31">
        <f t="shared" si="23"/>
        <v>4.2</v>
      </c>
      <c r="L36" s="31">
        <f t="shared" si="24"/>
        <v>4.2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6</v>
      </c>
      <c r="R36" t="s">
        <v>417</v>
      </c>
      <c r="S36">
        <v>3</v>
      </c>
      <c r="T36">
        <v>5</v>
      </c>
      <c r="U36">
        <v>11</v>
      </c>
      <c r="V36">
        <v>17</v>
      </c>
      <c r="W36">
        <v>3</v>
      </c>
      <c r="X36">
        <v>3</v>
      </c>
      <c r="Y36">
        <v>0</v>
      </c>
      <c r="Z36">
        <v>0</v>
      </c>
      <c r="AA36">
        <v>0</v>
      </c>
      <c r="AE36">
        <f t="shared" si="28"/>
        <v>5</v>
      </c>
      <c r="AG36">
        <f t="shared" si="29"/>
        <v>6</v>
      </c>
      <c r="AH36">
        <f t="shared" si="30"/>
        <v>11</v>
      </c>
      <c r="AI36">
        <f t="shared" si="31"/>
        <v>5</v>
      </c>
      <c r="AJ36" t="str">
        <f t="shared" si="32"/>
        <v>Snell</v>
      </c>
      <c r="AK36" t="str">
        <f t="shared" si="33"/>
        <v>David</v>
      </c>
      <c r="AL36" t="str">
        <f t="shared" si="34"/>
        <v>Snell, David</v>
      </c>
    </row>
    <row r="37" spans="1:38" ht="17.100000000000001" customHeight="1" x14ac:dyDescent="0.2">
      <c r="A37" s="19"/>
      <c r="B37" s="19">
        <f t="shared" si="14"/>
        <v>7</v>
      </c>
      <c r="C37" s="36" t="str">
        <f t="shared" si="15"/>
        <v>Golden, Terry</v>
      </c>
      <c r="D37" s="41">
        <f t="shared" si="16"/>
        <v>23</v>
      </c>
      <c r="E37" s="20">
        <f t="shared" si="17"/>
        <v>40</v>
      </c>
      <c r="F37" s="20">
        <f t="shared" si="18"/>
        <v>22</v>
      </c>
      <c r="G37" s="20">
        <f t="shared" si="19"/>
        <v>5</v>
      </c>
      <c r="H37" s="20">
        <f t="shared" si="20"/>
        <v>16</v>
      </c>
      <c r="I37" s="31">
        <f t="shared" si="21"/>
        <v>12.173913043478262</v>
      </c>
      <c r="J37" s="31">
        <f t="shared" si="22"/>
        <v>6.6956521739130439</v>
      </c>
      <c r="K37" s="31">
        <f t="shared" si="23"/>
        <v>1.5217391304347827</v>
      </c>
      <c r="L37" s="31">
        <f t="shared" si="24"/>
        <v>4.8695652173913047</v>
      </c>
      <c r="M37" s="20">
        <f t="shared" si="25"/>
        <v>2</v>
      </c>
      <c r="N37" s="20">
        <f t="shared" si="26"/>
        <v>3</v>
      </c>
      <c r="O37" s="20">
        <f t="shared" si="27"/>
        <v>0</v>
      </c>
      <c r="Q37">
        <v>8</v>
      </c>
      <c r="R37" t="s">
        <v>418</v>
      </c>
      <c r="S37">
        <v>7</v>
      </c>
      <c r="T37">
        <v>23</v>
      </c>
      <c r="U37">
        <v>22</v>
      </c>
      <c r="V37">
        <v>40</v>
      </c>
      <c r="W37">
        <v>5</v>
      </c>
      <c r="X37">
        <v>16</v>
      </c>
      <c r="Y37">
        <v>2</v>
      </c>
      <c r="Z37">
        <v>3</v>
      </c>
      <c r="AA37">
        <v>0</v>
      </c>
      <c r="AE37">
        <f t="shared" si="28"/>
        <v>23</v>
      </c>
      <c r="AG37">
        <f t="shared" si="29"/>
        <v>6</v>
      </c>
      <c r="AH37">
        <f t="shared" si="30"/>
        <v>12</v>
      </c>
      <c r="AI37">
        <f t="shared" si="31"/>
        <v>6</v>
      </c>
      <c r="AJ37" t="str">
        <f t="shared" si="32"/>
        <v>Golden</v>
      </c>
      <c r="AK37" t="str">
        <f t="shared" si="33"/>
        <v>Terry</v>
      </c>
      <c r="AL37" t="str">
        <f t="shared" si="34"/>
        <v>Golden, Terry</v>
      </c>
    </row>
    <row r="38" spans="1:38" ht="17.100000000000001" customHeight="1" x14ac:dyDescent="0.2">
      <c r="A38" s="19"/>
      <c r="B38" s="19">
        <f t="shared" si="14"/>
        <v>2</v>
      </c>
      <c r="C38" s="36" t="str">
        <f t="shared" si="15"/>
        <v>LaCoe, Curt</v>
      </c>
      <c r="D38" s="41">
        <f t="shared" si="16"/>
        <v>2.6666666666666674</v>
      </c>
      <c r="E38" s="20">
        <f t="shared" si="17"/>
        <v>4</v>
      </c>
      <c r="F38" s="20">
        <f t="shared" si="18"/>
        <v>0</v>
      </c>
      <c r="G38" s="20">
        <f t="shared" si="19"/>
        <v>0</v>
      </c>
      <c r="H38" s="20">
        <f t="shared" si="20"/>
        <v>0</v>
      </c>
      <c r="I38" s="31">
        <f t="shared" si="21"/>
        <v>10.499999999999996</v>
      </c>
      <c r="J38" s="31">
        <f t="shared" si="22"/>
        <v>0</v>
      </c>
      <c r="K38" s="31">
        <f t="shared" si="23"/>
        <v>0</v>
      </c>
      <c r="L38" s="31">
        <f t="shared" si="24"/>
        <v>0</v>
      </c>
      <c r="M38" s="20">
        <f t="shared" si="25"/>
        <v>0</v>
      </c>
      <c r="N38" s="20">
        <f t="shared" si="26"/>
        <v>0</v>
      </c>
      <c r="O38" s="20">
        <f t="shared" si="27"/>
        <v>0</v>
      </c>
      <c r="Q38">
        <v>13</v>
      </c>
      <c r="R38" t="s">
        <v>59</v>
      </c>
      <c r="S38">
        <v>2</v>
      </c>
      <c r="T38">
        <v>2.2000000000000002</v>
      </c>
      <c r="U38">
        <v>0</v>
      </c>
      <c r="V38">
        <v>4</v>
      </c>
      <c r="W38">
        <v>0</v>
      </c>
      <c r="X38">
        <v>0</v>
      </c>
      <c r="Y38">
        <v>0</v>
      </c>
      <c r="Z38">
        <v>0</v>
      </c>
      <c r="AA38">
        <v>0</v>
      </c>
      <c r="AE38">
        <f t="shared" si="28"/>
        <v>2.6666666666666674</v>
      </c>
      <c r="AG38">
        <f t="shared" si="29"/>
        <v>5</v>
      </c>
      <c r="AH38">
        <f t="shared" si="30"/>
        <v>10</v>
      </c>
      <c r="AI38">
        <f t="shared" si="31"/>
        <v>5</v>
      </c>
      <c r="AJ38" t="str">
        <f t="shared" si="32"/>
        <v>LaCoe</v>
      </c>
      <c r="AK38" t="str">
        <f t="shared" si="33"/>
        <v>Curt</v>
      </c>
      <c r="AL38" t="str">
        <f t="shared" si="34"/>
        <v>LaCoe, Curt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41">
        <f t="shared" ref="D42:H42" si="35">SUM(D33:D41)</f>
        <v>68</v>
      </c>
      <c r="E42" s="35">
        <f t="shared" si="35"/>
        <v>124</v>
      </c>
      <c r="F42" s="35">
        <f t="shared" si="35"/>
        <v>70</v>
      </c>
      <c r="G42" s="35">
        <f t="shared" si="35"/>
        <v>30</v>
      </c>
      <c r="H42" s="35">
        <f t="shared" si="35"/>
        <v>52</v>
      </c>
      <c r="I42" s="31">
        <f>E42*7/D42</f>
        <v>12.764705882352942</v>
      </c>
      <c r="J42" s="31">
        <f>F42*7/D42</f>
        <v>7.2058823529411766</v>
      </c>
      <c r="K42" s="32">
        <f>G42*7/D42</f>
        <v>3.0882352941176472</v>
      </c>
      <c r="L42" s="32">
        <f>H42*7/D42</f>
        <v>5.3529411764705879</v>
      </c>
      <c r="M42" s="20">
        <f>SUM(M33:M41)</f>
        <v>5</v>
      </c>
      <c r="N42" s="20">
        <f t="shared" ref="N42:O42" si="36">SUM(N33:N41)</f>
        <v>5</v>
      </c>
      <c r="O42" s="20">
        <f t="shared" si="36"/>
        <v>3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Q11" sqref="Q11:AE24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48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121</v>
      </c>
      <c r="J1" s="5" t="s">
        <v>2</v>
      </c>
      <c r="K1" s="6" t="s">
        <v>1</v>
      </c>
      <c r="L1" s="7" t="s">
        <v>110</v>
      </c>
      <c r="M1" s="5" t="s">
        <v>4</v>
      </c>
      <c r="N1" s="6" t="s">
        <v>1</v>
      </c>
      <c r="O1" s="7" t="s">
        <v>122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14</v>
      </c>
      <c r="D3" s="2"/>
      <c r="E3" s="12"/>
      <c r="F3" s="3"/>
      <c r="G3" s="13" t="s">
        <v>129</v>
      </c>
      <c r="H3" s="14" t="s">
        <v>15</v>
      </c>
      <c r="I3" s="15"/>
      <c r="J3" s="13" t="s">
        <v>7</v>
      </c>
      <c r="K3" s="14" t="s">
        <v>68</v>
      </c>
      <c r="L3" s="15"/>
      <c r="M3" s="13" t="s">
        <v>7</v>
      </c>
      <c r="N3" s="14" t="s">
        <v>49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1</v>
      </c>
      <c r="I4" s="7" t="s">
        <v>518</v>
      </c>
      <c r="J4" s="5" t="s">
        <v>11</v>
      </c>
      <c r="K4" s="6" t="s">
        <v>1</v>
      </c>
      <c r="L4" s="7" t="s">
        <v>124</v>
      </c>
      <c r="M4" s="5" t="s">
        <v>12</v>
      </c>
      <c r="N4" s="6" t="s">
        <v>1</v>
      </c>
      <c r="O4" s="7" t="s">
        <v>537</v>
      </c>
    </row>
    <row r="5" spans="1:38" s="8" customFormat="1" ht="17.100000000000001" customHeight="1" x14ac:dyDescent="0.25">
      <c r="A5" s="1" t="s">
        <v>13</v>
      </c>
      <c r="B5" s="2"/>
      <c r="C5" s="1" t="s">
        <v>58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129</v>
      </c>
      <c r="H6" s="14" t="s">
        <v>73</v>
      </c>
      <c r="J6" s="13" t="s">
        <v>129</v>
      </c>
      <c r="K6" s="14" t="s">
        <v>9</v>
      </c>
      <c r="L6" s="15"/>
      <c r="M6" s="13" t="s">
        <v>129</v>
      </c>
      <c r="N6" s="14" t="s">
        <v>52</v>
      </c>
      <c r="O6" s="15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6</v>
      </c>
      <c r="D7" s="5" t="s">
        <v>17</v>
      </c>
      <c r="E7" s="6" t="s">
        <v>3</v>
      </c>
      <c r="F7" s="7" t="s">
        <v>538</v>
      </c>
      <c r="G7" s="5" t="s">
        <v>18</v>
      </c>
      <c r="H7" s="6" t="s">
        <v>3</v>
      </c>
      <c r="I7" s="7" t="s">
        <v>514</v>
      </c>
      <c r="J7" s="5" t="s">
        <v>19</v>
      </c>
      <c r="K7" s="6" t="s">
        <v>1</v>
      </c>
      <c r="L7" s="7" t="s">
        <v>545</v>
      </c>
      <c r="M7" s="5" t="s">
        <v>20</v>
      </c>
      <c r="N7" s="6" t="s">
        <v>3</v>
      </c>
      <c r="O7" s="7" t="s">
        <v>546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4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7</v>
      </c>
      <c r="E9" s="14" t="s">
        <v>8</v>
      </c>
      <c r="F9" s="15"/>
      <c r="G9" s="13" t="s">
        <v>129</v>
      </c>
      <c r="H9" s="14" t="s">
        <v>64</v>
      </c>
      <c r="I9" s="15"/>
      <c r="J9" s="13" t="s">
        <v>129</v>
      </c>
      <c r="K9" s="14" t="s">
        <v>23</v>
      </c>
      <c r="L9" s="15"/>
      <c r="M9" s="13" t="s">
        <v>129</v>
      </c>
      <c r="N9" s="14" t="s">
        <v>47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88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37</v>
      </c>
      <c r="B12" s="19">
        <f>T12</f>
        <v>10</v>
      </c>
      <c r="C12" s="36" t="str">
        <f>AL12</f>
        <v>Gerber, Timothy</v>
      </c>
      <c r="D12" s="36">
        <f t="shared" ref="D12:L12" si="0">U12</f>
        <v>33</v>
      </c>
      <c r="E12" s="20">
        <f t="shared" si="0"/>
        <v>10</v>
      </c>
      <c r="F12" s="20">
        <f t="shared" si="0"/>
        <v>14</v>
      </c>
      <c r="G12" s="20">
        <f t="shared" si="0"/>
        <v>3</v>
      </c>
      <c r="H12" s="20">
        <f t="shared" si="0"/>
        <v>1</v>
      </c>
      <c r="I12" s="20">
        <f t="shared" si="0"/>
        <v>0</v>
      </c>
      <c r="J12" s="20">
        <f t="shared" si="0"/>
        <v>11</v>
      </c>
      <c r="K12" s="20">
        <f t="shared" si="0"/>
        <v>1</v>
      </c>
      <c r="L12" s="20">
        <f t="shared" si="0"/>
        <v>1</v>
      </c>
      <c r="M12" s="21">
        <f t="shared" ref="M12:M24" si="1">F12/D12</f>
        <v>0.42424242424242425</v>
      </c>
      <c r="N12" s="20">
        <f>F12+G12+(H12*2)+(I12*3)</f>
        <v>19</v>
      </c>
      <c r="O12" s="21">
        <f>N12/D12</f>
        <v>0.5757575757575758</v>
      </c>
      <c r="Q12">
        <v>1</v>
      </c>
      <c r="R12" t="s">
        <v>427</v>
      </c>
      <c r="S12">
        <v>0.42399999999999999</v>
      </c>
      <c r="T12">
        <v>10</v>
      </c>
      <c r="U12">
        <v>33</v>
      </c>
      <c r="V12">
        <v>10</v>
      </c>
      <c r="W12">
        <v>14</v>
      </c>
      <c r="X12">
        <v>3</v>
      </c>
      <c r="Y12">
        <v>1</v>
      </c>
      <c r="Z12">
        <v>0</v>
      </c>
      <c r="AA12">
        <v>11</v>
      </c>
      <c r="AB12">
        <v>1</v>
      </c>
      <c r="AC12">
        <v>1</v>
      </c>
      <c r="AD12">
        <v>19</v>
      </c>
      <c r="AE12">
        <v>0.57599999999999996</v>
      </c>
      <c r="AG12">
        <f>FIND(" ",R12)</f>
        <v>8</v>
      </c>
      <c r="AH12">
        <f>LEN(R12)</f>
        <v>14</v>
      </c>
      <c r="AI12">
        <f>AH12-AG12</f>
        <v>6</v>
      </c>
      <c r="AJ12" t="str">
        <f>RIGHT(R12,AI12)</f>
        <v>Gerber</v>
      </c>
      <c r="AK12" t="str">
        <f>LEFT(R12,(AG12-1))</f>
        <v>Timothy</v>
      </c>
      <c r="AL12" t="str">
        <f>AJ12&amp;", "&amp;AK12</f>
        <v>Gerber, Timothy</v>
      </c>
    </row>
    <row r="13" spans="1:38" ht="17.100000000000001" customHeight="1" x14ac:dyDescent="0.2">
      <c r="A13" s="19">
        <v>42</v>
      </c>
      <c r="B13" s="19">
        <f t="shared" ref="B13:B24" si="2">T13</f>
        <v>10</v>
      </c>
      <c r="C13" s="36" t="str">
        <f t="shared" ref="C13:C24" si="3">AL13</f>
        <v>Kibler, Jason</v>
      </c>
      <c r="D13" s="36">
        <f t="shared" ref="D13:L24" si="4">U13</f>
        <v>31</v>
      </c>
      <c r="E13" s="20">
        <f t="shared" si="4"/>
        <v>13</v>
      </c>
      <c r="F13" s="20">
        <f t="shared" si="4"/>
        <v>14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6</v>
      </c>
      <c r="K13" s="20">
        <f t="shared" si="4"/>
        <v>3</v>
      </c>
      <c r="L13" s="20">
        <f t="shared" si="4"/>
        <v>2</v>
      </c>
      <c r="M13" s="21">
        <f t="shared" si="1"/>
        <v>0.45161290322580644</v>
      </c>
      <c r="N13" s="20">
        <f>F13+G13+(H13*2)+(I13*3)</f>
        <v>14</v>
      </c>
      <c r="O13" s="21">
        <f t="shared" ref="O13:O24" si="5">N13/D13</f>
        <v>0.45161290322580644</v>
      </c>
      <c r="Q13">
        <v>2</v>
      </c>
      <c r="R13" t="s">
        <v>428</v>
      </c>
      <c r="S13">
        <v>0.45200000000000001</v>
      </c>
      <c r="T13">
        <v>10</v>
      </c>
      <c r="U13">
        <v>31</v>
      </c>
      <c r="V13">
        <v>13</v>
      </c>
      <c r="W13">
        <v>14</v>
      </c>
      <c r="X13">
        <v>0</v>
      </c>
      <c r="Y13">
        <v>0</v>
      </c>
      <c r="Z13">
        <v>0</v>
      </c>
      <c r="AA13">
        <v>6</v>
      </c>
      <c r="AB13">
        <v>3</v>
      </c>
      <c r="AC13">
        <v>2</v>
      </c>
      <c r="AD13">
        <v>14</v>
      </c>
      <c r="AE13">
        <v>0.45200000000000001</v>
      </c>
      <c r="AG13">
        <f t="shared" ref="AG13:AG24" si="6">FIND(" ",R13)</f>
        <v>6</v>
      </c>
      <c r="AH13">
        <f t="shared" ref="AH13:AH24" si="7">LEN(R13)</f>
        <v>12</v>
      </c>
      <c r="AI13">
        <f t="shared" ref="AI13:AI24" si="8">AH13-AG13</f>
        <v>6</v>
      </c>
      <c r="AJ13" t="str">
        <f t="shared" ref="AJ13:AJ24" si="9">RIGHT(R13,AI13)</f>
        <v>Kibler</v>
      </c>
      <c r="AK13" t="str">
        <f t="shared" ref="AK13:AK24" si="10">LEFT(R13,(AG13-1))</f>
        <v>Jason</v>
      </c>
      <c r="AL13" t="str">
        <f t="shared" ref="AL13:AL24" si="11">AJ13&amp;", "&amp;AK13</f>
        <v>Kibler, Jason</v>
      </c>
    </row>
    <row r="14" spans="1:38" ht="17.100000000000001" customHeight="1" x14ac:dyDescent="0.2">
      <c r="A14" s="19">
        <v>48</v>
      </c>
      <c r="B14" s="19">
        <f t="shared" si="2"/>
        <v>9</v>
      </c>
      <c r="C14" s="36" t="str">
        <f t="shared" si="3"/>
        <v>Swartz, Mark</v>
      </c>
      <c r="D14" s="36">
        <f t="shared" si="4"/>
        <v>25</v>
      </c>
      <c r="E14" s="20">
        <f t="shared" si="4"/>
        <v>10</v>
      </c>
      <c r="F14" s="20">
        <f t="shared" si="4"/>
        <v>12</v>
      </c>
      <c r="G14" s="20">
        <f t="shared" si="4"/>
        <v>1</v>
      </c>
      <c r="H14" s="20">
        <f t="shared" si="4"/>
        <v>0</v>
      </c>
      <c r="I14" s="20">
        <f t="shared" si="4"/>
        <v>1</v>
      </c>
      <c r="J14" s="20">
        <f t="shared" si="4"/>
        <v>6</v>
      </c>
      <c r="K14" s="20">
        <f t="shared" si="4"/>
        <v>3</v>
      </c>
      <c r="L14" s="20">
        <f t="shared" si="4"/>
        <v>2</v>
      </c>
      <c r="M14" s="21">
        <f t="shared" si="1"/>
        <v>0.48</v>
      </c>
      <c r="N14" s="20">
        <f t="shared" ref="N14:N24" si="12">F14+G14+(H14*2)+(I14*3)</f>
        <v>16</v>
      </c>
      <c r="O14" s="21">
        <f t="shared" si="5"/>
        <v>0.64</v>
      </c>
      <c r="Q14">
        <v>3</v>
      </c>
      <c r="R14" t="s">
        <v>429</v>
      </c>
      <c r="S14">
        <v>0.48</v>
      </c>
      <c r="T14">
        <v>9</v>
      </c>
      <c r="U14">
        <v>25</v>
      </c>
      <c r="V14">
        <v>10</v>
      </c>
      <c r="W14">
        <v>12</v>
      </c>
      <c r="X14">
        <v>1</v>
      </c>
      <c r="Y14">
        <v>0</v>
      </c>
      <c r="Z14">
        <v>1</v>
      </c>
      <c r="AA14">
        <v>6</v>
      </c>
      <c r="AB14">
        <v>3</v>
      </c>
      <c r="AC14">
        <v>2</v>
      </c>
      <c r="AD14">
        <v>16</v>
      </c>
      <c r="AE14">
        <v>0.64</v>
      </c>
      <c r="AG14">
        <f t="shared" si="6"/>
        <v>5</v>
      </c>
      <c r="AH14">
        <f t="shared" si="7"/>
        <v>11</v>
      </c>
      <c r="AI14">
        <f t="shared" si="8"/>
        <v>6</v>
      </c>
      <c r="AJ14" t="str">
        <f t="shared" si="9"/>
        <v>Swartz</v>
      </c>
      <c r="AK14" t="str">
        <f t="shared" si="10"/>
        <v>Mark</v>
      </c>
      <c r="AL14" t="str">
        <f t="shared" si="11"/>
        <v>Swartz, Mark</v>
      </c>
    </row>
    <row r="15" spans="1:38" ht="17.100000000000001" customHeight="1" x14ac:dyDescent="0.2">
      <c r="A15" s="19">
        <v>42</v>
      </c>
      <c r="B15" s="19">
        <f t="shared" si="2"/>
        <v>10</v>
      </c>
      <c r="C15" s="36" t="str">
        <f t="shared" si="3"/>
        <v>Yoho, Eric</v>
      </c>
      <c r="D15" s="36">
        <f t="shared" si="4"/>
        <v>31</v>
      </c>
      <c r="E15" s="20">
        <f t="shared" si="4"/>
        <v>10</v>
      </c>
      <c r="F15" s="20">
        <f t="shared" si="4"/>
        <v>20</v>
      </c>
      <c r="G15" s="20">
        <f t="shared" si="4"/>
        <v>8</v>
      </c>
      <c r="H15" s="20">
        <f t="shared" si="4"/>
        <v>0</v>
      </c>
      <c r="I15" s="20">
        <f t="shared" si="4"/>
        <v>0</v>
      </c>
      <c r="J15" s="20">
        <f t="shared" si="4"/>
        <v>12</v>
      </c>
      <c r="K15" s="20">
        <f t="shared" si="4"/>
        <v>2</v>
      </c>
      <c r="L15" s="20">
        <f t="shared" si="4"/>
        <v>1</v>
      </c>
      <c r="M15" s="21">
        <f t="shared" si="1"/>
        <v>0.64516129032258063</v>
      </c>
      <c r="N15" s="20">
        <f t="shared" si="12"/>
        <v>28</v>
      </c>
      <c r="O15" s="21">
        <f t="shared" si="5"/>
        <v>0.90322580645161288</v>
      </c>
      <c r="Q15">
        <v>4</v>
      </c>
      <c r="R15" t="s">
        <v>430</v>
      </c>
      <c r="S15">
        <v>0.64500000000000002</v>
      </c>
      <c r="T15">
        <v>10</v>
      </c>
      <c r="U15">
        <v>31</v>
      </c>
      <c r="V15">
        <v>10</v>
      </c>
      <c r="W15">
        <v>20</v>
      </c>
      <c r="X15">
        <v>8</v>
      </c>
      <c r="Y15">
        <v>0</v>
      </c>
      <c r="Z15">
        <v>0</v>
      </c>
      <c r="AA15">
        <v>12</v>
      </c>
      <c r="AB15">
        <v>2</v>
      </c>
      <c r="AC15">
        <v>1</v>
      </c>
      <c r="AD15">
        <v>28</v>
      </c>
      <c r="AE15">
        <v>0.90300000000000002</v>
      </c>
      <c r="AG15">
        <f t="shared" si="6"/>
        <v>5</v>
      </c>
      <c r="AH15">
        <f t="shared" si="7"/>
        <v>9</v>
      </c>
      <c r="AI15">
        <f t="shared" si="8"/>
        <v>4</v>
      </c>
      <c r="AJ15" t="str">
        <f t="shared" si="9"/>
        <v>Yoho</v>
      </c>
      <c r="AK15" t="str">
        <f t="shared" si="10"/>
        <v>Eric</v>
      </c>
      <c r="AL15" t="str">
        <f t="shared" si="11"/>
        <v>Yoho, Eric</v>
      </c>
    </row>
    <row r="16" spans="1:38" ht="17.100000000000001" customHeight="1" x14ac:dyDescent="0.2">
      <c r="A16" s="19">
        <v>43</v>
      </c>
      <c r="B16" s="19">
        <f t="shared" si="2"/>
        <v>10</v>
      </c>
      <c r="C16" s="36" t="str">
        <f t="shared" si="3"/>
        <v>Palmer, Justin</v>
      </c>
      <c r="D16" s="36">
        <f t="shared" si="4"/>
        <v>29</v>
      </c>
      <c r="E16" s="20">
        <f t="shared" si="4"/>
        <v>10</v>
      </c>
      <c r="F16" s="20">
        <f t="shared" si="4"/>
        <v>16</v>
      </c>
      <c r="G16" s="20">
        <f t="shared" si="4"/>
        <v>3</v>
      </c>
      <c r="H16" s="20">
        <f t="shared" si="4"/>
        <v>1</v>
      </c>
      <c r="I16" s="20">
        <f t="shared" si="4"/>
        <v>0</v>
      </c>
      <c r="J16" s="20">
        <f t="shared" si="4"/>
        <v>14</v>
      </c>
      <c r="K16" s="20">
        <f t="shared" si="4"/>
        <v>4</v>
      </c>
      <c r="L16" s="20">
        <f t="shared" si="4"/>
        <v>2</v>
      </c>
      <c r="M16" s="21">
        <f t="shared" si="1"/>
        <v>0.55172413793103448</v>
      </c>
      <c r="N16" s="20">
        <f t="shared" si="12"/>
        <v>21</v>
      </c>
      <c r="O16" s="21">
        <f t="shared" si="5"/>
        <v>0.72413793103448276</v>
      </c>
      <c r="Q16">
        <v>5</v>
      </c>
      <c r="R16" t="s">
        <v>431</v>
      </c>
      <c r="S16">
        <v>0.55200000000000005</v>
      </c>
      <c r="T16">
        <v>10</v>
      </c>
      <c r="U16">
        <v>29</v>
      </c>
      <c r="V16">
        <v>10</v>
      </c>
      <c r="W16">
        <v>16</v>
      </c>
      <c r="X16">
        <v>3</v>
      </c>
      <c r="Y16">
        <v>1</v>
      </c>
      <c r="Z16">
        <v>0</v>
      </c>
      <c r="AA16">
        <v>14</v>
      </c>
      <c r="AB16">
        <v>4</v>
      </c>
      <c r="AC16">
        <v>2</v>
      </c>
      <c r="AD16">
        <v>21</v>
      </c>
      <c r="AE16">
        <v>0.72399999999999998</v>
      </c>
      <c r="AG16">
        <f t="shared" si="6"/>
        <v>7</v>
      </c>
      <c r="AH16">
        <f t="shared" si="7"/>
        <v>13</v>
      </c>
      <c r="AI16">
        <f t="shared" si="8"/>
        <v>6</v>
      </c>
      <c r="AJ16" t="str">
        <f t="shared" si="9"/>
        <v>Palmer</v>
      </c>
      <c r="AK16" t="str">
        <f t="shared" si="10"/>
        <v>Justin</v>
      </c>
      <c r="AL16" t="str">
        <f t="shared" si="11"/>
        <v>Palmer, Justin</v>
      </c>
    </row>
    <row r="17" spans="1:38" ht="17.100000000000001" customHeight="1" x14ac:dyDescent="0.2">
      <c r="A17" s="19">
        <v>49</v>
      </c>
      <c r="B17" s="19">
        <f t="shared" si="2"/>
        <v>10</v>
      </c>
      <c r="C17" s="36" t="str">
        <f t="shared" si="3"/>
        <v>Haugh, Kelso</v>
      </c>
      <c r="D17" s="36">
        <f t="shared" si="4"/>
        <v>31</v>
      </c>
      <c r="E17" s="20">
        <f t="shared" si="4"/>
        <v>4</v>
      </c>
      <c r="F17" s="20">
        <f t="shared" si="4"/>
        <v>9</v>
      </c>
      <c r="G17" s="20">
        <f t="shared" si="4"/>
        <v>1</v>
      </c>
      <c r="H17" s="20">
        <f t="shared" si="4"/>
        <v>0</v>
      </c>
      <c r="I17" s="20">
        <f t="shared" si="4"/>
        <v>0</v>
      </c>
      <c r="J17" s="20">
        <f t="shared" si="4"/>
        <v>12</v>
      </c>
      <c r="K17" s="20">
        <f t="shared" si="4"/>
        <v>2</v>
      </c>
      <c r="L17" s="20">
        <f t="shared" si="4"/>
        <v>2</v>
      </c>
      <c r="M17" s="21">
        <f t="shared" si="1"/>
        <v>0.29032258064516131</v>
      </c>
      <c r="N17" s="20">
        <f t="shared" si="12"/>
        <v>10</v>
      </c>
      <c r="O17" s="21">
        <f t="shared" si="5"/>
        <v>0.32258064516129031</v>
      </c>
      <c r="Q17">
        <v>6</v>
      </c>
      <c r="R17" t="s">
        <v>432</v>
      </c>
      <c r="S17">
        <v>0.28999999999999998</v>
      </c>
      <c r="T17">
        <v>10</v>
      </c>
      <c r="U17">
        <v>31</v>
      </c>
      <c r="V17">
        <v>4</v>
      </c>
      <c r="W17">
        <v>9</v>
      </c>
      <c r="X17">
        <v>1</v>
      </c>
      <c r="Y17">
        <v>0</v>
      </c>
      <c r="Z17">
        <v>0</v>
      </c>
      <c r="AA17">
        <v>12</v>
      </c>
      <c r="AB17">
        <v>2</v>
      </c>
      <c r="AC17">
        <v>2</v>
      </c>
      <c r="AD17">
        <v>10</v>
      </c>
      <c r="AE17">
        <v>0.32300000000000001</v>
      </c>
      <c r="AG17">
        <f t="shared" si="6"/>
        <v>6</v>
      </c>
      <c r="AH17">
        <f t="shared" si="7"/>
        <v>11</v>
      </c>
      <c r="AI17">
        <f t="shared" si="8"/>
        <v>5</v>
      </c>
      <c r="AJ17" t="str">
        <f t="shared" si="9"/>
        <v>Haugh</v>
      </c>
      <c r="AK17" t="str">
        <f t="shared" si="10"/>
        <v>Kelso</v>
      </c>
      <c r="AL17" t="str">
        <f t="shared" si="11"/>
        <v>Haugh, Kelso</v>
      </c>
    </row>
    <row r="18" spans="1:38" ht="17.100000000000001" customHeight="1" x14ac:dyDescent="0.2">
      <c r="A18" s="19">
        <v>62</v>
      </c>
      <c r="B18" s="19">
        <f t="shared" si="2"/>
        <v>9</v>
      </c>
      <c r="C18" s="36" t="str">
        <f t="shared" si="3"/>
        <v>Kessler, Mike</v>
      </c>
      <c r="D18" s="36">
        <f t="shared" si="4"/>
        <v>29</v>
      </c>
      <c r="E18" s="20">
        <f t="shared" si="4"/>
        <v>7</v>
      </c>
      <c r="F18" s="20">
        <f t="shared" si="4"/>
        <v>13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8</v>
      </c>
      <c r="K18" s="20">
        <f t="shared" si="4"/>
        <v>2</v>
      </c>
      <c r="L18" s="20">
        <f t="shared" si="4"/>
        <v>1</v>
      </c>
      <c r="M18" s="21">
        <f t="shared" si="1"/>
        <v>0.44827586206896552</v>
      </c>
      <c r="N18" s="20">
        <f t="shared" si="12"/>
        <v>13</v>
      </c>
      <c r="O18" s="21">
        <f t="shared" si="5"/>
        <v>0.44827586206896552</v>
      </c>
      <c r="Q18">
        <v>7</v>
      </c>
      <c r="R18" t="s">
        <v>433</v>
      </c>
      <c r="S18">
        <v>0.44800000000000001</v>
      </c>
      <c r="T18">
        <v>9</v>
      </c>
      <c r="U18">
        <v>29</v>
      </c>
      <c r="V18">
        <v>7</v>
      </c>
      <c r="W18">
        <v>13</v>
      </c>
      <c r="X18">
        <v>0</v>
      </c>
      <c r="Y18">
        <v>0</v>
      </c>
      <c r="Z18">
        <v>0</v>
      </c>
      <c r="AA18">
        <v>8</v>
      </c>
      <c r="AB18">
        <v>2</v>
      </c>
      <c r="AC18">
        <v>1</v>
      </c>
      <c r="AD18">
        <v>13</v>
      </c>
      <c r="AE18">
        <v>0.44800000000000001</v>
      </c>
      <c r="AG18">
        <f t="shared" si="6"/>
        <v>5</v>
      </c>
      <c r="AH18">
        <f t="shared" si="7"/>
        <v>12</v>
      </c>
      <c r="AI18">
        <f t="shared" si="8"/>
        <v>7</v>
      </c>
      <c r="AJ18" t="str">
        <f t="shared" si="9"/>
        <v>Kessler</v>
      </c>
      <c r="AK18" t="str">
        <f t="shared" si="10"/>
        <v>Mike</v>
      </c>
      <c r="AL18" t="str">
        <f t="shared" si="11"/>
        <v>Kessler, Mike</v>
      </c>
    </row>
    <row r="19" spans="1:38" ht="17.100000000000001" customHeight="1" x14ac:dyDescent="0.2">
      <c r="A19" s="19">
        <v>40</v>
      </c>
      <c r="B19" s="19">
        <f t="shared" si="2"/>
        <v>9</v>
      </c>
      <c r="C19" s="36" t="str">
        <f t="shared" si="3"/>
        <v>Kessler, Bryan</v>
      </c>
      <c r="D19" s="36">
        <f t="shared" si="4"/>
        <v>24</v>
      </c>
      <c r="E19" s="20">
        <f t="shared" si="4"/>
        <v>5</v>
      </c>
      <c r="F19" s="20">
        <f t="shared" si="4"/>
        <v>11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1</v>
      </c>
      <c r="K19" s="20">
        <f t="shared" si="4"/>
        <v>4</v>
      </c>
      <c r="L19" s="20">
        <f t="shared" si="4"/>
        <v>3</v>
      </c>
      <c r="M19" s="21">
        <f t="shared" si="1"/>
        <v>0.45833333333333331</v>
      </c>
      <c r="N19" s="20">
        <f t="shared" si="12"/>
        <v>11</v>
      </c>
      <c r="O19" s="21">
        <f t="shared" si="5"/>
        <v>0.45833333333333331</v>
      </c>
      <c r="Q19">
        <v>8</v>
      </c>
      <c r="R19" t="s">
        <v>434</v>
      </c>
      <c r="S19">
        <v>0.45800000000000002</v>
      </c>
      <c r="T19">
        <v>9</v>
      </c>
      <c r="U19">
        <v>24</v>
      </c>
      <c r="V19">
        <v>5</v>
      </c>
      <c r="W19">
        <v>11</v>
      </c>
      <c r="X19">
        <v>0</v>
      </c>
      <c r="Y19">
        <v>0</v>
      </c>
      <c r="Z19">
        <v>0</v>
      </c>
      <c r="AA19">
        <v>1</v>
      </c>
      <c r="AB19">
        <v>4</v>
      </c>
      <c r="AC19">
        <v>3</v>
      </c>
      <c r="AD19">
        <v>11</v>
      </c>
      <c r="AE19">
        <v>0.45800000000000002</v>
      </c>
      <c r="AG19">
        <f t="shared" si="6"/>
        <v>6</v>
      </c>
      <c r="AH19">
        <f t="shared" si="7"/>
        <v>13</v>
      </c>
      <c r="AI19">
        <f t="shared" si="8"/>
        <v>7</v>
      </c>
      <c r="AJ19" t="str">
        <f t="shared" si="9"/>
        <v>Kessler</v>
      </c>
      <c r="AK19" t="str">
        <f t="shared" si="10"/>
        <v>Bryan</v>
      </c>
      <c r="AL19" t="str">
        <f t="shared" si="11"/>
        <v>Kessler, Bryan</v>
      </c>
    </row>
    <row r="20" spans="1:38" ht="17.100000000000001" customHeight="1" x14ac:dyDescent="0.2">
      <c r="A20" s="19">
        <v>58</v>
      </c>
      <c r="B20" s="19">
        <f t="shared" si="2"/>
        <v>10</v>
      </c>
      <c r="C20" s="36" t="str">
        <f t="shared" si="3"/>
        <v>Barbour, Ron</v>
      </c>
      <c r="D20" s="36">
        <f t="shared" si="4"/>
        <v>27</v>
      </c>
      <c r="E20" s="20">
        <f t="shared" si="4"/>
        <v>9</v>
      </c>
      <c r="F20" s="20">
        <f t="shared" si="4"/>
        <v>10</v>
      </c>
      <c r="G20" s="20">
        <f t="shared" si="4"/>
        <v>1</v>
      </c>
      <c r="H20" s="20">
        <f t="shared" si="4"/>
        <v>0</v>
      </c>
      <c r="I20" s="20">
        <f t="shared" si="4"/>
        <v>0</v>
      </c>
      <c r="J20" s="20">
        <f t="shared" si="4"/>
        <v>4</v>
      </c>
      <c r="K20" s="20">
        <f t="shared" si="4"/>
        <v>6</v>
      </c>
      <c r="L20" s="20">
        <f t="shared" si="4"/>
        <v>2</v>
      </c>
      <c r="M20" s="21">
        <f t="shared" si="1"/>
        <v>0.37037037037037035</v>
      </c>
      <c r="N20" s="20">
        <f t="shared" si="12"/>
        <v>11</v>
      </c>
      <c r="O20" s="21">
        <f t="shared" si="5"/>
        <v>0.40740740740740738</v>
      </c>
      <c r="Q20">
        <v>9</v>
      </c>
      <c r="R20" t="s">
        <v>435</v>
      </c>
      <c r="S20">
        <v>0.37</v>
      </c>
      <c r="T20">
        <v>10</v>
      </c>
      <c r="U20">
        <v>27</v>
      </c>
      <c r="V20">
        <v>9</v>
      </c>
      <c r="W20">
        <v>10</v>
      </c>
      <c r="X20">
        <v>1</v>
      </c>
      <c r="Y20">
        <v>0</v>
      </c>
      <c r="Z20">
        <v>0</v>
      </c>
      <c r="AA20">
        <v>4</v>
      </c>
      <c r="AB20">
        <v>6</v>
      </c>
      <c r="AC20">
        <v>2</v>
      </c>
      <c r="AD20">
        <v>11</v>
      </c>
      <c r="AE20">
        <v>0.40699999999999997</v>
      </c>
      <c r="AG20">
        <f t="shared" si="6"/>
        <v>4</v>
      </c>
      <c r="AH20">
        <f t="shared" si="7"/>
        <v>11</v>
      </c>
      <c r="AI20">
        <f t="shared" si="8"/>
        <v>7</v>
      </c>
      <c r="AJ20" t="str">
        <f t="shared" si="9"/>
        <v>Barbour</v>
      </c>
      <c r="AK20" t="str">
        <f t="shared" si="10"/>
        <v>Ron</v>
      </c>
      <c r="AL20" t="str">
        <f t="shared" si="11"/>
        <v>Barbour, Ron</v>
      </c>
    </row>
    <row r="21" spans="1:38" ht="17.100000000000001" customHeight="1" x14ac:dyDescent="0.2">
      <c r="A21" s="19">
        <v>64</v>
      </c>
      <c r="B21" s="19">
        <f t="shared" si="2"/>
        <v>9</v>
      </c>
      <c r="C21" s="36" t="str">
        <f t="shared" si="3"/>
        <v>Hostler, Ron</v>
      </c>
      <c r="D21" s="36">
        <f t="shared" si="4"/>
        <v>28</v>
      </c>
      <c r="E21" s="20">
        <f t="shared" si="4"/>
        <v>4</v>
      </c>
      <c r="F21" s="20">
        <f t="shared" si="4"/>
        <v>7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6</v>
      </c>
      <c r="K21" s="20">
        <f t="shared" si="4"/>
        <v>1</v>
      </c>
      <c r="L21" s="20">
        <f t="shared" si="4"/>
        <v>1</v>
      </c>
      <c r="M21" s="21">
        <f t="shared" si="1"/>
        <v>0.25</v>
      </c>
      <c r="N21" s="20">
        <f t="shared" si="12"/>
        <v>7</v>
      </c>
      <c r="O21" s="21">
        <f t="shared" si="5"/>
        <v>0.25</v>
      </c>
      <c r="Q21">
        <v>10</v>
      </c>
      <c r="R21" t="s">
        <v>58</v>
      </c>
      <c r="S21">
        <v>0.25</v>
      </c>
      <c r="T21">
        <v>9</v>
      </c>
      <c r="U21">
        <v>28</v>
      </c>
      <c r="V21">
        <v>4</v>
      </c>
      <c r="W21">
        <v>7</v>
      </c>
      <c r="X21">
        <v>0</v>
      </c>
      <c r="Y21">
        <v>0</v>
      </c>
      <c r="Z21">
        <v>0</v>
      </c>
      <c r="AA21">
        <v>6</v>
      </c>
      <c r="AB21">
        <v>1</v>
      </c>
      <c r="AC21">
        <v>1</v>
      </c>
      <c r="AD21">
        <v>7</v>
      </c>
      <c r="AE21">
        <v>0.25</v>
      </c>
      <c r="AG21">
        <f t="shared" si="6"/>
        <v>4</v>
      </c>
      <c r="AH21">
        <f t="shared" si="7"/>
        <v>11</v>
      </c>
      <c r="AI21">
        <f t="shared" si="8"/>
        <v>7</v>
      </c>
      <c r="AJ21" t="str">
        <f t="shared" si="9"/>
        <v>Hostler</v>
      </c>
      <c r="AK21" t="str">
        <f t="shared" si="10"/>
        <v>Ron</v>
      </c>
      <c r="AL21" t="str">
        <f t="shared" si="11"/>
        <v>Hostler, Ron</v>
      </c>
    </row>
    <row r="22" spans="1:38" ht="17.100000000000001" customHeight="1" x14ac:dyDescent="0.2">
      <c r="A22" s="19">
        <v>62</v>
      </c>
      <c r="B22" s="19">
        <f t="shared" si="2"/>
        <v>5</v>
      </c>
      <c r="C22" s="36" t="str">
        <f t="shared" si="3"/>
        <v>Gilbert, Mick</v>
      </c>
      <c r="D22" s="36">
        <f t="shared" si="4"/>
        <v>10</v>
      </c>
      <c r="E22" s="20">
        <f t="shared" si="4"/>
        <v>1</v>
      </c>
      <c r="F22" s="20">
        <f t="shared" si="4"/>
        <v>3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0</v>
      </c>
      <c r="K22" s="20">
        <f t="shared" si="4"/>
        <v>4</v>
      </c>
      <c r="L22" s="20">
        <f t="shared" si="4"/>
        <v>0</v>
      </c>
      <c r="M22" s="21">
        <f t="shared" si="1"/>
        <v>0.3</v>
      </c>
      <c r="N22" s="20">
        <f t="shared" si="12"/>
        <v>3</v>
      </c>
      <c r="O22" s="21">
        <f t="shared" si="5"/>
        <v>0.3</v>
      </c>
      <c r="Q22">
        <v>11</v>
      </c>
      <c r="R22" t="s">
        <v>436</v>
      </c>
      <c r="S22">
        <v>0.3</v>
      </c>
      <c r="T22">
        <v>5</v>
      </c>
      <c r="U22">
        <v>10</v>
      </c>
      <c r="V22">
        <v>1</v>
      </c>
      <c r="W22">
        <v>3</v>
      </c>
      <c r="X22">
        <v>0</v>
      </c>
      <c r="Y22">
        <v>0</v>
      </c>
      <c r="Z22">
        <v>0</v>
      </c>
      <c r="AA22">
        <v>0</v>
      </c>
      <c r="AB22">
        <v>4</v>
      </c>
      <c r="AC22">
        <v>0</v>
      </c>
      <c r="AD22">
        <v>3</v>
      </c>
      <c r="AE22">
        <v>0.3</v>
      </c>
      <c r="AG22">
        <f t="shared" si="6"/>
        <v>5</v>
      </c>
      <c r="AH22">
        <f t="shared" si="7"/>
        <v>12</v>
      </c>
      <c r="AI22">
        <f t="shared" si="8"/>
        <v>7</v>
      </c>
      <c r="AJ22" t="str">
        <f t="shared" si="9"/>
        <v>Gilbert</v>
      </c>
      <c r="AK22" t="str">
        <f t="shared" si="10"/>
        <v>Mick</v>
      </c>
      <c r="AL22" t="str">
        <f t="shared" si="11"/>
        <v>Gilbert, Mick</v>
      </c>
    </row>
    <row r="23" spans="1:38" ht="17.100000000000001" customHeight="1" x14ac:dyDescent="0.2">
      <c r="A23" s="19">
        <v>42</v>
      </c>
      <c r="B23" s="19">
        <f t="shared" si="2"/>
        <v>8</v>
      </c>
      <c r="C23" s="36" t="str">
        <f t="shared" si="3"/>
        <v>Chester, William</v>
      </c>
      <c r="D23" s="36">
        <f t="shared" si="4"/>
        <v>24</v>
      </c>
      <c r="E23" s="20">
        <f t="shared" si="4"/>
        <v>6</v>
      </c>
      <c r="F23" s="20">
        <f t="shared" si="4"/>
        <v>14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9</v>
      </c>
      <c r="K23" s="20">
        <f t="shared" si="4"/>
        <v>2</v>
      </c>
      <c r="L23" s="20">
        <f t="shared" si="4"/>
        <v>3</v>
      </c>
      <c r="M23" s="21">
        <f t="shared" si="1"/>
        <v>0.58333333333333337</v>
      </c>
      <c r="N23" s="20">
        <f t="shared" si="12"/>
        <v>15</v>
      </c>
      <c r="O23" s="21">
        <f t="shared" si="5"/>
        <v>0.625</v>
      </c>
      <c r="Q23">
        <v>12</v>
      </c>
      <c r="R23" t="s">
        <v>437</v>
      </c>
      <c r="S23">
        <v>0.58299999999999996</v>
      </c>
      <c r="T23">
        <v>8</v>
      </c>
      <c r="U23">
        <v>24</v>
      </c>
      <c r="V23">
        <v>6</v>
      </c>
      <c r="W23">
        <v>14</v>
      </c>
      <c r="X23">
        <v>1</v>
      </c>
      <c r="Y23">
        <v>0</v>
      </c>
      <c r="Z23">
        <v>0</v>
      </c>
      <c r="AA23">
        <v>9</v>
      </c>
      <c r="AB23">
        <v>2</v>
      </c>
      <c r="AC23">
        <v>3</v>
      </c>
      <c r="AD23">
        <v>15</v>
      </c>
      <c r="AE23">
        <v>0.625</v>
      </c>
      <c r="AG23">
        <f t="shared" si="6"/>
        <v>8</v>
      </c>
      <c r="AH23">
        <f t="shared" si="7"/>
        <v>15</v>
      </c>
      <c r="AI23">
        <f t="shared" si="8"/>
        <v>7</v>
      </c>
      <c r="AJ23" t="str">
        <f t="shared" si="9"/>
        <v>Chester</v>
      </c>
      <c r="AK23" t="str">
        <f t="shared" si="10"/>
        <v>William</v>
      </c>
      <c r="AL23" t="str">
        <f t="shared" si="11"/>
        <v>Chester, William</v>
      </c>
    </row>
    <row r="24" spans="1:38" ht="17.100000000000001" customHeight="1" x14ac:dyDescent="0.2">
      <c r="A24" s="19">
        <v>69</v>
      </c>
      <c r="B24" s="19">
        <f t="shared" si="2"/>
        <v>9</v>
      </c>
      <c r="C24" s="36" t="str">
        <f t="shared" si="3"/>
        <v>Noel, Topper</v>
      </c>
      <c r="D24" s="36">
        <f t="shared" si="4"/>
        <v>26</v>
      </c>
      <c r="E24" s="20">
        <f t="shared" si="4"/>
        <v>6</v>
      </c>
      <c r="F24" s="20">
        <f t="shared" si="4"/>
        <v>5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4</v>
      </c>
      <c r="K24" s="20">
        <f t="shared" si="4"/>
        <v>4</v>
      </c>
      <c r="L24" s="20">
        <f t="shared" si="4"/>
        <v>9</v>
      </c>
      <c r="M24" s="21">
        <f t="shared" si="1"/>
        <v>0.19230769230769232</v>
      </c>
      <c r="N24" s="20">
        <f t="shared" si="12"/>
        <v>5</v>
      </c>
      <c r="O24" s="21">
        <f t="shared" si="5"/>
        <v>0.19230769230769232</v>
      </c>
      <c r="Q24">
        <v>13</v>
      </c>
      <c r="R24" t="s">
        <v>438</v>
      </c>
      <c r="S24">
        <v>0.192</v>
      </c>
      <c r="T24">
        <v>9</v>
      </c>
      <c r="U24">
        <v>26</v>
      </c>
      <c r="V24">
        <v>6</v>
      </c>
      <c r="W24">
        <v>5</v>
      </c>
      <c r="X24">
        <v>0</v>
      </c>
      <c r="Y24">
        <v>0</v>
      </c>
      <c r="Z24">
        <v>0</v>
      </c>
      <c r="AA24">
        <v>4</v>
      </c>
      <c r="AB24">
        <v>4</v>
      </c>
      <c r="AC24">
        <v>9</v>
      </c>
      <c r="AD24">
        <v>5</v>
      </c>
      <c r="AE24">
        <v>0.192</v>
      </c>
      <c r="AG24">
        <f t="shared" si="6"/>
        <v>7</v>
      </c>
      <c r="AH24">
        <f t="shared" si="7"/>
        <v>11</v>
      </c>
      <c r="AI24">
        <f t="shared" si="8"/>
        <v>4</v>
      </c>
      <c r="AJ24" t="str">
        <f t="shared" si="9"/>
        <v>Noel</v>
      </c>
      <c r="AK24" t="str">
        <f t="shared" si="10"/>
        <v>Topper</v>
      </c>
      <c r="AL24" t="str">
        <f t="shared" si="11"/>
        <v>Noel, Topper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658</v>
      </c>
      <c r="B29" s="22"/>
      <c r="C29" s="37" t="s">
        <v>39</v>
      </c>
      <c r="D29" s="38">
        <f>SUM(D12:D28)</f>
        <v>348</v>
      </c>
      <c r="E29" s="23">
        <f t="shared" ref="E29:L29" si="13">SUM(E12:E28)</f>
        <v>95</v>
      </c>
      <c r="F29" s="23">
        <f t="shared" si="13"/>
        <v>148</v>
      </c>
      <c r="G29" s="23">
        <f t="shared" si="13"/>
        <v>18</v>
      </c>
      <c r="H29" s="23">
        <f t="shared" si="13"/>
        <v>2</v>
      </c>
      <c r="I29" s="23">
        <f t="shared" si="13"/>
        <v>1</v>
      </c>
      <c r="J29" s="23">
        <f t="shared" si="13"/>
        <v>93</v>
      </c>
      <c r="K29" s="23">
        <f t="shared" si="13"/>
        <v>38</v>
      </c>
      <c r="L29" s="23">
        <f t="shared" si="13"/>
        <v>29</v>
      </c>
      <c r="M29" s="21">
        <f>F29/D29</f>
        <v>0.42528735632183906</v>
      </c>
      <c r="N29" s="24">
        <f>SUM(N12:N28)</f>
        <v>173</v>
      </c>
      <c r="O29" s="21">
        <f>N29/D29</f>
        <v>0.49712643678160917</v>
      </c>
    </row>
    <row r="30" spans="1:38" ht="17.100000000000001" customHeight="1" x14ac:dyDescent="0.2">
      <c r="A30" s="25">
        <f>A29/13</f>
        <v>50.615384615384613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88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1</v>
      </c>
      <c r="C33" s="36" t="str">
        <f>IF(AH33=0,"",AL33)</f>
        <v>Swartz, Mark</v>
      </c>
      <c r="D33" s="41">
        <f>IF(C33="","",AE33)</f>
        <v>1</v>
      </c>
      <c r="E33" s="20">
        <f>IF(C33="","",V33)</f>
        <v>3</v>
      </c>
      <c r="F33" s="20">
        <f>IF(C33="","",U33)</f>
        <v>6</v>
      </c>
      <c r="G33" s="20">
        <f>IF(C33="","",W33)</f>
        <v>5</v>
      </c>
      <c r="H33" s="20">
        <f>IF(C33="","",X33)</f>
        <v>0</v>
      </c>
      <c r="I33" s="31">
        <f>IF(C33="","",E33*7/D33)</f>
        <v>21</v>
      </c>
      <c r="J33" s="31">
        <f>IF(C33="","",F33*7/D33)</f>
        <v>42</v>
      </c>
      <c r="K33" s="31">
        <f>IF(C33="","",G33*7/D33)</f>
        <v>35</v>
      </c>
      <c r="L33" s="31">
        <f>IF(C33="","",H33*7/D33)</f>
        <v>0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3</v>
      </c>
      <c r="R33" t="s">
        <v>429</v>
      </c>
      <c r="S33">
        <v>1</v>
      </c>
      <c r="T33">
        <v>1</v>
      </c>
      <c r="U33">
        <v>6</v>
      </c>
      <c r="V33">
        <v>3</v>
      </c>
      <c r="W33">
        <v>5</v>
      </c>
      <c r="X33">
        <v>0</v>
      </c>
      <c r="Y33">
        <v>0</v>
      </c>
      <c r="Z33">
        <v>0</v>
      </c>
      <c r="AA33">
        <v>0</v>
      </c>
      <c r="AE33">
        <f>DOLLARDE(T33,3)</f>
        <v>1</v>
      </c>
      <c r="AG33">
        <f>FIND(" ",R33)</f>
        <v>5</v>
      </c>
      <c r="AH33">
        <f>LEN(R33)</f>
        <v>11</v>
      </c>
      <c r="AI33">
        <f>AH33-AG33</f>
        <v>6</v>
      </c>
      <c r="AJ33" t="str">
        <f>RIGHT(R33,AI33)</f>
        <v>Swartz</v>
      </c>
      <c r="AK33" t="str">
        <f>LEFT(R33,(AG33-1))</f>
        <v>Mark</v>
      </c>
      <c r="AL33" t="str">
        <f>AJ33&amp;", "&amp;AK33</f>
        <v>Swartz, Mark</v>
      </c>
    </row>
    <row r="34" spans="1:38" ht="17.100000000000001" customHeight="1" x14ac:dyDescent="0.2">
      <c r="A34" s="19"/>
      <c r="B34" s="19">
        <f t="shared" ref="B34:B41" si="14">IF(C34="","",S34)</f>
        <v>9</v>
      </c>
      <c r="C34" s="36" t="str">
        <f t="shared" ref="C34:C41" si="15">IF(AH34=0,"",AL34)</f>
        <v>Yoho, Eric</v>
      </c>
      <c r="D34" s="41">
        <f t="shared" ref="D34:D41" si="16">IF(C34="","",AE34)</f>
        <v>34</v>
      </c>
      <c r="E34" s="20">
        <f t="shared" ref="E34:E41" si="17">IF(C34="","",V34)</f>
        <v>41</v>
      </c>
      <c r="F34" s="20">
        <f t="shared" ref="F34:F41" si="18">IF(C34="","",U34)</f>
        <v>10</v>
      </c>
      <c r="G34" s="20">
        <f t="shared" ref="G34:G41" si="19">IF(C34="","",W34)</f>
        <v>6</v>
      </c>
      <c r="H34" s="20">
        <f t="shared" ref="H34:H41" si="20">IF(C34="","",X34)</f>
        <v>24</v>
      </c>
      <c r="I34" s="31">
        <f t="shared" ref="I34:I41" si="21">IF(C34="","",E34*7/D34)</f>
        <v>8.4411764705882355</v>
      </c>
      <c r="J34" s="31">
        <f t="shared" ref="J34:J41" si="22">IF(C34="","",F34*7/D34)</f>
        <v>2.0588235294117645</v>
      </c>
      <c r="K34" s="31">
        <f t="shared" ref="K34:K41" si="23">IF(C34="","",G34*7/D34)</f>
        <v>1.2352941176470589</v>
      </c>
      <c r="L34" s="31">
        <f t="shared" ref="L34:L41" si="24">IF(C34="","",H34*7/D34)</f>
        <v>4.9411764705882355</v>
      </c>
      <c r="M34" s="20">
        <f t="shared" ref="M34:M41" si="25">IF(C34="","",Y34)</f>
        <v>5</v>
      </c>
      <c r="N34" s="20">
        <f t="shared" ref="N34:N41" si="26">IF(C34="","",Z34)</f>
        <v>2</v>
      </c>
      <c r="O34" s="20">
        <f t="shared" ref="O34:O41" si="27">IF(C34="","",AA34)</f>
        <v>1</v>
      </c>
      <c r="Q34">
        <v>4</v>
      </c>
      <c r="R34" t="s">
        <v>430</v>
      </c>
      <c r="S34">
        <v>9</v>
      </c>
      <c r="T34">
        <v>34</v>
      </c>
      <c r="U34">
        <v>10</v>
      </c>
      <c r="V34">
        <v>41</v>
      </c>
      <c r="W34">
        <v>6</v>
      </c>
      <c r="X34">
        <v>24</v>
      </c>
      <c r="Y34">
        <v>5</v>
      </c>
      <c r="Z34">
        <v>2</v>
      </c>
      <c r="AA34">
        <v>1</v>
      </c>
      <c r="AE34">
        <f t="shared" ref="AE34:AE42" si="28">DOLLARDE(T34,3)</f>
        <v>34</v>
      </c>
      <c r="AG34">
        <f t="shared" ref="AG34:AG41" si="29">FIND(" ",R34)</f>
        <v>5</v>
      </c>
      <c r="AH34">
        <f t="shared" ref="AH34:AH41" si="30">LEN(R34)</f>
        <v>9</v>
      </c>
      <c r="AI34">
        <f t="shared" ref="AI34:AI41" si="31">AH34-AG34</f>
        <v>4</v>
      </c>
      <c r="AJ34" t="str">
        <f t="shared" ref="AJ34:AJ41" si="32">RIGHT(R34,AI34)</f>
        <v>Yoho</v>
      </c>
      <c r="AK34" t="str">
        <f t="shared" ref="AK34:AK41" si="33">LEFT(R34,(AG34-1))</f>
        <v>Eric</v>
      </c>
      <c r="AL34" t="str">
        <f t="shared" ref="AL34:AL41" si="34">AJ34&amp;", "&amp;AK34</f>
        <v>Yoho, Eric</v>
      </c>
    </row>
    <row r="35" spans="1:38" ht="17.100000000000001" customHeight="1" x14ac:dyDescent="0.2">
      <c r="A35" s="19"/>
      <c r="B35" s="19">
        <f t="shared" si="14"/>
        <v>8</v>
      </c>
      <c r="C35" s="36" t="str">
        <f t="shared" si="15"/>
        <v>Palmer, Justin</v>
      </c>
      <c r="D35" s="41">
        <f t="shared" si="16"/>
        <v>23.666666666666664</v>
      </c>
      <c r="E35" s="20">
        <f t="shared" si="17"/>
        <v>28</v>
      </c>
      <c r="F35" s="20">
        <f t="shared" si="18"/>
        <v>11</v>
      </c>
      <c r="G35" s="20">
        <f t="shared" si="19"/>
        <v>16</v>
      </c>
      <c r="H35" s="20">
        <f t="shared" si="20"/>
        <v>13</v>
      </c>
      <c r="I35" s="31">
        <f t="shared" si="21"/>
        <v>8.2816901408450718</v>
      </c>
      <c r="J35" s="31">
        <f t="shared" si="22"/>
        <v>3.2535211267605635</v>
      </c>
      <c r="K35" s="31">
        <f t="shared" si="23"/>
        <v>4.7323943661971839</v>
      </c>
      <c r="L35" s="31">
        <f t="shared" si="24"/>
        <v>3.8450704225352115</v>
      </c>
      <c r="M35" s="20">
        <f t="shared" si="25"/>
        <v>1</v>
      </c>
      <c r="N35" s="20">
        <f t="shared" si="26"/>
        <v>2</v>
      </c>
      <c r="O35" s="20">
        <f t="shared" si="27"/>
        <v>2</v>
      </c>
      <c r="Q35">
        <v>5</v>
      </c>
      <c r="R35" t="s">
        <v>431</v>
      </c>
      <c r="S35">
        <v>8</v>
      </c>
      <c r="T35">
        <v>23.2</v>
      </c>
      <c r="U35">
        <v>11</v>
      </c>
      <c r="V35">
        <v>28</v>
      </c>
      <c r="W35">
        <v>16</v>
      </c>
      <c r="X35">
        <v>13</v>
      </c>
      <c r="Y35">
        <v>1</v>
      </c>
      <c r="Z35">
        <v>2</v>
      </c>
      <c r="AA35">
        <v>2</v>
      </c>
      <c r="AE35">
        <f t="shared" si="28"/>
        <v>23.666666666666664</v>
      </c>
      <c r="AG35">
        <f t="shared" si="29"/>
        <v>7</v>
      </c>
      <c r="AH35">
        <f t="shared" si="30"/>
        <v>13</v>
      </c>
      <c r="AI35">
        <f t="shared" si="31"/>
        <v>6</v>
      </c>
      <c r="AJ35" t="str">
        <f t="shared" si="32"/>
        <v>Palmer</v>
      </c>
      <c r="AK35" t="str">
        <f t="shared" si="33"/>
        <v>Justin</v>
      </c>
      <c r="AL35" t="str">
        <f t="shared" si="34"/>
        <v>Palmer, Justin</v>
      </c>
    </row>
    <row r="36" spans="1:38" ht="17.100000000000001" customHeight="1" x14ac:dyDescent="0.2">
      <c r="A36" s="19"/>
      <c r="B36" s="19">
        <f t="shared" si="14"/>
        <v>2</v>
      </c>
      <c r="C36" s="36" t="str">
        <f t="shared" si="15"/>
        <v>Haugh, Kelso</v>
      </c>
      <c r="D36" s="41">
        <f t="shared" si="16"/>
        <v>3</v>
      </c>
      <c r="E36" s="20">
        <f t="shared" si="17"/>
        <v>8</v>
      </c>
      <c r="F36" s="20">
        <f t="shared" si="18"/>
        <v>7</v>
      </c>
      <c r="G36" s="20">
        <f t="shared" si="19"/>
        <v>3</v>
      </c>
      <c r="H36" s="20">
        <f t="shared" si="20"/>
        <v>3</v>
      </c>
      <c r="I36" s="31">
        <f t="shared" si="21"/>
        <v>18.666666666666668</v>
      </c>
      <c r="J36" s="31">
        <f t="shared" si="22"/>
        <v>16.333333333333332</v>
      </c>
      <c r="K36" s="31">
        <f t="shared" si="23"/>
        <v>7</v>
      </c>
      <c r="L36" s="31">
        <f t="shared" si="24"/>
        <v>7</v>
      </c>
      <c r="M36" s="20">
        <f t="shared" si="25"/>
        <v>0</v>
      </c>
      <c r="N36" s="20">
        <f t="shared" si="26"/>
        <v>0</v>
      </c>
      <c r="O36" s="20">
        <f t="shared" si="27"/>
        <v>0</v>
      </c>
      <c r="Q36">
        <v>6</v>
      </c>
      <c r="R36" t="s">
        <v>432</v>
      </c>
      <c r="S36">
        <v>2</v>
      </c>
      <c r="T36">
        <v>3</v>
      </c>
      <c r="U36">
        <v>7</v>
      </c>
      <c r="V36">
        <v>8</v>
      </c>
      <c r="W36">
        <v>3</v>
      </c>
      <c r="X36">
        <v>3</v>
      </c>
      <c r="Y36">
        <v>0</v>
      </c>
      <c r="Z36">
        <v>0</v>
      </c>
      <c r="AA36">
        <v>0</v>
      </c>
      <c r="AE36">
        <f t="shared" si="28"/>
        <v>3</v>
      </c>
      <c r="AG36">
        <f t="shared" si="29"/>
        <v>6</v>
      </c>
      <c r="AH36">
        <f t="shared" si="30"/>
        <v>11</v>
      </c>
      <c r="AI36">
        <f t="shared" si="31"/>
        <v>5</v>
      </c>
      <c r="AJ36" t="str">
        <f t="shared" si="32"/>
        <v>Haugh</v>
      </c>
      <c r="AK36" t="str">
        <f t="shared" si="33"/>
        <v>Kelso</v>
      </c>
      <c r="AL36" t="str">
        <f t="shared" si="34"/>
        <v>Haugh, Kelso</v>
      </c>
    </row>
    <row r="37" spans="1:38" ht="17.100000000000001" customHeight="1" x14ac:dyDescent="0.2">
      <c r="A37" s="19"/>
      <c r="B37" s="19">
        <f t="shared" si="14"/>
        <v>2</v>
      </c>
      <c r="C37" s="36" t="str">
        <f t="shared" si="15"/>
        <v>Kessler, Bryan</v>
      </c>
      <c r="D37" s="41">
        <f t="shared" si="16"/>
        <v>2.6666666666666674</v>
      </c>
      <c r="E37" s="20">
        <f t="shared" si="17"/>
        <v>7</v>
      </c>
      <c r="F37" s="20">
        <f t="shared" si="18"/>
        <v>4</v>
      </c>
      <c r="G37" s="20">
        <f t="shared" si="19"/>
        <v>3</v>
      </c>
      <c r="H37" s="20">
        <f t="shared" si="20"/>
        <v>2</v>
      </c>
      <c r="I37" s="31">
        <f t="shared" si="21"/>
        <v>18.374999999999996</v>
      </c>
      <c r="J37" s="31">
        <f t="shared" si="22"/>
        <v>10.499999999999996</v>
      </c>
      <c r="K37" s="31">
        <f t="shared" si="23"/>
        <v>7.8749999999999982</v>
      </c>
      <c r="L37" s="31">
        <f t="shared" si="24"/>
        <v>5.2499999999999982</v>
      </c>
      <c r="M37" s="20">
        <f t="shared" si="25"/>
        <v>0</v>
      </c>
      <c r="N37" s="20">
        <f t="shared" si="26"/>
        <v>0</v>
      </c>
      <c r="O37" s="20">
        <f t="shared" si="27"/>
        <v>0</v>
      </c>
      <c r="Q37">
        <v>8</v>
      </c>
      <c r="R37" t="s">
        <v>434</v>
      </c>
      <c r="S37">
        <v>2</v>
      </c>
      <c r="T37">
        <v>2.2000000000000002</v>
      </c>
      <c r="U37">
        <v>4</v>
      </c>
      <c r="V37">
        <v>7</v>
      </c>
      <c r="W37">
        <v>3</v>
      </c>
      <c r="X37">
        <v>2</v>
      </c>
      <c r="Y37">
        <v>0</v>
      </c>
      <c r="Z37">
        <v>0</v>
      </c>
      <c r="AA37">
        <v>0</v>
      </c>
      <c r="AE37">
        <f t="shared" si="28"/>
        <v>2.6666666666666674</v>
      </c>
      <c r="AG37">
        <f t="shared" si="29"/>
        <v>6</v>
      </c>
      <c r="AH37">
        <f t="shared" si="30"/>
        <v>13</v>
      </c>
      <c r="AI37">
        <f t="shared" si="31"/>
        <v>7</v>
      </c>
      <c r="AJ37" t="str">
        <f t="shared" si="32"/>
        <v>Kessler</v>
      </c>
      <c r="AK37" t="str">
        <f t="shared" si="33"/>
        <v>Bryan</v>
      </c>
      <c r="AL37" t="str">
        <f t="shared" si="34"/>
        <v>Kessler, Bryan</v>
      </c>
    </row>
    <row r="38" spans="1:38" ht="17.100000000000001" customHeight="1" x14ac:dyDescent="0.2">
      <c r="A38" s="19"/>
      <c r="B38" s="19" t="str">
        <f t="shared" si="14"/>
        <v/>
      </c>
      <c r="C38" s="36" t="str">
        <f t="shared" si="15"/>
        <v/>
      </c>
      <c r="D38" s="41" t="str">
        <f t="shared" si="16"/>
        <v/>
      </c>
      <c r="E38" s="20" t="str">
        <f t="shared" si="17"/>
        <v/>
      </c>
      <c r="F38" s="20" t="str">
        <f t="shared" si="18"/>
        <v/>
      </c>
      <c r="G38" s="20" t="str">
        <f t="shared" si="19"/>
        <v/>
      </c>
      <c r="H38" s="20" t="str">
        <f t="shared" si="20"/>
        <v/>
      </c>
      <c r="I38" s="31" t="str">
        <f t="shared" si="21"/>
        <v/>
      </c>
      <c r="J38" s="31" t="str">
        <f t="shared" si="22"/>
        <v/>
      </c>
      <c r="K38" s="31" t="str">
        <f t="shared" si="23"/>
        <v/>
      </c>
      <c r="L38" s="31" t="str">
        <f t="shared" si="24"/>
        <v/>
      </c>
      <c r="M38" s="20" t="str">
        <f t="shared" si="25"/>
        <v/>
      </c>
      <c r="N38" s="20" t="str">
        <f t="shared" si="26"/>
        <v/>
      </c>
      <c r="O38" s="20" t="str">
        <f t="shared" si="27"/>
        <v/>
      </c>
      <c r="AE38">
        <f t="shared" si="28"/>
        <v>0</v>
      </c>
      <c r="AG38" t="e">
        <f t="shared" si="29"/>
        <v>#VALUE!</v>
      </c>
      <c r="AH38">
        <f t="shared" si="30"/>
        <v>0</v>
      </c>
      <c r="AI38" t="e">
        <f t="shared" si="31"/>
        <v>#VALUE!</v>
      </c>
      <c r="AJ38" t="e">
        <f t="shared" si="32"/>
        <v>#VALUE!</v>
      </c>
      <c r="AK38" t="e">
        <f t="shared" si="33"/>
        <v>#VALUE!</v>
      </c>
      <c r="AL38" t="e">
        <f t="shared" si="34"/>
        <v>#VALUE!</v>
      </c>
    </row>
    <row r="39" spans="1:38" ht="17.100000000000001" customHeight="1" x14ac:dyDescent="0.2">
      <c r="A39" s="19"/>
      <c r="B39" s="19" t="str">
        <f t="shared" si="14"/>
        <v/>
      </c>
      <c r="C39" s="36" t="str">
        <f t="shared" si="15"/>
        <v/>
      </c>
      <c r="D39" s="41" t="str">
        <f t="shared" si="16"/>
        <v/>
      </c>
      <c r="E39" s="20" t="str">
        <f t="shared" si="17"/>
        <v/>
      </c>
      <c r="F39" s="20" t="str">
        <f t="shared" si="18"/>
        <v/>
      </c>
      <c r="G39" s="20" t="str">
        <f t="shared" si="19"/>
        <v/>
      </c>
      <c r="H39" s="20" t="str">
        <f t="shared" si="20"/>
        <v/>
      </c>
      <c r="I39" s="31" t="str">
        <f t="shared" si="21"/>
        <v/>
      </c>
      <c r="J39" s="31" t="str">
        <f t="shared" si="22"/>
        <v/>
      </c>
      <c r="K39" s="31" t="str">
        <f t="shared" si="23"/>
        <v/>
      </c>
      <c r="L39" s="31" t="str">
        <f t="shared" si="24"/>
        <v/>
      </c>
      <c r="M39" s="20" t="str">
        <f t="shared" si="25"/>
        <v/>
      </c>
      <c r="N39" s="20" t="str">
        <f t="shared" si="26"/>
        <v/>
      </c>
      <c r="O39" s="20" t="str">
        <f t="shared" si="27"/>
        <v/>
      </c>
      <c r="AE39">
        <f t="shared" si="28"/>
        <v>0</v>
      </c>
      <c r="AG39" t="e">
        <f t="shared" si="29"/>
        <v>#VALUE!</v>
      </c>
      <c r="AH39">
        <f t="shared" si="30"/>
        <v>0</v>
      </c>
      <c r="AI39" t="e">
        <f t="shared" si="31"/>
        <v>#VALUE!</v>
      </c>
      <c r="AJ39" t="e">
        <f t="shared" si="32"/>
        <v>#VALUE!</v>
      </c>
      <c r="AK39" t="e">
        <f t="shared" si="33"/>
        <v>#VALUE!</v>
      </c>
      <c r="AL39" t="e">
        <f t="shared" si="34"/>
        <v>#VALUE!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41">
        <f t="shared" ref="D42:H42" si="35">SUM(D33:D41)</f>
        <v>64.333333333333329</v>
      </c>
      <c r="E42" s="35">
        <f t="shared" si="35"/>
        <v>87</v>
      </c>
      <c r="F42" s="35">
        <f t="shared" si="35"/>
        <v>38</v>
      </c>
      <c r="G42" s="35">
        <f t="shared" si="35"/>
        <v>33</v>
      </c>
      <c r="H42" s="35">
        <f t="shared" si="35"/>
        <v>42</v>
      </c>
      <c r="I42" s="31">
        <f>E42*7/D42</f>
        <v>9.4663212435233159</v>
      </c>
      <c r="J42" s="31">
        <f>F42*7/D42</f>
        <v>4.1347150259067362</v>
      </c>
      <c r="K42" s="32">
        <f>G42*7/D42</f>
        <v>3.590673575129534</v>
      </c>
      <c r="L42" s="32">
        <f>H42*7/D42</f>
        <v>4.5699481865284977</v>
      </c>
      <c r="M42" s="20">
        <f>SUM(M33:M41)</f>
        <v>6</v>
      </c>
      <c r="N42" s="20">
        <f t="shared" ref="N42:O42" si="36">SUM(N33:N41)</f>
        <v>4</v>
      </c>
      <c r="O42" s="20">
        <f t="shared" si="36"/>
        <v>3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Normal="100" workbookViewId="0">
      <selection activeCell="Q32" sqref="Q32:AA3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38" s="8" customFormat="1" ht="17.100000000000001" customHeight="1" x14ac:dyDescent="0.25">
      <c r="A1" s="1" t="s">
        <v>48</v>
      </c>
      <c r="B1" s="2"/>
      <c r="C1" s="2"/>
      <c r="D1" s="2"/>
      <c r="E1" s="3"/>
      <c r="F1" s="4"/>
      <c r="G1" s="5" t="s">
        <v>0</v>
      </c>
      <c r="H1" s="6" t="s">
        <v>3</v>
      </c>
      <c r="I1" s="7" t="s">
        <v>123</v>
      </c>
      <c r="J1" s="5" t="s">
        <v>2</v>
      </c>
      <c r="K1" s="6" t="s">
        <v>3</v>
      </c>
      <c r="L1" s="7" t="s">
        <v>113</v>
      </c>
      <c r="M1" s="5" t="s">
        <v>4</v>
      </c>
      <c r="N1" s="6" t="s">
        <v>1</v>
      </c>
      <c r="O1" s="7" t="s">
        <v>124</v>
      </c>
    </row>
    <row r="2" spans="1:38" s="8" customFormat="1" ht="17.100000000000001" customHeight="1" x14ac:dyDescent="0.25">
      <c r="A2" s="2"/>
      <c r="B2" s="2"/>
      <c r="C2" s="2"/>
      <c r="D2" s="2"/>
      <c r="E2" s="3"/>
      <c r="F2" s="3"/>
      <c r="G2" s="9">
        <v>42267</v>
      </c>
      <c r="H2" s="10" t="s">
        <v>5</v>
      </c>
      <c r="I2" s="11"/>
      <c r="J2" s="9">
        <v>42273</v>
      </c>
      <c r="K2" s="10" t="s">
        <v>5</v>
      </c>
      <c r="L2" s="11"/>
      <c r="M2" s="9">
        <v>42274</v>
      </c>
      <c r="N2" s="10" t="s">
        <v>5</v>
      </c>
      <c r="O2" s="11"/>
    </row>
    <row r="3" spans="1:38" s="8" customFormat="1" ht="17.100000000000001" customHeight="1" x14ac:dyDescent="0.25">
      <c r="A3" s="1" t="s">
        <v>6</v>
      </c>
      <c r="B3" s="2"/>
      <c r="C3" s="1" t="s">
        <v>56</v>
      </c>
      <c r="D3" s="2"/>
      <c r="E3" s="12"/>
      <c r="F3" s="3"/>
      <c r="G3" s="13" t="s">
        <v>7</v>
      </c>
      <c r="H3" s="14" t="s">
        <v>9</v>
      </c>
      <c r="I3" s="15"/>
      <c r="J3" s="13" t="s">
        <v>7</v>
      </c>
      <c r="K3" s="14" t="s">
        <v>49</v>
      </c>
      <c r="L3" s="15"/>
      <c r="M3" s="13" t="s">
        <v>129</v>
      </c>
      <c r="N3" s="14" t="s">
        <v>52</v>
      </c>
      <c r="O3" s="15"/>
    </row>
    <row r="4" spans="1:38" s="8" customFormat="1" ht="17.100000000000001" customHeight="1" x14ac:dyDescent="0.25">
      <c r="A4" s="2"/>
      <c r="B4" s="2"/>
      <c r="C4" s="2"/>
      <c r="D4" s="2"/>
      <c r="E4" s="3"/>
      <c r="F4" s="3"/>
      <c r="G4" s="5" t="s">
        <v>10</v>
      </c>
      <c r="H4" s="6" t="s">
        <v>3</v>
      </c>
      <c r="I4" s="7" t="s">
        <v>518</v>
      </c>
      <c r="J4" s="5" t="s">
        <v>11</v>
      </c>
      <c r="K4" s="6" t="s">
        <v>3</v>
      </c>
      <c r="L4" s="7" t="s">
        <v>110</v>
      </c>
      <c r="M4" s="5" t="s">
        <v>12</v>
      </c>
      <c r="N4" s="6" t="s">
        <v>3</v>
      </c>
      <c r="O4" s="7" t="s">
        <v>118</v>
      </c>
    </row>
    <row r="5" spans="1:38" s="8" customFormat="1" ht="17.100000000000001" customHeight="1" x14ac:dyDescent="0.25">
      <c r="A5" s="1" t="s">
        <v>13</v>
      </c>
      <c r="B5" s="2"/>
      <c r="C5" s="1" t="s">
        <v>57</v>
      </c>
      <c r="D5" s="2"/>
      <c r="E5" s="12"/>
      <c r="F5" s="3"/>
      <c r="G5" s="9">
        <v>42288</v>
      </c>
      <c r="H5" s="10" t="s">
        <v>5</v>
      </c>
      <c r="J5" s="9">
        <v>41930</v>
      </c>
      <c r="K5" s="10" t="s">
        <v>5</v>
      </c>
      <c r="L5" s="11"/>
      <c r="M5" s="9">
        <v>42301</v>
      </c>
      <c r="N5" s="10" t="s">
        <v>5</v>
      </c>
      <c r="O5" s="11"/>
    </row>
    <row r="6" spans="1:38" s="8" customFormat="1" ht="17.100000000000001" customHeight="1" x14ac:dyDescent="0.25">
      <c r="A6" s="2"/>
      <c r="B6" s="2"/>
      <c r="C6" s="2"/>
      <c r="D6" s="2"/>
      <c r="E6" s="3"/>
      <c r="F6" s="3"/>
      <c r="G6" s="13" t="s">
        <v>129</v>
      </c>
      <c r="H6" s="14" t="s">
        <v>14</v>
      </c>
      <c r="J6" s="13" t="s">
        <v>129</v>
      </c>
      <c r="K6" s="14" t="s">
        <v>8</v>
      </c>
      <c r="L6" s="15"/>
      <c r="M6" s="13" t="s">
        <v>129</v>
      </c>
      <c r="N6" s="14" t="s">
        <v>15</v>
      </c>
      <c r="O6" s="15"/>
    </row>
    <row r="7" spans="1:38" s="8" customFormat="1" ht="17.100000000000001" customHeight="1" x14ac:dyDescent="0.25">
      <c r="A7" s="1" t="s">
        <v>16</v>
      </c>
      <c r="B7" s="2"/>
      <c r="C7" s="12">
        <f>COUNTIF(D1:O9,"won")</f>
        <v>2</v>
      </c>
      <c r="D7" s="5" t="s">
        <v>17</v>
      </c>
      <c r="E7" s="6" t="s">
        <v>3</v>
      </c>
      <c r="F7" s="7" t="s">
        <v>520</v>
      </c>
      <c r="G7" s="5" t="s">
        <v>18</v>
      </c>
      <c r="H7" s="6" t="s">
        <v>1</v>
      </c>
      <c r="I7" s="7" t="s">
        <v>110</v>
      </c>
      <c r="J7" s="5" t="s">
        <v>19</v>
      </c>
      <c r="K7" s="6" t="s">
        <v>3</v>
      </c>
      <c r="L7" s="7" t="s">
        <v>539</v>
      </c>
      <c r="M7" s="5" t="s">
        <v>20</v>
      </c>
      <c r="N7" s="6" t="s">
        <v>3</v>
      </c>
      <c r="O7" s="7" t="s">
        <v>549</v>
      </c>
    </row>
    <row r="8" spans="1:38" s="8" customFormat="1" ht="17.100000000000001" customHeight="1" x14ac:dyDescent="0.25">
      <c r="A8" s="1" t="s">
        <v>21</v>
      </c>
      <c r="B8" s="2"/>
      <c r="C8" s="12">
        <f>COUNTIF(D1:O9,"lost")</f>
        <v>8</v>
      </c>
      <c r="D8" s="9">
        <v>42302</v>
      </c>
      <c r="E8" s="10" t="s">
        <v>5</v>
      </c>
      <c r="F8" s="11"/>
      <c r="G8" s="9">
        <v>42308</v>
      </c>
      <c r="H8" s="10" t="s">
        <v>5</v>
      </c>
      <c r="I8" s="11"/>
      <c r="J8" s="9">
        <v>42309</v>
      </c>
      <c r="K8" s="10" t="s">
        <v>5</v>
      </c>
      <c r="L8" s="11"/>
      <c r="M8" s="9">
        <v>42316</v>
      </c>
      <c r="N8" s="10" t="s">
        <v>5</v>
      </c>
      <c r="O8" s="11"/>
    </row>
    <row r="9" spans="1:38" s="8" customFormat="1" ht="17.100000000000001" customHeight="1" x14ac:dyDescent="0.25">
      <c r="A9" s="1" t="s">
        <v>22</v>
      </c>
      <c r="B9" s="2"/>
      <c r="C9" s="12">
        <f>COUNTIF(D1:O9,"tie")</f>
        <v>0</v>
      </c>
      <c r="D9" s="13" t="s">
        <v>7</v>
      </c>
      <c r="E9" s="14" t="s">
        <v>23</v>
      </c>
      <c r="F9" s="15"/>
      <c r="G9" s="13" t="s">
        <v>129</v>
      </c>
      <c r="H9" s="14" t="s">
        <v>68</v>
      </c>
      <c r="I9" s="15"/>
      <c r="J9" s="13" t="s">
        <v>129</v>
      </c>
      <c r="K9" s="14" t="s">
        <v>47</v>
      </c>
      <c r="L9" s="15"/>
      <c r="M9" s="13" t="s">
        <v>129</v>
      </c>
      <c r="N9" s="14" t="s">
        <v>62</v>
      </c>
      <c r="O9" s="15"/>
    </row>
    <row r="10" spans="1:38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38" ht="17.100000000000001" customHeight="1" x14ac:dyDescent="0.2">
      <c r="A11" s="16" t="s">
        <v>24</v>
      </c>
      <c r="B11" s="16" t="s">
        <v>25</v>
      </c>
      <c r="C11" s="17" t="s">
        <v>26</v>
      </c>
      <c r="D11" s="16" t="s">
        <v>27</v>
      </c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32</v>
      </c>
      <c r="J11" s="16" t="s">
        <v>33</v>
      </c>
      <c r="K11" s="16" t="s">
        <v>34</v>
      </c>
      <c r="L11" s="16" t="s">
        <v>35</v>
      </c>
      <c r="M11" s="16" t="s">
        <v>36</v>
      </c>
      <c r="N11" s="16" t="s">
        <v>37</v>
      </c>
      <c r="O11" s="18" t="s">
        <v>38</v>
      </c>
      <c r="Q11" s="34" t="s">
        <v>75</v>
      </c>
      <c r="R11" t="s">
        <v>26</v>
      </c>
      <c r="S11" s="33" t="s">
        <v>76</v>
      </c>
      <c r="T11" s="33" t="s">
        <v>77</v>
      </c>
      <c r="U11" s="33" t="s">
        <v>78</v>
      </c>
      <c r="V11" s="33" t="s">
        <v>79</v>
      </c>
      <c r="W11" s="33" t="s">
        <v>80</v>
      </c>
      <c r="X11" s="33" t="s">
        <v>30</v>
      </c>
      <c r="Y11" s="33" t="s">
        <v>31</v>
      </c>
      <c r="Z11" s="33" t="s">
        <v>32</v>
      </c>
      <c r="AA11" s="33" t="s">
        <v>33</v>
      </c>
      <c r="AB11" s="33" t="s">
        <v>34</v>
      </c>
      <c r="AC11" s="33" t="s">
        <v>35</v>
      </c>
      <c r="AD11" s="33" t="s">
        <v>37</v>
      </c>
      <c r="AE11" s="33" t="s">
        <v>81</v>
      </c>
    </row>
    <row r="12" spans="1:38" ht="17.100000000000001" customHeight="1" x14ac:dyDescent="0.2">
      <c r="A12" s="19">
        <v>44</v>
      </c>
      <c r="B12" s="19">
        <f>T12</f>
        <v>7</v>
      </c>
      <c r="C12" s="36" t="str">
        <f>AL12</f>
        <v>Schwenk, Jeff</v>
      </c>
      <c r="D12" s="36">
        <f t="shared" ref="D12:L12" si="0">U12</f>
        <v>20</v>
      </c>
      <c r="E12" s="20">
        <f t="shared" si="0"/>
        <v>4</v>
      </c>
      <c r="F12" s="20">
        <f t="shared" si="0"/>
        <v>5</v>
      </c>
      <c r="G12" s="20">
        <f t="shared" si="0"/>
        <v>1</v>
      </c>
      <c r="H12" s="20">
        <f t="shared" si="0"/>
        <v>1</v>
      </c>
      <c r="I12" s="20">
        <f t="shared" si="0"/>
        <v>0</v>
      </c>
      <c r="J12" s="20">
        <f t="shared" si="0"/>
        <v>1</v>
      </c>
      <c r="K12" s="20">
        <f t="shared" si="0"/>
        <v>3</v>
      </c>
      <c r="L12" s="20">
        <f t="shared" si="0"/>
        <v>2</v>
      </c>
      <c r="M12" s="21">
        <f t="shared" ref="M12:M24" si="1">F12/D12</f>
        <v>0.25</v>
      </c>
      <c r="N12" s="20">
        <f>F12+G12+(H12*2)+(I12*3)</f>
        <v>8</v>
      </c>
      <c r="O12" s="21">
        <f>N12/D12</f>
        <v>0.4</v>
      </c>
      <c r="Q12">
        <v>1</v>
      </c>
      <c r="R12" t="s">
        <v>442</v>
      </c>
      <c r="S12">
        <v>0.25</v>
      </c>
      <c r="T12">
        <v>7</v>
      </c>
      <c r="U12">
        <v>20</v>
      </c>
      <c r="V12">
        <v>4</v>
      </c>
      <c r="W12">
        <v>5</v>
      </c>
      <c r="X12">
        <v>1</v>
      </c>
      <c r="Y12">
        <v>1</v>
      </c>
      <c r="Z12">
        <v>0</v>
      </c>
      <c r="AA12">
        <v>1</v>
      </c>
      <c r="AB12">
        <v>3</v>
      </c>
      <c r="AC12">
        <v>2</v>
      </c>
      <c r="AD12">
        <v>8</v>
      </c>
      <c r="AE12">
        <v>0.4</v>
      </c>
      <c r="AG12">
        <f>FIND(" ",R12)</f>
        <v>5</v>
      </c>
      <c r="AH12">
        <f>LEN(R12)</f>
        <v>12</v>
      </c>
      <c r="AI12">
        <f>AH12-AG12</f>
        <v>7</v>
      </c>
      <c r="AJ12" t="str">
        <f>RIGHT(R12,AI12)</f>
        <v>Schwenk</v>
      </c>
      <c r="AK12" t="str">
        <f>LEFT(R12,(AG12-1))</f>
        <v>Jeff</v>
      </c>
      <c r="AL12" t="str">
        <f>AJ12&amp;", "&amp;AK12</f>
        <v>Schwenk, Jeff</v>
      </c>
    </row>
    <row r="13" spans="1:38" ht="17.100000000000001" customHeight="1" x14ac:dyDescent="0.2">
      <c r="A13" s="19">
        <v>59</v>
      </c>
      <c r="B13" s="19">
        <f t="shared" ref="B13:B24" si="2">T13</f>
        <v>10</v>
      </c>
      <c r="C13" s="36" t="str">
        <f t="shared" ref="C13:C24" si="3">AL13</f>
        <v>Stottlemyer, Barry</v>
      </c>
      <c r="D13" s="36">
        <f t="shared" ref="D13:L24" si="4">U13</f>
        <v>28</v>
      </c>
      <c r="E13" s="20">
        <f t="shared" si="4"/>
        <v>8</v>
      </c>
      <c r="F13" s="20">
        <f t="shared" si="4"/>
        <v>11</v>
      </c>
      <c r="G13" s="20">
        <f t="shared" si="4"/>
        <v>2</v>
      </c>
      <c r="H13" s="20">
        <f t="shared" si="4"/>
        <v>0</v>
      </c>
      <c r="I13" s="20">
        <f t="shared" si="4"/>
        <v>0</v>
      </c>
      <c r="J13" s="20">
        <f t="shared" si="4"/>
        <v>3</v>
      </c>
      <c r="K13" s="20">
        <f t="shared" si="4"/>
        <v>6</v>
      </c>
      <c r="L13" s="20">
        <f t="shared" si="4"/>
        <v>1</v>
      </c>
      <c r="M13" s="21">
        <f t="shared" si="1"/>
        <v>0.39285714285714285</v>
      </c>
      <c r="N13" s="20">
        <f>F13+G13+(H13*2)+(I13*3)</f>
        <v>13</v>
      </c>
      <c r="O13" s="21">
        <f t="shared" ref="O13:O24" si="5">N13/D13</f>
        <v>0.4642857142857143</v>
      </c>
      <c r="Q13">
        <v>2</v>
      </c>
      <c r="R13" t="s">
        <v>439</v>
      </c>
      <c r="S13">
        <v>0.39300000000000002</v>
      </c>
      <c r="T13">
        <v>10</v>
      </c>
      <c r="U13">
        <v>28</v>
      </c>
      <c r="V13">
        <v>8</v>
      </c>
      <c r="W13">
        <v>11</v>
      </c>
      <c r="X13">
        <v>2</v>
      </c>
      <c r="Y13">
        <v>0</v>
      </c>
      <c r="Z13">
        <v>0</v>
      </c>
      <c r="AA13">
        <v>3</v>
      </c>
      <c r="AB13">
        <v>6</v>
      </c>
      <c r="AC13">
        <v>1</v>
      </c>
      <c r="AD13">
        <v>13</v>
      </c>
      <c r="AE13">
        <v>0.46400000000000002</v>
      </c>
      <c r="AG13">
        <f t="shared" ref="AG13:AG24" si="6">FIND(" ",R13)</f>
        <v>6</v>
      </c>
      <c r="AH13">
        <f t="shared" ref="AH13:AH24" si="7">LEN(R13)</f>
        <v>17</v>
      </c>
      <c r="AI13">
        <f t="shared" ref="AI13:AI24" si="8">AH13-AG13</f>
        <v>11</v>
      </c>
      <c r="AJ13" t="str">
        <f t="shared" ref="AJ13:AJ24" si="9">RIGHT(R13,AI13)</f>
        <v>Stottlemyer</v>
      </c>
      <c r="AK13" t="str">
        <f t="shared" ref="AK13:AK24" si="10">LEFT(R13,(AG13-1))</f>
        <v>Barry</v>
      </c>
      <c r="AL13" t="str">
        <f t="shared" ref="AL13:AL24" si="11">AJ13&amp;", "&amp;AK13</f>
        <v>Stottlemyer, Barry</v>
      </c>
    </row>
    <row r="14" spans="1:38" ht="17.100000000000001" customHeight="1" x14ac:dyDescent="0.2">
      <c r="A14" s="19">
        <v>49</v>
      </c>
      <c r="B14" s="19">
        <f t="shared" si="2"/>
        <v>9</v>
      </c>
      <c r="C14" s="36" t="str">
        <f t="shared" si="3"/>
        <v>Knaub, Corey</v>
      </c>
      <c r="D14" s="36">
        <f t="shared" si="4"/>
        <v>27</v>
      </c>
      <c r="E14" s="20">
        <f t="shared" si="4"/>
        <v>10</v>
      </c>
      <c r="F14" s="20">
        <f t="shared" si="4"/>
        <v>11</v>
      </c>
      <c r="G14" s="20">
        <f t="shared" si="4"/>
        <v>4</v>
      </c>
      <c r="H14" s="20">
        <f t="shared" si="4"/>
        <v>0</v>
      </c>
      <c r="I14" s="20">
        <f t="shared" si="4"/>
        <v>0</v>
      </c>
      <c r="J14" s="20">
        <f t="shared" si="4"/>
        <v>3</v>
      </c>
      <c r="K14" s="20">
        <f t="shared" si="4"/>
        <v>4</v>
      </c>
      <c r="L14" s="20">
        <f t="shared" si="4"/>
        <v>0</v>
      </c>
      <c r="M14" s="21">
        <f t="shared" si="1"/>
        <v>0.40740740740740738</v>
      </c>
      <c r="N14" s="20">
        <f t="shared" ref="N14:N24" si="12">F14+G14+(H14*2)+(I14*3)</f>
        <v>15</v>
      </c>
      <c r="O14" s="21">
        <f t="shared" si="5"/>
        <v>0.55555555555555558</v>
      </c>
      <c r="Q14">
        <v>3</v>
      </c>
      <c r="R14" t="s">
        <v>440</v>
      </c>
      <c r="S14">
        <v>0.40699999999999997</v>
      </c>
      <c r="T14">
        <v>9</v>
      </c>
      <c r="U14">
        <v>27</v>
      </c>
      <c r="V14">
        <v>10</v>
      </c>
      <c r="W14">
        <v>11</v>
      </c>
      <c r="X14">
        <v>4</v>
      </c>
      <c r="Y14">
        <v>0</v>
      </c>
      <c r="Z14">
        <v>0</v>
      </c>
      <c r="AA14">
        <v>3</v>
      </c>
      <c r="AB14">
        <v>4</v>
      </c>
      <c r="AC14">
        <v>0</v>
      </c>
      <c r="AD14">
        <v>15</v>
      </c>
      <c r="AE14">
        <v>0.55600000000000005</v>
      </c>
      <c r="AG14">
        <f t="shared" si="6"/>
        <v>6</v>
      </c>
      <c r="AH14">
        <f t="shared" si="7"/>
        <v>11</v>
      </c>
      <c r="AI14">
        <f t="shared" si="8"/>
        <v>5</v>
      </c>
      <c r="AJ14" t="str">
        <f t="shared" si="9"/>
        <v>Knaub</v>
      </c>
      <c r="AK14" t="str">
        <f t="shared" si="10"/>
        <v>Corey</v>
      </c>
      <c r="AL14" t="str">
        <f t="shared" si="11"/>
        <v>Knaub, Corey</v>
      </c>
    </row>
    <row r="15" spans="1:38" ht="17.100000000000001" customHeight="1" x14ac:dyDescent="0.2">
      <c r="A15" s="19">
        <v>49</v>
      </c>
      <c r="B15" s="19">
        <f t="shared" si="2"/>
        <v>9</v>
      </c>
      <c r="C15" s="36" t="str">
        <f t="shared" si="3"/>
        <v>Bevenour, Keith</v>
      </c>
      <c r="D15" s="36">
        <f t="shared" si="4"/>
        <v>31</v>
      </c>
      <c r="E15" s="20">
        <f t="shared" si="4"/>
        <v>8</v>
      </c>
      <c r="F15" s="20">
        <f t="shared" si="4"/>
        <v>13</v>
      </c>
      <c r="G15" s="20">
        <f t="shared" si="4"/>
        <v>0</v>
      </c>
      <c r="H15" s="20">
        <f t="shared" si="4"/>
        <v>1</v>
      </c>
      <c r="I15" s="20">
        <f t="shared" si="4"/>
        <v>0</v>
      </c>
      <c r="J15" s="20">
        <f t="shared" si="4"/>
        <v>10</v>
      </c>
      <c r="K15" s="20">
        <f t="shared" si="4"/>
        <v>1</v>
      </c>
      <c r="L15" s="20">
        <f t="shared" si="4"/>
        <v>0</v>
      </c>
      <c r="M15" s="21">
        <f t="shared" si="1"/>
        <v>0.41935483870967744</v>
      </c>
      <c r="N15" s="20">
        <f t="shared" si="12"/>
        <v>15</v>
      </c>
      <c r="O15" s="21">
        <f t="shared" si="5"/>
        <v>0.4838709677419355</v>
      </c>
      <c r="Q15">
        <v>4</v>
      </c>
      <c r="R15" t="s">
        <v>443</v>
      </c>
      <c r="S15">
        <v>0.41899999999999998</v>
      </c>
      <c r="T15">
        <v>9</v>
      </c>
      <c r="U15">
        <v>31</v>
      </c>
      <c r="V15">
        <v>8</v>
      </c>
      <c r="W15">
        <v>13</v>
      </c>
      <c r="X15">
        <v>0</v>
      </c>
      <c r="Y15">
        <v>1</v>
      </c>
      <c r="Z15">
        <v>0</v>
      </c>
      <c r="AA15">
        <v>10</v>
      </c>
      <c r="AB15">
        <v>1</v>
      </c>
      <c r="AC15">
        <v>0</v>
      </c>
      <c r="AD15">
        <v>15</v>
      </c>
      <c r="AE15">
        <v>0.48399999999999999</v>
      </c>
      <c r="AG15">
        <f t="shared" si="6"/>
        <v>6</v>
      </c>
      <c r="AH15">
        <f t="shared" si="7"/>
        <v>14</v>
      </c>
      <c r="AI15">
        <f t="shared" si="8"/>
        <v>8</v>
      </c>
      <c r="AJ15" t="str">
        <f t="shared" si="9"/>
        <v>Bevenour</v>
      </c>
      <c r="AK15" t="str">
        <f t="shared" si="10"/>
        <v>Keith</v>
      </c>
      <c r="AL15" t="str">
        <f t="shared" si="11"/>
        <v>Bevenour, Keith</v>
      </c>
    </row>
    <row r="16" spans="1:38" ht="17.100000000000001" customHeight="1" x14ac:dyDescent="0.2">
      <c r="A16" s="19">
        <v>40</v>
      </c>
      <c r="B16" s="19">
        <f t="shared" si="2"/>
        <v>6</v>
      </c>
      <c r="C16" s="36" t="str">
        <f t="shared" si="3"/>
        <v>Fox, Brian</v>
      </c>
      <c r="D16" s="36">
        <f t="shared" si="4"/>
        <v>17</v>
      </c>
      <c r="E16" s="20">
        <f t="shared" si="4"/>
        <v>2</v>
      </c>
      <c r="F16" s="20">
        <f t="shared" si="4"/>
        <v>7</v>
      </c>
      <c r="G16" s="20">
        <f t="shared" si="4"/>
        <v>1</v>
      </c>
      <c r="H16" s="20">
        <f t="shared" si="4"/>
        <v>0</v>
      </c>
      <c r="I16" s="20">
        <f t="shared" si="4"/>
        <v>0</v>
      </c>
      <c r="J16" s="20">
        <f t="shared" si="4"/>
        <v>2</v>
      </c>
      <c r="K16" s="20">
        <f t="shared" si="4"/>
        <v>1</v>
      </c>
      <c r="L16" s="20">
        <f t="shared" si="4"/>
        <v>2</v>
      </c>
      <c r="M16" s="21">
        <f t="shared" si="1"/>
        <v>0.41176470588235292</v>
      </c>
      <c r="N16" s="20">
        <f t="shared" si="12"/>
        <v>8</v>
      </c>
      <c r="O16" s="21">
        <f t="shared" si="5"/>
        <v>0.47058823529411764</v>
      </c>
      <c r="Q16">
        <v>5</v>
      </c>
      <c r="R16" t="s">
        <v>444</v>
      </c>
      <c r="S16">
        <v>0.41199999999999998</v>
      </c>
      <c r="T16">
        <v>6</v>
      </c>
      <c r="U16">
        <v>17</v>
      </c>
      <c r="V16">
        <v>2</v>
      </c>
      <c r="W16">
        <v>7</v>
      </c>
      <c r="X16">
        <v>1</v>
      </c>
      <c r="Y16">
        <v>0</v>
      </c>
      <c r="Z16">
        <v>0</v>
      </c>
      <c r="AA16">
        <v>2</v>
      </c>
      <c r="AB16">
        <v>1</v>
      </c>
      <c r="AC16">
        <v>2</v>
      </c>
      <c r="AD16">
        <v>8</v>
      </c>
      <c r="AE16">
        <v>0.47099999999999997</v>
      </c>
      <c r="AG16">
        <f t="shared" si="6"/>
        <v>6</v>
      </c>
      <c r="AH16">
        <f t="shared" si="7"/>
        <v>9</v>
      </c>
      <c r="AI16">
        <f t="shared" si="8"/>
        <v>3</v>
      </c>
      <c r="AJ16" t="str">
        <f t="shared" si="9"/>
        <v>Fox</v>
      </c>
      <c r="AK16" t="str">
        <f t="shared" si="10"/>
        <v>Brian</v>
      </c>
      <c r="AL16" t="str">
        <f t="shared" si="11"/>
        <v>Fox, Brian</v>
      </c>
    </row>
    <row r="17" spans="1:38" ht="17.100000000000001" customHeight="1" x14ac:dyDescent="0.2">
      <c r="A17" s="19">
        <v>53</v>
      </c>
      <c r="B17" s="19">
        <f t="shared" si="2"/>
        <v>3</v>
      </c>
      <c r="C17" s="36" t="str">
        <f t="shared" si="3"/>
        <v>Drake, Bob</v>
      </c>
      <c r="D17" s="36">
        <f t="shared" si="4"/>
        <v>7</v>
      </c>
      <c r="E17" s="20">
        <f t="shared" si="4"/>
        <v>1</v>
      </c>
      <c r="F17" s="20">
        <f t="shared" si="4"/>
        <v>3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2</v>
      </c>
      <c r="K17" s="20">
        <f t="shared" si="4"/>
        <v>3</v>
      </c>
      <c r="L17" s="20">
        <f t="shared" si="4"/>
        <v>1</v>
      </c>
      <c r="M17" s="21">
        <f t="shared" si="1"/>
        <v>0.42857142857142855</v>
      </c>
      <c r="N17" s="20">
        <f t="shared" si="12"/>
        <v>3</v>
      </c>
      <c r="O17" s="21">
        <f t="shared" si="5"/>
        <v>0.42857142857142855</v>
      </c>
      <c r="Q17">
        <v>6</v>
      </c>
      <c r="R17" t="s">
        <v>441</v>
      </c>
      <c r="S17">
        <v>0.42899999999999999</v>
      </c>
      <c r="T17">
        <v>3</v>
      </c>
      <c r="U17">
        <v>7</v>
      </c>
      <c r="V17">
        <v>1</v>
      </c>
      <c r="W17">
        <v>3</v>
      </c>
      <c r="X17">
        <v>0</v>
      </c>
      <c r="Y17">
        <v>0</v>
      </c>
      <c r="Z17">
        <v>0</v>
      </c>
      <c r="AA17">
        <v>2</v>
      </c>
      <c r="AB17">
        <v>3</v>
      </c>
      <c r="AC17">
        <v>1</v>
      </c>
      <c r="AD17">
        <v>3</v>
      </c>
      <c r="AE17">
        <v>0.42899999999999999</v>
      </c>
      <c r="AG17">
        <f t="shared" si="6"/>
        <v>4</v>
      </c>
      <c r="AH17">
        <f t="shared" si="7"/>
        <v>9</v>
      </c>
      <c r="AI17">
        <f t="shared" si="8"/>
        <v>5</v>
      </c>
      <c r="AJ17" t="str">
        <f t="shared" si="9"/>
        <v>Drake</v>
      </c>
      <c r="AK17" t="str">
        <f t="shared" si="10"/>
        <v>Bob</v>
      </c>
      <c r="AL17" t="str">
        <f t="shared" si="11"/>
        <v>Drake, Bob</v>
      </c>
    </row>
    <row r="18" spans="1:38" ht="17.100000000000001" customHeight="1" x14ac:dyDescent="0.2">
      <c r="A18" s="19">
        <v>54</v>
      </c>
      <c r="B18" s="19">
        <f t="shared" si="2"/>
        <v>9</v>
      </c>
      <c r="C18" s="36" t="str">
        <f t="shared" si="3"/>
        <v>Schnetzka, Jim</v>
      </c>
      <c r="D18" s="36">
        <f t="shared" si="4"/>
        <v>24</v>
      </c>
      <c r="E18" s="20">
        <f t="shared" si="4"/>
        <v>5</v>
      </c>
      <c r="F18" s="20">
        <f t="shared" si="4"/>
        <v>13</v>
      </c>
      <c r="G18" s="20">
        <f t="shared" si="4"/>
        <v>2</v>
      </c>
      <c r="H18" s="20">
        <f t="shared" si="4"/>
        <v>0</v>
      </c>
      <c r="I18" s="20">
        <f t="shared" si="4"/>
        <v>0</v>
      </c>
      <c r="J18" s="20">
        <f t="shared" si="4"/>
        <v>7</v>
      </c>
      <c r="K18" s="20">
        <f t="shared" si="4"/>
        <v>6</v>
      </c>
      <c r="L18" s="20">
        <f t="shared" si="4"/>
        <v>1</v>
      </c>
      <c r="M18" s="21">
        <f t="shared" si="1"/>
        <v>0.54166666666666663</v>
      </c>
      <c r="N18" s="20">
        <f t="shared" si="12"/>
        <v>15</v>
      </c>
      <c r="O18" s="21">
        <f t="shared" si="5"/>
        <v>0.625</v>
      </c>
      <c r="Q18">
        <v>7</v>
      </c>
      <c r="R18" t="s">
        <v>57</v>
      </c>
      <c r="S18">
        <v>0.54200000000000004</v>
      </c>
      <c r="T18">
        <v>9</v>
      </c>
      <c r="U18">
        <v>24</v>
      </c>
      <c r="V18">
        <v>5</v>
      </c>
      <c r="W18">
        <v>13</v>
      </c>
      <c r="X18">
        <v>2</v>
      </c>
      <c r="Y18">
        <v>0</v>
      </c>
      <c r="Z18">
        <v>0</v>
      </c>
      <c r="AA18">
        <v>7</v>
      </c>
      <c r="AB18">
        <v>6</v>
      </c>
      <c r="AC18">
        <v>1</v>
      </c>
      <c r="AD18">
        <v>15</v>
      </c>
      <c r="AE18">
        <v>0.625</v>
      </c>
      <c r="AG18">
        <f t="shared" si="6"/>
        <v>4</v>
      </c>
      <c r="AH18">
        <f t="shared" si="7"/>
        <v>13</v>
      </c>
      <c r="AI18">
        <f t="shared" si="8"/>
        <v>9</v>
      </c>
      <c r="AJ18" t="str">
        <f t="shared" si="9"/>
        <v>Schnetzka</v>
      </c>
      <c r="AK18" t="str">
        <f t="shared" si="10"/>
        <v>Jim</v>
      </c>
      <c r="AL18" t="str">
        <f t="shared" si="11"/>
        <v>Schnetzka, Jim</v>
      </c>
    </row>
    <row r="19" spans="1:38" ht="17.100000000000001" customHeight="1" x14ac:dyDescent="0.2">
      <c r="A19" s="19">
        <v>43</v>
      </c>
      <c r="B19" s="19">
        <f t="shared" si="2"/>
        <v>9</v>
      </c>
      <c r="C19" s="36" t="str">
        <f t="shared" si="3"/>
        <v>Iser, Kevin</v>
      </c>
      <c r="D19" s="36">
        <f t="shared" si="4"/>
        <v>26</v>
      </c>
      <c r="E19" s="20">
        <f t="shared" si="4"/>
        <v>5</v>
      </c>
      <c r="F19" s="20">
        <f t="shared" si="4"/>
        <v>7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3</v>
      </c>
      <c r="K19" s="20">
        <f t="shared" si="4"/>
        <v>3</v>
      </c>
      <c r="L19" s="20">
        <f t="shared" si="4"/>
        <v>1</v>
      </c>
      <c r="M19" s="21">
        <f t="shared" si="1"/>
        <v>0.26923076923076922</v>
      </c>
      <c r="N19" s="20">
        <f t="shared" si="12"/>
        <v>7</v>
      </c>
      <c r="O19" s="21">
        <f t="shared" si="5"/>
        <v>0.26923076923076922</v>
      </c>
      <c r="Q19">
        <v>8</v>
      </c>
      <c r="R19" t="s">
        <v>445</v>
      </c>
      <c r="S19">
        <v>0.26900000000000002</v>
      </c>
      <c r="T19">
        <v>9</v>
      </c>
      <c r="U19">
        <v>26</v>
      </c>
      <c r="V19">
        <v>5</v>
      </c>
      <c r="W19">
        <v>7</v>
      </c>
      <c r="X19">
        <v>0</v>
      </c>
      <c r="Y19">
        <v>0</v>
      </c>
      <c r="Z19">
        <v>0</v>
      </c>
      <c r="AA19">
        <v>3</v>
      </c>
      <c r="AB19">
        <v>3</v>
      </c>
      <c r="AC19">
        <v>1</v>
      </c>
      <c r="AD19">
        <v>7</v>
      </c>
      <c r="AE19">
        <v>0.26900000000000002</v>
      </c>
      <c r="AG19">
        <f t="shared" si="6"/>
        <v>6</v>
      </c>
      <c r="AH19">
        <f t="shared" si="7"/>
        <v>10</v>
      </c>
      <c r="AI19">
        <f t="shared" si="8"/>
        <v>4</v>
      </c>
      <c r="AJ19" t="str">
        <f t="shared" si="9"/>
        <v>Iser</v>
      </c>
      <c r="AK19" t="str">
        <f t="shared" si="10"/>
        <v>Kevin</v>
      </c>
      <c r="AL19" t="str">
        <f t="shared" si="11"/>
        <v>Iser, Kevin</v>
      </c>
    </row>
    <row r="20" spans="1:38" ht="17.100000000000001" customHeight="1" x14ac:dyDescent="0.2">
      <c r="A20" s="19">
        <v>47</v>
      </c>
      <c r="B20" s="19">
        <f t="shared" si="2"/>
        <v>10</v>
      </c>
      <c r="C20" s="36" t="str">
        <f t="shared" si="3"/>
        <v>Hoover, Scott</v>
      </c>
      <c r="D20" s="36">
        <f t="shared" si="4"/>
        <v>30</v>
      </c>
      <c r="E20" s="20">
        <f t="shared" si="4"/>
        <v>3</v>
      </c>
      <c r="F20" s="20">
        <f t="shared" si="4"/>
        <v>8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6</v>
      </c>
      <c r="K20" s="20">
        <f t="shared" si="4"/>
        <v>3</v>
      </c>
      <c r="L20" s="20">
        <f t="shared" si="4"/>
        <v>5</v>
      </c>
      <c r="M20" s="21">
        <f t="shared" si="1"/>
        <v>0.26666666666666666</v>
      </c>
      <c r="N20" s="20">
        <f t="shared" si="12"/>
        <v>8</v>
      </c>
      <c r="O20" s="21">
        <f t="shared" si="5"/>
        <v>0.26666666666666666</v>
      </c>
      <c r="Q20">
        <v>9</v>
      </c>
      <c r="R20" t="s">
        <v>446</v>
      </c>
      <c r="S20">
        <v>0.26700000000000002</v>
      </c>
      <c r="T20">
        <v>10</v>
      </c>
      <c r="U20">
        <v>30</v>
      </c>
      <c r="V20">
        <v>3</v>
      </c>
      <c r="W20">
        <v>8</v>
      </c>
      <c r="X20">
        <v>0</v>
      </c>
      <c r="Y20">
        <v>0</v>
      </c>
      <c r="Z20">
        <v>0</v>
      </c>
      <c r="AA20">
        <v>6</v>
      </c>
      <c r="AB20">
        <v>3</v>
      </c>
      <c r="AC20">
        <v>5</v>
      </c>
      <c r="AD20">
        <v>8</v>
      </c>
      <c r="AE20">
        <v>0.26700000000000002</v>
      </c>
      <c r="AG20">
        <f t="shared" si="6"/>
        <v>6</v>
      </c>
      <c r="AH20">
        <f t="shared" si="7"/>
        <v>12</v>
      </c>
      <c r="AI20">
        <f t="shared" si="8"/>
        <v>6</v>
      </c>
      <c r="AJ20" t="str">
        <f t="shared" si="9"/>
        <v>Hoover</v>
      </c>
      <c r="AK20" t="str">
        <f t="shared" si="10"/>
        <v>Scott</v>
      </c>
      <c r="AL20" t="str">
        <f t="shared" si="11"/>
        <v>Hoover, Scott</v>
      </c>
    </row>
    <row r="21" spans="1:38" ht="17.100000000000001" customHeight="1" x14ac:dyDescent="0.2">
      <c r="A21" s="19">
        <v>62</v>
      </c>
      <c r="B21" s="19">
        <f t="shared" si="2"/>
        <v>8</v>
      </c>
      <c r="C21" s="36" t="str">
        <f t="shared" si="3"/>
        <v>Topper, Rick</v>
      </c>
      <c r="D21" s="36">
        <f t="shared" si="4"/>
        <v>24</v>
      </c>
      <c r="E21" s="20">
        <f t="shared" si="4"/>
        <v>4</v>
      </c>
      <c r="F21" s="20">
        <f t="shared" si="4"/>
        <v>6</v>
      </c>
      <c r="G21" s="20">
        <f t="shared" si="4"/>
        <v>0</v>
      </c>
      <c r="H21" s="20">
        <f t="shared" si="4"/>
        <v>0</v>
      </c>
      <c r="I21" s="20">
        <f t="shared" si="4"/>
        <v>0</v>
      </c>
      <c r="J21" s="20">
        <f t="shared" si="4"/>
        <v>3</v>
      </c>
      <c r="K21" s="20">
        <f t="shared" si="4"/>
        <v>4</v>
      </c>
      <c r="L21" s="20">
        <f t="shared" si="4"/>
        <v>8</v>
      </c>
      <c r="M21" s="21">
        <f t="shared" si="1"/>
        <v>0.25</v>
      </c>
      <c r="N21" s="20">
        <f t="shared" si="12"/>
        <v>6</v>
      </c>
      <c r="O21" s="21">
        <f t="shared" si="5"/>
        <v>0.25</v>
      </c>
      <c r="Q21">
        <v>10</v>
      </c>
      <c r="R21" t="s">
        <v>447</v>
      </c>
      <c r="S21">
        <v>0.25</v>
      </c>
      <c r="T21">
        <v>8</v>
      </c>
      <c r="U21">
        <v>24</v>
      </c>
      <c r="V21">
        <v>4</v>
      </c>
      <c r="W21">
        <v>6</v>
      </c>
      <c r="X21">
        <v>0</v>
      </c>
      <c r="Y21">
        <v>0</v>
      </c>
      <c r="Z21">
        <v>0</v>
      </c>
      <c r="AA21">
        <v>3</v>
      </c>
      <c r="AB21">
        <v>4</v>
      </c>
      <c r="AC21">
        <v>8</v>
      </c>
      <c r="AD21">
        <v>6</v>
      </c>
      <c r="AE21">
        <v>0.25</v>
      </c>
      <c r="AG21">
        <f t="shared" si="6"/>
        <v>5</v>
      </c>
      <c r="AH21">
        <f t="shared" si="7"/>
        <v>11</v>
      </c>
      <c r="AI21">
        <f t="shared" si="8"/>
        <v>6</v>
      </c>
      <c r="AJ21" t="str">
        <f t="shared" si="9"/>
        <v>Topper</v>
      </c>
      <c r="AK21" t="str">
        <f t="shared" si="10"/>
        <v>Rick</v>
      </c>
      <c r="AL21" t="str">
        <f t="shared" si="11"/>
        <v>Topper, Rick</v>
      </c>
    </row>
    <row r="22" spans="1:38" ht="17.100000000000001" customHeight="1" x14ac:dyDescent="0.2">
      <c r="A22" s="19">
        <v>43</v>
      </c>
      <c r="B22" s="19">
        <f t="shared" si="2"/>
        <v>9</v>
      </c>
      <c r="C22" s="36" t="str">
        <f t="shared" si="3"/>
        <v>Weaver, Robert</v>
      </c>
      <c r="D22" s="36">
        <f t="shared" si="4"/>
        <v>26</v>
      </c>
      <c r="E22" s="20">
        <f t="shared" si="4"/>
        <v>2</v>
      </c>
      <c r="F22" s="20">
        <f t="shared" si="4"/>
        <v>3</v>
      </c>
      <c r="G22" s="20">
        <f t="shared" si="4"/>
        <v>0</v>
      </c>
      <c r="H22" s="20">
        <f t="shared" si="4"/>
        <v>0</v>
      </c>
      <c r="I22" s="20">
        <f t="shared" si="4"/>
        <v>0</v>
      </c>
      <c r="J22" s="20">
        <f t="shared" si="4"/>
        <v>2</v>
      </c>
      <c r="K22" s="20">
        <f t="shared" si="4"/>
        <v>3</v>
      </c>
      <c r="L22" s="20">
        <f t="shared" si="4"/>
        <v>3</v>
      </c>
      <c r="M22" s="21">
        <f t="shared" si="1"/>
        <v>0.11538461538461539</v>
      </c>
      <c r="N22" s="20">
        <f t="shared" si="12"/>
        <v>3</v>
      </c>
      <c r="O22" s="21">
        <f t="shared" si="5"/>
        <v>0.11538461538461539</v>
      </c>
      <c r="Q22">
        <v>11</v>
      </c>
      <c r="R22" t="s">
        <v>448</v>
      </c>
      <c r="S22">
        <v>0.115</v>
      </c>
      <c r="T22">
        <v>9</v>
      </c>
      <c r="U22">
        <v>26</v>
      </c>
      <c r="V22">
        <v>2</v>
      </c>
      <c r="W22">
        <v>3</v>
      </c>
      <c r="X22">
        <v>0</v>
      </c>
      <c r="Y22">
        <v>0</v>
      </c>
      <c r="Z22">
        <v>0</v>
      </c>
      <c r="AA22">
        <v>2</v>
      </c>
      <c r="AB22">
        <v>3</v>
      </c>
      <c r="AC22">
        <v>3</v>
      </c>
      <c r="AD22">
        <v>3</v>
      </c>
      <c r="AE22">
        <v>0.115</v>
      </c>
      <c r="AG22">
        <f t="shared" si="6"/>
        <v>7</v>
      </c>
      <c r="AH22">
        <f t="shared" si="7"/>
        <v>13</v>
      </c>
      <c r="AI22">
        <f t="shared" si="8"/>
        <v>6</v>
      </c>
      <c r="AJ22" t="str">
        <f t="shared" si="9"/>
        <v>Weaver</v>
      </c>
      <c r="AK22" t="str">
        <f t="shared" si="10"/>
        <v>Robert</v>
      </c>
      <c r="AL22" t="str">
        <f t="shared" si="11"/>
        <v>Weaver, Robert</v>
      </c>
    </row>
    <row r="23" spans="1:38" ht="17.100000000000001" customHeight="1" x14ac:dyDescent="0.2">
      <c r="A23" s="19">
        <v>51</v>
      </c>
      <c r="B23" s="19">
        <f t="shared" si="2"/>
        <v>7</v>
      </c>
      <c r="C23" s="36" t="str">
        <f t="shared" si="3"/>
        <v>Werner, Bob</v>
      </c>
      <c r="D23" s="36">
        <f t="shared" si="4"/>
        <v>22</v>
      </c>
      <c r="E23" s="20">
        <f t="shared" si="4"/>
        <v>0</v>
      </c>
      <c r="F23" s="20">
        <f t="shared" si="4"/>
        <v>7</v>
      </c>
      <c r="G23" s="20">
        <f t="shared" si="4"/>
        <v>1</v>
      </c>
      <c r="H23" s="20">
        <f t="shared" si="4"/>
        <v>0</v>
      </c>
      <c r="I23" s="20">
        <f t="shared" si="4"/>
        <v>0</v>
      </c>
      <c r="J23" s="20">
        <f t="shared" si="4"/>
        <v>5</v>
      </c>
      <c r="K23" s="20">
        <f t="shared" si="4"/>
        <v>1</v>
      </c>
      <c r="L23" s="20">
        <f t="shared" si="4"/>
        <v>2</v>
      </c>
      <c r="M23" s="21">
        <f t="shared" si="1"/>
        <v>0.31818181818181818</v>
      </c>
      <c r="N23" s="20">
        <f t="shared" si="12"/>
        <v>8</v>
      </c>
      <c r="O23" s="21">
        <f t="shared" si="5"/>
        <v>0.36363636363636365</v>
      </c>
      <c r="Q23">
        <v>12</v>
      </c>
      <c r="R23" t="s">
        <v>449</v>
      </c>
      <c r="S23">
        <v>0.318</v>
      </c>
      <c r="T23">
        <v>7</v>
      </c>
      <c r="U23">
        <v>22</v>
      </c>
      <c r="V23">
        <v>0</v>
      </c>
      <c r="W23">
        <v>7</v>
      </c>
      <c r="X23">
        <v>1</v>
      </c>
      <c r="Y23">
        <v>0</v>
      </c>
      <c r="Z23">
        <v>0</v>
      </c>
      <c r="AA23">
        <v>5</v>
      </c>
      <c r="AB23">
        <v>1</v>
      </c>
      <c r="AC23">
        <v>2</v>
      </c>
      <c r="AD23">
        <v>8</v>
      </c>
      <c r="AE23">
        <v>0.36399999999999999</v>
      </c>
      <c r="AG23">
        <f t="shared" si="6"/>
        <v>4</v>
      </c>
      <c r="AH23">
        <f t="shared" si="7"/>
        <v>10</v>
      </c>
      <c r="AI23">
        <f t="shared" si="8"/>
        <v>6</v>
      </c>
      <c r="AJ23" t="str">
        <f t="shared" si="9"/>
        <v>Werner</v>
      </c>
      <c r="AK23" t="str">
        <f t="shared" si="10"/>
        <v>Bob</v>
      </c>
      <c r="AL23" t="str">
        <f t="shared" si="11"/>
        <v>Werner, Bob</v>
      </c>
    </row>
    <row r="24" spans="1:38" ht="17.100000000000001" customHeight="1" x14ac:dyDescent="0.2">
      <c r="A24" s="19">
        <v>52</v>
      </c>
      <c r="B24" s="19">
        <f t="shared" si="2"/>
        <v>8</v>
      </c>
      <c r="C24" s="36" t="str">
        <f t="shared" si="3"/>
        <v>Sterrett, Mark</v>
      </c>
      <c r="D24" s="36">
        <f t="shared" si="4"/>
        <v>27</v>
      </c>
      <c r="E24" s="20">
        <f t="shared" si="4"/>
        <v>3</v>
      </c>
      <c r="F24" s="20">
        <f t="shared" si="4"/>
        <v>6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4</v>
      </c>
      <c r="K24" s="20">
        <f t="shared" si="4"/>
        <v>0</v>
      </c>
      <c r="L24" s="20">
        <f t="shared" si="4"/>
        <v>3</v>
      </c>
      <c r="M24" s="21">
        <f t="shared" si="1"/>
        <v>0.22222222222222221</v>
      </c>
      <c r="N24" s="20">
        <f t="shared" si="12"/>
        <v>6</v>
      </c>
      <c r="O24" s="21">
        <f t="shared" si="5"/>
        <v>0.22222222222222221</v>
      </c>
      <c r="Q24">
        <v>13</v>
      </c>
      <c r="R24" t="s">
        <v>450</v>
      </c>
      <c r="S24">
        <v>0.222</v>
      </c>
      <c r="T24">
        <v>8</v>
      </c>
      <c r="U24">
        <v>27</v>
      </c>
      <c r="V24">
        <v>3</v>
      </c>
      <c r="W24">
        <v>6</v>
      </c>
      <c r="X24">
        <v>0</v>
      </c>
      <c r="Y24">
        <v>0</v>
      </c>
      <c r="Z24">
        <v>0</v>
      </c>
      <c r="AA24">
        <v>4</v>
      </c>
      <c r="AB24">
        <v>0</v>
      </c>
      <c r="AC24">
        <v>3</v>
      </c>
      <c r="AD24">
        <v>6</v>
      </c>
      <c r="AE24">
        <v>0.222</v>
      </c>
      <c r="AG24">
        <f t="shared" si="6"/>
        <v>5</v>
      </c>
      <c r="AH24">
        <f t="shared" si="7"/>
        <v>13</v>
      </c>
      <c r="AI24">
        <f t="shared" si="8"/>
        <v>8</v>
      </c>
      <c r="AJ24" t="str">
        <f t="shared" si="9"/>
        <v>Sterrett</v>
      </c>
      <c r="AK24" t="str">
        <f t="shared" si="10"/>
        <v>Mark</v>
      </c>
      <c r="AL24" t="str">
        <f t="shared" si="11"/>
        <v>Sterrett, Mark</v>
      </c>
    </row>
    <row r="25" spans="1:38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38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38" ht="17.100000000000001" customHeight="1" x14ac:dyDescent="0.2">
      <c r="A27" s="19"/>
      <c r="B27" s="19"/>
      <c r="C27" s="36" t="s">
        <v>74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38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38" ht="17.100000000000001" customHeight="1" x14ac:dyDescent="0.2">
      <c r="A29" s="22">
        <f>SUM(A12:A28)</f>
        <v>646</v>
      </c>
      <c r="B29" s="22"/>
      <c r="C29" s="37" t="s">
        <v>39</v>
      </c>
      <c r="D29" s="38">
        <f>SUM(D12:D28)</f>
        <v>309</v>
      </c>
      <c r="E29" s="23">
        <f t="shared" ref="E29:L29" si="13">SUM(E12:E28)</f>
        <v>55</v>
      </c>
      <c r="F29" s="23">
        <f t="shared" si="13"/>
        <v>100</v>
      </c>
      <c r="G29" s="23">
        <f t="shared" si="13"/>
        <v>11</v>
      </c>
      <c r="H29" s="23">
        <f t="shared" si="13"/>
        <v>2</v>
      </c>
      <c r="I29" s="23">
        <f t="shared" si="13"/>
        <v>0</v>
      </c>
      <c r="J29" s="23">
        <f t="shared" si="13"/>
        <v>51</v>
      </c>
      <c r="K29" s="23">
        <f t="shared" si="13"/>
        <v>38</v>
      </c>
      <c r="L29" s="23">
        <f t="shared" si="13"/>
        <v>29</v>
      </c>
      <c r="M29" s="21">
        <f>F29/D29</f>
        <v>0.32362459546925565</v>
      </c>
      <c r="N29" s="24">
        <f>SUM(N12:N28)</f>
        <v>115</v>
      </c>
      <c r="O29" s="21">
        <f>N29/D29</f>
        <v>0.37216828478964403</v>
      </c>
    </row>
    <row r="30" spans="1:38" ht="17.100000000000001" customHeight="1" x14ac:dyDescent="0.2">
      <c r="A30" s="25">
        <f>A29/13</f>
        <v>49.692307692307693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38" s="29" customFormat="1" ht="17.100000000000001" customHeight="1" x14ac:dyDescent="0.2">
      <c r="A31" s="28"/>
      <c r="B31" s="28"/>
      <c r="C31" s="40"/>
      <c r="D31" s="40"/>
    </row>
    <row r="32" spans="1:38" ht="17.100000000000001" customHeight="1" x14ac:dyDescent="0.2">
      <c r="A32" s="16"/>
      <c r="B32" s="16" t="s">
        <v>25</v>
      </c>
      <c r="C32" s="18" t="s">
        <v>26</v>
      </c>
      <c r="D32" s="18" t="s">
        <v>40</v>
      </c>
      <c r="E32" s="16" t="s">
        <v>29</v>
      </c>
      <c r="F32" s="16" t="s">
        <v>28</v>
      </c>
      <c r="G32" s="16" t="s">
        <v>34</v>
      </c>
      <c r="H32" s="16" t="s">
        <v>35</v>
      </c>
      <c r="I32" s="16" t="s">
        <v>41</v>
      </c>
      <c r="J32" s="16" t="s">
        <v>42</v>
      </c>
      <c r="K32" s="16" t="s">
        <v>43</v>
      </c>
      <c r="L32" s="16" t="s">
        <v>44</v>
      </c>
      <c r="M32" s="16" t="s">
        <v>1</v>
      </c>
      <c r="N32" s="16" t="s">
        <v>3</v>
      </c>
      <c r="O32" s="30" t="s">
        <v>45</v>
      </c>
      <c r="Q32" s="34" t="s">
        <v>75</v>
      </c>
      <c r="R32" t="s">
        <v>26</v>
      </c>
      <c r="S32" s="33" t="s">
        <v>77</v>
      </c>
      <c r="T32" s="33" t="s">
        <v>94</v>
      </c>
      <c r="U32" s="33" t="s">
        <v>79</v>
      </c>
      <c r="V32" s="33" t="s">
        <v>80</v>
      </c>
      <c r="W32" s="33" t="s">
        <v>34</v>
      </c>
      <c r="X32" s="33" t="s">
        <v>35</v>
      </c>
      <c r="Y32" s="33" t="s">
        <v>95</v>
      </c>
      <c r="Z32" s="33" t="s">
        <v>96</v>
      </c>
      <c r="AA32" s="33" t="s">
        <v>97</v>
      </c>
    </row>
    <row r="33" spans="1:38" ht="17.100000000000001" customHeight="1" x14ac:dyDescent="0.2">
      <c r="A33" s="19"/>
      <c r="B33" s="19">
        <f>IF(C33="","",S33)</f>
        <v>10</v>
      </c>
      <c r="C33" s="36" t="str">
        <f>IF(AH33=0,"",AL33)</f>
        <v>Stottlemyer, Barry</v>
      </c>
      <c r="D33" s="41">
        <f>IF(C33="","",AE33)</f>
        <v>31.666666666666664</v>
      </c>
      <c r="E33" s="20">
        <f>IF(C33="","",V33)</f>
        <v>65</v>
      </c>
      <c r="F33" s="20">
        <f>IF(C33="","",U33)</f>
        <v>40</v>
      </c>
      <c r="G33" s="20">
        <f>IF(C33="","",W33)</f>
        <v>17</v>
      </c>
      <c r="H33" s="20">
        <f>IF(C33="","",X33)</f>
        <v>12</v>
      </c>
      <c r="I33" s="31">
        <f>IF(C33="","",E33*7/D33)</f>
        <v>14.368421052631581</v>
      </c>
      <c r="J33" s="31">
        <f>IF(C33="","",F33*7/D33)</f>
        <v>8.8421052631578956</v>
      </c>
      <c r="K33" s="31">
        <f>IF(C33="","",G33*7/D33)</f>
        <v>3.7578947368421054</v>
      </c>
      <c r="L33" s="31">
        <f>IF(C33="","",H33*7/D33)</f>
        <v>2.6526315789473687</v>
      </c>
      <c r="M33" s="20">
        <f>IF(C33="","",Y33)</f>
        <v>2</v>
      </c>
      <c r="N33" s="20">
        <f>IF(C33="","",Z33)</f>
        <v>3</v>
      </c>
      <c r="O33" s="20">
        <f>IF(C33="","",AA33)</f>
        <v>0</v>
      </c>
      <c r="Q33">
        <v>2</v>
      </c>
      <c r="R33" t="s">
        <v>439</v>
      </c>
      <c r="S33">
        <v>10</v>
      </c>
      <c r="T33">
        <v>31.2</v>
      </c>
      <c r="U33">
        <v>40</v>
      </c>
      <c r="V33">
        <v>65</v>
      </c>
      <c r="W33">
        <v>17</v>
      </c>
      <c r="X33">
        <v>12</v>
      </c>
      <c r="Y33">
        <v>2</v>
      </c>
      <c r="Z33">
        <v>3</v>
      </c>
      <c r="AA33">
        <v>0</v>
      </c>
      <c r="AE33">
        <f>DOLLARDE(T33,3)</f>
        <v>31.666666666666664</v>
      </c>
      <c r="AG33">
        <f>FIND(" ",R33)</f>
        <v>6</v>
      </c>
      <c r="AH33">
        <f>LEN(R33)</f>
        <v>17</v>
      </c>
      <c r="AI33">
        <f>AH33-AG33</f>
        <v>11</v>
      </c>
      <c r="AJ33" t="str">
        <f>RIGHT(R33,AI33)</f>
        <v>Stottlemyer</v>
      </c>
      <c r="AK33" t="str">
        <f>LEFT(R33,(AG33-1))</f>
        <v>Barry</v>
      </c>
      <c r="AL33" t="str">
        <f>AJ33&amp;", "&amp;AK33</f>
        <v>Stottlemyer, Barry</v>
      </c>
    </row>
    <row r="34" spans="1:38" ht="17.100000000000001" customHeight="1" x14ac:dyDescent="0.2">
      <c r="A34" s="19"/>
      <c r="B34" s="19">
        <f t="shared" ref="B34:B41" si="14">IF(C34="","",S34)</f>
        <v>4</v>
      </c>
      <c r="C34" s="36" t="str">
        <f t="shared" ref="C34:C41" si="15">IF(AH34=0,"",AL34)</f>
        <v>Knaub, Corey</v>
      </c>
      <c r="D34" s="41">
        <f t="shared" ref="D34:D41" si="16">IF(C34="","",AE34)</f>
        <v>10.333333333333332</v>
      </c>
      <c r="E34" s="20">
        <f t="shared" ref="E34:E41" si="17">IF(C34="","",V34)</f>
        <v>19</v>
      </c>
      <c r="F34" s="20">
        <f t="shared" ref="F34:F41" si="18">IF(C34="","",U34)</f>
        <v>10</v>
      </c>
      <c r="G34" s="20">
        <f t="shared" ref="G34:G41" si="19">IF(C34="","",W34)</f>
        <v>5</v>
      </c>
      <c r="H34" s="20">
        <f t="shared" ref="H34:H41" si="20">IF(C34="","",X34)</f>
        <v>6</v>
      </c>
      <c r="I34" s="31">
        <f t="shared" ref="I34:I41" si="21">IF(C34="","",E34*7/D34)</f>
        <v>12.870967741935486</v>
      </c>
      <c r="J34" s="31">
        <f t="shared" ref="J34:J41" si="22">IF(C34="","",F34*7/D34)</f>
        <v>6.7741935483870979</v>
      </c>
      <c r="K34" s="31">
        <f t="shared" ref="K34:K41" si="23">IF(C34="","",G34*7/D34)</f>
        <v>3.3870967741935489</v>
      </c>
      <c r="L34" s="31">
        <f t="shared" ref="L34:L41" si="24">IF(C34="","",H34*7/D34)</f>
        <v>4.0645161290322589</v>
      </c>
      <c r="M34" s="20">
        <f t="shared" ref="M34:M41" si="25">IF(C34="","",Y34)</f>
        <v>0</v>
      </c>
      <c r="N34" s="20">
        <f t="shared" ref="N34:N41" si="26">IF(C34="","",Z34)</f>
        <v>0</v>
      </c>
      <c r="O34" s="20">
        <f t="shared" ref="O34:O41" si="27">IF(C34="","",AA34)</f>
        <v>0</v>
      </c>
      <c r="Q34">
        <v>3</v>
      </c>
      <c r="R34" t="s">
        <v>440</v>
      </c>
      <c r="S34">
        <v>4</v>
      </c>
      <c r="T34">
        <v>10.1</v>
      </c>
      <c r="U34">
        <v>10</v>
      </c>
      <c r="V34">
        <v>19</v>
      </c>
      <c r="W34">
        <v>5</v>
      </c>
      <c r="X34">
        <v>6</v>
      </c>
      <c r="Y34">
        <v>0</v>
      </c>
      <c r="Z34">
        <v>0</v>
      </c>
      <c r="AA34">
        <v>0</v>
      </c>
      <c r="AE34">
        <f t="shared" ref="AE34:AE42" si="28">DOLLARDE(T34,3)</f>
        <v>10.333333333333332</v>
      </c>
      <c r="AG34">
        <f t="shared" ref="AG34:AG41" si="29">FIND(" ",R34)</f>
        <v>6</v>
      </c>
      <c r="AH34">
        <f t="shared" ref="AH34:AH41" si="30">LEN(R34)</f>
        <v>11</v>
      </c>
      <c r="AI34">
        <f t="shared" ref="AI34:AI41" si="31">AH34-AG34</f>
        <v>5</v>
      </c>
      <c r="AJ34" t="str">
        <f t="shared" ref="AJ34:AJ41" si="32">RIGHT(R34,AI34)</f>
        <v>Knaub</v>
      </c>
      <c r="AK34" t="str">
        <f t="shared" ref="AK34:AK41" si="33">LEFT(R34,(AG34-1))</f>
        <v>Corey</v>
      </c>
      <c r="AL34" t="str">
        <f t="shared" ref="AL34:AL41" si="34">AJ34&amp;", "&amp;AK34</f>
        <v>Knaub, Corey</v>
      </c>
    </row>
    <row r="35" spans="1:38" ht="17.100000000000001" customHeight="1" x14ac:dyDescent="0.2">
      <c r="A35" s="19"/>
      <c r="B35" s="19">
        <f t="shared" si="14"/>
        <v>2</v>
      </c>
      <c r="C35" s="36" t="str">
        <f t="shared" si="15"/>
        <v>Fox, Brian</v>
      </c>
      <c r="D35" s="41">
        <f t="shared" si="16"/>
        <v>5</v>
      </c>
      <c r="E35" s="20">
        <f t="shared" si="17"/>
        <v>7</v>
      </c>
      <c r="F35" s="20">
        <f t="shared" si="18"/>
        <v>4</v>
      </c>
      <c r="G35" s="20">
        <f t="shared" si="19"/>
        <v>7</v>
      </c>
      <c r="H35" s="20">
        <f t="shared" si="20"/>
        <v>4</v>
      </c>
      <c r="I35" s="31">
        <f t="shared" si="21"/>
        <v>9.8000000000000007</v>
      </c>
      <c r="J35" s="31">
        <f t="shared" si="22"/>
        <v>5.6</v>
      </c>
      <c r="K35" s="31">
        <f t="shared" si="23"/>
        <v>9.8000000000000007</v>
      </c>
      <c r="L35" s="31">
        <f t="shared" si="24"/>
        <v>5.6</v>
      </c>
      <c r="M35" s="20">
        <f t="shared" si="25"/>
        <v>0</v>
      </c>
      <c r="N35" s="20">
        <f t="shared" si="26"/>
        <v>1</v>
      </c>
      <c r="O35" s="20">
        <f t="shared" si="27"/>
        <v>0</v>
      </c>
      <c r="Q35">
        <v>5</v>
      </c>
      <c r="R35" t="s">
        <v>444</v>
      </c>
      <c r="S35">
        <v>2</v>
      </c>
      <c r="T35">
        <v>5</v>
      </c>
      <c r="U35">
        <v>4</v>
      </c>
      <c r="V35">
        <v>7</v>
      </c>
      <c r="W35">
        <v>7</v>
      </c>
      <c r="X35">
        <v>4</v>
      </c>
      <c r="Y35">
        <v>0</v>
      </c>
      <c r="Z35">
        <v>1</v>
      </c>
      <c r="AA35">
        <v>0</v>
      </c>
      <c r="AE35">
        <f t="shared" si="28"/>
        <v>5</v>
      </c>
      <c r="AG35">
        <f t="shared" si="29"/>
        <v>6</v>
      </c>
      <c r="AH35">
        <f t="shared" si="30"/>
        <v>9</v>
      </c>
      <c r="AI35">
        <f t="shared" si="31"/>
        <v>3</v>
      </c>
      <c r="AJ35" t="str">
        <f t="shared" si="32"/>
        <v>Fox</v>
      </c>
      <c r="AK35" t="str">
        <f t="shared" si="33"/>
        <v>Brian</v>
      </c>
      <c r="AL35" t="str">
        <f t="shared" si="34"/>
        <v>Fox, Brian</v>
      </c>
    </row>
    <row r="36" spans="1:38" ht="17.100000000000001" customHeight="1" x14ac:dyDescent="0.2">
      <c r="A36" s="19"/>
      <c r="B36" s="19">
        <f t="shared" si="14"/>
        <v>2</v>
      </c>
      <c r="C36" s="36" t="str">
        <f t="shared" si="15"/>
        <v>Drake, Bob</v>
      </c>
      <c r="D36" s="41">
        <f t="shared" si="16"/>
        <v>3.6666666666666674</v>
      </c>
      <c r="E36" s="20">
        <f t="shared" si="17"/>
        <v>7</v>
      </c>
      <c r="F36" s="20">
        <f t="shared" si="18"/>
        <v>7</v>
      </c>
      <c r="G36" s="20">
        <f t="shared" si="19"/>
        <v>4</v>
      </c>
      <c r="H36" s="20">
        <f t="shared" si="20"/>
        <v>1</v>
      </c>
      <c r="I36" s="31">
        <f t="shared" si="21"/>
        <v>13.363636363636362</v>
      </c>
      <c r="J36" s="31">
        <f t="shared" si="22"/>
        <v>13.363636363636362</v>
      </c>
      <c r="K36" s="31">
        <f t="shared" si="23"/>
        <v>7.6363636363636349</v>
      </c>
      <c r="L36" s="31">
        <f t="shared" si="24"/>
        <v>1.9090909090909087</v>
      </c>
      <c r="M36" s="20">
        <f t="shared" si="25"/>
        <v>0</v>
      </c>
      <c r="N36" s="20">
        <f t="shared" si="26"/>
        <v>2</v>
      </c>
      <c r="O36" s="20">
        <f t="shared" si="27"/>
        <v>0</v>
      </c>
      <c r="Q36">
        <v>6</v>
      </c>
      <c r="R36" t="s">
        <v>441</v>
      </c>
      <c r="S36">
        <v>2</v>
      </c>
      <c r="T36">
        <v>3.2</v>
      </c>
      <c r="U36">
        <v>7</v>
      </c>
      <c r="V36">
        <v>7</v>
      </c>
      <c r="W36">
        <v>4</v>
      </c>
      <c r="X36">
        <v>1</v>
      </c>
      <c r="Y36">
        <v>0</v>
      </c>
      <c r="Z36">
        <v>2</v>
      </c>
      <c r="AA36">
        <v>0</v>
      </c>
      <c r="AE36">
        <f t="shared" si="28"/>
        <v>3.6666666666666674</v>
      </c>
      <c r="AG36">
        <f t="shared" si="29"/>
        <v>4</v>
      </c>
      <c r="AH36">
        <f t="shared" si="30"/>
        <v>9</v>
      </c>
      <c r="AI36">
        <f t="shared" si="31"/>
        <v>5</v>
      </c>
      <c r="AJ36" t="str">
        <f t="shared" si="32"/>
        <v>Drake</v>
      </c>
      <c r="AK36" t="str">
        <f t="shared" si="33"/>
        <v>Bob</v>
      </c>
      <c r="AL36" t="str">
        <f t="shared" si="34"/>
        <v>Drake, Bob</v>
      </c>
    </row>
    <row r="37" spans="1:38" ht="17.100000000000001" customHeight="1" x14ac:dyDescent="0.2">
      <c r="A37" s="19"/>
      <c r="B37" s="19">
        <f t="shared" si="14"/>
        <v>6</v>
      </c>
      <c r="C37" s="36" t="str">
        <f t="shared" si="15"/>
        <v>Schnetzka, Jim</v>
      </c>
      <c r="D37" s="41">
        <f t="shared" si="16"/>
        <v>17.666666666666664</v>
      </c>
      <c r="E37" s="20">
        <f t="shared" si="17"/>
        <v>33</v>
      </c>
      <c r="F37" s="20">
        <f t="shared" si="18"/>
        <v>20</v>
      </c>
      <c r="G37" s="20">
        <f t="shared" si="19"/>
        <v>5</v>
      </c>
      <c r="H37" s="20">
        <f t="shared" si="20"/>
        <v>7</v>
      </c>
      <c r="I37" s="31">
        <f t="shared" si="21"/>
        <v>13.075471698113208</v>
      </c>
      <c r="J37" s="31">
        <f t="shared" si="22"/>
        <v>7.9245283018867934</v>
      </c>
      <c r="K37" s="31">
        <f t="shared" si="23"/>
        <v>1.9811320754716983</v>
      </c>
      <c r="L37" s="31">
        <f t="shared" si="24"/>
        <v>2.7735849056603779</v>
      </c>
      <c r="M37" s="20">
        <f t="shared" si="25"/>
        <v>0</v>
      </c>
      <c r="N37" s="20">
        <f t="shared" si="26"/>
        <v>2</v>
      </c>
      <c r="O37" s="20">
        <f t="shared" si="27"/>
        <v>0</v>
      </c>
      <c r="Q37">
        <v>7</v>
      </c>
      <c r="R37" t="s">
        <v>57</v>
      </c>
      <c r="S37">
        <v>6</v>
      </c>
      <c r="T37">
        <v>17.2</v>
      </c>
      <c r="U37">
        <v>20</v>
      </c>
      <c r="V37">
        <v>33</v>
      </c>
      <c r="W37">
        <v>5</v>
      </c>
      <c r="X37">
        <v>7</v>
      </c>
      <c r="Y37">
        <v>0</v>
      </c>
      <c r="Z37">
        <v>2</v>
      </c>
      <c r="AA37">
        <v>0</v>
      </c>
      <c r="AE37">
        <f t="shared" si="28"/>
        <v>17.666666666666664</v>
      </c>
      <c r="AG37">
        <f t="shared" si="29"/>
        <v>4</v>
      </c>
      <c r="AH37">
        <f t="shared" si="30"/>
        <v>13</v>
      </c>
      <c r="AI37">
        <f t="shared" si="31"/>
        <v>9</v>
      </c>
      <c r="AJ37" t="str">
        <f t="shared" si="32"/>
        <v>Schnetzka</v>
      </c>
      <c r="AK37" t="str">
        <f t="shared" si="33"/>
        <v>Jim</v>
      </c>
      <c r="AL37" t="str">
        <f t="shared" si="34"/>
        <v>Schnetzka, Jim</v>
      </c>
    </row>
    <row r="38" spans="1:38" ht="17.100000000000001" customHeight="1" x14ac:dyDescent="0.2">
      <c r="A38" s="19"/>
      <c r="B38" s="19">
        <f t="shared" si="14"/>
        <v>2</v>
      </c>
      <c r="C38" s="36" t="str">
        <f t="shared" si="15"/>
        <v>Iser, Kevin</v>
      </c>
      <c r="D38" s="41">
        <f t="shared" si="16"/>
        <v>0.66666666666666663</v>
      </c>
      <c r="E38" s="20">
        <f t="shared" si="17"/>
        <v>2</v>
      </c>
      <c r="F38" s="20">
        <f t="shared" si="18"/>
        <v>4</v>
      </c>
      <c r="G38" s="20">
        <f t="shared" si="19"/>
        <v>6</v>
      </c>
      <c r="H38" s="20">
        <f t="shared" si="20"/>
        <v>1</v>
      </c>
      <c r="I38" s="31">
        <f t="shared" si="21"/>
        <v>21</v>
      </c>
      <c r="J38" s="31">
        <f t="shared" si="22"/>
        <v>42</v>
      </c>
      <c r="K38" s="31">
        <f t="shared" si="23"/>
        <v>63</v>
      </c>
      <c r="L38" s="31">
        <f t="shared" si="24"/>
        <v>10.5</v>
      </c>
      <c r="M38" s="20">
        <f t="shared" si="25"/>
        <v>0</v>
      </c>
      <c r="N38" s="20">
        <f t="shared" si="26"/>
        <v>0</v>
      </c>
      <c r="O38" s="20">
        <f t="shared" si="27"/>
        <v>0</v>
      </c>
      <c r="Q38">
        <v>8</v>
      </c>
      <c r="R38" t="s">
        <v>445</v>
      </c>
      <c r="S38">
        <v>2</v>
      </c>
      <c r="T38">
        <v>0.2</v>
      </c>
      <c r="U38">
        <v>4</v>
      </c>
      <c r="V38">
        <v>2</v>
      </c>
      <c r="W38">
        <v>6</v>
      </c>
      <c r="X38">
        <v>1</v>
      </c>
      <c r="Y38">
        <v>0</v>
      </c>
      <c r="Z38">
        <v>0</v>
      </c>
      <c r="AA38">
        <v>0</v>
      </c>
      <c r="AE38">
        <f t="shared" si="28"/>
        <v>0.66666666666666663</v>
      </c>
      <c r="AG38">
        <f t="shared" si="29"/>
        <v>6</v>
      </c>
      <c r="AH38">
        <f t="shared" si="30"/>
        <v>10</v>
      </c>
      <c r="AI38">
        <f t="shared" si="31"/>
        <v>4</v>
      </c>
      <c r="AJ38" t="str">
        <f t="shared" si="32"/>
        <v>Iser</v>
      </c>
      <c r="AK38" t="str">
        <f t="shared" si="33"/>
        <v>Kevin</v>
      </c>
      <c r="AL38" t="str">
        <f t="shared" si="34"/>
        <v>Iser, Kevin</v>
      </c>
    </row>
    <row r="39" spans="1:38" ht="17.100000000000001" customHeight="1" x14ac:dyDescent="0.2">
      <c r="A39" s="19"/>
      <c r="B39" s="19">
        <f t="shared" si="14"/>
        <v>1</v>
      </c>
      <c r="C39" s="36" t="str">
        <f t="shared" si="15"/>
        <v>Weaver, Robert</v>
      </c>
      <c r="D39" s="41">
        <f t="shared" si="16"/>
        <v>0</v>
      </c>
      <c r="E39" s="20">
        <f t="shared" si="17"/>
        <v>0</v>
      </c>
      <c r="F39" s="20">
        <f t="shared" si="18"/>
        <v>0</v>
      </c>
      <c r="G39" s="20">
        <f t="shared" si="19"/>
        <v>1</v>
      </c>
      <c r="H39" s="20">
        <f t="shared" si="20"/>
        <v>0</v>
      </c>
      <c r="I39" s="31" t="e">
        <f t="shared" si="21"/>
        <v>#DIV/0!</v>
      </c>
      <c r="J39" s="31" t="e">
        <f t="shared" si="22"/>
        <v>#DIV/0!</v>
      </c>
      <c r="K39" s="31" t="e">
        <f t="shared" si="23"/>
        <v>#DIV/0!</v>
      </c>
      <c r="L39" s="31" t="e">
        <f t="shared" si="24"/>
        <v>#DIV/0!</v>
      </c>
      <c r="M39" s="20">
        <f t="shared" si="25"/>
        <v>0</v>
      </c>
      <c r="N39" s="20">
        <f t="shared" si="26"/>
        <v>0</v>
      </c>
      <c r="O39" s="20">
        <f t="shared" si="27"/>
        <v>0</v>
      </c>
      <c r="Q39">
        <v>11</v>
      </c>
      <c r="R39" t="s">
        <v>448</v>
      </c>
      <c r="S39">
        <v>1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E39">
        <f t="shared" si="28"/>
        <v>0</v>
      </c>
      <c r="AG39">
        <f t="shared" si="29"/>
        <v>7</v>
      </c>
      <c r="AH39">
        <f t="shared" si="30"/>
        <v>13</v>
      </c>
      <c r="AI39">
        <f t="shared" si="31"/>
        <v>6</v>
      </c>
      <c r="AJ39" t="str">
        <f t="shared" si="32"/>
        <v>Weaver</v>
      </c>
      <c r="AK39" t="str">
        <f t="shared" si="33"/>
        <v>Robert</v>
      </c>
      <c r="AL39" t="str">
        <f t="shared" si="34"/>
        <v>Weaver, Robert</v>
      </c>
    </row>
    <row r="40" spans="1:38" ht="17.100000000000001" customHeight="1" x14ac:dyDescent="0.2">
      <c r="A40" s="19"/>
      <c r="B40" s="19" t="str">
        <f t="shared" si="14"/>
        <v/>
      </c>
      <c r="C40" s="36" t="str">
        <f t="shared" si="15"/>
        <v/>
      </c>
      <c r="D40" s="41" t="str">
        <f t="shared" si="16"/>
        <v/>
      </c>
      <c r="E40" s="20" t="str">
        <f t="shared" si="17"/>
        <v/>
      </c>
      <c r="F40" s="20" t="str">
        <f t="shared" si="18"/>
        <v/>
      </c>
      <c r="G40" s="20" t="str">
        <f t="shared" si="19"/>
        <v/>
      </c>
      <c r="H40" s="20" t="str">
        <f t="shared" si="20"/>
        <v/>
      </c>
      <c r="I40" s="20" t="str">
        <f t="shared" si="21"/>
        <v/>
      </c>
      <c r="J40" s="20" t="str">
        <f t="shared" si="22"/>
        <v/>
      </c>
      <c r="K40" s="20" t="str">
        <f t="shared" si="23"/>
        <v/>
      </c>
      <c r="L40" s="20" t="str">
        <f t="shared" si="24"/>
        <v/>
      </c>
      <c r="M40" s="31" t="str">
        <f t="shared" si="25"/>
        <v/>
      </c>
      <c r="N40" s="31" t="str">
        <f t="shared" si="26"/>
        <v/>
      </c>
      <c r="O40" s="31" t="str">
        <f t="shared" si="27"/>
        <v/>
      </c>
      <c r="AE40">
        <f t="shared" si="28"/>
        <v>0</v>
      </c>
      <c r="AG40" t="e">
        <f t="shared" si="29"/>
        <v>#VALUE!</v>
      </c>
      <c r="AH40">
        <f t="shared" si="30"/>
        <v>0</v>
      </c>
      <c r="AI40" t="e">
        <f t="shared" si="31"/>
        <v>#VALUE!</v>
      </c>
      <c r="AJ40" t="e">
        <f t="shared" si="32"/>
        <v>#VALUE!</v>
      </c>
      <c r="AK40" t="e">
        <f t="shared" si="33"/>
        <v>#VALUE!</v>
      </c>
      <c r="AL40" t="e">
        <f t="shared" si="34"/>
        <v>#VALUE!</v>
      </c>
    </row>
    <row r="41" spans="1:38" ht="17.100000000000001" customHeight="1" x14ac:dyDescent="0.2">
      <c r="A41" s="19"/>
      <c r="B41" s="19" t="str">
        <f t="shared" si="14"/>
        <v/>
      </c>
      <c r="C41" s="36" t="str">
        <f t="shared" si="15"/>
        <v/>
      </c>
      <c r="D41" s="41" t="str">
        <f t="shared" si="16"/>
        <v/>
      </c>
      <c r="E41" s="20" t="str">
        <f t="shared" si="17"/>
        <v/>
      </c>
      <c r="F41" s="20" t="str">
        <f t="shared" si="18"/>
        <v/>
      </c>
      <c r="G41" s="20" t="str">
        <f t="shared" si="19"/>
        <v/>
      </c>
      <c r="H41" s="20" t="str">
        <f t="shared" si="20"/>
        <v/>
      </c>
      <c r="I41" s="20" t="str">
        <f t="shared" si="21"/>
        <v/>
      </c>
      <c r="J41" s="20" t="str">
        <f t="shared" si="22"/>
        <v/>
      </c>
      <c r="K41" s="20" t="str">
        <f t="shared" si="23"/>
        <v/>
      </c>
      <c r="L41" s="20" t="str">
        <f t="shared" si="24"/>
        <v/>
      </c>
      <c r="M41" s="31" t="str">
        <f t="shared" si="25"/>
        <v/>
      </c>
      <c r="N41" s="31" t="str">
        <f t="shared" si="26"/>
        <v/>
      </c>
      <c r="O41" s="31" t="str">
        <f t="shared" si="27"/>
        <v/>
      </c>
      <c r="AE41">
        <f t="shared" si="28"/>
        <v>0</v>
      </c>
      <c r="AG41" t="e">
        <f t="shared" si="29"/>
        <v>#VALUE!</v>
      </c>
      <c r="AH41">
        <f t="shared" si="30"/>
        <v>0</v>
      </c>
      <c r="AI41" t="e">
        <f t="shared" si="31"/>
        <v>#VALUE!</v>
      </c>
      <c r="AJ41" t="e">
        <f t="shared" si="32"/>
        <v>#VALUE!</v>
      </c>
      <c r="AK41" t="e">
        <f t="shared" si="33"/>
        <v>#VALUE!</v>
      </c>
      <c r="AL41" t="e">
        <f t="shared" si="34"/>
        <v>#VALUE!</v>
      </c>
    </row>
    <row r="42" spans="1:38" ht="17.100000000000001" customHeight="1" x14ac:dyDescent="0.2">
      <c r="A42" s="22"/>
      <c r="B42" s="22"/>
      <c r="C42" s="37" t="s">
        <v>39</v>
      </c>
      <c r="D42" s="41">
        <f t="shared" ref="D42:H42" si="35">SUM(D33:D41)</f>
        <v>69</v>
      </c>
      <c r="E42" s="35">
        <f t="shared" si="35"/>
        <v>133</v>
      </c>
      <c r="F42" s="35">
        <f t="shared" si="35"/>
        <v>85</v>
      </c>
      <c r="G42" s="35">
        <f t="shared" si="35"/>
        <v>45</v>
      </c>
      <c r="H42" s="35">
        <f t="shared" si="35"/>
        <v>31</v>
      </c>
      <c r="I42" s="31">
        <f>E42*7/D42</f>
        <v>13.492753623188406</v>
      </c>
      <c r="J42" s="31">
        <f>F42*7/D42</f>
        <v>8.6231884057971016</v>
      </c>
      <c r="K42" s="32">
        <f>G42*7/D42</f>
        <v>4.5652173913043477</v>
      </c>
      <c r="L42" s="32">
        <f>H42*7/D42</f>
        <v>3.1449275362318843</v>
      </c>
      <c r="M42" s="20">
        <f>SUM(M33:M41)</f>
        <v>2</v>
      </c>
      <c r="N42" s="20">
        <f t="shared" ref="N42:O42" si="36">SUM(N33:N41)</f>
        <v>8</v>
      </c>
      <c r="O42" s="20">
        <f t="shared" si="36"/>
        <v>0</v>
      </c>
      <c r="AE42">
        <f t="shared" si="28"/>
        <v>0</v>
      </c>
    </row>
    <row r="43" spans="1:38" ht="17.100000000000001" customHeight="1" x14ac:dyDescent="0.2"/>
    <row r="44" spans="1:38" ht="17.100000000000001" customHeight="1" x14ac:dyDescent="0.2"/>
    <row r="45" spans="1:38" ht="17.100000000000001" customHeight="1" x14ac:dyDescent="0.2"/>
    <row r="46" spans="1:38" ht="17.100000000000001" customHeight="1" x14ac:dyDescent="0.2"/>
    <row r="47" spans="1:38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15</vt:i4>
      </vt:variant>
    </vt:vector>
  </HeadingPairs>
  <TitlesOfParts>
    <vt:vector size="36" baseType="lpstr">
      <vt:lpstr>Athletics</vt:lpstr>
      <vt:lpstr>Blue Jays</vt:lpstr>
      <vt:lpstr>Mariners</vt:lpstr>
      <vt:lpstr>Orioles</vt:lpstr>
      <vt:lpstr>Red Sox</vt:lpstr>
      <vt:lpstr>Twins</vt:lpstr>
      <vt:lpstr>Yankees</vt:lpstr>
      <vt:lpstr>Cardinals</vt:lpstr>
      <vt:lpstr>Diamondbacks</vt:lpstr>
      <vt:lpstr>Marlins</vt:lpstr>
      <vt:lpstr>Mets</vt:lpstr>
      <vt:lpstr>Nationals</vt:lpstr>
      <vt:lpstr>Phillies</vt:lpstr>
      <vt:lpstr>Pirates</vt:lpstr>
      <vt:lpstr>AL Overall Offense</vt:lpstr>
      <vt:lpstr>Draft 2015</vt:lpstr>
      <vt:lpstr>NL Overall Offense</vt:lpstr>
      <vt:lpstr>AL Overall Pitching</vt:lpstr>
      <vt:lpstr>NL Overall Pitching</vt:lpstr>
      <vt:lpstr>Combined Offense</vt:lpstr>
      <vt:lpstr>Combined Pitching</vt:lpstr>
      <vt:lpstr>Athletics!Print_Area</vt:lpstr>
      <vt:lpstr>'Blue Jays'!Print_Area</vt:lpstr>
      <vt:lpstr>Cardinals!Print_Area</vt:lpstr>
      <vt:lpstr>Diamondbacks!Print_Area</vt:lpstr>
      <vt:lpstr>Mariners!Print_Area</vt:lpstr>
      <vt:lpstr>Marlins!Print_Area</vt:lpstr>
      <vt:lpstr>Mets!Print_Area</vt:lpstr>
      <vt:lpstr>Nationals!Print_Area</vt:lpstr>
      <vt:lpstr>Orioles!Print_Area</vt:lpstr>
      <vt:lpstr>Phillies!Print_Area</vt:lpstr>
      <vt:lpstr>Pirates!Print_Area</vt:lpstr>
      <vt:lpstr>'Red Sox'!Print_Area</vt:lpstr>
      <vt:lpstr>Twins!Print_Area</vt:lpstr>
      <vt:lpstr>Yankees!Print_Area</vt:lpstr>
      <vt:lpstr>'Draft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2015-10-21T20:30:53Z</cp:lastPrinted>
  <dcterms:created xsi:type="dcterms:W3CDTF">2015-09-23T00:37:41Z</dcterms:created>
  <dcterms:modified xsi:type="dcterms:W3CDTF">2016-02-14T19:18:47Z</dcterms:modified>
</cp:coreProperties>
</file>