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cott\Documents\YCOBL FIles\Statistic Leaders\Hitting Pitching\Hitting Pitching 2014\"/>
    </mc:Choice>
  </mc:AlternateContent>
  <bookViews>
    <workbookView xWindow="0" yWindow="0" windowWidth="24000" windowHeight="9435"/>
  </bookViews>
  <sheets>
    <sheet name="Angels" sheetId="1" r:id="rId1"/>
    <sheet name="Athletics" sheetId="2" r:id="rId2"/>
    <sheet name="Blue Jays" sheetId="3" r:id="rId3"/>
    <sheet name="Mariners" sheetId="4" r:id="rId4"/>
    <sheet name="Rangers" sheetId="5" r:id="rId5"/>
    <sheet name="Red Sox" sheetId="6" r:id="rId6"/>
    <sheet name="Twins" sheetId="7" r:id="rId7"/>
    <sheet name="Yankees" sheetId="8" r:id="rId8"/>
    <sheet name="Braves" sheetId="9" r:id="rId9"/>
    <sheet name="Brewers" sheetId="10" r:id="rId10"/>
    <sheet name="Cardinals" sheetId="11" r:id="rId11"/>
    <sheet name="DBacks" sheetId="12" r:id="rId12"/>
    <sheet name="Marlins" sheetId="13" r:id="rId13"/>
    <sheet name="Mets" sheetId="14" r:id="rId14"/>
    <sheet name="Nationals" sheetId="15" r:id="rId15"/>
    <sheet name="Phillies" sheetId="16" r:id="rId16"/>
  </sheets>
  <externalReferences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42" i="16" l="1"/>
  <c r="N42" i="16"/>
  <c r="M42" i="16"/>
  <c r="H42" i="16"/>
  <c r="L42" i="16" s="1"/>
  <c r="G42" i="16"/>
  <c r="K42" i="16" s="1"/>
  <c r="F42" i="16"/>
  <c r="J42" i="16" s="1"/>
  <c r="E42" i="16"/>
  <c r="I42" i="16" s="1"/>
  <c r="D42" i="16"/>
  <c r="B42" i="16"/>
  <c r="O37" i="16"/>
  <c r="N37" i="16"/>
  <c r="M37" i="16"/>
  <c r="H37" i="16"/>
  <c r="L37" i="16" s="1"/>
  <c r="G37" i="16"/>
  <c r="K37" i="16" s="1"/>
  <c r="F37" i="16"/>
  <c r="J37" i="16" s="1"/>
  <c r="E37" i="16"/>
  <c r="I37" i="16" s="1"/>
  <c r="D37" i="16"/>
  <c r="C37" i="16"/>
  <c r="B37" i="16"/>
  <c r="A37" i="16"/>
  <c r="O36" i="16"/>
  <c r="N36" i="16"/>
  <c r="M36" i="16"/>
  <c r="H36" i="16"/>
  <c r="L36" i="16" s="1"/>
  <c r="G36" i="16"/>
  <c r="K36" i="16" s="1"/>
  <c r="F36" i="16"/>
  <c r="J36" i="16" s="1"/>
  <c r="E36" i="16"/>
  <c r="I36" i="16" s="1"/>
  <c r="D36" i="16"/>
  <c r="C36" i="16"/>
  <c r="B36" i="16"/>
  <c r="A36" i="16"/>
  <c r="O35" i="16"/>
  <c r="N35" i="16"/>
  <c r="M35" i="16"/>
  <c r="H35" i="16"/>
  <c r="L35" i="16" s="1"/>
  <c r="G35" i="16"/>
  <c r="K35" i="16" s="1"/>
  <c r="F35" i="16"/>
  <c r="J35" i="16" s="1"/>
  <c r="E35" i="16"/>
  <c r="I35" i="16" s="1"/>
  <c r="D35" i="16"/>
  <c r="C35" i="16"/>
  <c r="B35" i="16"/>
  <c r="A35" i="16"/>
  <c r="O34" i="16"/>
  <c r="N34" i="16"/>
  <c r="M34" i="16"/>
  <c r="H34" i="16"/>
  <c r="L34" i="16" s="1"/>
  <c r="G34" i="16"/>
  <c r="K34" i="16" s="1"/>
  <c r="F34" i="16"/>
  <c r="J34" i="16" s="1"/>
  <c r="E34" i="16"/>
  <c r="I34" i="16" s="1"/>
  <c r="D34" i="16"/>
  <c r="C34" i="16"/>
  <c r="B34" i="16"/>
  <c r="A34" i="16"/>
  <c r="O33" i="16"/>
  <c r="N33" i="16"/>
  <c r="M33" i="16"/>
  <c r="H33" i="16"/>
  <c r="L33" i="16" s="1"/>
  <c r="G33" i="16"/>
  <c r="K33" i="16" s="1"/>
  <c r="F33" i="16"/>
  <c r="J33" i="16" s="1"/>
  <c r="E33" i="16"/>
  <c r="I33" i="16" s="1"/>
  <c r="D33" i="16"/>
  <c r="C33" i="16"/>
  <c r="B33" i="16"/>
  <c r="A33" i="16"/>
  <c r="M29" i="16"/>
  <c r="L29" i="16"/>
  <c r="K29" i="16"/>
  <c r="J29" i="16"/>
  <c r="I29" i="16"/>
  <c r="H29" i="16"/>
  <c r="G29" i="16"/>
  <c r="F29" i="16"/>
  <c r="E29" i="16"/>
  <c r="D29" i="16"/>
  <c r="B29" i="16"/>
  <c r="A29" i="16"/>
  <c r="A30" i="16" s="1"/>
  <c r="M27" i="16"/>
  <c r="L27" i="16"/>
  <c r="K27" i="16"/>
  <c r="J27" i="16"/>
  <c r="I27" i="16"/>
  <c r="H27" i="16"/>
  <c r="G27" i="16"/>
  <c r="F27" i="16"/>
  <c r="N27" i="16" s="1"/>
  <c r="O27" i="16" s="1"/>
  <c r="E27" i="16"/>
  <c r="D27" i="16"/>
  <c r="C27" i="16"/>
  <c r="B27" i="16"/>
  <c r="M24" i="16"/>
  <c r="L24" i="16"/>
  <c r="K24" i="16"/>
  <c r="J24" i="16"/>
  <c r="I24" i="16"/>
  <c r="H24" i="16"/>
  <c r="G24" i="16"/>
  <c r="F24" i="16"/>
  <c r="N24" i="16" s="1"/>
  <c r="O24" i="16" s="1"/>
  <c r="E24" i="16"/>
  <c r="D24" i="16"/>
  <c r="C24" i="16"/>
  <c r="B24" i="16"/>
  <c r="A24" i="16"/>
  <c r="L23" i="16"/>
  <c r="K23" i="16"/>
  <c r="J23" i="16"/>
  <c r="I23" i="16"/>
  <c r="H23" i="16"/>
  <c r="G23" i="16"/>
  <c r="F23" i="16"/>
  <c r="M23" i="16" s="1"/>
  <c r="E23" i="16"/>
  <c r="D23" i="16"/>
  <c r="C23" i="16"/>
  <c r="B23" i="16"/>
  <c r="A23" i="16"/>
  <c r="M22" i="16"/>
  <c r="L22" i="16"/>
  <c r="K22" i="16"/>
  <c r="J22" i="16"/>
  <c r="I22" i="16"/>
  <c r="H22" i="16"/>
  <c r="G22" i="16"/>
  <c r="F22" i="16"/>
  <c r="N22" i="16" s="1"/>
  <c r="O22" i="16" s="1"/>
  <c r="E22" i="16"/>
  <c r="D22" i="16"/>
  <c r="C22" i="16"/>
  <c r="B22" i="16"/>
  <c r="A22" i="16"/>
  <c r="L21" i="16"/>
  <c r="K21" i="16"/>
  <c r="J21" i="16"/>
  <c r="I21" i="16"/>
  <c r="H21" i="16"/>
  <c r="G21" i="16"/>
  <c r="F21" i="16"/>
  <c r="M21" i="16" s="1"/>
  <c r="E21" i="16"/>
  <c r="D21" i="16"/>
  <c r="C21" i="16"/>
  <c r="B21" i="16"/>
  <c r="A21" i="16"/>
  <c r="M20" i="16"/>
  <c r="L20" i="16"/>
  <c r="K20" i="16"/>
  <c r="J20" i="16"/>
  <c r="I20" i="16"/>
  <c r="H20" i="16"/>
  <c r="G20" i="16"/>
  <c r="F20" i="16"/>
  <c r="N20" i="16" s="1"/>
  <c r="O20" i="16" s="1"/>
  <c r="E20" i="16"/>
  <c r="D20" i="16"/>
  <c r="C20" i="16"/>
  <c r="B20" i="16"/>
  <c r="A20" i="16"/>
  <c r="L19" i="16"/>
  <c r="K19" i="16"/>
  <c r="J19" i="16"/>
  <c r="I19" i="16"/>
  <c r="H19" i="16"/>
  <c r="G19" i="16"/>
  <c r="F19" i="16"/>
  <c r="M19" i="16" s="1"/>
  <c r="E19" i="16"/>
  <c r="D19" i="16"/>
  <c r="C19" i="16"/>
  <c r="B19" i="16"/>
  <c r="A19" i="16"/>
  <c r="M18" i="16"/>
  <c r="L18" i="16"/>
  <c r="K18" i="16"/>
  <c r="J18" i="16"/>
  <c r="I18" i="16"/>
  <c r="H18" i="16"/>
  <c r="G18" i="16"/>
  <c r="F18" i="16"/>
  <c r="N18" i="16" s="1"/>
  <c r="O18" i="16" s="1"/>
  <c r="E18" i="16"/>
  <c r="D18" i="16"/>
  <c r="C18" i="16"/>
  <c r="B18" i="16"/>
  <c r="A18" i="16"/>
  <c r="L17" i="16"/>
  <c r="K17" i="16"/>
  <c r="J17" i="16"/>
  <c r="I17" i="16"/>
  <c r="H17" i="16"/>
  <c r="G17" i="16"/>
  <c r="F17" i="16"/>
  <c r="M17" i="16" s="1"/>
  <c r="E17" i="16"/>
  <c r="D17" i="16"/>
  <c r="C17" i="16"/>
  <c r="B17" i="16"/>
  <c r="A17" i="16"/>
  <c r="M16" i="16"/>
  <c r="L16" i="16"/>
  <c r="K16" i="16"/>
  <c r="J16" i="16"/>
  <c r="I16" i="16"/>
  <c r="H16" i="16"/>
  <c r="G16" i="16"/>
  <c r="F16" i="16"/>
  <c r="N16" i="16" s="1"/>
  <c r="O16" i="16" s="1"/>
  <c r="E16" i="16"/>
  <c r="D16" i="16"/>
  <c r="C16" i="16"/>
  <c r="B16" i="16"/>
  <c r="A16" i="16"/>
  <c r="L15" i="16"/>
  <c r="K15" i="16"/>
  <c r="J15" i="16"/>
  <c r="I15" i="16"/>
  <c r="H15" i="16"/>
  <c r="G15" i="16"/>
  <c r="F15" i="16"/>
  <c r="M15" i="16" s="1"/>
  <c r="E15" i="16"/>
  <c r="D15" i="16"/>
  <c r="C15" i="16"/>
  <c r="B15" i="16"/>
  <c r="A15" i="16"/>
  <c r="M14" i="16"/>
  <c r="L14" i="16"/>
  <c r="K14" i="16"/>
  <c r="J14" i="16"/>
  <c r="I14" i="16"/>
  <c r="H14" i="16"/>
  <c r="G14" i="16"/>
  <c r="F14" i="16"/>
  <c r="N14" i="16" s="1"/>
  <c r="O14" i="16" s="1"/>
  <c r="E14" i="16"/>
  <c r="D14" i="16"/>
  <c r="C14" i="16"/>
  <c r="B14" i="16"/>
  <c r="A14" i="16"/>
  <c r="L13" i="16"/>
  <c r="K13" i="16"/>
  <c r="J13" i="16"/>
  <c r="I13" i="16"/>
  <c r="H13" i="16"/>
  <c r="G13" i="16"/>
  <c r="F13" i="16"/>
  <c r="M13" i="16" s="1"/>
  <c r="E13" i="16"/>
  <c r="D13" i="16"/>
  <c r="C13" i="16"/>
  <c r="B13" i="16"/>
  <c r="A13" i="16"/>
  <c r="M12" i="16"/>
  <c r="L12" i="16"/>
  <c r="K12" i="16"/>
  <c r="J12" i="16"/>
  <c r="I12" i="16"/>
  <c r="H12" i="16"/>
  <c r="G12" i="16"/>
  <c r="F12" i="16"/>
  <c r="N12" i="16" s="1"/>
  <c r="E12" i="16"/>
  <c r="D12" i="16"/>
  <c r="C12" i="16"/>
  <c r="B12" i="16"/>
  <c r="A12" i="16"/>
  <c r="O42" i="15"/>
  <c r="N42" i="15"/>
  <c r="M42" i="15"/>
  <c r="H42" i="15"/>
  <c r="L42" i="15" s="1"/>
  <c r="G42" i="15"/>
  <c r="K42" i="15" s="1"/>
  <c r="F42" i="15"/>
  <c r="J42" i="15" s="1"/>
  <c r="E42" i="15"/>
  <c r="I42" i="15" s="1"/>
  <c r="D42" i="15"/>
  <c r="B42" i="15"/>
  <c r="O38" i="15"/>
  <c r="N38" i="15"/>
  <c r="M38" i="15"/>
  <c r="H38" i="15"/>
  <c r="L38" i="15" s="1"/>
  <c r="G38" i="15"/>
  <c r="K38" i="15" s="1"/>
  <c r="F38" i="15"/>
  <c r="J38" i="15" s="1"/>
  <c r="E38" i="15"/>
  <c r="I38" i="15" s="1"/>
  <c r="D38" i="15"/>
  <c r="C38" i="15"/>
  <c r="B38" i="15"/>
  <c r="A38" i="15"/>
  <c r="O37" i="15"/>
  <c r="N37" i="15"/>
  <c r="M37" i="15"/>
  <c r="H37" i="15"/>
  <c r="L37" i="15" s="1"/>
  <c r="G37" i="15"/>
  <c r="K37" i="15" s="1"/>
  <c r="F37" i="15"/>
  <c r="J37" i="15" s="1"/>
  <c r="E37" i="15"/>
  <c r="I37" i="15" s="1"/>
  <c r="D37" i="15"/>
  <c r="C37" i="15"/>
  <c r="B37" i="15"/>
  <c r="A37" i="15"/>
  <c r="O36" i="15"/>
  <c r="N36" i="15"/>
  <c r="M36" i="15"/>
  <c r="H36" i="15"/>
  <c r="L36" i="15" s="1"/>
  <c r="G36" i="15"/>
  <c r="K36" i="15" s="1"/>
  <c r="F36" i="15"/>
  <c r="J36" i="15" s="1"/>
  <c r="E36" i="15"/>
  <c r="I36" i="15" s="1"/>
  <c r="D36" i="15"/>
  <c r="C36" i="15"/>
  <c r="B36" i="15"/>
  <c r="A36" i="15"/>
  <c r="O35" i="15"/>
  <c r="N35" i="15"/>
  <c r="M35" i="15"/>
  <c r="H35" i="15"/>
  <c r="L35" i="15" s="1"/>
  <c r="G35" i="15"/>
  <c r="K35" i="15" s="1"/>
  <c r="F35" i="15"/>
  <c r="J35" i="15" s="1"/>
  <c r="E35" i="15"/>
  <c r="I35" i="15" s="1"/>
  <c r="D35" i="15"/>
  <c r="C35" i="15"/>
  <c r="B35" i="15"/>
  <c r="A35" i="15"/>
  <c r="O34" i="15"/>
  <c r="N34" i="15"/>
  <c r="M34" i="15"/>
  <c r="H34" i="15"/>
  <c r="L34" i="15" s="1"/>
  <c r="G34" i="15"/>
  <c r="K34" i="15" s="1"/>
  <c r="F34" i="15"/>
  <c r="J34" i="15" s="1"/>
  <c r="E34" i="15"/>
  <c r="I34" i="15" s="1"/>
  <c r="D34" i="15"/>
  <c r="C34" i="15"/>
  <c r="B34" i="15"/>
  <c r="A34" i="15"/>
  <c r="O33" i="15"/>
  <c r="N33" i="15"/>
  <c r="M33" i="15"/>
  <c r="H33" i="15"/>
  <c r="L33" i="15" s="1"/>
  <c r="G33" i="15"/>
  <c r="K33" i="15" s="1"/>
  <c r="F33" i="15"/>
  <c r="J33" i="15" s="1"/>
  <c r="E33" i="15"/>
  <c r="I33" i="15" s="1"/>
  <c r="D33" i="15"/>
  <c r="C33" i="15"/>
  <c r="B33" i="15"/>
  <c r="A33" i="15"/>
  <c r="L29" i="15"/>
  <c r="K29" i="15"/>
  <c r="J29" i="15"/>
  <c r="I29" i="15"/>
  <c r="H29" i="15"/>
  <c r="G29" i="15"/>
  <c r="F29" i="15"/>
  <c r="M29" i="15" s="1"/>
  <c r="E29" i="15"/>
  <c r="D29" i="15"/>
  <c r="B29" i="15"/>
  <c r="A29" i="15"/>
  <c r="A30" i="15" s="1"/>
  <c r="L27" i="15"/>
  <c r="K27" i="15"/>
  <c r="J27" i="15"/>
  <c r="I27" i="15"/>
  <c r="H27" i="15"/>
  <c r="G27" i="15"/>
  <c r="F27" i="15"/>
  <c r="M27" i="15" s="1"/>
  <c r="E27" i="15"/>
  <c r="D27" i="15"/>
  <c r="C27" i="15"/>
  <c r="B27" i="15"/>
  <c r="L25" i="15"/>
  <c r="K25" i="15"/>
  <c r="J25" i="15"/>
  <c r="I25" i="15"/>
  <c r="H25" i="15"/>
  <c r="G25" i="15"/>
  <c r="F25" i="15"/>
  <c r="M25" i="15" s="1"/>
  <c r="E25" i="15"/>
  <c r="D25" i="15"/>
  <c r="C25" i="15"/>
  <c r="B25" i="15"/>
  <c r="A25" i="15"/>
  <c r="M24" i="15"/>
  <c r="L24" i="15"/>
  <c r="K24" i="15"/>
  <c r="J24" i="15"/>
  <c r="I24" i="15"/>
  <c r="H24" i="15"/>
  <c r="G24" i="15"/>
  <c r="F24" i="15"/>
  <c r="N24" i="15" s="1"/>
  <c r="O24" i="15" s="1"/>
  <c r="E24" i="15"/>
  <c r="D24" i="15"/>
  <c r="C24" i="15"/>
  <c r="B24" i="15"/>
  <c r="A24" i="15"/>
  <c r="L23" i="15"/>
  <c r="K23" i="15"/>
  <c r="J23" i="15"/>
  <c r="I23" i="15"/>
  <c r="H23" i="15"/>
  <c r="G23" i="15"/>
  <c r="F23" i="15"/>
  <c r="M23" i="15" s="1"/>
  <c r="E23" i="15"/>
  <c r="D23" i="15"/>
  <c r="C23" i="15"/>
  <c r="B23" i="15"/>
  <c r="A23" i="15"/>
  <c r="M22" i="15"/>
  <c r="L22" i="15"/>
  <c r="K22" i="15"/>
  <c r="J22" i="15"/>
  <c r="I22" i="15"/>
  <c r="H22" i="15"/>
  <c r="G22" i="15"/>
  <c r="F22" i="15"/>
  <c r="N22" i="15" s="1"/>
  <c r="O22" i="15" s="1"/>
  <c r="E22" i="15"/>
  <c r="D22" i="15"/>
  <c r="C22" i="15"/>
  <c r="B22" i="15"/>
  <c r="A22" i="15"/>
  <c r="L21" i="15"/>
  <c r="K21" i="15"/>
  <c r="J21" i="15"/>
  <c r="I21" i="15"/>
  <c r="H21" i="15"/>
  <c r="G21" i="15"/>
  <c r="F21" i="15"/>
  <c r="M21" i="15" s="1"/>
  <c r="E21" i="15"/>
  <c r="D21" i="15"/>
  <c r="C21" i="15"/>
  <c r="B21" i="15"/>
  <c r="A21" i="15"/>
  <c r="M20" i="15"/>
  <c r="L20" i="15"/>
  <c r="K20" i="15"/>
  <c r="J20" i="15"/>
  <c r="I20" i="15"/>
  <c r="H20" i="15"/>
  <c r="G20" i="15"/>
  <c r="F20" i="15"/>
  <c r="N20" i="15" s="1"/>
  <c r="O20" i="15" s="1"/>
  <c r="E20" i="15"/>
  <c r="D20" i="15"/>
  <c r="C20" i="15"/>
  <c r="B20" i="15"/>
  <c r="A20" i="15"/>
  <c r="L19" i="15"/>
  <c r="K19" i="15"/>
  <c r="J19" i="15"/>
  <c r="I19" i="15"/>
  <c r="H19" i="15"/>
  <c r="G19" i="15"/>
  <c r="F19" i="15"/>
  <c r="M19" i="15" s="1"/>
  <c r="E19" i="15"/>
  <c r="D19" i="15"/>
  <c r="C19" i="15"/>
  <c r="B19" i="15"/>
  <c r="A19" i="15"/>
  <c r="M18" i="15"/>
  <c r="L18" i="15"/>
  <c r="K18" i="15"/>
  <c r="J18" i="15"/>
  <c r="I18" i="15"/>
  <c r="H18" i="15"/>
  <c r="G18" i="15"/>
  <c r="F18" i="15"/>
  <c r="N18" i="15" s="1"/>
  <c r="O18" i="15" s="1"/>
  <c r="E18" i="15"/>
  <c r="D18" i="15"/>
  <c r="C18" i="15"/>
  <c r="B18" i="15"/>
  <c r="A18" i="15"/>
  <c r="L17" i="15"/>
  <c r="K17" i="15"/>
  <c r="J17" i="15"/>
  <c r="I17" i="15"/>
  <c r="H17" i="15"/>
  <c r="G17" i="15"/>
  <c r="F17" i="15"/>
  <c r="M17" i="15" s="1"/>
  <c r="E17" i="15"/>
  <c r="D17" i="15"/>
  <c r="C17" i="15"/>
  <c r="B17" i="15"/>
  <c r="A17" i="15"/>
  <c r="M16" i="15"/>
  <c r="L16" i="15"/>
  <c r="K16" i="15"/>
  <c r="J16" i="15"/>
  <c r="I16" i="15"/>
  <c r="H16" i="15"/>
  <c r="G16" i="15"/>
  <c r="F16" i="15"/>
  <c r="N16" i="15" s="1"/>
  <c r="O16" i="15" s="1"/>
  <c r="E16" i="15"/>
  <c r="D16" i="15"/>
  <c r="C16" i="15"/>
  <c r="B16" i="15"/>
  <c r="A16" i="15"/>
  <c r="L15" i="15"/>
  <c r="K15" i="15"/>
  <c r="J15" i="15"/>
  <c r="I15" i="15"/>
  <c r="H15" i="15"/>
  <c r="G15" i="15"/>
  <c r="F15" i="15"/>
  <c r="M15" i="15" s="1"/>
  <c r="E15" i="15"/>
  <c r="D15" i="15"/>
  <c r="C15" i="15"/>
  <c r="B15" i="15"/>
  <c r="A15" i="15"/>
  <c r="M14" i="15"/>
  <c r="L14" i="15"/>
  <c r="K14" i="15"/>
  <c r="J14" i="15"/>
  <c r="I14" i="15"/>
  <c r="H14" i="15"/>
  <c r="G14" i="15"/>
  <c r="F14" i="15"/>
  <c r="N14" i="15" s="1"/>
  <c r="O14" i="15" s="1"/>
  <c r="E14" i="15"/>
  <c r="D14" i="15"/>
  <c r="C14" i="15"/>
  <c r="B14" i="15"/>
  <c r="A14" i="15"/>
  <c r="L13" i="15"/>
  <c r="K13" i="15"/>
  <c r="J13" i="15"/>
  <c r="I13" i="15"/>
  <c r="H13" i="15"/>
  <c r="G13" i="15"/>
  <c r="F13" i="15"/>
  <c r="M13" i="15" s="1"/>
  <c r="E13" i="15"/>
  <c r="D13" i="15"/>
  <c r="C13" i="15"/>
  <c r="B13" i="15"/>
  <c r="A13" i="15"/>
  <c r="M12" i="15"/>
  <c r="L12" i="15"/>
  <c r="K12" i="15"/>
  <c r="J12" i="15"/>
  <c r="I12" i="15"/>
  <c r="H12" i="15"/>
  <c r="G12" i="15"/>
  <c r="F12" i="15"/>
  <c r="N12" i="15" s="1"/>
  <c r="E12" i="15"/>
  <c r="D12" i="15"/>
  <c r="C12" i="15"/>
  <c r="B12" i="15"/>
  <c r="A12" i="15"/>
  <c r="O42" i="14"/>
  <c r="N42" i="14"/>
  <c r="M42" i="14"/>
  <c r="H42" i="14"/>
  <c r="L42" i="14" s="1"/>
  <c r="G42" i="14"/>
  <c r="K42" i="14" s="1"/>
  <c r="F42" i="14"/>
  <c r="J42" i="14" s="1"/>
  <c r="E42" i="14"/>
  <c r="I42" i="14" s="1"/>
  <c r="D42" i="14"/>
  <c r="B42" i="14"/>
  <c r="O37" i="14"/>
  <c r="N37" i="14"/>
  <c r="M37" i="14"/>
  <c r="H37" i="14"/>
  <c r="L37" i="14" s="1"/>
  <c r="G37" i="14"/>
  <c r="K37" i="14" s="1"/>
  <c r="F37" i="14"/>
  <c r="J37" i="14" s="1"/>
  <c r="E37" i="14"/>
  <c r="I37" i="14" s="1"/>
  <c r="D37" i="14"/>
  <c r="C37" i="14"/>
  <c r="B37" i="14"/>
  <c r="A37" i="14"/>
  <c r="O36" i="14"/>
  <c r="N36" i="14"/>
  <c r="M36" i="14"/>
  <c r="H36" i="14"/>
  <c r="L36" i="14" s="1"/>
  <c r="G36" i="14"/>
  <c r="K36" i="14" s="1"/>
  <c r="F36" i="14"/>
  <c r="J36" i="14" s="1"/>
  <c r="E36" i="14"/>
  <c r="I36" i="14" s="1"/>
  <c r="D36" i="14"/>
  <c r="C36" i="14"/>
  <c r="B36" i="14"/>
  <c r="A36" i="14"/>
  <c r="O35" i="14"/>
  <c r="N35" i="14"/>
  <c r="M35" i="14"/>
  <c r="H35" i="14"/>
  <c r="L35" i="14" s="1"/>
  <c r="G35" i="14"/>
  <c r="K35" i="14" s="1"/>
  <c r="F35" i="14"/>
  <c r="J35" i="14" s="1"/>
  <c r="E35" i="14"/>
  <c r="I35" i="14" s="1"/>
  <c r="D35" i="14"/>
  <c r="C35" i="14"/>
  <c r="B35" i="14"/>
  <c r="A35" i="14"/>
  <c r="O34" i="14"/>
  <c r="N34" i="14"/>
  <c r="M34" i="14"/>
  <c r="H34" i="14"/>
  <c r="L34" i="14" s="1"/>
  <c r="G34" i="14"/>
  <c r="K34" i="14" s="1"/>
  <c r="F34" i="14"/>
  <c r="J34" i="14" s="1"/>
  <c r="E34" i="14"/>
  <c r="I34" i="14" s="1"/>
  <c r="D34" i="14"/>
  <c r="C34" i="14"/>
  <c r="B34" i="14"/>
  <c r="A34" i="14"/>
  <c r="O33" i="14"/>
  <c r="N33" i="14"/>
  <c r="M33" i="14"/>
  <c r="H33" i="14"/>
  <c r="L33" i="14" s="1"/>
  <c r="G33" i="14"/>
  <c r="K33" i="14" s="1"/>
  <c r="F33" i="14"/>
  <c r="J33" i="14" s="1"/>
  <c r="E33" i="14"/>
  <c r="I33" i="14" s="1"/>
  <c r="D33" i="14"/>
  <c r="C33" i="14"/>
  <c r="B33" i="14"/>
  <c r="A33" i="14"/>
  <c r="M29" i="14"/>
  <c r="L29" i="14"/>
  <c r="K29" i="14"/>
  <c r="J29" i="14"/>
  <c r="I29" i="14"/>
  <c r="H29" i="14"/>
  <c r="G29" i="14"/>
  <c r="F29" i="14"/>
  <c r="E29" i="14"/>
  <c r="D29" i="14"/>
  <c r="B29" i="14"/>
  <c r="A29" i="14"/>
  <c r="A30" i="14" s="1"/>
  <c r="M27" i="14"/>
  <c r="L27" i="14"/>
  <c r="K27" i="14"/>
  <c r="J27" i="14"/>
  <c r="I27" i="14"/>
  <c r="H27" i="14"/>
  <c r="G27" i="14"/>
  <c r="F27" i="14"/>
  <c r="N27" i="14" s="1"/>
  <c r="O27" i="14" s="1"/>
  <c r="E27" i="14"/>
  <c r="D27" i="14"/>
  <c r="C27" i="14"/>
  <c r="B27" i="14"/>
  <c r="M24" i="14"/>
  <c r="L24" i="14"/>
  <c r="K24" i="14"/>
  <c r="J24" i="14"/>
  <c r="I24" i="14"/>
  <c r="H24" i="14"/>
  <c r="G24" i="14"/>
  <c r="F24" i="14"/>
  <c r="N24" i="14" s="1"/>
  <c r="O24" i="14" s="1"/>
  <c r="E24" i="14"/>
  <c r="D24" i="14"/>
  <c r="C24" i="14"/>
  <c r="B24" i="14"/>
  <c r="A24" i="14"/>
  <c r="L23" i="14"/>
  <c r="K23" i="14"/>
  <c r="J23" i="14"/>
  <c r="I23" i="14"/>
  <c r="H23" i="14"/>
  <c r="G23" i="14"/>
  <c r="F23" i="14"/>
  <c r="M23" i="14" s="1"/>
  <c r="E23" i="14"/>
  <c r="D23" i="14"/>
  <c r="C23" i="14"/>
  <c r="B23" i="14"/>
  <c r="A23" i="14"/>
  <c r="M22" i="14"/>
  <c r="L22" i="14"/>
  <c r="K22" i="14"/>
  <c r="J22" i="14"/>
  <c r="I22" i="14"/>
  <c r="H22" i="14"/>
  <c r="G22" i="14"/>
  <c r="F22" i="14"/>
  <c r="N22" i="14" s="1"/>
  <c r="O22" i="14" s="1"/>
  <c r="E22" i="14"/>
  <c r="D22" i="14"/>
  <c r="C22" i="14"/>
  <c r="B22" i="14"/>
  <c r="A22" i="14"/>
  <c r="L21" i="14"/>
  <c r="K21" i="14"/>
  <c r="J21" i="14"/>
  <c r="I21" i="14"/>
  <c r="H21" i="14"/>
  <c r="G21" i="14"/>
  <c r="F21" i="14"/>
  <c r="M21" i="14" s="1"/>
  <c r="E21" i="14"/>
  <c r="D21" i="14"/>
  <c r="C21" i="14"/>
  <c r="B21" i="14"/>
  <c r="A21" i="14"/>
  <c r="M20" i="14"/>
  <c r="L20" i="14"/>
  <c r="K20" i="14"/>
  <c r="J20" i="14"/>
  <c r="I20" i="14"/>
  <c r="H20" i="14"/>
  <c r="G20" i="14"/>
  <c r="F20" i="14"/>
  <c r="N20" i="14" s="1"/>
  <c r="O20" i="14" s="1"/>
  <c r="E20" i="14"/>
  <c r="D20" i="14"/>
  <c r="C20" i="14"/>
  <c r="B20" i="14"/>
  <c r="A20" i="14"/>
  <c r="L19" i="14"/>
  <c r="K19" i="14"/>
  <c r="J19" i="14"/>
  <c r="I19" i="14"/>
  <c r="H19" i="14"/>
  <c r="G19" i="14"/>
  <c r="F19" i="14"/>
  <c r="M19" i="14" s="1"/>
  <c r="E19" i="14"/>
  <c r="D19" i="14"/>
  <c r="C19" i="14"/>
  <c r="B19" i="14"/>
  <c r="A19" i="14"/>
  <c r="M18" i="14"/>
  <c r="L18" i="14"/>
  <c r="K18" i="14"/>
  <c r="J18" i="14"/>
  <c r="I18" i="14"/>
  <c r="H18" i="14"/>
  <c r="G18" i="14"/>
  <c r="F18" i="14"/>
  <c r="N18" i="14" s="1"/>
  <c r="O18" i="14" s="1"/>
  <c r="E18" i="14"/>
  <c r="D18" i="14"/>
  <c r="C18" i="14"/>
  <c r="B18" i="14"/>
  <c r="A18" i="14"/>
  <c r="L17" i="14"/>
  <c r="K17" i="14"/>
  <c r="J17" i="14"/>
  <c r="I17" i="14"/>
  <c r="H17" i="14"/>
  <c r="G17" i="14"/>
  <c r="F17" i="14"/>
  <c r="M17" i="14" s="1"/>
  <c r="E17" i="14"/>
  <c r="D17" i="14"/>
  <c r="C17" i="14"/>
  <c r="B17" i="14"/>
  <c r="A17" i="14"/>
  <c r="M16" i="14"/>
  <c r="L16" i="14"/>
  <c r="K16" i="14"/>
  <c r="J16" i="14"/>
  <c r="I16" i="14"/>
  <c r="H16" i="14"/>
  <c r="G16" i="14"/>
  <c r="F16" i="14"/>
  <c r="N16" i="14" s="1"/>
  <c r="O16" i="14" s="1"/>
  <c r="E16" i="14"/>
  <c r="D16" i="14"/>
  <c r="C16" i="14"/>
  <c r="B16" i="14"/>
  <c r="A16" i="14"/>
  <c r="L15" i="14"/>
  <c r="K15" i="14"/>
  <c r="J15" i="14"/>
  <c r="I15" i="14"/>
  <c r="H15" i="14"/>
  <c r="G15" i="14"/>
  <c r="F15" i="14"/>
  <c r="M15" i="14" s="1"/>
  <c r="E15" i="14"/>
  <c r="D15" i="14"/>
  <c r="C15" i="14"/>
  <c r="B15" i="14"/>
  <c r="A15" i="14"/>
  <c r="M14" i="14"/>
  <c r="L14" i="14"/>
  <c r="K14" i="14"/>
  <c r="J14" i="14"/>
  <c r="I14" i="14"/>
  <c r="H14" i="14"/>
  <c r="G14" i="14"/>
  <c r="F14" i="14"/>
  <c r="N14" i="14" s="1"/>
  <c r="O14" i="14" s="1"/>
  <c r="E14" i="14"/>
  <c r="D14" i="14"/>
  <c r="C14" i="14"/>
  <c r="B14" i="14"/>
  <c r="A14" i="14"/>
  <c r="L13" i="14"/>
  <c r="K13" i="14"/>
  <c r="J13" i="14"/>
  <c r="I13" i="14"/>
  <c r="H13" i="14"/>
  <c r="G13" i="14"/>
  <c r="F13" i="14"/>
  <c r="M13" i="14" s="1"/>
  <c r="E13" i="14"/>
  <c r="D13" i="14"/>
  <c r="C13" i="14"/>
  <c r="B13" i="14"/>
  <c r="A13" i="14"/>
  <c r="M12" i="14"/>
  <c r="L12" i="14"/>
  <c r="K12" i="14"/>
  <c r="J12" i="14"/>
  <c r="I12" i="14"/>
  <c r="H12" i="14"/>
  <c r="G12" i="14"/>
  <c r="F12" i="14"/>
  <c r="N12" i="14" s="1"/>
  <c r="E12" i="14"/>
  <c r="D12" i="14"/>
  <c r="C12" i="14"/>
  <c r="B12" i="14"/>
  <c r="A12" i="14"/>
  <c r="O42" i="13"/>
  <c r="N42" i="13"/>
  <c r="M42" i="13"/>
  <c r="H42" i="13"/>
  <c r="L42" i="13" s="1"/>
  <c r="G42" i="13"/>
  <c r="K42" i="13" s="1"/>
  <c r="F42" i="13"/>
  <c r="J42" i="13" s="1"/>
  <c r="E42" i="13"/>
  <c r="I42" i="13" s="1"/>
  <c r="D42" i="13"/>
  <c r="B42" i="13"/>
  <c r="O39" i="13"/>
  <c r="N39" i="13"/>
  <c r="M39" i="13"/>
  <c r="H39" i="13"/>
  <c r="L39" i="13" s="1"/>
  <c r="G39" i="13"/>
  <c r="K39" i="13" s="1"/>
  <c r="F39" i="13"/>
  <c r="J39" i="13" s="1"/>
  <c r="E39" i="13"/>
  <c r="I39" i="13" s="1"/>
  <c r="D39" i="13"/>
  <c r="C39" i="13"/>
  <c r="B39" i="13"/>
  <c r="A39" i="13"/>
  <c r="O38" i="13"/>
  <c r="N38" i="13"/>
  <c r="M38" i="13"/>
  <c r="H38" i="13"/>
  <c r="L38" i="13" s="1"/>
  <c r="G38" i="13"/>
  <c r="K38" i="13" s="1"/>
  <c r="F38" i="13"/>
  <c r="J38" i="13" s="1"/>
  <c r="E38" i="13"/>
  <c r="I38" i="13" s="1"/>
  <c r="D38" i="13"/>
  <c r="C38" i="13"/>
  <c r="B38" i="13"/>
  <c r="A38" i="13"/>
  <c r="O37" i="13"/>
  <c r="N37" i="13"/>
  <c r="M37" i="13"/>
  <c r="H37" i="13"/>
  <c r="L37" i="13" s="1"/>
  <c r="G37" i="13"/>
  <c r="K37" i="13" s="1"/>
  <c r="F37" i="13"/>
  <c r="J37" i="13" s="1"/>
  <c r="E37" i="13"/>
  <c r="I37" i="13" s="1"/>
  <c r="D37" i="13"/>
  <c r="C37" i="13"/>
  <c r="B37" i="13"/>
  <c r="A37" i="13"/>
  <c r="O36" i="13"/>
  <c r="N36" i="13"/>
  <c r="M36" i="13"/>
  <c r="H36" i="13"/>
  <c r="L36" i="13" s="1"/>
  <c r="G36" i="13"/>
  <c r="K36" i="13" s="1"/>
  <c r="F36" i="13"/>
  <c r="J36" i="13" s="1"/>
  <c r="E36" i="13"/>
  <c r="I36" i="13" s="1"/>
  <c r="D36" i="13"/>
  <c r="C36" i="13"/>
  <c r="B36" i="13"/>
  <c r="A36" i="13"/>
  <c r="O35" i="13"/>
  <c r="N35" i="13"/>
  <c r="M35" i="13"/>
  <c r="H35" i="13"/>
  <c r="L35" i="13" s="1"/>
  <c r="G35" i="13"/>
  <c r="K35" i="13" s="1"/>
  <c r="F35" i="13"/>
  <c r="J35" i="13" s="1"/>
  <c r="E35" i="13"/>
  <c r="I35" i="13" s="1"/>
  <c r="D35" i="13"/>
  <c r="C35" i="13"/>
  <c r="B35" i="13"/>
  <c r="A35" i="13"/>
  <c r="O34" i="13"/>
  <c r="N34" i="13"/>
  <c r="M34" i="13"/>
  <c r="H34" i="13"/>
  <c r="L34" i="13" s="1"/>
  <c r="G34" i="13"/>
  <c r="K34" i="13" s="1"/>
  <c r="F34" i="13"/>
  <c r="J34" i="13" s="1"/>
  <c r="E34" i="13"/>
  <c r="I34" i="13" s="1"/>
  <c r="D34" i="13"/>
  <c r="C34" i="13"/>
  <c r="B34" i="13"/>
  <c r="A34" i="13"/>
  <c r="O33" i="13"/>
  <c r="N33" i="13"/>
  <c r="M33" i="13"/>
  <c r="H33" i="13"/>
  <c r="L33" i="13" s="1"/>
  <c r="G33" i="13"/>
  <c r="K33" i="13" s="1"/>
  <c r="F33" i="13"/>
  <c r="J33" i="13" s="1"/>
  <c r="E33" i="13"/>
  <c r="I33" i="13" s="1"/>
  <c r="D33" i="13"/>
  <c r="C33" i="13"/>
  <c r="B33" i="13"/>
  <c r="A33" i="13"/>
  <c r="M29" i="13"/>
  <c r="L29" i="13"/>
  <c r="K29" i="13"/>
  <c r="J29" i="13"/>
  <c r="I29" i="13"/>
  <c r="H29" i="13"/>
  <c r="G29" i="13"/>
  <c r="F29" i="13"/>
  <c r="E29" i="13"/>
  <c r="D29" i="13"/>
  <c r="B29" i="13"/>
  <c r="A29" i="13"/>
  <c r="A30" i="13" s="1"/>
  <c r="M27" i="13"/>
  <c r="L27" i="13"/>
  <c r="K27" i="13"/>
  <c r="J27" i="13"/>
  <c r="I27" i="13"/>
  <c r="H27" i="13"/>
  <c r="G27" i="13"/>
  <c r="F27" i="13"/>
  <c r="N27" i="13" s="1"/>
  <c r="O27" i="13" s="1"/>
  <c r="E27" i="13"/>
  <c r="D27" i="13"/>
  <c r="C27" i="13"/>
  <c r="B27" i="13"/>
  <c r="M24" i="13"/>
  <c r="L24" i="13"/>
  <c r="K24" i="13"/>
  <c r="J24" i="13"/>
  <c r="I24" i="13"/>
  <c r="H24" i="13"/>
  <c r="G24" i="13"/>
  <c r="F24" i="13"/>
  <c r="N24" i="13" s="1"/>
  <c r="O24" i="13" s="1"/>
  <c r="E24" i="13"/>
  <c r="D24" i="13"/>
  <c r="C24" i="13"/>
  <c r="B24" i="13"/>
  <c r="A24" i="13"/>
  <c r="L23" i="13"/>
  <c r="K23" i="13"/>
  <c r="J23" i="13"/>
  <c r="I23" i="13"/>
  <c r="H23" i="13"/>
  <c r="G23" i="13"/>
  <c r="F23" i="13"/>
  <c r="M23" i="13" s="1"/>
  <c r="E23" i="13"/>
  <c r="D23" i="13"/>
  <c r="C23" i="13"/>
  <c r="B23" i="13"/>
  <c r="A23" i="13"/>
  <c r="M22" i="13"/>
  <c r="L22" i="13"/>
  <c r="K22" i="13"/>
  <c r="J22" i="13"/>
  <c r="I22" i="13"/>
  <c r="H22" i="13"/>
  <c r="G22" i="13"/>
  <c r="F22" i="13"/>
  <c r="N22" i="13" s="1"/>
  <c r="O22" i="13" s="1"/>
  <c r="E22" i="13"/>
  <c r="D22" i="13"/>
  <c r="C22" i="13"/>
  <c r="B22" i="13"/>
  <c r="A22" i="13"/>
  <c r="L21" i="13"/>
  <c r="K21" i="13"/>
  <c r="J21" i="13"/>
  <c r="I21" i="13"/>
  <c r="H21" i="13"/>
  <c r="G21" i="13"/>
  <c r="F21" i="13"/>
  <c r="M21" i="13" s="1"/>
  <c r="E21" i="13"/>
  <c r="D21" i="13"/>
  <c r="C21" i="13"/>
  <c r="B21" i="13"/>
  <c r="A21" i="13"/>
  <c r="M20" i="13"/>
  <c r="L20" i="13"/>
  <c r="K20" i="13"/>
  <c r="J20" i="13"/>
  <c r="I20" i="13"/>
  <c r="H20" i="13"/>
  <c r="G20" i="13"/>
  <c r="F20" i="13"/>
  <c r="N20" i="13" s="1"/>
  <c r="O20" i="13" s="1"/>
  <c r="E20" i="13"/>
  <c r="D20" i="13"/>
  <c r="C20" i="13"/>
  <c r="B20" i="13"/>
  <c r="A20" i="13"/>
  <c r="L19" i="13"/>
  <c r="K19" i="13"/>
  <c r="J19" i="13"/>
  <c r="I19" i="13"/>
  <c r="H19" i="13"/>
  <c r="G19" i="13"/>
  <c r="F19" i="13"/>
  <c r="M19" i="13" s="1"/>
  <c r="E19" i="13"/>
  <c r="D19" i="13"/>
  <c r="C19" i="13"/>
  <c r="B19" i="13"/>
  <c r="A19" i="13"/>
  <c r="M18" i="13"/>
  <c r="L18" i="13"/>
  <c r="K18" i="13"/>
  <c r="J18" i="13"/>
  <c r="I18" i="13"/>
  <c r="H18" i="13"/>
  <c r="G18" i="13"/>
  <c r="F18" i="13"/>
  <c r="N18" i="13" s="1"/>
  <c r="O18" i="13" s="1"/>
  <c r="E18" i="13"/>
  <c r="D18" i="13"/>
  <c r="C18" i="13"/>
  <c r="B18" i="13"/>
  <c r="A18" i="13"/>
  <c r="L17" i="13"/>
  <c r="K17" i="13"/>
  <c r="J17" i="13"/>
  <c r="I17" i="13"/>
  <c r="H17" i="13"/>
  <c r="G17" i="13"/>
  <c r="F17" i="13"/>
  <c r="M17" i="13" s="1"/>
  <c r="E17" i="13"/>
  <c r="D17" i="13"/>
  <c r="C17" i="13"/>
  <c r="B17" i="13"/>
  <c r="A17" i="13"/>
  <c r="M16" i="13"/>
  <c r="L16" i="13"/>
  <c r="K16" i="13"/>
  <c r="J16" i="13"/>
  <c r="I16" i="13"/>
  <c r="H16" i="13"/>
  <c r="G16" i="13"/>
  <c r="F16" i="13"/>
  <c r="N16" i="13" s="1"/>
  <c r="O16" i="13" s="1"/>
  <c r="E16" i="13"/>
  <c r="D16" i="13"/>
  <c r="C16" i="13"/>
  <c r="B16" i="13"/>
  <c r="A16" i="13"/>
  <c r="L15" i="13"/>
  <c r="K15" i="13"/>
  <c r="J15" i="13"/>
  <c r="I15" i="13"/>
  <c r="H15" i="13"/>
  <c r="G15" i="13"/>
  <c r="F15" i="13"/>
  <c r="M15" i="13" s="1"/>
  <c r="E15" i="13"/>
  <c r="D15" i="13"/>
  <c r="C15" i="13"/>
  <c r="B15" i="13"/>
  <c r="A15" i="13"/>
  <c r="M14" i="13"/>
  <c r="L14" i="13"/>
  <c r="K14" i="13"/>
  <c r="J14" i="13"/>
  <c r="I14" i="13"/>
  <c r="H14" i="13"/>
  <c r="G14" i="13"/>
  <c r="F14" i="13"/>
  <c r="N14" i="13" s="1"/>
  <c r="O14" i="13" s="1"/>
  <c r="E14" i="13"/>
  <c r="D14" i="13"/>
  <c r="C14" i="13"/>
  <c r="B14" i="13"/>
  <c r="A14" i="13"/>
  <c r="L13" i="13"/>
  <c r="K13" i="13"/>
  <c r="J13" i="13"/>
  <c r="I13" i="13"/>
  <c r="H13" i="13"/>
  <c r="G13" i="13"/>
  <c r="F13" i="13"/>
  <c r="M13" i="13" s="1"/>
  <c r="E13" i="13"/>
  <c r="D13" i="13"/>
  <c r="C13" i="13"/>
  <c r="B13" i="13"/>
  <c r="A13" i="13"/>
  <c r="M12" i="13"/>
  <c r="L12" i="13"/>
  <c r="K12" i="13"/>
  <c r="J12" i="13"/>
  <c r="I12" i="13"/>
  <c r="H12" i="13"/>
  <c r="G12" i="13"/>
  <c r="F12" i="13"/>
  <c r="N12" i="13" s="1"/>
  <c r="E12" i="13"/>
  <c r="D12" i="13"/>
  <c r="C12" i="13"/>
  <c r="B12" i="13"/>
  <c r="A12" i="13"/>
  <c r="O42" i="12"/>
  <c r="N42" i="12"/>
  <c r="M42" i="12"/>
  <c r="H42" i="12"/>
  <c r="L42" i="12" s="1"/>
  <c r="G42" i="12"/>
  <c r="K42" i="12" s="1"/>
  <c r="F42" i="12"/>
  <c r="J42" i="12" s="1"/>
  <c r="E42" i="12"/>
  <c r="I42" i="12" s="1"/>
  <c r="D42" i="12"/>
  <c r="B42" i="12"/>
  <c r="O38" i="12"/>
  <c r="N38" i="12"/>
  <c r="M38" i="12"/>
  <c r="H38" i="12"/>
  <c r="L38" i="12" s="1"/>
  <c r="G38" i="12"/>
  <c r="K38" i="12" s="1"/>
  <c r="F38" i="12"/>
  <c r="J38" i="12" s="1"/>
  <c r="E38" i="12"/>
  <c r="I38" i="12" s="1"/>
  <c r="D38" i="12"/>
  <c r="C38" i="12"/>
  <c r="B38" i="12"/>
  <c r="A38" i="12"/>
  <c r="O37" i="12"/>
  <c r="N37" i="12"/>
  <c r="M37" i="12"/>
  <c r="H37" i="12"/>
  <c r="L37" i="12" s="1"/>
  <c r="G37" i="12"/>
  <c r="K37" i="12" s="1"/>
  <c r="F37" i="12"/>
  <c r="J37" i="12" s="1"/>
  <c r="E37" i="12"/>
  <c r="I37" i="12" s="1"/>
  <c r="D37" i="12"/>
  <c r="C37" i="12"/>
  <c r="B37" i="12"/>
  <c r="A37" i="12"/>
  <c r="O36" i="12"/>
  <c r="N36" i="12"/>
  <c r="M36" i="12"/>
  <c r="H36" i="12"/>
  <c r="L36" i="12" s="1"/>
  <c r="G36" i="12"/>
  <c r="K36" i="12" s="1"/>
  <c r="F36" i="12"/>
  <c r="J36" i="12" s="1"/>
  <c r="E36" i="12"/>
  <c r="I36" i="12" s="1"/>
  <c r="D36" i="12"/>
  <c r="C36" i="12"/>
  <c r="B36" i="12"/>
  <c r="A36" i="12"/>
  <c r="O35" i="12"/>
  <c r="N35" i="12"/>
  <c r="M35" i="12"/>
  <c r="H35" i="12"/>
  <c r="L35" i="12" s="1"/>
  <c r="G35" i="12"/>
  <c r="K35" i="12" s="1"/>
  <c r="F35" i="12"/>
  <c r="J35" i="12" s="1"/>
  <c r="E35" i="12"/>
  <c r="I35" i="12" s="1"/>
  <c r="D35" i="12"/>
  <c r="C35" i="12"/>
  <c r="B35" i="12"/>
  <c r="A35" i="12"/>
  <c r="O34" i="12"/>
  <c r="N34" i="12"/>
  <c r="M34" i="12"/>
  <c r="H34" i="12"/>
  <c r="L34" i="12" s="1"/>
  <c r="G34" i="12"/>
  <c r="K34" i="12" s="1"/>
  <c r="F34" i="12"/>
  <c r="J34" i="12" s="1"/>
  <c r="E34" i="12"/>
  <c r="I34" i="12" s="1"/>
  <c r="D34" i="12"/>
  <c r="C34" i="12"/>
  <c r="B34" i="12"/>
  <c r="A34" i="12"/>
  <c r="O33" i="12"/>
  <c r="N33" i="12"/>
  <c r="M33" i="12"/>
  <c r="H33" i="12"/>
  <c r="L33" i="12" s="1"/>
  <c r="G33" i="12"/>
  <c r="K33" i="12" s="1"/>
  <c r="F33" i="12"/>
  <c r="J33" i="12" s="1"/>
  <c r="E33" i="12"/>
  <c r="I33" i="12" s="1"/>
  <c r="D33" i="12"/>
  <c r="C33" i="12"/>
  <c r="B33" i="12"/>
  <c r="A33" i="12"/>
  <c r="L29" i="12"/>
  <c r="K29" i="12"/>
  <c r="J29" i="12"/>
  <c r="I29" i="12"/>
  <c r="H29" i="12"/>
  <c r="G29" i="12"/>
  <c r="F29" i="12"/>
  <c r="M29" i="12" s="1"/>
  <c r="E29" i="12"/>
  <c r="D29" i="12"/>
  <c r="B29" i="12"/>
  <c r="A29" i="12"/>
  <c r="A30" i="12" s="1"/>
  <c r="L27" i="12"/>
  <c r="K27" i="12"/>
  <c r="J27" i="12"/>
  <c r="I27" i="12"/>
  <c r="H27" i="12"/>
  <c r="G27" i="12"/>
  <c r="F27" i="12"/>
  <c r="M27" i="12" s="1"/>
  <c r="E27" i="12"/>
  <c r="D27" i="12"/>
  <c r="C27" i="12"/>
  <c r="B27" i="12"/>
  <c r="L24" i="12"/>
  <c r="K24" i="12"/>
  <c r="J24" i="12"/>
  <c r="I24" i="12"/>
  <c r="H24" i="12"/>
  <c r="G24" i="12"/>
  <c r="F24" i="12"/>
  <c r="M24" i="12" s="1"/>
  <c r="E24" i="12"/>
  <c r="D24" i="12"/>
  <c r="C24" i="12"/>
  <c r="B24" i="12"/>
  <c r="A24" i="12"/>
  <c r="M23" i="12"/>
  <c r="L23" i="12"/>
  <c r="K23" i="12"/>
  <c r="J23" i="12"/>
  <c r="I23" i="12"/>
  <c r="H23" i="12"/>
  <c r="G23" i="12"/>
  <c r="F23" i="12"/>
  <c r="N23" i="12" s="1"/>
  <c r="O23" i="12" s="1"/>
  <c r="E23" i="12"/>
  <c r="D23" i="12"/>
  <c r="C23" i="12"/>
  <c r="B23" i="12"/>
  <c r="A23" i="12"/>
  <c r="L22" i="12"/>
  <c r="K22" i="12"/>
  <c r="J22" i="12"/>
  <c r="I22" i="12"/>
  <c r="H22" i="12"/>
  <c r="G22" i="12"/>
  <c r="F22" i="12"/>
  <c r="M22" i="12" s="1"/>
  <c r="E22" i="12"/>
  <c r="D22" i="12"/>
  <c r="C22" i="12"/>
  <c r="B22" i="12"/>
  <c r="A22" i="12"/>
  <c r="M21" i="12"/>
  <c r="L21" i="12"/>
  <c r="K21" i="12"/>
  <c r="J21" i="12"/>
  <c r="I21" i="12"/>
  <c r="H21" i="12"/>
  <c r="G21" i="12"/>
  <c r="F21" i="12"/>
  <c r="N21" i="12" s="1"/>
  <c r="O21" i="12" s="1"/>
  <c r="E21" i="12"/>
  <c r="D21" i="12"/>
  <c r="C21" i="12"/>
  <c r="B21" i="12"/>
  <c r="A21" i="12"/>
  <c r="L20" i="12"/>
  <c r="K20" i="12"/>
  <c r="J20" i="12"/>
  <c r="I20" i="12"/>
  <c r="H20" i="12"/>
  <c r="G20" i="12"/>
  <c r="F20" i="12"/>
  <c r="M20" i="12" s="1"/>
  <c r="E20" i="12"/>
  <c r="D20" i="12"/>
  <c r="C20" i="12"/>
  <c r="B20" i="12"/>
  <c r="A20" i="12"/>
  <c r="M19" i="12"/>
  <c r="L19" i="12"/>
  <c r="K19" i="12"/>
  <c r="J19" i="12"/>
  <c r="I19" i="12"/>
  <c r="H19" i="12"/>
  <c r="G19" i="12"/>
  <c r="F19" i="12"/>
  <c r="N19" i="12" s="1"/>
  <c r="O19" i="12" s="1"/>
  <c r="E19" i="12"/>
  <c r="D19" i="12"/>
  <c r="C19" i="12"/>
  <c r="B19" i="12"/>
  <c r="A19" i="12"/>
  <c r="L18" i="12"/>
  <c r="K18" i="12"/>
  <c r="J18" i="12"/>
  <c r="I18" i="12"/>
  <c r="H18" i="12"/>
  <c r="G18" i="12"/>
  <c r="F18" i="12"/>
  <c r="M18" i="12" s="1"/>
  <c r="E18" i="12"/>
  <c r="D18" i="12"/>
  <c r="C18" i="12"/>
  <c r="B18" i="12"/>
  <c r="A18" i="12"/>
  <c r="M17" i="12"/>
  <c r="L17" i="12"/>
  <c r="K17" i="12"/>
  <c r="J17" i="12"/>
  <c r="I17" i="12"/>
  <c r="H17" i="12"/>
  <c r="G17" i="12"/>
  <c r="F17" i="12"/>
  <c r="N17" i="12" s="1"/>
  <c r="O17" i="12" s="1"/>
  <c r="E17" i="12"/>
  <c r="D17" i="12"/>
  <c r="C17" i="12"/>
  <c r="B17" i="12"/>
  <c r="A17" i="12"/>
  <c r="L16" i="12"/>
  <c r="K16" i="12"/>
  <c r="J16" i="12"/>
  <c r="I16" i="12"/>
  <c r="H16" i="12"/>
  <c r="G16" i="12"/>
  <c r="F16" i="12"/>
  <c r="M16" i="12" s="1"/>
  <c r="E16" i="12"/>
  <c r="D16" i="12"/>
  <c r="C16" i="12"/>
  <c r="B16" i="12"/>
  <c r="A16" i="12"/>
  <c r="M15" i="12"/>
  <c r="L15" i="12"/>
  <c r="K15" i="12"/>
  <c r="J15" i="12"/>
  <c r="I15" i="12"/>
  <c r="H15" i="12"/>
  <c r="G15" i="12"/>
  <c r="F15" i="12"/>
  <c r="N15" i="12" s="1"/>
  <c r="O15" i="12" s="1"/>
  <c r="E15" i="12"/>
  <c r="D15" i="12"/>
  <c r="C15" i="12"/>
  <c r="B15" i="12"/>
  <c r="A15" i="12"/>
  <c r="L14" i="12"/>
  <c r="K14" i="12"/>
  <c r="J14" i="12"/>
  <c r="I14" i="12"/>
  <c r="H14" i="12"/>
  <c r="G14" i="12"/>
  <c r="F14" i="12"/>
  <c r="M14" i="12" s="1"/>
  <c r="E14" i="12"/>
  <c r="D14" i="12"/>
  <c r="C14" i="12"/>
  <c r="B14" i="12"/>
  <c r="A14" i="12"/>
  <c r="M13" i="12"/>
  <c r="L13" i="12"/>
  <c r="K13" i="12"/>
  <c r="J13" i="12"/>
  <c r="I13" i="12"/>
  <c r="H13" i="12"/>
  <c r="G13" i="12"/>
  <c r="F13" i="12"/>
  <c r="N13" i="12" s="1"/>
  <c r="O13" i="12" s="1"/>
  <c r="E13" i="12"/>
  <c r="D13" i="12"/>
  <c r="C13" i="12"/>
  <c r="B13" i="12"/>
  <c r="A13" i="12"/>
  <c r="L12" i="12"/>
  <c r="K12" i="12"/>
  <c r="J12" i="12"/>
  <c r="I12" i="12"/>
  <c r="H12" i="12"/>
  <c r="G12" i="12"/>
  <c r="F12" i="12"/>
  <c r="M12" i="12" s="1"/>
  <c r="E12" i="12"/>
  <c r="D12" i="12"/>
  <c r="C12" i="12"/>
  <c r="B12" i="12"/>
  <c r="A12" i="12"/>
  <c r="O42" i="11"/>
  <c r="N42" i="11"/>
  <c r="M42" i="11"/>
  <c r="H42" i="11"/>
  <c r="L42" i="11" s="1"/>
  <c r="G42" i="11"/>
  <c r="K42" i="11" s="1"/>
  <c r="F42" i="11"/>
  <c r="J42" i="11" s="1"/>
  <c r="E42" i="11"/>
  <c r="I42" i="11" s="1"/>
  <c r="D42" i="11"/>
  <c r="B42" i="11"/>
  <c r="O36" i="11"/>
  <c r="N36" i="11"/>
  <c r="M36" i="11"/>
  <c r="H36" i="11"/>
  <c r="L36" i="11" s="1"/>
  <c r="G36" i="11"/>
  <c r="K36" i="11" s="1"/>
  <c r="F36" i="11"/>
  <c r="J36" i="11" s="1"/>
  <c r="E36" i="11"/>
  <c r="I36" i="11" s="1"/>
  <c r="D36" i="11"/>
  <c r="C36" i="11"/>
  <c r="B36" i="11"/>
  <c r="A36" i="11"/>
  <c r="O35" i="11"/>
  <c r="N35" i="11"/>
  <c r="M35" i="11"/>
  <c r="H35" i="11"/>
  <c r="L35" i="11" s="1"/>
  <c r="G35" i="11"/>
  <c r="K35" i="11" s="1"/>
  <c r="F35" i="11"/>
  <c r="J35" i="11" s="1"/>
  <c r="E35" i="11"/>
  <c r="I35" i="11" s="1"/>
  <c r="D35" i="11"/>
  <c r="C35" i="11"/>
  <c r="B35" i="11"/>
  <c r="A35" i="11"/>
  <c r="O34" i="11"/>
  <c r="N34" i="11"/>
  <c r="M34" i="11"/>
  <c r="H34" i="11"/>
  <c r="L34" i="11" s="1"/>
  <c r="G34" i="11"/>
  <c r="K34" i="11" s="1"/>
  <c r="F34" i="11"/>
  <c r="J34" i="11" s="1"/>
  <c r="E34" i="11"/>
  <c r="I34" i="11" s="1"/>
  <c r="D34" i="11"/>
  <c r="C34" i="11"/>
  <c r="B34" i="11"/>
  <c r="A34" i="11"/>
  <c r="O33" i="11"/>
  <c r="N33" i="11"/>
  <c r="M33" i="11"/>
  <c r="H33" i="11"/>
  <c r="L33" i="11" s="1"/>
  <c r="G33" i="11"/>
  <c r="K33" i="11" s="1"/>
  <c r="F33" i="11"/>
  <c r="J33" i="11" s="1"/>
  <c r="E33" i="11"/>
  <c r="I33" i="11" s="1"/>
  <c r="D33" i="11"/>
  <c r="C33" i="11"/>
  <c r="B33" i="11"/>
  <c r="A33" i="11"/>
  <c r="L29" i="11"/>
  <c r="K29" i="11"/>
  <c r="J29" i="11"/>
  <c r="I29" i="11"/>
  <c r="H29" i="11"/>
  <c r="G29" i="11"/>
  <c r="F29" i="11"/>
  <c r="M29" i="11" s="1"/>
  <c r="E29" i="11"/>
  <c r="D29" i="11"/>
  <c r="B29" i="11"/>
  <c r="A29" i="11"/>
  <c r="A30" i="11" s="1"/>
  <c r="L27" i="11"/>
  <c r="K27" i="11"/>
  <c r="J27" i="11"/>
  <c r="I27" i="11"/>
  <c r="H27" i="11"/>
  <c r="G27" i="11"/>
  <c r="F27" i="11"/>
  <c r="M27" i="11" s="1"/>
  <c r="E27" i="11"/>
  <c r="D27" i="11"/>
  <c r="C27" i="11"/>
  <c r="B27" i="11"/>
  <c r="L24" i="11"/>
  <c r="K24" i="11"/>
  <c r="J24" i="11"/>
  <c r="I24" i="11"/>
  <c r="H24" i="11"/>
  <c r="G24" i="11"/>
  <c r="F24" i="11"/>
  <c r="M24" i="11" s="1"/>
  <c r="E24" i="11"/>
  <c r="D24" i="11"/>
  <c r="C24" i="11"/>
  <c r="B24" i="11"/>
  <c r="A24" i="11"/>
  <c r="M23" i="11"/>
  <c r="L23" i="11"/>
  <c r="K23" i="11"/>
  <c r="J23" i="11"/>
  <c r="I23" i="11"/>
  <c r="H23" i="11"/>
  <c r="G23" i="11"/>
  <c r="F23" i="11"/>
  <c r="N23" i="11" s="1"/>
  <c r="O23" i="11" s="1"/>
  <c r="E23" i="11"/>
  <c r="D23" i="11"/>
  <c r="C23" i="11"/>
  <c r="B23" i="11"/>
  <c r="A23" i="11"/>
  <c r="L22" i="11"/>
  <c r="K22" i="11"/>
  <c r="J22" i="11"/>
  <c r="I22" i="11"/>
  <c r="H22" i="11"/>
  <c r="G22" i="11"/>
  <c r="F22" i="11"/>
  <c r="M22" i="11" s="1"/>
  <c r="E22" i="11"/>
  <c r="D22" i="11"/>
  <c r="C22" i="11"/>
  <c r="B22" i="11"/>
  <c r="A22" i="11"/>
  <c r="M21" i="11"/>
  <c r="L21" i="11"/>
  <c r="K21" i="11"/>
  <c r="J21" i="11"/>
  <c r="I21" i="11"/>
  <c r="H21" i="11"/>
  <c r="G21" i="11"/>
  <c r="F21" i="11"/>
  <c r="N21" i="11" s="1"/>
  <c r="O21" i="11" s="1"/>
  <c r="E21" i="11"/>
  <c r="D21" i="11"/>
  <c r="C21" i="11"/>
  <c r="B21" i="11"/>
  <c r="A21" i="11"/>
  <c r="L20" i="11"/>
  <c r="K20" i="11"/>
  <c r="J20" i="11"/>
  <c r="I20" i="11"/>
  <c r="H20" i="11"/>
  <c r="G20" i="11"/>
  <c r="F20" i="11"/>
  <c r="M20" i="11" s="1"/>
  <c r="E20" i="11"/>
  <c r="D20" i="11"/>
  <c r="C20" i="11"/>
  <c r="B20" i="11"/>
  <c r="A20" i="11"/>
  <c r="M19" i="11"/>
  <c r="L19" i="11"/>
  <c r="K19" i="11"/>
  <c r="J19" i="11"/>
  <c r="I19" i="11"/>
  <c r="H19" i="11"/>
  <c r="G19" i="11"/>
  <c r="F19" i="11"/>
  <c r="N19" i="11" s="1"/>
  <c r="O19" i="11" s="1"/>
  <c r="E19" i="11"/>
  <c r="D19" i="11"/>
  <c r="C19" i="11"/>
  <c r="B19" i="11"/>
  <c r="A19" i="11"/>
  <c r="L18" i="11"/>
  <c r="K18" i="11"/>
  <c r="J18" i="11"/>
  <c r="I18" i="11"/>
  <c r="H18" i="11"/>
  <c r="G18" i="11"/>
  <c r="F18" i="11"/>
  <c r="M18" i="11" s="1"/>
  <c r="E18" i="11"/>
  <c r="D18" i="11"/>
  <c r="C18" i="11"/>
  <c r="B18" i="11"/>
  <c r="A18" i="11"/>
  <c r="M17" i="11"/>
  <c r="L17" i="11"/>
  <c r="K17" i="11"/>
  <c r="J17" i="11"/>
  <c r="I17" i="11"/>
  <c r="H17" i="11"/>
  <c r="G17" i="11"/>
  <c r="F17" i="11"/>
  <c r="N17" i="11" s="1"/>
  <c r="O17" i="11" s="1"/>
  <c r="E17" i="11"/>
  <c r="D17" i="11"/>
  <c r="C17" i="11"/>
  <c r="B17" i="11"/>
  <c r="A17" i="11"/>
  <c r="L16" i="11"/>
  <c r="K16" i="11"/>
  <c r="J16" i="11"/>
  <c r="I16" i="11"/>
  <c r="H16" i="11"/>
  <c r="G16" i="11"/>
  <c r="F16" i="11"/>
  <c r="M16" i="11" s="1"/>
  <c r="E16" i="11"/>
  <c r="D16" i="11"/>
  <c r="C16" i="11"/>
  <c r="B16" i="11"/>
  <c r="A16" i="11"/>
  <c r="M15" i="11"/>
  <c r="L15" i="11"/>
  <c r="K15" i="11"/>
  <c r="J15" i="11"/>
  <c r="I15" i="11"/>
  <c r="H15" i="11"/>
  <c r="G15" i="11"/>
  <c r="F15" i="11"/>
  <c r="N15" i="11" s="1"/>
  <c r="O15" i="11" s="1"/>
  <c r="E15" i="11"/>
  <c r="D15" i="11"/>
  <c r="C15" i="11"/>
  <c r="B15" i="11"/>
  <c r="A15" i="11"/>
  <c r="L14" i="11"/>
  <c r="K14" i="11"/>
  <c r="J14" i="11"/>
  <c r="I14" i="11"/>
  <c r="H14" i="11"/>
  <c r="G14" i="11"/>
  <c r="F14" i="11"/>
  <c r="M14" i="11" s="1"/>
  <c r="E14" i="11"/>
  <c r="D14" i="11"/>
  <c r="C14" i="11"/>
  <c r="B14" i="11"/>
  <c r="A14" i="11"/>
  <c r="M13" i="11"/>
  <c r="L13" i="11"/>
  <c r="K13" i="11"/>
  <c r="J13" i="11"/>
  <c r="I13" i="11"/>
  <c r="H13" i="11"/>
  <c r="G13" i="11"/>
  <c r="F13" i="11"/>
  <c r="N13" i="11" s="1"/>
  <c r="O13" i="11" s="1"/>
  <c r="E13" i="11"/>
  <c r="D13" i="11"/>
  <c r="C13" i="11"/>
  <c r="B13" i="11"/>
  <c r="A13" i="11"/>
  <c r="L12" i="11"/>
  <c r="K12" i="11"/>
  <c r="J12" i="11"/>
  <c r="I12" i="11"/>
  <c r="H12" i="11"/>
  <c r="G12" i="11"/>
  <c r="F12" i="11"/>
  <c r="M12" i="11" s="1"/>
  <c r="E12" i="11"/>
  <c r="D12" i="11"/>
  <c r="C12" i="11"/>
  <c r="B12" i="11"/>
  <c r="A12" i="11"/>
  <c r="O42" i="10"/>
  <c r="N42" i="10"/>
  <c r="M42" i="10"/>
  <c r="H42" i="10"/>
  <c r="L42" i="10" s="1"/>
  <c r="G42" i="10"/>
  <c r="K42" i="10" s="1"/>
  <c r="F42" i="10"/>
  <c r="J42" i="10" s="1"/>
  <c r="E42" i="10"/>
  <c r="I42" i="10" s="1"/>
  <c r="D42" i="10"/>
  <c r="B42" i="10"/>
  <c r="O36" i="10"/>
  <c r="N36" i="10"/>
  <c r="M36" i="10"/>
  <c r="H36" i="10"/>
  <c r="L36" i="10" s="1"/>
  <c r="G36" i="10"/>
  <c r="K36" i="10" s="1"/>
  <c r="F36" i="10"/>
  <c r="J36" i="10" s="1"/>
  <c r="E36" i="10"/>
  <c r="I36" i="10" s="1"/>
  <c r="D36" i="10"/>
  <c r="C36" i="10"/>
  <c r="B36" i="10"/>
  <c r="A36" i="10"/>
  <c r="O35" i="10"/>
  <c r="N35" i="10"/>
  <c r="M35" i="10"/>
  <c r="H35" i="10"/>
  <c r="L35" i="10" s="1"/>
  <c r="G35" i="10"/>
  <c r="K35" i="10" s="1"/>
  <c r="F35" i="10"/>
  <c r="J35" i="10" s="1"/>
  <c r="E35" i="10"/>
  <c r="I35" i="10" s="1"/>
  <c r="D35" i="10"/>
  <c r="C35" i="10"/>
  <c r="B35" i="10"/>
  <c r="A35" i="10"/>
  <c r="O34" i="10"/>
  <c r="N34" i="10"/>
  <c r="M34" i="10"/>
  <c r="H34" i="10"/>
  <c r="L34" i="10" s="1"/>
  <c r="G34" i="10"/>
  <c r="K34" i="10" s="1"/>
  <c r="F34" i="10"/>
  <c r="J34" i="10" s="1"/>
  <c r="E34" i="10"/>
  <c r="I34" i="10" s="1"/>
  <c r="D34" i="10"/>
  <c r="C34" i="10"/>
  <c r="B34" i="10"/>
  <c r="A34" i="10"/>
  <c r="O33" i="10"/>
  <c r="N33" i="10"/>
  <c r="M33" i="10"/>
  <c r="H33" i="10"/>
  <c r="L33" i="10" s="1"/>
  <c r="G33" i="10"/>
  <c r="K33" i="10" s="1"/>
  <c r="F33" i="10"/>
  <c r="J33" i="10" s="1"/>
  <c r="E33" i="10"/>
  <c r="I33" i="10" s="1"/>
  <c r="D33" i="10"/>
  <c r="C33" i="10"/>
  <c r="B33" i="10"/>
  <c r="A33" i="10"/>
  <c r="L29" i="10"/>
  <c r="K29" i="10"/>
  <c r="J29" i="10"/>
  <c r="I29" i="10"/>
  <c r="H29" i="10"/>
  <c r="G29" i="10"/>
  <c r="F29" i="10"/>
  <c r="M29" i="10" s="1"/>
  <c r="E29" i="10"/>
  <c r="D29" i="10"/>
  <c r="B29" i="10"/>
  <c r="A29" i="10"/>
  <c r="A30" i="10" s="1"/>
  <c r="L27" i="10"/>
  <c r="K27" i="10"/>
  <c r="J27" i="10"/>
  <c r="I27" i="10"/>
  <c r="H27" i="10"/>
  <c r="G27" i="10"/>
  <c r="F27" i="10"/>
  <c r="M27" i="10" s="1"/>
  <c r="E27" i="10"/>
  <c r="D27" i="10"/>
  <c r="C27" i="10"/>
  <c r="B27" i="10"/>
  <c r="L25" i="10"/>
  <c r="K25" i="10"/>
  <c r="J25" i="10"/>
  <c r="I25" i="10"/>
  <c r="H25" i="10"/>
  <c r="G25" i="10"/>
  <c r="F25" i="10"/>
  <c r="M25" i="10" s="1"/>
  <c r="E25" i="10"/>
  <c r="D25" i="10"/>
  <c r="C25" i="10"/>
  <c r="B25" i="10"/>
  <c r="A25" i="10"/>
  <c r="M24" i="10"/>
  <c r="L24" i="10"/>
  <c r="K24" i="10"/>
  <c r="J24" i="10"/>
  <c r="I24" i="10"/>
  <c r="H24" i="10"/>
  <c r="G24" i="10"/>
  <c r="F24" i="10"/>
  <c r="N24" i="10" s="1"/>
  <c r="O24" i="10" s="1"/>
  <c r="E24" i="10"/>
  <c r="D24" i="10"/>
  <c r="C24" i="10"/>
  <c r="B24" i="10"/>
  <c r="A24" i="10"/>
  <c r="L23" i="10"/>
  <c r="K23" i="10"/>
  <c r="J23" i="10"/>
  <c r="I23" i="10"/>
  <c r="H23" i="10"/>
  <c r="G23" i="10"/>
  <c r="F23" i="10"/>
  <c r="M23" i="10" s="1"/>
  <c r="E23" i="10"/>
  <c r="D23" i="10"/>
  <c r="C23" i="10"/>
  <c r="B23" i="10"/>
  <c r="A23" i="10"/>
  <c r="M22" i="10"/>
  <c r="L22" i="10"/>
  <c r="K22" i="10"/>
  <c r="J22" i="10"/>
  <c r="I22" i="10"/>
  <c r="H22" i="10"/>
  <c r="G22" i="10"/>
  <c r="F22" i="10"/>
  <c r="N22" i="10" s="1"/>
  <c r="O22" i="10" s="1"/>
  <c r="E22" i="10"/>
  <c r="D22" i="10"/>
  <c r="C22" i="10"/>
  <c r="B22" i="10"/>
  <c r="A22" i="10"/>
  <c r="L21" i="10"/>
  <c r="K21" i="10"/>
  <c r="J21" i="10"/>
  <c r="I21" i="10"/>
  <c r="H21" i="10"/>
  <c r="G21" i="10"/>
  <c r="F21" i="10"/>
  <c r="M21" i="10" s="1"/>
  <c r="E21" i="10"/>
  <c r="D21" i="10"/>
  <c r="C21" i="10"/>
  <c r="B21" i="10"/>
  <c r="A21" i="10"/>
  <c r="M20" i="10"/>
  <c r="L20" i="10"/>
  <c r="K20" i="10"/>
  <c r="J20" i="10"/>
  <c r="I20" i="10"/>
  <c r="H20" i="10"/>
  <c r="G20" i="10"/>
  <c r="F20" i="10"/>
  <c r="N20" i="10" s="1"/>
  <c r="O20" i="10" s="1"/>
  <c r="E20" i="10"/>
  <c r="D20" i="10"/>
  <c r="C20" i="10"/>
  <c r="B20" i="10"/>
  <c r="A20" i="10"/>
  <c r="L19" i="10"/>
  <c r="K19" i="10"/>
  <c r="J19" i="10"/>
  <c r="I19" i="10"/>
  <c r="H19" i="10"/>
  <c r="G19" i="10"/>
  <c r="F19" i="10"/>
  <c r="M19" i="10" s="1"/>
  <c r="E19" i="10"/>
  <c r="D19" i="10"/>
  <c r="C19" i="10"/>
  <c r="B19" i="10"/>
  <c r="A19" i="10"/>
  <c r="M18" i="10"/>
  <c r="L18" i="10"/>
  <c r="K18" i="10"/>
  <c r="J18" i="10"/>
  <c r="I18" i="10"/>
  <c r="H18" i="10"/>
  <c r="G18" i="10"/>
  <c r="F18" i="10"/>
  <c r="N18" i="10" s="1"/>
  <c r="O18" i="10" s="1"/>
  <c r="E18" i="10"/>
  <c r="D18" i="10"/>
  <c r="C18" i="10"/>
  <c r="B18" i="10"/>
  <c r="A18" i="10"/>
  <c r="L17" i="10"/>
  <c r="K17" i="10"/>
  <c r="J17" i="10"/>
  <c r="I17" i="10"/>
  <c r="H17" i="10"/>
  <c r="G17" i="10"/>
  <c r="F17" i="10"/>
  <c r="M17" i="10" s="1"/>
  <c r="E17" i="10"/>
  <c r="D17" i="10"/>
  <c r="C17" i="10"/>
  <c r="B17" i="10"/>
  <c r="A17" i="10"/>
  <c r="M16" i="10"/>
  <c r="L16" i="10"/>
  <c r="K16" i="10"/>
  <c r="J16" i="10"/>
  <c r="I16" i="10"/>
  <c r="H16" i="10"/>
  <c r="G16" i="10"/>
  <c r="F16" i="10"/>
  <c r="N16" i="10" s="1"/>
  <c r="O16" i="10" s="1"/>
  <c r="E16" i="10"/>
  <c r="D16" i="10"/>
  <c r="C16" i="10"/>
  <c r="B16" i="10"/>
  <c r="A16" i="10"/>
  <c r="L15" i="10"/>
  <c r="K15" i="10"/>
  <c r="J15" i="10"/>
  <c r="I15" i="10"/>
  <c r="H15" i="10"/>
  <c r="G15" i="10"/>
  <c r="F15" i="10"/>
  <c r="M15" i="10" s="1"/>
  <c r="E15" i="10"/>
  <c r="D15" i="10"/>
  <c r="C15" i="10"/>
  <c r="B15" i="10"/>
  <c r="A15" i="10"/>
  <c r="M14" i="10"/>
  <c r="L14" i="10"/>
  <c r="K14" i="10"/>
  <c r="J14" i="10"/>
  <c r="I14" i="10"/>
  <c r="H14" i="10"/>
  <c r="G14" i="10"/>
  <c r="F14" i="10"/>
  <c r="N14" i="10" s="1"/>
  <c r="O14" i="10" s="1"/>
  <c r="E14" i="10"/>
  <c r="D14" i="10"/>
  <c r="C14" i="10"/>
  <c r="B14" i="10"/>
  <c r="A14" i="10"/>
  <c r="L13" i="10"/>
  <c r="K13" i="10"/>
  <c r="J13" i="10"/>
  <c r="I13" i="10"/>
  <c r="H13" i="10"/>
  <c r="G13" i="10"/>
  <c r="F13" i="10"/>
  <c r="M13" i="10" s="1"/>
  <c r="E13" i="10"/>
  <c r="D13" i="10"/>
  <c r="C13" i="10"/>
  <c r="B13" i="10"/>
  <c r="A13" i="10"/>
  <c r="M12" i="10"/>
  <c r="L12" i="10"/>
  <c r="K12" i="10"/>
  <c r="J12" i="10"/>
  <c r="I12" i="10"/>
  <c r="H12" i="10"/>
  <c r="G12" i="10"/>
  <c r="F12" i="10"/>
  <c r="N12" i="10" s="1"/>
  <c r="E12" i="10"/>
  <c r="D12" i="10"/>
  <c r="C12" i="10"/>
  <c r="B12" i="10"/>
  <c r="A12" i="10"/>
  <c r="O42" i="9"/>
  <c r="N42" i="9"/>
  <c r="M42" i="9"/>
  <c r="H42" i="9"/>
  <c r="L42" i="9" s="1"/>
  <c r="G42" i="9"/>
  <c r="K42" i="9" s="1"/>
  <c r="F42" i="9"/>
  <c r="J42" i="9" s="1"/>
  <c r="E42" i="9"/>
  <c r="I42" i="9" s="1"/>
  <c r="D42" i="9"/>
  <c r="B42" i="9"/>
  <c r="O38" i="9"/>
  <c r="N38" i="9"/>
  <c r="M38" i="9"/>
  <c r="H38" i="9"/>
  <c r="L38" i="9" s="1"/>
  <c r="G38" i="9"/>
  <c r="K38" i="9" s="1"/>
  <c r="F38" i="9"/>
  <c r="J38" i="9" s="1"/>
  <c r="E38" i="9"/>
  <c r="I38" i="9" s="1"/>
  <c r="D38" i="9"/>
  <c r="C38" i="9"/>
  <c r="B38" i="9"/>
  <c r="A38" i="9"/>
  <c r="O37" i="9"/>
  <c r="N37" i="9"/>
  <c r="M37" i="9"/>
  <c r="H37" i="9"/>
  <c r="L37" i="9" s="1"/>
  <c r="G37" i="9"/>
  <c r="K37" i="9" s="1"/>
  <c r="F37" i="9"/>
  <c r="J37" i="9" s="1"/>
  <c r="E37" i="9"/>
  <c r="I37" i="9" s="1"/>
  <c r="D37" i="9"/>
  <c r="C37" i="9"/>
  <c r="B37" i="9"/>
  <c r="A37" i="9"/>
  <c r="O36" i="9"/>
  <c r="N36" i="9"/>
  <c r="M36" i="9"/>
  <c r="H36" i="9"/>
  <c r="L36" i="9" s="1"/>
  <c r="G36" i="9"/>
  <c r="K36" i="9" s="1"/>
  <c r="F36" i="9"/>
  <c r="J36" i="9" s="1"/>
  <c r="E36" i="9"/>
  <c r="I36" i="9" s="1"/>
  <c r="D36" i="9"/>
  <c r="C36" i="9"/>
  <c r="B36" i="9"/>
  <c r="A36" i="9"/>
  <c r="O35" i="9"/>
  <c r="N35" i="9"/>
  <c r="M35" i="9"/>
  <c r="H35" i="9"/>
  <c r="L35" i="9" s="1"/>
  <c r="G35" i="9"/>
  <c r="K35" i="9" s="1"/>
  <c r="F35" i="9"/>
  <c r="J35" i="9" s="1"/>
  <c r="E35" i="9"/>
  <c r="I35" i="9" s="1"/>
  <c r="D35" i="9"/>
  <c r="C35" i="9"/>
  <c r="B35" i="9"/>
  <c r="A35" i="9"/>
  <c r="O34" i="9"/>
  <c r="N34" i="9"/>
  <c r="M34" i="9"/>
  <c r="H34" i="9"/>
  <c r="L34" i="9" s="1"/>
  <c r="G34" i="9"/>
  <c r="K34" i="9" s="1"/>
  <c r="F34" i="9"/>
  <c r="J34" i="9" s="1"/>
  <c r="E34" i="9"/>
  <c r="I34" i="9" s="1"/>
  <c r="D34" i="9"/>
  <c r="C34" i="9"/>
  <c r="B34" i="9"/>
  <c r="A34" i="9"/>
  <c r="O33" i="9"/>
  <c r="N33" i="9"/>
  <c r="M33" i="9"/>
  <c r="H33" i="9"/>
  <c r="L33" i="9" s="1"/>
  <c r="G33" i="9"/>
  <c r="K33" i="9" s="1"/>
  <c r="F33" i="9"/>
  <c r="J33" i="9" s="1"/>
  <c r="E33" i="9"/>
  <c r="I33" i="9" s="1"/>
  <c r="D33" i="9"/>
  <c r="C33" i="9"/>
  <c r="B33" i="9"/>
  <c r="A33" i="9"/>
  <c r="L29" i="9"/>
  <c r="K29" i="9"/>
  <c r="J29" i="9"/>
  <c r="I29" i="9"/>
  <c r="H29" i="9"/>
  <c r="G29" i="9"/>
  <c r="F29" i="9"/>
  <c r="M29" i="9" s="1"/>
  <c r="E29" i="9"/>
  <c r="D29" i="9"/>
  <c r="B29" i="9"/>
  <c r="A29" i="9"/>
  <c r="A30" i="9" s="1"/>
  <c r="L27" i="9"/>
  <c r="K27" i="9"/>
  <c r="J27" i="9"/>
  <c r="I27" i="9"/>
  <c r="H27" i="9"/>
  <c r="G27" i="9"/>
  <c r="F27" i="9"/>
  <c r="M27" i="9" s="1"/>
  <c r="E27" i="9"/>
  <c r="D27" i="9"/>
  <c r="C27" i="9"/>
  <c r="B27" i="9"/>
  <c r="L24" i="9"/>
  <c r="K24" i="9"/>
  <c r="J24" i="9"/>
  <c r="I24" i="9"/>
  <c r="H24" i="9"/>
  <c r="G24" i="9"/>
  <c r="F24" i="9"/>
  <c r="M24" i="9" s="1"/>
  <c r="E24" i="9"/>
  <c r="D24" i="9"/>
  <c r="C24" i="9"/>
  <c r="B24" i="9"/>
  <c r="A24" i="9"/>
  <c r="M23" i="9"/>
  <c r="L23" i="9"/>
  <c r="K23" i="9"/>
  <c r="J23" i="9"/>
  <c r="I23" i="9"/>
  <c r="H23" i="9"/>
  <c r="G23" i="9"/>
  <c r="F23" i="9"/>
  <c r="N23" i="9" s="1"/>
  <c r="O23" i="9" s="1"/>
  <c r="E23" i="9"/>
  <c r="D23" i="9"/>
  <c r="C23" i="9"/>
  <c r="B23" i="9"/>
  <c r="A23" i="9"/>
  <c r="L22" i="9"/>
  <c r="K22" i="9"/>
  <c r="J22" i="9"/>
  <c r="I22" i="9"/>
  <c r="H22" i="9"/>
  <c r="G22" i="9"/>
  <c r="F22" i="9"/>
  <c r="M22" i="9" s="1"/>
  <c r="E22" i="9"/>
  <c r="D22" i="9"/>
  <c r="C22" i="9"/>
  <c r="B22" i="9"/>
  <c r="A22" i="9"/>
  <c r="M21" i="9"/>
  <c r="L21" i="9"/>
  <c r="K21" i="9"/>
  <c r="J21" i="9"/>
  <c r="I21" i="9"/>
  <c r="H21" i="9"/>
  <c r="G21" i="9"/>
  <c r="F21" i="9"/>
  <c r="N21" i="9" s="1"/>
  <c r="O21" i="9" s="1"/>
  <c r="E21" i="9"/>
  <c r="D21" i="9"/>
  <c r="C21" i="9"/>
  <c r="B21" i="9"/>
  <c r="A21" i="9"/>
  <c r="L20" i="9"/>
  <c r="K20" i="9"/>
  <c r="J20" i="9"/>
  <c r="I20" i="9"/>
  <c r="H20" i="9"/>
  <c r="G20" i="9"/>
  <c r="F20" i="9"/>
  <c r="M20" i="9" s="1"/>
  <c r="E20" i="9"/>
  <c r="D20" i="9"/>
  <c r="C20" i="9"/>
  <c r="B20" i="9"/>
  <c r="A20" i="9"/>
  <c r="M19" i="9"/>
  <c r="L19" i="9"/>
  <c r="K19" i="9"/>
  <c r="J19" i="9"/>
  <c r="I19" i="9"/>
  <c r="H19" i="9"/>
  <c r="G19" i="9"/>
  <c r="F19" i="9"/>
  <c r="N19" i="9" s="1"/>
  <c r="O19" i="9" s="1"/>
  <c r="E19" i="9"/>
  <c r="D19" i="9"/>
  <c r="C19" i="9"/>
  <c r="B19" i="9"/>
  <c r="A19" i="9"/>
  <c r="L18" i="9"/>
  <c r="K18" i="9"/>
  <c r="J18" i="9"/>
  <c r="I18" i="9"/>
  <c r="H18" i="9"/>
  <c r="G18" i="9"/>
  <c r="F18" i="9"/>
  <c r="M18" i="9" s="1"/>
  <c r="E18" i="9"/>
  <c r="D18" i="9"/>
  <c r="C18" i="9"/>
  <c r="B18" i="9"/>
  <c r="A18" i="9"/>
  <c r="M17" i="9"/>
  <c r="L17" i="9"/>
  <c r="K17" i="9"/>
  <c r="J17" i="9"/>
  <c r="I17" i="9"/>
  <c r="H17" i="9"/>
  <c r="G17" i="9"/>
  <c r="F17" i="9"/>
  <c r="N17" i="9" s="1"/>
  <c r="O17" i="9" s="1"/>
  <c r="E17" i="9"/>
  <c r="D17" i="9"/>
  <c r="C17" i="9"/>
  <c r="B17" i="9"/>
  <c r="A17" i="9"/>
  <c r="L16" i="9"/>
  <c r="K16" i="9"/>
  <c r="J16" i="9"/>
  <c r="I16" i="9"/>
  <c r="H16" i="9"/>
  <c r="G16" i="9"/>
  <c r="F16" i="9"/>
  <c r="M16" i="9" s="1"/>
  <c r="E16" i="9"/>
  <c r="D16" i="9"/>
  <c r="C16" i="9"/>
  <c r="B16" i="9"/>
  <c r="A16" i="9"/>
  <c r="M15" i="9"/>
  <c r="L15" i="9"/>
  <c r="K15" i="9"/>
  <c r="J15" i="9"/>
  <c r="I15" i="9"/>
  <c r="H15" i="9"/>
  <c r="G15" i="9"/>
  <c r="F15" i="9"/>
  <c r="N15" i="9" s="1"/>
  <c r="O15" i="9" s="1"/>
  <c r="E15" i="9"/>
  <c r="D15" i="9"/>
  <c r="C15" i="9"/>
  <c r="B15" i="9"/>
  <c r="A15" i="9"/>
  <c r="L14" i="9"/>
  <c r="K14" i="9"/>
  <c r="J14" i="9"/>
  <c r="I14" i="9"/>
  <c r="H14" i="9"/>
  <c r="G14" i="9"/>
  <c r="F14" i="9"/>
  <c r="M14" i="9" s="1"/>
  <c r="E14" i="9"/>
  <c r="D14" i="9"/>
  <c r="C14" i="9"/>
  <c r="B14" i="9"/>
  <c r="A14" i="9"/>
  <c r="M13" i="9"/>
  <c r="L13" i="9"/>
  <c r="K13" i="9"/>
  <c r="J13" i="9"/>
  <c r="I13" i="9"/>
  <c r="H13" i="9"/>
  <c r="G13" i="9"/>
  <c r="F13" i="9"/>
  <c r="N13" i="9" s="1"/>
  <c r="O13" i="9" s="1"/>
  <c r="E13" i="9"/>
  <c r="D13" i="9"/>
  <c r="C13" i="9"/>
  <c r="B13" i="9"/>
  <c r="A13" i="9"/>
  <c r="L12" i="9"/>
  <c r="K12" i="9"/>
  <c r="J12" i="9"/>
  <c r="I12" i="9"/>
  <c r="H12" i="9"/>
  <c r="G12" i="9"/>
  <c r="F12" i="9"/>
  <c r="M12" i="9" s="1"/>
  <c r="E12" i="9"/>
  <c r="D12" i="9"/>
  <c r="C12" i="9"/>
  <c r="B12" i="9"/>
  <c r="A12" i="9"/>
  <c r="O42" i="8"/>
  <c r="N42" i="8"/>
  <c r="M42" i="8"/>
  <c r="H42" i="8"/>
  <c r="L42" i="8" s="1"/>
  <c r="G42" i="8"/>
  <c r="K42" i="8" s="1"/>
  <c r="F42" i="8"/>
  <c r="J42" i="8" s="1"/>
  <c r="E42" i="8"/>
  <c r="I42" i="8" s="1"/>
  <c r="D42" i="8"/>
  <c r="B42" i="8"/>
  <c r="O37" i="8"/>
  <c r="N37" i="8"/>
  <c r="M37" i="8"/>
  <c r="H37" i="8"/>
  <c r="L37" i="8" s="1"/>
  <c r="G37" i="8"/>
  <c r="K37" i="8" s="1"/>
  <c r="F37" i="8"/>
  <c r="J37" i="8" s="1"/>
  <c r="E37" i="8"/>
  <c r="I37" i="8" s="1"/>
  <c r="D37" i="8"/>
  <c r="C37" i="8"/>
  <c r="B37" i="8"/>
  <c r="A37" i="8"/>
  <c r="O36" i="8"/>
  <c r="N36" i="8"/>
  <c r="M36" i="8"/>
  <c r="H36" i="8"/>
  <c r="L36" i="8" s="1"/>
  <c r="G36" i="8"/>
  <c r="K36" i="8" s="1"/>
  <c r="F36" i="8"/>
  <c r="J36" i="8" s="1"/>
  <c r="E36" i="8"/>
  <c r="I36" i="8" s="1"/>
  <c r="D36" i="8"/>
  <c r="C36" i="8"/>
  <c r="B36" i="8"/>
  <c r="A36" i="8"/>
  <c r="O35" i="8"/>
  <c r="N35" i="8"/>
  <c r="M35" i="8"/>
  <c r="H35" i="8"/>
  <c r="L35" i="8" s="1"/>
  <c r="G35" i="8"/>
  <c r="K35" i="8" s="1"/>
  <c r="F35" i="8"/>
  <c r="J35" i="8" s="1"/>
  <c r="E35" i="8"/>
  <c r="I35" i="8" s="1"/>
  <c r="D35" i="8"/>
  <c r="C35" i="8"/>
  <c r="B35" i="8"/>
  <c r="A35" i="8"/>
  <c r="O34" i="8"/>
  <c r="N34" i="8"/>
  <c r="M34" i="8"/>
  <c r="H34" i="8"/>
  <c r="L34" i="8" s="1"/>
  <c r="G34" i="8"/>
  <c r="K34" i="8" s="1"/>
  <c r="F34" i="8"/>
  <c r="J34" i="8" s="1"/>
  <c r="E34" i="8"/>
  <c r="I34" i="8" s="1"/>
  <c r="D34" i="8"/>
  <c r="C34" i="8"/>
  <c r="B34" i="8"/>
  <c r="A34" i="8"/>
  <c r="O33" i="8"/>
  <c r="N33" i="8"/>
  <c r="M33" i="8"/>
  <c r="H33" i="8"/>
  <c r="L33" i="8" s="1"/>
  <c r="G33" i="8"/>
  <c r="K33" i="8" s="1"/>
  <c r="F33" i="8"/>
  <c r="J33" i="8" s="1"/>
  <c r="E33" i="8"/>
  <c r="I33" i="8" s="1"/>
  <c r="D33" i="8"/>
  <c r="C33" i="8"/>
  <c r="B33" i="8"/>
  <c r="A33" i="8"/>
  <c r="M29" i="8"/>
  <c r="L29" i="8"/>
  <c r="K29" i="8"/>
  <c r="J29" i="8"/>
  <c r="I29" i="8"/>
  <c r="H29" i="8"/>
  <c r="G29" i="8"/>
  <c r="F29" i="8"/>
  <c r="E29" i="8"/>
  <c r="D29" i="8"/>
  <c r="B29" i="8"/>
  <c r="A29" i="8"/>
  <c r="A30" i="8" s="1"/>
  <c r="M27" i="8"/>
  <c r="L27" i="8"/>
  <c r="K27" i="8"/>
  <c r="J27" i="8"/>
  <c r="I27" i="8"/>
  <c r="H27" i="8"/>
  <c r="G27" i="8"/>
  <c r="F27" i="8"/>
  <c r="N27" i="8" s="1"/>
  <c r="O27" i="8" s="1"/>
  <c r="E27" i="8"/>
  <c r="D27" i="8"/>
  <c r="C27" i="8"/>
  <c r="B27" i="8"/>
  <c r="M24" i="8"/>
  <c r="L24" i="8"/>
  <c r="K24" i="8"/>
  <c r="J24" i="8"/>
  <c r="I24" i="8"/>
  <c r="H24" i="8"/>
  <c r="G24" i="8"/>
  <c r="F24" i="8"/>
  <c r="N24" i="8" s="1"/>
  <c r="O24" i="8" s="1"/>
  <c r="E24" i="8"/>
  <c r="D24" i="8"/>
  <c r="C24" i="8"/>
  <c r="B24" i="8"/>
  <c r="A24" i="8"/>
  <c r="L23" i="8"/>
  <c r="K23" i="8"/>
  <c r="J23" i="8"/>
  <c r="I23" i="8"/>
  <c r="H23" i="8"/>
  <c r="G23" i="8"/>
  <c r="F23" i="8"/>
  <c r="M23" i="8" s="1"/>
  <c r="E23" i="8"/>
  <c r="D23" i="8"/>
  <c r="C23" i="8"/>
  <c r="B23" i="8"/>
  <c r="A23" i="8"/>
  <c r="M22" i="8"/>
  <c r="L22" i="8"/>
  <c r="K22" i="8"/>
  <c r="J22" i="8"/>
  <c r="I22" i="8"/>
  <c r="H22" i="8"/>
  <c r="G22" i="8"/>
  <c r="F22" i="8"/>
  <c r="N22" i="8" s="1"/>
  <c r="O22" i="8" s="1"/>
  <c r="E22" i="8"/>
  <c r="D22" i="8"/>
  <c r="C22" i="8"/>
  <c r="B22" i="8"/>
  <c r="A22" i="8"/>
  <c r="L21" i="8"/>
  <c r="K21" i="8"/>
  <c r="J21" i="8"/>
  <c r="I21" i="8"/>
  <c r="H21" i="8"/>
  <c r="G21" i="8"/>
  <c r="F21" i="8"/>
  <c r="M21" i="8" s="1"/>
  <c r="E21" i="8"/>
  <c r="D21" i="8"/>
  <c r="C21" i="8"/>
  <c r="B21" i="8"/>
  <c r="A21" i="8"/>
  <c r="M20" i="8"/>
  <c r="L20" i="8"/>
  <c r="K20" i="8"/>
  <c r="J20" i="8"/>
  <c r="I20" i="8"/>
  <c r="H20" i="8"/>
  <c r="G20" i="8"/>
  <c r="F20" i="8"/>
  <c r="N20" i="8" s="1"/>
  <c r="O20" i="8" s="1"/>
  <c r="E20" i="8"/>
  <c r="D20" i="8"/>
  <c r="C20" i="8"/>
  <c r="B20" i="8"/>
  <c r="A20" i="8"/>
  <c r="L19" i="8"/>
  <c r="K19" i="8"/>
  <c r="J19" i="8"/>
  <c r="I19" i="8"/>
  <c r="H19" i="8"/>
  <c r="G19" i="8"/>
  <c r="F19" i="8"/>
  <c r="M19" i="8" s="1"/>
  <c r="E19" i="8"/>
  <c r="D19" i="8"/>
  <c r="C19" i="8"/>
  <c r="B19" i="8"/>
  <c r="A19" i="8"/>
  <c r="M18" i="8"/>
  <c r="L18" i="8"/>
  <c r="K18" i="8"/>
  <c r="J18" i="8"/>
  <c r="I18" i="8"/>
  <c r="H18" i="8"/>
  <c r="G18" i="8"/>
  <c r="F18" i="8"/>
  <c r="N18" i="8" s="1"/>
  <c r="O18" i="8" s="1"/>
  <c r="E18" i="8"/>
  <c r="D18" i="8"/>
  <c r="C18" i="8"/>
  <c r="B18" i="8"/>
  <c r="A18" i="8"/>
  <c r="L17" i="8"/>
  <c r="K17" i="8"/>
  <c r="J17" i="8"/>
  <c r="I17" i="8"/>
  <c r="H17" i="8"/>
  <c r="G17" i="8"/>
  <c r="F17" i="8"/>
  <c r="M17" i="8" s="1"/>
  <c r="E17" i="8"/>
  <c r="D17" i="8"/>
  <c r="C17" i="8"/>
  <c r="B17" i="8"/>
  <c r="A17" i="8"/>
  <c r="M16" i="8"/>
  <c r="L16" i="8"/>
  <c r="K16" i="8"/>
  <c r="J16" i="8"/>
  <c r="I16" i="8"/>
  <c r="H16" i="8"/>
  <c r="G16" i="8"/>
  <c r="F16" i="8"/>
  <c r="N16" i="8" s="1"/>
  <c r="O16" i="8" s="1"/>
  <c r="E16" i="8"/>
  <c r="D16" i="8"/>
  <c r="C16" i="8"/>
  <c r="B16" i="8"/>
  <c r="A16" i="8"/>
  <c r="L15" i="8"/>
  <c r="K15" i="8"/>
  <c r="J15" i="8"/>
  <c r="I15" i="8"/>
  <c r="H15" i="8"/>
  <c r="G15" i="8"/>
  <c r="F15" i="8"/>
  <c r="M15" i="8" s="1"/>
  <c r="E15" i="8"/>
  <c r="D15" i="8"/>
  <c r="C15" i="8"/>
  <c r="B15" i="8"/>
  <c r="A15" i="8"/>
  <c r="M14" i="8"/>
  <c r="L14" i="8"/>
  <c r="K14" i="8"/>
  <c r="J14" i="8"/>
  <c r="I14" i="8"/>
  <c r="H14" i="8"/>
  <c r="G14" i="8"/>
  <c r="F14" i="8"/>
  <c r="N14" i="8" s="1"/>
  <c r="O14" i="8" s="1"/>
  <c r="E14" i="8"/>
  <c r="D14" i="8"/>
  <c r="C14" i="8"/>
  <c r="B14" i="8"/>
  <c r="A14" i="8"/>
  <c r="L13" i="8"/>
  <c r="K13" i="8"/>
  <c r="J13" i="8"/>
  <c r="I13" i="8"/>
  <c r="H13" i="8"/>
  <c r="G13" i="8"/>
  <c r="F13" i="8"/>
  <c r="M13" i="8" s="1"/>
  <c r="E13" i="8"/>
  <c r="D13" i="8"/>
  <c r="C13" i="8"/>
  <c r="B13" i="8"/>
  <c r="A13" i="8"/>
  <c r="M12" i="8"/>
  <c r="L12" i="8"/>
  <c r="K12" i="8"/>
  <c r="J12" i="8"/>
  <c r="I12" i="8"/>
  <c r="H12" i="8"/>
  <c r="G12" i="8"/>
  <c r="F12" i="8"/>
  <c r="N12" i="8" s="1"/>
  <c r="E12" i="8"/>
  <c r="D12" i="8"/>
  <c r="C12" i="8"/>
  <c r="B12" i="8"/>
  <c r="A12" i="8"/>
  <c r="O42" i="7"/>
  <c r="N42" i="7"/>
  <c r="M42" i="7"/>
  <c r="H42" i="7"/>
  <c r="L42" i="7" s="1"/>
  <c r="G42" i="7"/>
  <c r="K42" i="7" s="1"/>
  <c r="F42" i="7"/>
  <c r="J42" i="7" s="1"/>
  <c r="E42" i="7"/>
  <c r="I42" i="7" s="1"/>
  <c r="D42" i="7"/>
  <c r="B42" i="7"/>
  <c r="O40" i="7"/>
  <c r="N40" i="7"/>
  <c r="M40" i="7"/>
  <c r="H40" i="7"/>
  <c r="L40" i="7" s="1"/>
  <c r="G40" i="7"/>
  <c r="K40" i="7" s="1"/>
  <c r="F40" i="7"/>
  <c r="J40" i="7" s="1"/>
  <c r="E40" i="7"/>
  <c r="I40" i="7" s="1"/>
  <c r="D40" i="7"/>
  <c r="C40" i="7"/>
  <c r="B40" i="7"/>
  <c r="A40" i="7"/>
  <c r="O39" i="7"/>
  <c r="N39" i="7"/>
  <c r="M39" i="7"/>
  <c r="H39" i="7"/>
  <c r="L39" i="7" s="1"/>
  <c r="G39" i="7"/>
  <c r="K39" i="7" s="1"/>
  <c r="F39" i="7"/>
  <c r="J39" i="7" s="1"/>
  <c r="E39" i="7"/>
  <c r="I39" i="7" s="1"/>
  <c r="D39" i="7"/>
  <c r="C39" i="7"/>
  <c r="B39" i="7"/>
  <c r="A39" i="7"/>
  <c r="O38" i="7"/>
  <c r="N38" i="7"/>
  <c r="M38" i="7"/>
  <c r="H38" i="7"/>
  <c r="L38" i="7" s="1"/>
  <c r="G38" i="7"/>
  <c r="K38" i="7" s="1"/>
  <c r="F38" i="7"/>
  <c r="J38" i="7" s="1"/>
  <c r="E38" i="7"/>
  <c r="I38" i="7" s="1"/>
  <c r="D38" i="7"/>
  <c r="C38" i="7"/>
  <c r="B38" i="7"/>
  <c r="A38" i="7"/>
  <c r="O37" i="7"/>
  <c r="N37" i="7"/>
  <c r="M37" i="7"/>
  <c r="H37" i="7"/>
  <c r="L37" i="7" s="1"/>
  <c r="G37" i="7"/>
  <c r="K37" i="7" s="1"/>
  <c r="F37" i="7"/>
  <c r="J37" i="7" s="1"/>
  <c r="E37" i="7"/>
  <c r="I37" i="7" s="1"/>
  <c r="D37" i="7"/>
  <c r="C37" i="7"/>
  <c r="B37" i="7"/>
  <c r="A37" i="7"/>
  <c r="O36" i="7"/>
  <c r="N36" i="7"/>
  <c r="M36" i="7"/>
  <c r="H36" i="7"/>
  <c r="L36" i="7" s="1"/>
  <c r="G36" i="7"/>
  <c r="K36" i="7" s="1"/>
  <c r="F36" i="7"/>
  <c r="J36" i="7" s="1"/>
  <c r="E36" i="7"/>
  <c r="I36" i="7" s="1"/>
  <c r="D36" i="7"/>
  <c r="C36" i="7"/>
  <c r="B36" i="7"/>
  <c r="A36" i="7"/>
  <c r="O35" i="7"/>
  <c r="N35" i="7"/>
  <c r="M35" i="7"/>
  <c r="H35" i="7"/>
  <c r="L35" i="7" s="1"/>
  <c r="G35" i="7"/>
  <c r="K35" i="7" s="1"/>
  <c r="F35" i="7"/>
  <c r="J35" i="7" s="1"/>
  <c r="E35" i="7"/>
  <c r="I35" i="7" s="1"/>
  <c r="D35" i="7"/>
  <c r="C35" i="7"/>
  <c r="B35" i="7"/>
  <c r="A35" i="7"/>
  <c r="O34" i="7"/>
  <c r="N34" i="7"/>
  <c r="M34" i="7"/>
  <c r="H34" i="7"/>
  <c r="L34" i="7" s="1"/>
  <c r="G34" i="7"/>
  <c r="K34" i="7" s="1"/>
  <c r="F34" i="7"/>
  <c r="J34" i="7" s="1"/>
  <c r="E34" i="7"/>
  <c r="I34" i="7" s="1"/>
  <c r="D34" i="7"/>
  <c r="C34" i="7"/>
  <c r="B34" i="7"/>
  <c r="A34" i="7"/>
  <c r="O33" i="7"/>
  <c r="N33" i="7"/>
  <c r="M33" i="7"/>
  <c r="H33" i="7"/>
  <c r="L33" i="7" s="1"/>
  <c r="G33" i="7"/>
  <c r="K33" i="7" s="1"/>
  <c r="F33" i="7"/>
  <c r="J33" i="7" s="1"/>
  <c r="E33" i="7"/>
  <c r="I33" i="7" s="1"/>
  <c r="D33" i="7"/>
  <c r="C33" i="7"/>
  <c r="B33" i="7"/>
  <c r="A33" i="7"/>
  <c r="L29" i="7"/>
  <c r="K29" i="7"/>
  <c r="J29" i="7"/>
  <c r="I29" i="7"/>
  <c r="H29" i="7"/>
  <c r="G29" i="7"/>
  <c r="F29" i="7"/>
  <c r="M29" i="7" s="1"/>
  <c r="E29" i="7"/>
  <c r="D29" i="7"/>
  <c r="B29" i="7"/>
  <c r="A29" i="7"/>
  <c r="A30" i="7" s="1"/>
  <c r="L27" i="7"/>
  <c r="K27" i="7"/>
  <c r="J27" i="7"/>
  <c r="I27" i="7"/>
  <c r="H27" i="7"/>
  <c r="G27" i="7"/>
  <c r="F27" i="7"/>
  <c r="M27" i="7" s="1"/>
  <c r="E27" i="7"/>
  <c r="D27" i="7"/>
  <c r="C27" i="7"/>
  <c r="B27" i="7"/>
  <c r="L26" i="7"/>
  <c r="K26" i="7"/>
  <c r="J26" i="7"/>
  <c r="I26" i="7"/>
  <c r="H26" i="7"/>
  <c r="G26" i="7"/>
  <c r="F26" i="7"/>
  <c r="M26" i="7" s="1"/>
  <c r="E26" i="7"/>
  <c r="D26" i="7"/>
  <c r="C26" i="7"/>
  <c r="B26" i="7"/>
  <c r="A26" i="7"/>
  <c r="M25" i="7"/>
  <c r="L25" i="7"/>
  <c r="K25" i="7"/>
  <c r="J25" i="7"/>
  <c r="I25" i="7"/>
  <c r="H25" i="7"/>
  <c r="G25" i="7"/>
  <c r="F25" i="7"/>
  <c r="N25" i="7" s="1"/>
  <c r="O25" i="7" s="1"/>
  <c r="E25" i="7"/>
  <c r="D25" i="7"/>
  <c r="C25" i="7"/>
  <c r="B25" i="7"/>
  <c r="A25" i="7"/>
  <c r="L24" i="7"/>
  <c r="K24" i="7"/>
  <c r="J24" i="7"/>
  <c r="I24" i="7"/>
  <c r="H24" i="7"/>
  <c r="G24" i="7"/>
  <c r="F24" i="7"/>
  <c r="M24" i="7" s="1"/>
  <c r="E24" i="7"/>
  <c r="D24" i="7"/>
  <c r="C24" i="7"/>
  <c r="B24" i="7"/>
  <c r="A24" i="7"/>
  <c r="M23" i="7"/>
  <c r="L23" i="7"/>
  <c r="K23" i="7"/>
  <c r="J23" i="7"/>
  <c r="I23" i="7"/>
  <c r="H23" i="7"/>
  <c r="G23" i="7"/>
  <c r="F23" i="7"/>
  <c r="N23" i="7" s="1"/>
  <c r="O23" i="7" s="1"/>
  <c r="E23" i="7"/>
  <c r="D23" i="7"/>
  <c r="C23" i="7"/>
  <c r="B23" i="7"/>
  <c r="A23" i="7"/>
  <c r="L22" i="7"/>
  <c r="K22" i="7"/>
  <c r="J22" i="7"/>
  <c r="I22" i="7"/>
  <c r="H22" i="7"/>
  <c r="G22" i="7"/>
  <c r="F22" i="7"/>
  <c r="M22" i="7" s="1"/>
  <c r="E22" i="7"/>
  <c r="D22" i="7"/>
  <c r="C22" i="7"/>
  <c r="B22" i="7"/>
  <c r="A22" i="7"/>
  <c r="M21" i="7"/>
  <c r="L21" i="7"/>
  <c r="K21" i="7"/>
  <c r="J21" i="7"/>
  <c r="I21" i="7"/>
  <c r="H21" i="7"/>
  <c r="G21" i="7"/>
  <c r="F21" i="7"/>
  <c r="N21" i="7" s="1"/>
  <c r="O21" i="7" s="1"/>
  <c r="E21" i="7"/>
  <c r="D21" i="7"/>
  <c r="C21" i="7"/>
  <c r="B21" i="7"/>
  <c r="A21" i="7"/>
  <c r="L20" i="7"/>
  <c r="K20" i="7"/>
  <c r="J20" i="7"/>
  <c r="I20" i="7"/>
  <c r="H20" i="7"/>
  <c r="G20" i="7"/>
  <c r="F20" i="7"/>
  <c r="M20" i="7" s="1"/>
  <c r="E20" i="7"/>
  <c r="D20" i="7"/>
  <c r="C20" i="7"/>
  <c r="B20" i="7"/>
  <c r="A20" i="7"/>
  <c r="M19" i="7"/>
  <c r="L19" i="7"/>
  <c r="K19" i="7"/>
  <c r="J19" i="7"/>
  <c r="I19" i="7"/>
  <c r="H19" i="7"/>
  <c r="G19" i="7"/>
  <c r="F19" i="7"/>
  <c r="N19" i="7" s="1"/>
  <c r="O19" i="7" s="1"/>
  <c r="E19" i="7"/>
  <c r="D19" i="7"/>
  <c r="C19" i="7"/>
  <c r="B19" i="7"/>
  <c r="A19" i="7"/>
  <c r="L18" i="7"/>
  <c r="K18" i="7"/>
  <c r="J18" i="7"/>
  <c r="I18" i="7"/>
  <c r="H18" i="7"/>
  <c r="G18" i="7"/>
  <c r="F18" i="7"/>
  <c r="M18" i="7" s="1"/>
  <c r="E18" i="7"/>
  <c r="D18" i="7"/>
  <c r="C18" i="7"/>
  <c r="B18" i="7"/>
  <c r="A18" i="7"/>
  <c r="M17" i="7"/>
  <c r="L17" i="7"/>
  <c r="K17" i="7"/>
  <c r="J17" i="7"/>
  <c r="I17" i="7"/>
  <c r="H17" i="7"/>
  <c r="G17" i="7"/>
  <c r="F17" i="7"/>
  <c r="N17" i="7" s="1"/>
  <c r="O17" i="7" s="1"/>
  <c r="E17" i="7"/>
  <c r="D17" i="7"/>
  <c r="C17" i="7"/>
  <c r="B17" i="7"/>
  <c r="A17" i="7"/>
  <c r="L16" i="7"/>
  <c r="K16" i="7"/>
  <c r="J16" i="7"/>
  <c r="I16" i="7"/>
  <c r="H16" i="7"/>
  <c r="G16" i="7"/>
  <c r="F16" i="7"/>
  <c r="M16" i="7" s="1"/>
  <c r="E16" i="7"/>
  <c r="D16" i="7"/>
  <c r="C16" i="7"/>
  <c r="B16" i="7"/>
  <c r="A16" i="7"/>
  <c r="M15" i="7"/>
  <c r="L15" i="7"/>
  <c r="K15" i="7"/>
  <c r="J15" i="7"/>
  <c r="I15" i="7"/>
  <c r="H15" i="7"/>
  <c r="G15" i="7"/>
  <c r="F15" i="7"/>
  <c r="N15" i="7" s="1"/>
  <c r="O15" i="7" s="1"/>
  <c r="E15" i="7"/>
  <c r="D15" i="7"/>
  <c r="C15" i="7"/>
  <c r="B15" i="7"/>
  <c r="A15" i="7"/>
  <c r="L14" i="7"/>
  <c r="K14" i="7"/>
  <c r="J14" i="7"/>
  <c r="I14" i="7"/>
  <c r="H14" i="7"/>
  <c r="G14" i="7"/>
  <c r="F14" i="7"/>
  <c r="M14" i="7" s="1"/>
  <c r="E14" i="7"/>
  <c r="D14" i="7"/>
  <c r="C14" i="7"/>
  <c r="B14" i="7"/>
  <c r="A14" i="7"/>
  <c r="M13" i="7"/>
  <c r="L13" i="7"/>
  <c r="K13" i="7"/>
  <c r="J13" i="7"/>
  <c r="I13" i="7"/>
  <c r="H13" i="7"/>
  <c r="G13" i="7"/>
  <c r="F13" i="7"/>
  <c r="N13" i="7" s="1"/>
  <c r="O13" i="7" s="1"/>
  <c r="E13" i="7"/>
  <c r="D13" i="7"/>
  <c r="C13" i="7"/>
  <c r="B13" i="7"/>
  <c r="A13" i="7"/>
  <c r="L12" i="7"/>
  <c r="K12" i="7"/>
  <c r="J12" i="7"/>
  <c r="I12" i="7"/>
  <c r="H12" i="7"/>
  <c r="G12" i="7"/>
  <c r="F12" i="7"/>
  <c r="M12" i="7" s="1"/>
  <c r="E12" i="7"/>
  <c r="D12" i="7"/>
  <c r="C12" i="7"/>
  <c r="B12" i="7"/>
  <c r="A12" i="7"/>
  <c r="O42" i="6"/>
  <c r="N42" i="6"/>
  <c r="M42" i="6"/>
  <c r="H42" i="6"/>
  <c r="L42" i="6" s="1"/>
  <c r="G42" i="6"/>
  <c r="K42" i="6" s="1"/>
  <c r="F42" i="6"/>
  <c r="J42" i="6" s="1"/>
  <c r="E42" i="6"/>
  <c r="I42" i="6" s="1"/>
  <c r="D42" i="6"/>
  <c r="B42" i="6"/>
  <c r="O36" i="6"/>
  <c r="N36" i="6"/>
  <c r="M36" i="6"/>
  <c r="H36" i="6"/>
  <c r="L36" i="6" s="1"/>
  <c r="G36" i="6"/>
  <c r="K36" i="6" s="1"/>
  <c r="F36" i="6"/>
  <c r="J36" i="6" s="1"/>
  <c r="E36" i="6"/>
  <c r="I36" i="6" s="1"/>
  <c r="D36" i="6"/>
  <c r="C36" i="6"/>
  <c r="B36" i="6"/>
  <c r="A36" i="6"/>
  <c r="O35" i="6"/>
  <c r="N35" i="6"/>
  <c r="M35" i="6"/>
  <c r="H35" i="6"/>
  <c r="L35" i="6" s="1"/>
  <c r="G35" i="6"/>
  <c r="K35" i="6" s="1"/>
  <c r="F35" i="6"/>
  <c r="J35" i="6" s="1"/>
  <c r="E35" i="6"/>
  <c r="I35" i="6" s="1"/>
  <c r="D35" i="6"/>
  <c r="C35" i="6"/>
  <c r="B35" i="6"/>
  <c r="A35" i="6"/>
  <c r="O34" i="6"/>
  <c r="N34" i="6"/>
  <c r="M34" i="6"/>
  <c r="H34" i="6"/>
  <c r="L34" i="6" s="1"/>
  <c r="G34" i="6"/>
  <c r="K34" i="6" s="1"/>
  <c r="F34" i="6"/>
  <c r="J34" i="6" s="1"/>
  <c r="E34" i="6"/>
  <c r="I34" i="6" s="1"/>
  <c r="D34" i="6"/>
  <c r="C34" i="6"/>
  <c r="B34" i="6"/>
  <c r="A34" i="6"/>
  <c r="O33" i="6"/>
  <c r="N33" i="6"/>
  <c r="M33" i="6"/>
  <c r="H33" i="6"/>
  <c r="L33" i="6" s="1"/>
  <c r="G33" i="6"/>
  <c r="K33" i="6" s="1"/>
  <c r="F33" i="6"/>
  <c r="J33" i="6" s="1"/>
  <c r="E33" i="6"/>
  <c r="I33" i="6" s="1"/>
  <c r="D33" i="6"/>
  <c r="C33" i="6"/>
  <c r="B33" i="6"/>
  <c r="A33" i="6"/>
  <c r="L29" i="6"/>
  <c r="K29" i="6"/>
  <c r="J29" i="6"/>
  <c r="I29" i="6"/>
  <c r="H29" i="6"/>
  <c r="G29" i="6"/>
  <c r="F29" i="6"/>
  <c r="M29" i="6" s="1"/>
  <c r="E29" i="6"/>
  <c r="D29" i="6"/>
  <c r="B29" i="6"/>
  <c r="A29" i="6"/>
  <c r="A30" i="6" s="1"/>
  <c r="L27" i="6"/>
  <c r="K27" i="6"/>
  <c r="J27" i="6"/>
  <c r="I27" i="6"/>
  <c r="H27" i="6"/>
  <c r="G27" i="6"/>
  <c r="F27" i="6"/>
  <c r="M27" i="6" s="1"/>
  <c r="E27" i="6"/>
  <c r="D27" i="6"/>
  <c r="C27" i="6"/>
  <c r="B27" i="6"/>
  <c r="L24" i="6"/>
  <c r="K24" i="6"/>
  <c r="J24" i="6"/>
  <c r="I24" i="6"/>
  <c r="H24" i="6"/>
  <c r="G24" i="6"/>
  <c r="F24" i="6"/>
  <c r="M24" i="6" s="1"/>
  <c r="E24" i="6"/>
  <c r="D24" i="6"/>
  <c r="C24" i="6"/>
  <c r="B24" i="6"/>
  <c r="A24" i="6"/>
  <c r="M23" i="6"/>
  <c r="L23" i="6"/>
  <c r="K23" i="6"/>
  <c r="J23" i="6"/>
  <c r="I23" i="6"/>
  <c r="H23" i="6"/>
  <c r="G23" i="6"/>
  <c r="F23" i="6"/>
  <c r="N23" i="6" s="1"/>
  <c r="O23" i="6" s="1"/>
  <c r="E23" i="6"/>
  <c r="D23" i="6"/>
  <c r="C23" i="6"/>
  <c r="B23" i="6"/>
  <c r="A23" i="6"/>
  <c r="L22" i="6"/>
  <c r="K22" i="6"/>
  <c r="J22" i="6"/>
  <c r="I22" i="6"/>
  <c r="H22" i="6"/>
  <c r="G22" i="6"/>
  <c r="F22" i="6"/>
  <c r="M22" i="6" s="1"/>
  <c r="E22" i="6"/>
  <c r="D22" i="6"/>
  <c r="C22" i="6"/>
  <c r="B22" i="6"/>
  <c r="A22" i="6"/>
  <c r="M21" i="6"/>
  <c r="L21" i="6"/>
  <c r="K21" i="6"/>
  <c r="J21" i="6"/>
  <c r="I21" i="6"/>
  <c r="H21" i="6"/>
  <c r="G21" i="6"/>
  <c r="F21" i="6"/>
  <c r="N21" i="6" s="1"/>
  <c r="O21" i="6" s="1"/>
  <c r="E21" i="6"/>
  <c r="D21" i="6"/>
  <c r="C21" i="6"/>
  <c r="B21" i="6"/>
  <c r="A21" i="6"/>
  <c r="L20" i="6"/>
  <c r="K20" i="6"/>
  <c r="J20" i="6"/>
  <c r="I20" i="6"/>
  <c r="H20" i="6"/>
  <c r="G20" i="6"/>
  <c r="F20" i="6"/>
  <c r="M20" i="6" s="1"/>
  <c r="E20" i="6"/>
  <c r="D20" i="6"/>
  <c r="C20" i="6"/>
  <c r="B20" i="6"/>
  <c r="A20" i="6"/>
  <c r="M19" i="6"/>
  <c r="L19" i="6"/>
  <c r="K19" i="6"/>
  <c r="J19" i="6"/>
  <c r="I19" i="6"/>
  <c r="H19" i="6"/>
  <c r="G19" i="6"/>
  <c r="F19" i="6"/>
  <c r="N19" i="6" s="1"/>
  <c r="O19" i="6" s="1"/>
  <c r="E19" i="6"/>
  <c r="D19" i="6"/>
  <c r="C19" i="6"/>
  <c r="B19" i="6"/>
  <c r="A19" i="6"/>
  <c r="L18" i="6"/>
  <c r="K18" i="6"/>
  <c r="J18" i="6"/>
  <c r="I18" i="6"/>
  <c r="H18" i="6"/>
  <c r="G18" i="6"/>
  <c r="F18" i="6"/>
  <c r="M18" i="6" s="1"/>
  <c r="E18" i="6"/>
  <c r="D18" i="6"/>
  <c r="C18" i="6"/>
  <c r="B18" i="6"/>
  <c r="A18" i="6"/>
  <c r="M17" i="6"/>
  <c r="L17" i="6"/>
  <c r="K17" i="6"/>
  <c r="J17" i="6"/>
  <c r="I17" i="6"/>
  <c r="H17" i="6"/>
  <c r="G17" i="6"/>
  <c r="F17" i="6"/>
  <c r="N17" i="6" s="1"/>
  <c r="O17" i="6" s="1"/>
  <c r="E17" i="6"/>
  <c r="D17" i="6"/>
  <c r="C17" i="6"/>
  <c r="B17" i="6"/>
  <c r="A17" i="6"/>
  <c r="L16" i="6"/>
  <c r="K16" i="6"/>
  <c r="J16" i="6"/>
  <c r="I16" i="6"/>
  <c r="H16" i="6"/>
  <c r="G16" i="6"/>
  <c r="F16" i="6"/>
  <c r="M16" i="6" s="1"/>
  <c r="E16" i="6"/>
  <c r="D16" i="6"/>
  <c r="C16" i="6"/>
  <c r="B16" i="6"/>
  <c r="A16" i="6"/>
  <c r="M15" i="6"/>
  <c r="L15" i="6"/>
  <c r="K15" i="6"/>
  <c r="J15" i="6"/>
  <c r="I15" i="6"/>
  <c r="H15" i="6"/>
  <c r="G15" i="6"/>
  <c r="F15" i="6"/>
  <c r="N15" i="6" s="1"/>
  <c r="O15" i="6" s="1"/>
  <c r="E15" i="6"/>
  <c r="D15" i="6"/>
  <c r="C15" i="6"/>
  <c r="B15" i="6"/>
  <c r="A15" i="6"/>
  <c r="L14" i="6"/>
  <c r="K14" i="6"/>
  <c r="J14" i="6"/>
  <c r="I14" i="6"/>
  <c r="H14" i="6"/>
  <c r="G14" i="6"/>
  <c r="F14" i="6"/>
  <c r="M14" i="6" s="1"/>
  <c r="E14" i="6"/>
  <c r="D14" i="6"/>
  <c r="C14" i="6"/>
  <c r="B14" i="6"/>
  <c r="A14" i="6"/>
  <c r="M13" i="6"/>
  <c r="L13" i="6"/>
  <c r="K13" i="6"/>
  <c r="J13" i="6"/>
  <c r="I13" i="6"/>
  <c r="H13" i="6"/>
  <c r="G13" i="6"/>
  <c r="F13" i="6"/>
  <c r="N13" i="6" s="1"/>
  <c r="O13" i="6" s="1"/>
  <c r="E13" i="6"/>
  <c r="D13" i="6"/>
  <c r="C13" i="6"/>
  <c r="B13" i="6"/>
  <c r="A13" i="6"/>
  <c r="L12" i="6"/>
  <c r="K12" i="6"/>
  <c r="J12" i="6"/>
  <c r="I12" i="6"/>
  <c r="H12" i="6"/>
  <c r="G12" i="6"/>
  <c r="F12" i="6"/>
  <c r="M12" i="6" s="1"/>
  <c r="E12" i="6"/>
  <c r="D12" i="6"/>
  <c r="C12" i="6"/>
  <c r="B12" i="6"/>
  <c r="A12" i="6"/>
  <c r="O42" i="5"/>
  <c r="N42" i="5"/>
  <c r="M42" i="5"/>
  <c r="H42" i="5"/>
  <c r="L42" i="5" s="1"/>
  <c r="G42" i="5"/>
  <c r="K42" i="5" s="1"/>
  <c r="F42" i="5"/>
  <c r="J42" i="5" s="1"/>
  <c r="E42" i="5"/>
  <c r="I42" i="5" s="1"/>
  <c r="D42" i="5"/>
  <c r="B42" i="5"/>
  <c r="O38" i="5"/>
  <c r="N38" i="5"/>
  <c r="M38" i="5"/>
  <c r="H38" i="5"/>
  <c r="L38" i="5" s="1"/>
  <c r="G38" i="5"/>
  <c r="K38" i="5" s="1"/>
  <c r="F38" i="5"/>
  <c r="J38" i="5" s="1"/>
  <c r="E38" i="5"/>
  <c r="I38" i="5" s="1"/>
  <c r="D38" i="5"/>
  <c r="C38" i="5"/>
  <c r="B38" i="5"/>
  <c r="A38" i="5"/>
  <c r="O37" i="5"/>
  <c r="N37" i="5"/>
  <c r="M37" i="5"/>
  <c r="H37" i="5"/>
  <c r="L37" i="5" s="1"/>
  <c r="G37" i="5"/>
  <c r="K37" i="5" s="1"/>
  <c r="F37" i="5"/>
  <c r="J37" i="5" s="1"/>
  <c r="E37" i="5"/>
  <c r="I37" i="5" s="1"/>
  <c r="D37" i="5"/>
  <c r="C37" i="5"/>
  <c r="B37" i="5"/>
  <c r="A37" i="5"/>
  <c r="O36" i="5"/>
  <c r="N36" i="5"/>
  <c r="M36" i="5"/>
  <c r="H36" i="5"/>
  <c r="L36" i="5" s="1"/>
  <c r="G36" i="5"/>
  <c r="K36" i="5" s="1"/>
  <c r="F36" i="5"/>
  <c r="J36" i="5" s="1"/>
  <c r="E36" i="5"/>
  <c r="I36" i="5" s="1"/>
  <c r="D36" i="5"/>
  <c r="C36" i="5"/>
  <c r="B36" i="5"/>
  <c r="A36" i="5"/>
  <c r="O35" i="5"/>
  <c r="N35" i="5"/>
  <c r="M35" i="5"/>
  <c r="H35" i="5"/>
  <c r="L35" i="5" s="1"/>
  <c r="G35" i="5"/>
  <c r="K35" i="5" s="1"/>
  <c r="F35" i="5"/>
  <c r="J35" i="5" s="1"/>
  <c r="E35" i="5"/>
  <c r="I35" i="5" s="1"/>
  <c r="D35" i="5"/>
  <c r="C35" i="5"/>
  <c r="B35" i="5"/>
  <c r="A35" i="5"/>
  <c r="O34" i="5"/>
  <c r="N34" i="5"/>
  <c r="M34" i="5"/>
  <c r="H34" i="5"/>
  <c r="L34" i="5" s="1"/>
  <c r="G34" i="5"/>
  <c r="K34" i="5" s="1"/>
  <c r="F34" i="5"/>
  <c r="J34" i="5" s="1"/>
  <c r="E34" i="5"/>
  <c r="I34" i="5" s="1"/>
  <c r="D34" i="5"/>
  <c r="C34" i="5"/>
  <c r="B34" i="5"/>
  <c r="A34" i="5"/>
  <c r="O33" i="5"/>
  <c r="N33" i="5"/>
  <c r="M33" i="5"/>
  <c r="H33" i="5"/>
  <c r="L33" i="5" s="1"/>
  <c r="G33" i="5"/>
  <c r="K33" i="5" s="1"/>
  <c r="F33" i="5"/>
  <c r="J33" i="5" s="1"/>
  <c r="E33" i="5"/>
  <c r="I33" i="5" s="1"/>
  <c r="D33" i="5"/>
  <c r="C33" i="5"/>
  <c r="B33" i="5"/>
  <c r="A33" i="5"/>
  <c r="L29" i="5"/>
  <c r="K29" i="5"/>
  <c r="J29" i="5"/>
  <c r="I29" i="5"/>
  <c r="H29" i="5"/>
  <c r="G29" i="5"/>
  <c r="F29" i="5"/>
  <c r="M29" i="5" s="1"/>
  <c r="E29" i="5"/>
  <c r="D29" i="5"/>
  <c r="B29" i="5"/>
  <c r="A29" i="5"/>
  <c r="A30" i="5" s="1"/>
  <c r="L27" i="5"/>
  <c r="K27" i="5"/>
  <c r="J27" i="5"/>
  <c r="I27" i="5"/>
  <c r="H27" i="5"/>
  <c r="G27" i="5"/>
  <c r="F27" i="5"/>
  <c r="M27" i="5" s="1"/>
  <c r="E27" i="5"/>
  <c r="D27" i="5"/>
  <c r="C27" i="5"/>
  <c r="B27" i="5"/>
  <c r="L24" i="5"/>
  <c r="K24" i="5"/>
  <c r="J24" i="5"/>
  <c r="I24" i="5"/>
  <c r="H24" i="5"/>
  <c r="G24" i="5"/>
  <c r="F24" i="5"/>
  <c r="M24" i="5" s="1"/>
  <c r="E24" i="5"/>
  <c r="D24" i="5"/>
  <c r="C24" i="5"/>
  <c r="B24" i="5"/>
  <c r="A24" i="5"/>
  <c r="M23" i="5"/>
  <c r="L23" i="5"/>
  <c r="K23" i="5"/>
  <c r="J23" i="5"/>
  <c r="I23" i="5"/>
  <c r="H23" i="5"/>
  <c r="G23" i="5"/>
  <c r="F23" i="5"/>
  <c r="N23" i="5" s="1"/>
  <c r="O23" i="5" s="1"/>
  <c r="E23" i="5"/>
  <c r="D23" i="5"/>
  <c r="C23" i="5"/>
  <c r="B23" i="5"/>
  <c r="A23" i="5"/>
  <c r="L22" i="5"/>
  <c r="K22" i="5"/>
  <c r="J22" i="5"/>
  <c r="I22" i="5"/>
  <c r="H22" i="5"/>
  <c r="G22" i="5"/>
  <c r="F22" i="5"/>
  <c r="M22" i="5" s="1"/>
  <c r="E22" i="5"/>
  <c r="D22" i="5"/>
  <c r="C22" i="5"/>
  <c r="B22" i="5"/>
  <c r="A22" i="5"/>
  <c r="M21" i="5"/>
  <c r="L21" i="5"/>
  <c r="K21" i="5"/>
  <c r="J21" i="5"/>
  <c r="I21" i="5"/>
  <c r="H21" i="5"/>
  <c r="G21" i="5"/>
  <c r="F21" i="5"/>
  <c r="N21" i="5" s="1"/>
  <c r="O21" i="5" s="1"/>
  <c r="E21" i="5"/>
  <c r="D21" i="5"/>
  <c r="C21" i="5"/>
  <c r="B21" i="5"/>
  <c r="A21" i="5"/>
  <c r="L20" i="5"/>
  <c r="K20" i="5"/>
  <c r="J20" i="5"/>
  <c r="I20" i="5"/>
  <c r="H20" i="5"/>
  <c r="G20" i="5"/>
  <c r="F20" i="5"/>
  <c r="M20" i="5" s="1"/>
  <c r="E20" i="5"/>
  <c r="D20" i="5"/>
  <c r="C20" i="5"/>
  <c r="B20" i="5"/>
  <c r="A20" i="5"/>
  <c r="M19" i="5"/>
  <c r="L19" i="5"/>
  <c r="K19" i="5"/>
  <c r="J19" i="5"/>
  <c r="I19" i="5"/>
  <c r="H19" i="5"/>
  <c r="G19" i="5"/>
  <c r="F19" i="5"/>
  <c r="N19" i="5" s="1"/>
  <c r="O19" i="5" s="1"/>
  <c r="E19" i="5"/>
  <c r="D19" i="5"/>
  <c r="C19" i="5"/>
  <c r="B19" i="5"/>
  <c r="A19" i="5"/>
  <c r="L18" i="5"/>
  <c r="K18" i="5"/>
  <c r="J18" i="5"/>
  <c r="I18" i="5"/>
  <c r="H18" i="5"/>
  <c r="G18" i="5"/>
  <c r="F18" i="5"/>
  <c r="M18" i="5" s="1"/>
  <c r="E18" i="5"/>
  <c r="D18" i="5"/>
  <c r="C18" i="5"/>
  <c r="B18" i="5"/>
  <c r="A18" i="5"/>
  <c r="M17" i="5"/>
  <c r="L17" i="5"/>
  <c r="K17" i="5"/>
  <c r="J17" i="5"/>
  <c r="I17" i="5"/>
  <c r="H17" i="5"/>
  <c r="G17" i="5"/>
  <c r="F17" i="5"/>
  <c r="N17" i="5" s="1"/>
  <c r="O17" i="5" s="1"/>
  <c r="E17" i="5"/>
  <c r="D17" i="5"/>
  <c r="C17" i="5"/>
  <c r="B17" i="5"/>
  <c r="A17" i="5"/>
  <c r="L16" i="5"/>
  <c r="K16" i="5"/>
  <c r="J16" i="5"/>
  <c r="I16" i="5"/>
  <c r="H16" i="5"/>
  <c r="G16" i="5"/>
  <c r="F16" i="5"/>
  <c r="M16" i="5" s="1"/>
  <c r="E16" i="5"/>
  <c r="D16" i="5"/>
  <c r="C16" i="5"/>
  <c r="B16" i="5"/>
  <c r="A16" i="5"/>
  <c r="M15" i="5"/>
  <c r="L15" i="5"/>
  <c r="K15" i="5"/>
  <c r="J15" i="5"/>
  <c r="I15" i="5"/>
  <c r="H15" i="5"/>
  <c r="G15" i="5"/>
  <c r="F15" i="5"/>
  <c r="N15" i="5" s="1"/>
  <c r="O15" i="5" s="1"/>
  <c r="E15" i="5"/>
  <c r="D15" i="5"/>
  <c r="C15" i="5"/>
  <c r="B15" i="5"/>
  <c r="A15" i="5"/>
  <c r="L14" i="5"/>
  <c r="K14" i="5"/>
  <c r="J14" i="5"/>
  <c r="I14" i="5"/>
  <c r="H14" i="5"/>
  <c r="G14" i="5"/>
  <c r="F14" i="5"/>
  <c r="M14" i="5" s="1"/>
  <c r="E14" i="5"/>
  <c r="D14" i="5"/>
  <c r="C14" i="5"/>
  <c r="B14" i="5"/>
  <c r="A14" i="5"/>
  <c r="M13" i="5"/>
  <c r="L13" i="5"/>
  <c r="K13" i="5"/>
  <c r="J13" i="5"/>
  <c r="I13" i="5"/>
  <c r="H13" i="5"/>
  <c r="G13" i="5"/>
  <c r="F13" i="5"/>
  <c r="N13" i="5" s="1"/>
  <c r="O13" i="5" s="1"/>
  <c r="E13" i="5"/>
  <c r="D13" i="5"/>
  <c r="C13" i="5"/>
  <c r="B13" i="5"/>
  <c r="A13" i="5"/>
  <c r="L12" i="5"/>
  <c r="K12" i="5"/>
  <c r="J12" i="5"/>
  <c r="I12" i="5"/>
  <c r="H12" i="5"/>
  <c r="G12" i="5"/>
  <c r="F12" i="5"/>
  <c r="M12" i="5" s="1"/>
  <c r="E12" i="5"/>
  <c r="D12" i="5"/>
  <c r="C12" i="5"/>
  <c r="B12" i="5"/>
  <c r="A12" i="5"/>
  <c r="O42" i="4"/>
  <c r="N42" i="4"/>
  <c r="M42" i="4"/>
  <c r="H42" i="4"/>
  <c r="L42" i="4" s="1"/>
  <c r="G42" i="4"/>
  <c r="K42" i="4" s="1"/>
  <c r="F42" i="4"/>
  <c r="J42" i="4" s="1"/>
  <c r="E42" i="4"/>
  <c r="I42" i="4" s="1"/>
  <c r="D42" i="4"/>
  <c r="B42" i="4"/>
  <c r="O37" i="4"/>
  <c r="N37" i="4"/>
  <c r="M37" i="4"/>
  <c r="H37" i="4"/>
  <c r="L37" i="4" s="1"/>
  <c r="G37" i="4"/>
  <c r="K37" i="4" s="1"/>
  <c r="F37" i="4"/>
  <c r="J37" i="4" s="1"/>
  <c r="E37" i="4"/>
  <c r="I37" i="4" s="1"/>
  <c r="D37" i="4"/>
  <c r="C37" i="4"/>
  <c r="B37" i="4"/>
  <c r="A37" i="4"/>
  <c r="O36" i="4"/>
  <c r="N36" i="4"/>
  <c r="M36" i="4"/>
  <c r="H36" i="4"/>
  <c r="L36" i="4" s="1"/>
  <c r="G36" i="4"/>
  <c r="K36" i="4" s="1"/>
  <c r="F36" i="4"/>
  <c r="J36" i="4" s="1"/>
  <c r="E36" i="4"/>
  <c r="I36" i="4" s="1"/>
  <c r="D36" i="4"/>
  <c r="C36" i="4"/>
  <c r="B36" i="4"/>
  <c r="A36" i="4"/>
  <c r="O35" i="4"/>
  <c r="N35" i="4"/>
  <c r="M35" i="4"/>
  <c r="H35" i="4"/>
  <c r="L35" i="4" s="1"/>
  <c r="G35" i="4"/>
  <c r="K35" i="4" s="1"/>
  <c r="F35" i="4"/>
  <c r="J35" i="4" s="1"/>
  <c r="E35" i="4"/>
  <c r="I35" i="4" s="1"/>
  <c r="D35" i="4"/>
  <c r="C35" i="4"/>
  <c r="B35" i="4"/>
  <c r="A35" i="4"/>
  <c r="O34" i="4"/>
  <c r="N34" i="4"/>
  <c r="M34" i="4"/>
  <c r="H34" i="4"/>
  <c r="L34" i="4" s="1"/>
  <c r="G34" i="4"/>
  <c r="K34" i="4" s="1"/>
  <c r="F34" i="4"/>
  <c r="J34" i="4" s="1"/>
  <c r="E34" i="4"/>
  <c r="I34" i="4" s="1"/>
  <c r="D34" i="4"/>
  <c r="C34" i="4"/>
  <c r="B34" i="4"/>
  <c r="A34" i="4"/>
  <c r="O33" i="4"/>
  <c r="N33" i="4"/>
  <c r="M33" i="4"/>
  <c r="H33" i="4"/>
  <c r="L33" i="4" s="1"/>
  <c r="G33" i="4"/>
  <c r="K33" i="4" s="1"/>
  <c r="F33" i="4"/>
  <c r="J33" i="4" s="1"/>
  <c r="E33" i="4"/>
  <c r="I33" i="4" s="1"/>
  <c r="D33" i="4"/>
  <c r="C33" i="4"/>
  <c r="B33" i="4"/>
  <c r="A33" i="4"/>
  <c r="M29" i="4"/>
  <c r="L29" i="4"/>
  <c r="K29" i="4"/>
  <c r="J29" i="4"/>
  <c r="I29" i="4"/>
  <c r="H29" i="4"/>
  <c r="G29" i="4"/>
  <c r="F29" i="4"/>
  <c r="E29" i="4"/>
  <c r="D29" i="4"/>
  <c r="B29" i="4"/>
  <c r="A29" i="4"/>
  <c r="A30" i="4" s="1"/>
  <c r="M27" i="4"/>
  <c r="L27" i="4"/>
  <c r="K27" i="4"/>
  <c r="J27" i="4"/>
  <c r="I27" i="4"/>
  <c r="H27" i="4"/>
  <c r="G27" i="4"/>
  <c r="F27" i="4"/>
  <c r="N27" i="4" s="1"/>
  <c r="O27" i="4" s="1"/>
  <c r="E27" i="4"/>
  <c r="D27" i="4"/>
  <c r="C27" i="4"/>
  <c r="B27" i="4"/>
  <c r="M24" i="4"/>
  <c r="L24" i="4"/>
  <c r="K24" i="4"/>
  <c r="J24" i="4"/>
  <c r="I24" i="4"/>
  <c r="H24" i="4"/>
  <c r="G24" i="4"/>
  <c r="F24" i="4"/>
  <c r="N24" i="4" s="1"/>
  <c r="O24" i="4" s="1"/>
  <c r="E24" i="4"/>
  <c r="D24" i="4"/>
  <c r="C24" i="4"/>
  <c r="B24" i="4"/>
  <c r="A24" i="4"/>
  <c r="L23" i="4"/>
  <c r="K23" i="4"/>
  <c r="J23" i="4"/>
  <c r="I23" i="4"/>
  <c r="H23" i="4"/>
  <c r="G23" i="4"/>
  <c r="F23" i="4"/>
  <c r="M23" i="4" s="1"/>
  <c r="E23" i="4"/>
  <c r="D23" i="4"/>
  <c r="C23" i="4"/>
  <c r="B23" i="4"/>
  <c r="A23" i="4"/>
  <c r="M22" i="4"/>
  <c r="L22" i="4"/>
  <c r="K22" i="4"/>
  <c r="J22" i="4"/>
  <c r="I22" i="4"/>
  <c r="H22" i="4"/>
  <c r="G22" i="4"/>
  <c r="F22" i="4"/>
  <c r="N22" i="4" s="1"/>
  <c r="O22" i="4" s="1"/>
  <c r="E22" i="4"/>
  <c r="D22" i="4"/>
  <c r="C22" i="4"/>
  <c r="B22" i="4"/>
  <c r="A22" i="4"/>
  <c r="L21" i="4"/>
  <c r="K21" i="4"/>
  <c r="J21" i="4"/>
  <c r="I21" i="4"/>
  <c r="H21" i="4"/>
  <c r="G21" i="4"/>
  <c r="F21" i="4"/>
  <c r="M21" i="4" s="1"/>
  <c r="E21" i="4"/>
  <c r="D21" i="4"/>
  <c r="C21" i="4"/>
  <c r="B21" i="4"/>
  <c r="A21" i="4"/>
  <c r="M20" i="4"/>
  <c r="L20" i="4"/>
  <c r="K20" i="4"/>
  <c r="J20" i="4"/>
  <c r="I20" i="4"/>
  <c r="H20" i="4"/>
  <c r="G20" i="4"/>
  <c r="F20" i="4"/>
  <c r="N20" i="4" s="1"/>
  <c r="O20" i="4" s="1"/>
  <c r="E20" i="4"/>
  <c r="D20" i="4"/>
  <c r="C20" i="4"/>
  <c r="B20" i="4"/>
  <c r="A20" i="4"/>
  <c r="L19" i="4"/>
  <c r="K19" i="4"/>
  <c r="J19" i="4"/>
  <c r="I19" i="4"/>
  <c r="H19" i="4"/>
  <c r="G19" i="4"/>
  <c r="F19" i="4"/>
  <c r="M19" i="4" s="1"/>
  <c r="E19" i="4"/>
  <c r="D19" i="4"/>
  <c r="C19" i="4"/>
  <c r="B19" i="4"/>
  <c r="A19" i="4"/>
  <c r="M18" i="4"/>
  <c r="L18" i="4"/>
  <c r="K18" i="4"/>
  <c r="J18" i="4"/>
  <c r="I18" i="4"/>
  <c r="H18" i="4"/>
  <c r="G18" i="4"/>
  <c r="F18" i="4"/>
  <c r="N18" i="4" s="1"/>
  <c r="O18" i="4" s="1"/>
  <c r="E18" i="4"/>
  <c r="D18" i="4"/>
  <c r="C18" i="4"/>
  <c r="B18" i="4"/>
  <c r="A18" i="4"/>
  <c r="L17" i="4"/>
  <c r="K17" i="4"/>
  <c r="J17" i="4"/>
  <c r="I17" i="4"/>
  <c r="H17" i="4"/>
  <c r="G17" i="4"/>
  <c r="F17" i="4"/>
  <c r="M17" i="4" s="1"/>
  <c r="E17" i="4"/>
  <c r="D17" i="4"/>
  <c r="C17" i="4"/>
  <c r="B17" i="4"/>
  <c r="A17" i="4"/>
  <c r="M16" i="4"/>
  <c r="L16" i="4"/>
  <c r="K16" i="4"/>
  <c r="J16" i="4"/>
  <c r="I16" i="4"/>
  <c r="H16" i="4"/>
  <c r="G16" i="4"/>
  <c r="F16" i="4"/>
  <c r="N16" i="4" s="1"/>
  <c r="O16" i="4" s="1"/>
  <c r="E16" i="4"/>
  <c r="D16" i="4"/>
  <c r="C16" i="4"/>
  <c r="B16" i="4"/>
  <c r="A16" i="4"/>
  <c r="L15" i="4"/>
  <c r="K15" i="4"/>
  <c r="J15" i="4"/>
  <c r="I15" i="4"/>
  <c r="H15" i="4"/>
  <c r="G15" i="4"/>
  <c r="F15" i="4"/>
  <c r="M15" i="4" s="1"/>
  <c r="E15" i="4"/>
  <c r="D15" i="4"/>
  <c r="C15" i="4"/>
  <c r="B15" i="4"/>
  <c r="A15" i="4"/>
  <c r="M14" i="4"/>
  <c r="L14" i="4"/>
  <c r="K14" i="4"/>
  <c r="J14" i="4"/>
  <c r="I14" i="4"/>
  <c r="H14" i="4"/>
  <c r="G14" i="4"/>
  <c r="F14" i="4"/>
  <c r="N14" i="4" s="1"/>
  <c r="O14" i="4" s="1"/>
  <c r="E14" i="4"/>
  <c r="D14" i="4"/>
  <c r="C14" i="4"/>
  <c r="B14" i="4"/>
  <c r="A14" i="4"/>
  <c r="L13" i="4"/>
  <c r="K13" i="4"/>
  <c r="J13" i="4"/>
  <c r="I13" i="4"/>
  <c r="H13" i="4"/>
  <c r="G13" i="4"/>
  <c r="F13" i="4"/>
  <c r="M13" i="4" s="1"/>
  <c r="E13" i="4"/>
  <c r="D13" i="4"/>
  <c r="C13" i="4"/>
  <c r="B13" i="4"/>
  <c r="A13" i="4"/>
  <c r="M12" i="4"/>
  <c r="L12" i="4"/>
  <c r="K12" i="4"/>
  <c r="J12" i="4"/>
  <c r="I12" i="4"/>
  <c r="H12" i="4"/>
  <c r="G12" i="4"/>
  <c r="F12" i="4"/>
  <c r="N12" i="4" s="1"/>
  <c r="E12" i="4"/>
  <c r="D12" i="4"/>
  <c r="C12" i="4"/>
  <c r="B12" i="4"/>
  <c r="A12" i="4"/>
  <c r="O42" i="3"/>
  <c r="N42" i="3"/>
  <c r="M42" i="3"/>
  <c r="H42" i="3"/>
  <c r="L42" i="3" s="1"/>
  <c r="G42" i="3"/>
  <c r="K42" i="3" s="1"/>
  <c r="F42" i="3"/>
  <c r="J42" i="3" s="1"/>
  <c r="E42" i="3"/>
  <c r="I42" i="3" s="1"/>
  <c r="D42" i="3"/>
  <c r="B42" i="3"/>
  <c r="O38" i="3"/>
  <c r="N38" i="3"/>
  <c r="M38" i="3"/>
  <c r="H38" i="3"/>
  <c r="L38" i="3" s="1"/>
  <c r="G38" i="3"/>
  <c r="K38" i="3" s="1"/>
  <c r="F38" i="3"/>
  <c r="J38" i="3" s="1"/>
  <c r="E38" i="3"/>
  <c r="I38" i="3" s="1"/>
  <c r="D38" i="3"/>
  <c r="C38" i="3"/>
  <c r="B38" i="3"/>
  <c r="A38" i="3"/>
  <c r="O37" i="3"/>
  <c r="N37" i="3"/>
  <c r="M37" i="3"/>
  <c r="H37" i="3"/>
  <c r="L37" i="3" s="1"/>
  <c r="G37" i="3"/>
  <c r="K37" i="3" s="1"/>
  <c r="F37" i="3"/>
  <c r="J37" i="3" s="1"/>
  <c r="E37" i="3"/>
  <c r="I37" i="3" s="1"/>
  <c r="D37" i="3"/>
  <c r="C37" i="3"/>
  <c r="B37" i="3"/>
  <c r="A37" i="3"/>
  <c r="O36" i="3"/>
  <c r="N36" i="3"/>
  <c r="M36" i="3"/>
  <c r="H36" i="3"/>
  <c r="L36" i="3" s="1"/>
  <c r="G36" i="3"/>
  <c r="K36" i="3" s="1"/>
  <c r="F36" i="3"/>
  <c r="J36" i="3" s="1"/>
  <c r="E36" i="3"/>
  <c r="I36" i="3" s="1"/>
  <c r="D36" i="3"/>
  <c r="C36" i="3"/>
  <c r="B36" i="3"/>
  <c r="A36" i="3"/>
  <c r="O35" i="3"/>
  <c r="N35" i="3"/>
  <c r="M35" i="3"/>
  <c r="H35" i="3"/>
  <c r="L35" i="3" s="1"/>
  <c r="G35" i="3"/>
  <c r="K35" i="3" s="1"/>
  <c r="F35" i="3"/>
  <c r="J35" i="3" s="1"/>
  <c r="E35" i="3"/>
  <c r="I35" i="3" s="1"/>
  <c r="D35" i="3"/>
  <c r="C35" i="3"/>
  <c r="B35" i="3"/>
  <c r="A35" i="3"/>
  <c r="O34" i="3"/>
  <c r="N34" i="3"/>
  <c r="M34" i="3"/>
  <c r="H34" i="3"/>
  <c r="L34" i="3" s="1"/>
  <c r="G34" i="3"/>
  <c r="K34" i="3" s="1"/>
  <c r="F34" i="3"/>
  <c r="J34" i="3" s="1"/>
  <c r="E34" i="3"/>
  <c r="I34" i="3" s="1"/>
  <c r="D34" i="3"/>
  <c r="C34" i="3"/>
  <c r="B34" i="3"/>
  <c r="A34" i="3"/>
  <c r="O33" i="3"/>
  <c r="N33" i="3"/>
  <c r="M33" i="3"/>
  <c r="H33" i="3"/>
  <c r="L33" i="3" s="1"/>
  <c r="G33" i="3"/>
  <c r="K33" i="3" s="1"/>
  <c r="F33" i="3"/>
  <c r="J33" i="3" s="1"/>
  <c r="E33" i="3"/>
  <c r="I33" i="3" s="1"/>
  <c r="D33" i="3"/>
  <c r="C33" i="3"/>
  <c r="B33" i="3"/>
  <c r="A33" i="3"/>
  <c r="L29" i="3"/>
  <c r="K29" i="3"/>
  <c r="J29" i="3"/>
  <c r="I29" i="3"/>
  <c r="H29" i="3"/>
  <c r="G29" i="3"/>
  <c r="F29" i="3"/>
  <c r="M29" i="3" s="1"/>
  <c r="E29" i="3"/>
  <c r="D29" i="3"/>
  <c r="B29" i="3"/>
  <c r="A29" i="3"/>
  <c r="A30" i="3" s="1"/>
  <c r="L27" i="3"/>
  <c r="K27" i="3"/>
  <c r="J27" i="3"/>
  <c r="I27" i="3"/>
  <c r="H27" i="3"/>
  <c r="G27" i="3"/>
  <c r="F27" i="3"/>
  <c r="M27" i="3" s="1"/>
  <c r="E27" i="3"/>
  <c r="D27" i="3"/>
  <c r="C27" i="3"/>
  <c r="B27" i="3"/>
  <c r="L24" i="3"/>
  <c r="K24" i="3"/>
  <c r="J24" i="3"/>
  <c r="I24" i="3"/>
  <c r="H24" i="3"/>
  <c r="G24" i="3"/>
  <c r="F24" i="3"/>
  <c r="M24" i="3" s="1"/>
  <c r="E24" i="3"/>
  <c r="D24" i="3"/>
  <c r="C24" i="3"/>
  <c r="B24" i="3"/>
  <c r="A24" i="3"/>
  <c r="M23" i="3"/>
  <c r="L23" i="3"/>
  <c r="K23" i="3"/>
  <c r="J23" i="3"/>
  <c r="I23" i="3"/>
  <c r="H23" i="3"/>
  <c r="G23" i="3"/>
  <c r="F23" i="3"/>
  <c r="N23" i="3" s="1"/>
  <c r="O23" i="3" s="1"/>
  <c r="E23" i="3"/>
  <c r="D23" i="3"/>
  <c r="C23" i="3"/>
  <c r="B23" i="3"/>
  <c r="A23" i="3"/>
  <c r="L22" i="3"/>
  <c r="K22" i="3"/>
  <c r="J22" i="3"/>
  <c r="I22" i="3"/>
  <c r="H22" i="3"/>
  <c r="G22" i="3"/>
  <c r="F22" i="3"/>
  <c r="M22" i="3" s="1"/>
  <c r="E22" i="3"/>
  <c r="D22" i="3"/>
  <c r="C22" i="3"/>
  <c r="B22" i="3"/>
  <c r="A22" i="3"/>
  <c r="M21" i="3"/>
  <c r="L21" i="3"/>
  <c r="K21" i="3"/>
  <c r="J21" i="3"/>
  <c r="I21" i="3"/>
  <c r="H21" i="3"/>
  <c r="G21" i="3"/>
  <c r="F21" i="3"/>
  <c r="N21" i="3" s="1"/>
  <c r="O21" i="3" s="1"/>
  <c r="E21" i="3"/>
  <c r="D21" i="3"/>
  <c r="C21" i="3"/>
  <c r="B21" i="3"/>
  <c r="A21" i="3"/>
  <c r="L20" i="3"/>
  <c r="K20" i="3"/>
  <c r="J20" i="3"/>
  <c r="I20" i="3"/>
  <c r="H20" i="3"/>
  <c r="G20" i="3"/>
  <c r="F20" i="3"/>
  <c r="M20" i="3" s="1"/>
  <c r="E20" i="3"/>
  <c r="D20" i="3"/>
  <c r="C20" i="3"/>
  <c r="B20" i="3"/>
  <c r="A20" i="3"/>
  <c r="M19" i="3"/>
  <c r="L19" i="3"/>
  <c r="K19" i="3"/>
  <c r="J19" i="3"/>
  <c r="I19" i="3"/>
  <c r="H19" i="3"/>
  <c r="G19" i="3"/>
  <c r="F19" i="3"/>
  <c r="N19" i="3" s="1"/>
  <c r="O19" i="3" s="1"/>
  <c r="E19" i="3"/>
  <c r="D19" i="3"/>
  <c r="C19" i="3"/>
  <c r="B19" i="3"/>
  <c r="A19" i="3"/>
  <c r="L18" i="3"/>
  <c r="K18" i="3"/>
  <c r="J18" i="3"/>
  <c r="I18" i="3"/>
  <c r="H18" i="3"/>
  <c r="G18" i="3"/>
  <c r="F18" i="3"/>
  <c r="M18" i="3" s="1"/>
  <c r="E18" i="3"/>
  <c r="D18" i="3"/>
  <c r="C18" i="3"/>
  <c r="B18" i="3"/>
  <c r="A18" i="3"/>
  <c r="M17" i="3"/>
  <c r="L17" i="3"/>
  <c r="K17" i="3"/>
  <c r="J17" i="3"/>
  <c r="I17" i="3"/>
  <c r="H17" i="3"/>
  <c r="G17" i="3"/>
  <c r="F17" i="3"/>
  <c r="N17" i="3" s="1"/>
  <c r="O17" i="3" s="1"/>
  <c r="E17" i="3"/>
  <c r="D17" i="3"/>
  <c r="C17" i="3"/>
  <c r="B17" i="3"/>
  <c r="A17" i="3"/>
  <c r="L16" i="3"/>
  <c r="K16" i="3"/>
  <c r="J16" i="3"/>
  <c r="I16" i="3"/>
  <c r="H16" i="3"/>
  <c r="G16" i="3"/>
  <c r="F16" i="3"/>
  <c r="M16" i="3" s="1"/>
  <c r="E16" i="3"/>
  <c r="D16" i="3"/>
  <c r="C16" i="3"/>
  <c r="B16" i="3"/>
  <c r="A16" i="3"/>
  <c r="M15" i="3"/>
  <c r="L15" i="3"/>
  <c r="K15" i="3"/>
  <c r="J15" i="3"/>
  <c r="I15" i="3"/>
  <c r="H15" i="3"/>
  <c r="G15" i="3"/>
  <c r="F15" i="3"/>
  <c r="N15" i="3" s="1"/>
  <c r="O15" i="3" s="1"/>
  <c r="E15" i="3"/>
  <c r="D15" i="3"/>
  <c r="C15" i="3"/>
  <c r="B15" i="3"/>
  <c r="A15" i="3"/>
  <c r="L14" i="3"/>
  <c r="K14" i="3"/>
  <c r="J14" i="3"/>
  <c r="I14" i="3"/>
  <c r="H14" i="3"/>
  <c r="G14" i="3"/>
  <c r="F14" i="3"/>
  <c r="M14" i="3" s="1"/>
  <c r="E14" i="3"/>
  <c r="D14" i="3"/>
  <c r="C14" i="3"/>
  <c r="B14" i="3"/>
  <c r="A14" i="3"/>
  <c r="M13" i="3"/>
  <c r="L13" i="3"/>
  <c r="K13" i="3"/>
  <c r="J13" i="3"/>
  <c r="I13" i="3"/>
  <c r="H13" i="3"/>
  <c r="G13" i="3"/>
  <c r="F13" i="3"/>
  <c r="N13" i="3" s="1"/>
  <c r="O13" i="3" s="1"/>
  <c r="E13" i="3"/>
  <c r="D13" i="3"/>
  <c r="C13" i="3"/>
  <c r="B13" i="3"/>
  <c r="A13" i="3"/>
  <c r="L12" i="3"/>
  <c r="K12" i="3"/>
  <c r="J12" i="3"/>
  <c r="I12" i="3"/>
  <c r="H12" i="3"/>
  <c r="G12" i="3"/>
  <c r="F12" i="3"/>
  <c r="M12" i="3" s="1"/>
  <c r="E12" i="3"/>
  <c r="D12" i="3"/>
  <c r="C12" i="3"/>
  <c r="B12" i="3"/>
  <c r="A12" i="3"/>
  <c r="A12" i="2"/>
  <c r="B12" i="2"/>
  <c r="C12" i="2"/>
  <c r="D12" i="2"/>
  <c r="E12" i="2"/>
  <c r="F12" i="2"/>
  <c r="M12" i="2" s="1"/>
  <c r="G12" i="2"/>
  <c r="H12" i="2"/>
  <c r="I12" i="2"/>
  <c r="J12" i="2"/>
  <c r="K12" i="2"/>
  <c r="L12" i="2"/>
  <c r="N12" i="2"/>
  <c r="O12" i="2" s="1"/>
  <c r="A13" i="2"/>
  <c r="B13" i="2"/>
  <c r="C13" i="2"/>
  <c r="D13" i="2"/>
  <c r="E13" i="2"/>
  <c r="F13" i="2"/>
  <c r="G13" i="2"/>
  <c r="N13" i="2" s="1"/>
  <c r="H13" i="2"/>
  <c r="I13" i="2"/>
  <c r="J13" i="2"/>
  <c r="K13" i="2"/>
  <c r="L13" i="2"/>
  <c r="M13" i="2"/>
  <c r="A14" i="2"/>
  <c r="B14" i="2"/>
  <c r="C14" i="2"/>
  <c r="D14" i="2"/>
  <c r="E14" i="2"/>
  <c r="F14" i="2"/>
  <c r="M14" i="2" s="1"/>
  <c r="G14" i="2"/>
  <c r="H14" i="2"/>
  <c r="I14" i="2"/>
  <c r="J14" i="2"/>
  <c r="K14" i="2"/>
  <c r="L14" i="2"/>
  <c r="N14" i="2"/>
  <c r="O14" i="2" s="1"/>
  <c r="A15" i="2"/>
  <c r="B15" i="2"/>
  <c r="C15" i="2"/>
  <c r="D15" i="2"/>
  <c r="E15" i="2"/>
  <c r="F15" i="2"/>
  <c r="G15" i="2"/>
  <c r="N15" i="2" s="1"/>
  <c r="O15" i="2" s="1"/>
  <c r="H15" i="2"/>
  <c r="I15" i="2"/>
  <c r="J15" i="2"/>
  <c r="K15" i="2"/>
  <c r="L15" i="2"/>
  <c r="M15" i="2"/>
  <c r="A16" i="2"/>
  <c r="B16" i="2"/>
  <c r="C16" i="2"/>
  <c r="D16" i="2"/>
  <c r="E16" i="2"/>
  <c r="F16" i="2"/>
  <c r="M16" i="2" s="1"/>
  <c r="G16" i="2"/>
  <c r="H16" i="2"/>
  <c r="I16" i="2"/>
  <c r="J16" i="2"/>
  <c r="K16" i="2"/>
  <c r="L16" i="2"/>
  <c r="N16" i="2"/>
  <c r="O16" i="2" s="1"/>
  <c r="A17" i="2"/>
  <c r="B17" i="2"/>
  <c r="C17" i="2"/>
  <c r="D17" i="2"/>
  <c r="E17" i="2"/>
  <c r="F17" i="2"/>
  <c r="G17" i="2"/>
  <c r="N17" i="2" s="1"/>
  <c r="O17" i="2" s="1"/>
  <c r="H17" i="2"/>
  <c r="I17" i="2"/>
  <c r="J17" i="2"/>
  <c r="K17" i="2"/>
  <c r="L17" i="2"/>
  <c r="M17" i="2"/>
  <c r="A18" i="2"/>
  <c r="B18" i="2"/>
  <c r="C18" i="2"/>
  <c r="D18" i="2"/>
  <c r="E18" i="2"/>
  <c r="F18" i="2"/>
  <c r="M18" i="2" s="1"/>
  <c r="G18" i="2"/>
  <c r="H18" i="2"/>
  <c r="I18" i="2"/>
  <c r="J18" i="2"/>
  <c r="K18" i="2"/>
  <c r="L18" i="2"/>
  <c r="N18" i="2"/>
  <c r="O18" i="2" s="1"/>
  <c r="A19" i="2"/>
  <c r="B19" i="2"/>
  <c r="C19" i="2"/>
  <c r="D19" i="2"/>
  <c r="E19" i="2"/>
  <c r="F19" i="2"/>
  <c r="G19" i="2"/>
  <c r="N19" i="2" s="1"/>
  <c r="O19" i="2" s="1"/>
  <c r="H19" i="2"/>
  <c r="I19" i="2"/>
  <c r="J19" i="2"/>
  <c r="K19" i="2"/>
  <c r="L19" i="2"/>
  <c r="M19" i="2"/>
  <c r="A20" i="2"/>
  <c r="B20" i="2"/>
  <c r="C20" i="2"/>
  <c r="D20" i="2"/>
  <c r="E20" i="2"/>
  <c r="F20" i="2"/>
  <c r="M20" i="2" s="1"/>
  <c r="G20" i="2"/>
  <c r="H20" i="2"/>
  <c r="I20" i="2"/>
  <c r="J20" i="2"/>
  <c r="K20" i="2"/>
  <c r="L20" i="2"/>
  <c r="N20" i="2"/>
  <c r="O20" i="2" s="1"/>
  <c r="A21" i="2"/>
  <c r="B21" i="2"/>
  <c r="C21" i="2"/>
  <c r="D21" i="2"/>
  <c r="E21" i="2"/>
  <c r="F21" i="2"/>
  <c r="G21" i="2"/>
  <c r="N21" i="2" s="1"/>
  <c r="O21" i="2" s="1"/>
  <c r="H21" i="2"/>
  <c r="I21" i="2"/>
  <c r="J21" i="2"/>
  <c r="K21" i="2"/>
  <c r="L21" i="2"/>
  <c r="M21" i="2"/>
  <c r="A22" i="2"/>
  <c r="B22" i="2"/>
  <c r="C22" i="2"/>
  <c r="D22" i="2"/>
  <c r="E22" i="2"/>
  <c r="F22" i="2"/>
  <c r="M22" i="2" s="1"/>
  <c r="G22" i="2"/>
  <c r="H22" i="2"/>
  <c r="I22" i="2"/>
  <c r="J22" i="2"/>
  <c r="K22" i="2"/>
  <c r="L22" i="2"/>
  <c r="N22" i="2"/>
  <c r="O22" i="2" s="1"/>
  <c r="A23" i="2"/>
  <c r="B23" i="2"/>
  <c r="C23" i="2"/>
  <c r="D23" i="2"/>
  <c r="E23" i="2"/>
  <c r="F23" i="2"/>
  <c r="G23" i="2"/>
  <c r="N23" i="2" s="1"/>
  <c r="O23" i="2" s="1"/>
  <c r="H23" i="2"/>
  <c r="I23" i="2"/>
  <c r="J23" i="2"/>
  <c r="K23" i="2"/>
  <c r="L23" i="2"/>
  <c r="M23" i="2"/>
  <c r="A24" i="2"/>
  <c r="B24" i="2"/>
  <c r="C24" i="2"/>
  <c r="D24" i="2"/>
  <c r="E24" i="2"/>
  <c r="F24" i="2"/>
  <c r="M24" i="2" s="1"/>
  <c r="G24" i="2"/>
  <c r="H24" i="2"/>
  <c r="I24" i="2"/>
  <c r="J24" i="2"/>
  <c r="K24" i="2"/>
  <c r="L24" i="2"/>
  <c r="N24" i="2"/>
  <c r="O24" i="2" s="1"/>
  <c r="B27" i="2"/>
  <c r="C27" i="2"/>
  <c r="D27" i="2"/>
  <c r="E27" i="2"/>
  <c r="F27" i="2"/>
  <c r="M27" i="2" s="1"/>
  <c r="G27" i="2"/>
  <c r="H27" i="2"/>
  <c r="I27" i="2"/>
  <c r="J27" i="2"/>
  <c r="K27" i="2"/>
  <c r="L27" i="2"/>
  <c r="N27" i="2"/>
  <c r="O27" i="2" s="1"/>
  <c r="A29" i="2"/>
  <c r="B29" i="2"/>
  <c r="D29" i="2"/>
  <c r="E29" i="2"/>
  <c r="F29" i="2"/>
  <c r="M29" i="2" s="1"/>
  <c r="G29" i="2"/>
  <c r="H29" i="2"/>
  <c r="I29" i="2"/>
  <c r="J29" i="2"/>
  <c r="K29" i="2"/>
  <c r="L29" i="2"/>
  <c r="A30" i="2"/>
  <c r="A33" i="2"/>
  <c r="B33" i="2"/>
  <c r="C33" i="2"/>
  <c r="D33" i="2"/>
  <c r="I33" i="2" s="1"/>
  <c r="E33" i="2"/>
  <c r="F33" i="2"/>
  <c r="G33" i="2"/>
  <c r="H33" i="2"/>
  <c r="J33" i="2"/>
  <c r="L33" i="2"/>
  <c r="M33" i="2"/>
  <c r="N33" i="2"/>
  <c r="O33" i="2"/>
  <c r="A34" i="2"/>
  <c r="B34" i="2"/>
  <c r="C34" i="2"/>
  <c r="D34" i="2"/>
  <c r="E34" i="2"/>
  <c r="F34" i="2"/>
  <c r="G34" i="2"/>
  <c r="H34" i="2"/>
  <c r="I34" i="2"/>
  <c r="J34" i="2"/>
  <c r="K34" i="2"/>
  <c r="L34" i="2"/>
  <c r="M34" i="2"/>
  <c r="N34" i="2"/>
  <c r="O34" i="2"/>
  <c r="A35" i="2"/>
  <c r="B35" i="2"/>
  <c r="C35" i="2"/>
  <c r="D35" i="2"/>
  <c r="I35" i="2" s="1"/>
  <c r="E35" i="2"/>
  <c r="F35" i="2"/>
  <c r="G35" i="2"/>
  <c r="H35" i="2"/>
  <c r="J35" i="2"/>
  <c r="L35" i="2"/>
  <c r="M35" i="2"/>
  <c r="N35" i="2"/>
  <c r="O35" i="2"/>
  <c r="A36" i="2"/>
  <c r="B36" i="2"/>
  <c r="C36" i="2"/>
  <c r="D36" i="2"/>
  <c r="E36" i="2"/>
  <c r="F36" i="2"/>
  <c r="G36" i="2"/>
  <c r="H36" i="2"/>
  <c r="I36" i="2"/>
  <c r="J36" i="2"/>
  <c r="K36" i="2"/>
  <c r="L36" i="2"/>
  <c r="M36" i="2"/>
  <c r="N36" i="2"/>
  <c r="O36" i="2"/>
  <c r="A37" i="2"/>
  <c r="B37" i="2"/>
  <c r="C37" i="2"/>
  <c r="D37" i="2"/>
  <c r="I37" i="2" s="1"/>
  <c r="E37" i="2"/>
  <c r="F37" i="2"/>
  <c r="G37" i="2"/>
  <c r="H37" i="2"/>
  <c r="J37" i="2"/>
  <c r="L37" i="2"/>
  <c r="M37" i="2"/>
  <c r="N37" i="2"/>
  <c r="O37" i="2"/>
  <c r="B42" i="2"/>
  <c r="D42" i="2"/>
  <c r="E42" i="2"/>
  <c r="F42" i="2"/>
  <c r="G42" i="2"/>
  <c r="H42" i="2"/>
  <c r="I42" i="2"/>
  <c r="J42" i="2"/>
  <c r="K42" i="2"/>
  <c r="L42" i="2"/>
  <c r="M42" i="2"/>
  <c r="N42" i="2"/>
  <c r="O42" i="2"/>
  <c r="O42" i="1"/>
  <c r="N42" i="1"/>
  <c r="M42" i="1"/>
  <c r="H42" i="1"/>
  <c r="L42" i="1" s="1"/>
  <c r="G42" i="1"/>
  <c r="K42" i="1" s="1"/>
  <c r="F42" i="1"/>
  <c r="J42" i="1" s="1"/>
  <c r="E42" i="1"/>
  <c r="I42" i="1" s="1"/>
  <c r="D42" i="1"/>
  <c r="B42" i="1"/>
  <c r="O37" i="1"/>
  <c r="N37" i="1"/>
  <c r="M37" i="1"/>
  <c r="H37" i="1"/>
  <c r="L37" i="1" s="1"/>
  <c r="G37" i="1"/>
  <c r="K37" i="1" s="1"/>
  <c r="F37" i="1"/>
  <c r="J37" i="1" s="1"/>
  <c r="E37" i="1"/>
  <c r="I37" i="1" s="1"/>
  <c r="D37" i="1"/>
  <c r="C37" i="1"/>
  <c r="B37" i="1"/>
  <c r="A37" i="1"/>
  <c r="O36" i="1"/>
  <c r="N36" i="1"/>
  <c r="M36" i="1"/>
  <c r="H36" i="1"/>
  <c r="L36" i="1" s="1"/>
  <c r="G36" i="1"/>
  <c r="K36" i="1" s="1"/>
  <c r="F36" i="1"/>
  <c r="J36" i="1" s="1"/>
  <c r="E36" i="1"/>
  <c r="I36" i="1" s="1"/>
  <c r="D36" i="1"/>
  <c r="C36" i="1"/>
  <c r="B36" i="1"/>
  <c r="A36" i="1"/>
  <c r="O35" i="1"/>
  <c r="N35" i="1"/>
  <c r="M35" i="1"/>
  <c r="H35" i="1"/>
  <c r="L35" i="1" s="1"/>
  <c r="G35" i="1"/>
  <c r="K35" i="1" s="1"/>
  <c r="F35" i="1"/>
  <c r="J35" i="1" s="1"/>
  <c r="E35" i="1"/>
  <c r="I35" i="1" s="1"/>
  <c r="D35" i="1"/>
  <c r="C35" i="1"/>
  <c r="B35" i="1"/>
  <c r="A35" i="1"/>
  <c r="O34" i="1"/>
  <c r="N34" i="1"/>
  <c r="M34" i="1"/>
  <c r="H34" i="1"/>
  <c r="L34" i="1" s="1"/>
  <c r="G34" i="1"/>
  <c r="K34" i="1" s="1"/>
  <c r="F34" i="1"/>
  <c r="J34" i="1" s="1"/>
  <c r="E34" i="1"/>
  <c r="I34" i="1" s="1"/>
  <c r="D34" i="1"/>
  <c r="C34" i="1"/>
  <c r="B34" i="1"/>
  <c r="A34" i="1"/>
  <c r="O33" i="1"/>
  <c r="N33" i="1"/>
  <c r="M33" i="1"/>
  <c r="H33" i="1"/>
  <c r="L33" i="1" s="1"/>
  <c r="G33" i="1"/>
  <c r="K33" i="1" s="1"/>
  <c r="F33" i="1"/>
  <c r="J33" i="1" s="1"/>
  <c r="E33" i="1"/>
  <c r="I33" i="1" s="1"/>
  <c r="D33" i="1"/>
  <c r="C33" i="1"/>
  <c r="B33" i="1"/>
  <c r="A33" i="1"/>
  <c r="L29" i="1"/>
  <c r="K29" i="1"/>
  <c r="J29" i="1"/>
  <c r="I29" i="1"/>
  <c r="H29" i="1"/>
  <c r="G29" i="1"/>
  <c r="F29" i="1"/>
  <c r="M29" i="1" s="1"/>
  <c r="E29" i="1"/>
  <c r="D29" i="1"/>
  <c r="B29" i="1"/>
  <c r="A29" i="1"/>
  <c r="A30" i="1" s="1"/>
  <c r="L27" i="1"/>
  <c r="K27" i="1"/>
  <c r="J27" i="1"/>
  <c r="I27" i="1"/>
  <c r="H27" i="1"/>
  <c r="G27" i="1"/>
  <c r="F27" i="1"/>
  <c r="N27" i="1" s="1"/>
  <c r="O27" i="1" s="1"/>
  <c r="E27" i="1"/>
  <c r="D27" i="1"/>
  <c r="C27" i="1"/>
  <c r="B27" i="1"/>
  <c r="L25" i="1"/>
  <c r="K25" i="1"/>
  <c r="J25" i="1"/>
  <c r="I25" i="1"/>
  <c r="H25" i="1"/>
  <c r="G25" i="1"/>
  <c r="F25" i="1"/>
  <c r="N25" i="1" s="1"/>
  <c r="O25" i="1" s="1"/>
  <c r="E25" i="1"/>
  <c r="D25" i="1"/>
  <c r="C25" i="1"/>
  <c r="B25" i="1"/>
  <c r="A25" i="1"/>
  <c r="M24" i="1"/>
  <c r="L24" i="1"/>
  <c r="K24" i="1"/>
  <c r="J24" i="1"/>
  <c r="I24" i="1"/>
  <c r="H24" i="1"/>
  <c r="G24" i="1"/>
  <c r="F24" i="1"/>
  <c r="N24" i="1" s="1"/>
  <c r="O24" i="1" s="1"/>
  <c r="E24" i="1"/>
  <c r="D24" i="1"/>
  <c r="C24" i="1"/>
  <c r="B24" i="1"/>
  <c r="A24" i="1"/>
  <c r="L23" i="1"/>
  <c r="K23" i="1"/>
  <c r="J23" i="1"/>
  <c r="I23" i="1"/>
  <c r="H23" i="1"/>
  <c r="G23" i="1"/>
  <c r="F23" i="1"/>
  <c r="N23" i="1" s="1"/>
  <c r="O23" i="1" s="1"/>
  <c r="E23" i="1"/>
  <c r="D23" i="1"/>
  <c r="C23" i="1"/>
  <c r="B23" i="1"/>
  <c r="A23" i="1"/>
  <c r="M22" i="1"/>
  <c r="L22" i="1"/>
  <c r="K22" i="1"/>
  <c r="J22" i="1"/>
  <c r="I22" i="1"/>
  <c r="H22" i="1"/>
  <c r="G22" i="1"/>
  <c r="F22" i="1"/>
  <c r="N22" i="1" s="1"/>
  <c r="O22" i="1" s="1"/>
  <c r="E22" i="1"/>
  <c r="D22" i="1"/>
  <c r="C22" i="1"/>
  <c r="B22" i="1"/>
  <c r="A22" i="1"/>
  <c r="L21" i="1"/>
  <c r="K21" i="1"/>
  <c r="J21" i="1"/>
  <c r="I21" i="1"/>
  <c r="H21" i="1"/>
  <c r="G21" i="1"/>
  <c r="F21" i="1"/>
  <c r="N21" i="1" s="1"/>
  <c r="O21" i="1" s="1"/>
  <c r="E21" i="1"/>
  <c r="D21" i="1"/>
  <c r="C21" i="1"/>
  <c r="B21" i="1"/>
  <c r="A21" i="1"/>
  <c r="M20" i="1"/>
  <c r="L20" i="1"/>
  <c r="K20" i="1"/>
  <c r="J20" i="1"/>
  <c r="I20" i="1"/>
  <c r="H20" i="1"/>
  <c r="G20" i="1"/>
  <c r="F20" i="1"/>
  <c r="N20" i="1" s="1"/>
  <c r="O20" i="1" s="1"/>
  <c r="E20" i="1"/>
  <c r="D20" i="1"/>
  <c r="C20" i="1"/>
  <c r="B20" i="1"/>
  <c r="A20" i="1"/>
  <c r="L19" i="1"/>
  <c r="K19" i="1"/>
  <c r="J19" i="1"/>
  <c r="I19" i="1"/>
  <c r="H19" i="1"/>
  <c r="G19" i="1"/>
  <c r="F19" i="1"/>
  <c r="N19" i="1" s="1"/>
  <c r="O19" i="1" s="1"/>
  <c r="E19" i="1"/>
  <c r="D19" i="1"/>
  <c r="C19" i="1"/>
  <c r="B19" i="1"/>
  <c r="A19" i="1"/>
  <c r="M18" i="1"/>
  <c r="L18" i="1"/>
  <c r="K18" i="1"/>
  <c r="J18" i="1"/>
  <c r="I18" i="1"/>
  <c r="H18" i="1"/>
  <c r="G18" i="1"/>
  <c r="F18" i="1"/>
  <c r="N18" i="1" s="1"/>
  <c r="O18" i="1" s="1"/>
  <c r="E18" i="1"/>
  <c r="D18" i="1"/>
  <c r="C18" i="1"/>
  <c r="B18" i="1"/>
  <c r="A18" i="1"/>
  <c r="L17" i="1"/>
  <c r="K17" i="1"/>
  <c r="J17" i="1"/>
  <c r="I17" i="1"/>
  <c r="H17" i="1"/>
  <c r="G17" i="1"/>
  <c r="F17" i="1"/>
  <c r="N17" i="1" s="1"/>
  <c r="O17" i="1" s="1"/>
  <c r="E17" i="1"/>
  <c r="D17" i="1"/>
  <c r="C17" i="1"/>
  <c r="B17" i="1"/>
  <c r="A17" i="1"/>
  <c r="M16" i="1"/>
  <c r="L16" i="1"/>
  <c r="K16" i="1"/>
  <c r="J16" i="1"/>
  <c r="I16" i="1"/>
  <c r="H16" i="1"/>
  <c r="G16" i="1"/>
  <c r="F16" i="1"/>
  <c r="N16" i="1" s="1"/>
  <c r="O16" i="1" s="1"/>
  <c r="E16" i="1"/>
  <c r="D16" i="1"/>
  <c r="C16" i="1"/>
  <c r="B16" i="1"/>
  <c r="A16" i="1"/>
  <c r="L15" i="1"/>
  <c r="K15" i="1"/>
  <c r="J15" i="1"/>
  <c r="I15" i="1"/>
  <c r="H15" i="1"/>
  <c r="G15" i="1"/>
  <c r="F15" i="1"/>
  <c r="N15" i="1" s="1"/>
  <c r="O15" i="1" s="1"/>
  <c r="E15" i="1"/>
  <c r="D15" i="1"/>
  <c r="C15" i="1"/>
  <c r="B15" i="1"/>
  <c r="A15" i="1"/>
  <c r="M14" i="1"/>
  <c r="L14" i="1"/>
  <c r="K14" i="1"/>
  <c r="J14" i="1"/>
  <c r="I14" i="1"/>
  <c r="H14" i="1"/>
  <c r="G14" i="1"/>
  <c r="F14" i="1"/>
  <c r="N14" i="1" s="1"/>
  <c r="O14" i="1" s="1"/>
  <c r="E14" i="1"/>
  <c r="D14" i="1"/>
  <c r="C14" i="1"/>
  <c r="B14" i="1"/>
  <c r="A14" i="1"/>
  <c r="L13" i="1"/>
  <c r="K13" i="1"/>
  <c r="J13" i="1"/>
  <c r="I13" i="1"/>
  <c r="H13" i="1"/>
  <c r="G13" i="1"/>
  <c r="F13" i="1"/>
  <c r="N13" i="1" s="1"/>
  <c r="O13" i="1" s="1"/>
  <c r="E13" i="1"/>
  <c r="D13" i="1"/>
  <c r="C13" i="1"/>
  <c r="B13" i="1"/>
  <c r="A13" i="1"/>
  <c r="M12" i="1"/>
  <c r="L12" i="1"/>
  <c r="K12" i="1"/>
  <c r="J12" i="1"/>
  <c r="I12" i="1"/>
  <c r="H12" i="1"/>
  <c r="G12" i="1"/>
  <c r="F12" i="1"/>
  <c r="N12" i="1" s="1"/>
  <c r="E12" i="1"/>
  <c r="D12" i="1"/>
  <c r="C12" i="1"/>
  <c r="B12" i="1"/>
  <c r="A12" i="1"/>
  <c r="O12" i="16" l="1"/>
  <c r="N13" i="16"/>
  <c r="O13" i="16" s="1"/>
  <c r="N15" i="16"/>
  <c r="O15" i="16" s="1"/>
  <c r="N17" i="16"/>
  <c r="O17" i="16" s="1"/>
  <c r="N19" i="16"/>
  <c r="O19" i="16" s="1"/>
  <c r="N21" i="16"/>
  <c r="O21" i="16" s="1"/>
  <c r="N23" i="16"/>
  <c r="O23" i="16" s="1"/>
  <c r="O12" i="15"/>
  <c r="N13" i="15"/>
  <c r="O13" i="15" s="1"/>
  <c r="N15" i="15"/>
  <c r="O15" i="15" s="1"/>
  <c r="N17" i="15"/>
  <c r="O17" i="15" s="1"/>
  <c r="N19" i="15"/>
  <c r="O19" i="15" s="1"/>
  <c r="N21" i="15"/>
  <c r="O21" i="15" s="1"/>
  <c r="N23" i="15"/>
  <c r="O23" i="15" s="1"/>
  <c r="N25" i="15"/>
  <c r="O25" i="15" s="1"/>
  <c r="N27" i="15"/>
  <c r="O27" i="15" s="1"/>
  <c r="O12" i="14"/>
  <c r="N13" i="14"/>
  <c r="O13" i="14" s="1"/>
  <c r="N15" i="14"/>
  <c r="O15" i="14" s="1"/>
  <c r="N17" i="14"/>
  <c r="O17" i="14" s="1"/>
  <c r="N19" i="14"/>
  <c r="O19" i="14" s="1"/>
  <c r="N21" i="14"/>
  <c r="O21" i="14" s="1"/>
  <c r="N23" i="14"/>
  <c r="O23" i="14" s="1"/>
  <c r="O12" i="13"/>
  <c r="N13" i="13"/>
  <c r="O13" i="13" s="1"/>
  <c r="N15" i="13"/>
  <c r="O15" i="13" s="1"/>
  <c r="N17" i="13"/>
  <c r="O17" i="13" s="1"/>
  <c r="N19" i="13"/>
  <c r="O19" i="13" s="1"/>
  <c r="N21" i="13"/>
  <c r="O21" i="13" s="1"/>
  <c r="N23" i="13"/>
  <c r="O23" i="13" s="1"/>
  <c r="N12" i="12"/>
  <c r="N14" i="12"/>
  <c r="O14" i="12" s="1"/>
  <c r="N16" i="12"/>
  <c r="O16" i="12" s="1"/>
  <c r="N18" i="12"/>
  <c r="O18" i="12" s="1"/>
  <c r="N20" i="12"/>
  <c r="O20" i="12" s="1"/>
  <c r="N22" i="12"/>
  <c r="O22" i="12" s="1"/>
  <c r="N24" i="12"/>
  <c r="O24" i="12" s="1"/>
  <c r="N27" i="12"/>
  <c r="O27" i="12" s="1"/>
  <c r="N12" i="11"/>
  <c r="N14" i="11"/>
  <c r="O14" i="11" s="1"/>
  <c r="N16" i="11"/>
  <c r="O16" i="11" s="1"/>
  <c r="N18" i="11"/>
  <c r="O18" i="11" s="1"/>
  <c r="N20" i="11"/>
  <c r="O20" i="11" s="1"/>
  <c r="N22" i="11"/>
  <c r="O22" i="11" s="1"/>
  <c r="N24" i="11"/>
  <c r="O24" i="11" s="1"/>
  <c r="N27" i="11"/>
  <c r="O27" i="11" s="1"/>
  <c r="O12" i="10"/>
  <c r="N13" i="10"/>
  <c r="O13" i="10" s="1"/>
  <c r="N15" i="10"/>
  <c r="O15" i="10" s="1"/>
  <c r="N17" i="10"/>
  <c r="O17" i="10" s="1"/>
  <c r="N19" i="10"/>
  <c r="O19" i="10" s="1"/>
  <c r="N21" i="10"/>
  <c r="O21" i="10" s="1"/>
  <c r="N23" i="10"/>
  <c r="O23" i="10" s="1"/>
  <c r="N25" i="10"/>
  <c r="O25" i="10" s="1"/>
  <c r="N27" i="10"/>
  <c r="O27" i="10" s="1"/>
  <c r="N12" i="9"/>
  <c r="N14" i="9"/>
  <c r="O14" i="9" s="1"/>
  <c r="N16" i="9"/>
  <c r="O16" i="9" s="1"/>
  <c r="N18" i="9"/>
  <c r="O18" i="9" s="1"/>
  <c r="N20" i="9"/>
  <c r="O20" i="9" s="1"/>
  <c r="N22" i="9"/>
  <c r="O22" i="9" s="1"/>
  <c r="N24" i="9"/>
  <c r="O24" i="9" s="1"/>
  <c r="N27" i="9"/>
  <c r="O27" i="9" s="1"/>
  <c r="O12" i="8"/>
  <c r="N13" i="8"/>
  <c r="O13" i="8" s="1"/>
  <c r="N15" i="8"/>
  <c r="O15" i="8" s="1"/>
  <c r="N17" i="8"/>
  <c r="O17" i="8" s="1"/>
  <c r="N19" i="8"/>
  <c r="O19" i="8" s="1"/>
  <c r="N21" i="8"/>
  <c r="O21" i="8" s="1"/>
  <c r="N23" i="8"/>
  <c r="O23" i="8" s="1"/>
  <c r="N12" i="7"/>
  <c r="N14" i="7"/>
  <c r="O14" i="7" s="1"/>
  <c r="N16" i="7"/>
  <c r="O16" i="7" s="1"/>
  <c r="N18" i="7"/>
  <c r="O18" i="7" s="1"/>
  <c r="N20" i="7"/>
  <c r="O20" i="7" s="1"/>
  <c r="N22" i="7"/>
  <c r="O22" i="7" s="1"/>
  <c r="N24" i="7"/>
  <c r="O24" i="7" s="1"/>
  <c r="N26" i="7"/>
  <c r="O26" i="7" s="1"/>
  <c r="N27" i="7"/>
  <c r="O27" i="7" s="1"/>
  <c r="N12" i="6"/>
  <c r="N14" i="6"/>
  <c r="O14" i="6" s="1"/>
  <c r="N16" i="6"/>
  <c r="O16" i="6" s="1"/>
  <c r="N18" i="6"/>
  <c r="O18" i="6" s="1"/>
  <c r="N20" i="6"/>
  <c r="O20" i="6" s="1"/>
  <c r="N22" i="6"/>
  <c r="O22" i="6" s="1"/>
  <c r="N24" i="6"/>
  <c r="O24" i="6" s="1"/>
  <c r="N27" i="6"/>
  <c r="O27" i="6" s="1"/>
  <c r="N12" i="5"/>
  <c r="N14" i="5"/>
  <c r="O14" i="5" s="1"/>
  <c r="N16" i="5"/>
  <c r="O16" i="5" s="1"/>
  <c r="N18" i="5"/>
  <c r="O18" i="5" s="1"/>
  <c r="N20" i="5"/>
  <c r="O20" i="5" s="1"/>
  <c r="N22" i="5"/>
  <c r="O22" i="5" s="1"/>
  <c r="N24" i="5"/>
  <c r="O24" i="5" s="1"/>
  <c r="N27" i="5"/>
  <c r="O27" i="5" s="1"/>
  <c r="O12" i="4"/>
  <c r="N13" i="4"/>
  <c r="O13" i="4" s="1"/>
  <c r="N15" i="4"/>
  <c r="O15" i="4" s="1"/>
  <c r="N17" i="4"/>
  <c r="O17" i="4" s="1"/>
  <c r="N19" i="4"/>
  <c r="O19" i="4" s="1"/>
  <c r="N21" i="4"/>
  <c r="O21" i="4" s="1"/>
  <c r="N23" i="4"/>
  <c r="O23" i="4" s="1"/>
  <c r="N12" i="3"/>
  <c r="N14" i="3"/>
  <c r="O14" i="3" s="1"/>
  <c r="N16" i="3"/>
  <c r="O16" i="3" s="1"/>
  <c r="N18" i="3"/>
  <c r="O18" i="3" s="1"/>
  <c r="N20" i="3"/>
  <c r="O20" i="3" s="1"/>
  <c r="N22" i="3"/>
  <c r="O22" i="3" s="1"/>
  <c r="N24" i="3"/>
  <c r="O24" i="3" s="1"/>
  <c r="N27" i="3"/>
  <c r="O27" i="3" s="1"/>
  <c r="O13" i="2"/>
  <c r="N29" i="2"/>
  <c r="O29" i="2" s="1"/>
  <c r="K37" i="2"/>
  <c r="K35" i="2"/>
  <c r="K33" i="2"/>
  <c r="N29" i="1"/>
  <c r="O29" i="1" s="1"/>
  <c r="O12" i="1"/>
  <c r="M13" i="1"/>
  <c r="M15" i="1"/>
  <c r="M17" i="1"/>
  <c r="M19" i="1"/>
  <c r="M21" i="1"/>
  <c r="M23" i="1"/>
  <c r="M25" i="1"/>
  <c r="M27" i="1"/>
  <c r="N29" i="16" l="1"/>
  <c r="O29" i="16" s="1"/>
  <c r="N29" i="15"/>
  <c r="O29" i="15" s="1"/>
  <c r="N29" i="14"/>
  <c r="O29" i="14" s="1"/>
  <c r="N29" i="13"/>
  <c r="O29" i="13" s="1"/>
  <c r="O12" i="12"/>
  <c r="N29" i="12"/>
  <c r="O29" i="12" s="1"/>
  <c r="O12" i="11"/>
  <c r="N29" i="11"/>
  <c r="O29" i="11" s="1"/>
  <c r="N29" i="10"/>
  <c r="O29" i="10" s="1"/>
  <c r="O12" i="9"/>
  <c r="N29" i="9"/>
  <c r="O29" i="9" s="1"/>
  <c r="N29" i="8"/>
  <c r="O29" i="8" s="1"/>
  <c r="O12" i="7"/>
  <c r="N29" i="7"/>
  <c r="O29" i="7" s="1"/>
  <c r="O12" i="6"/>
  <c r="N29" i="6"/>
  <c r="O29" i="6" s="1"/>
  <c r="O12" i="5"/>
  <c r="N29" i="5"/>
  <c r="O29" i="5" s="1"/>
  <c r="N29" i="4"/>
  <c r="O29" i="4" s="1"/>
  <c r="O12" i="3"/>
  <c r="N29" i="3"/>
  <c r="O29" i="3" s="1"/>
</calcChain>
</file>

<file path=xl/sharedStrings.xml><?xml version="1.0" encoding="utf-8"?>
<sst xmlns="http://schemas.openxmlformats.org/spreadsheetml/2006/main" count="1616" uniqueCount="151">
  <si>
    <t>2014 American League</t>
  </si>
  <si>
    <t>G 1</t>
  </si>
  <si>
    <t>Won</t>
  </si>
  <si>
    <t>11-4</t>
  </si>
  <si>
    <t>G 2</t>
  </si>
  <si>
    <t>Lost</t>
  </si>
  <si>
    <t>5-1</t>
  </si>
  <si>
    <t>G 3</t>
  </si>
  <si>
    <t>11-1</t>
  </si>
  <si>
    <t>vs</t>
  </si>
  <si>
    <t>Team</t>
  </si>
  <si>
    <t>Angels</t>
  </si>
  <si>
    <t>Shry</t>
  </si>
  <si>
    <t>Rangers</t>
  </si>
  <si>
    <t>YT1</t>
  </si>
  <si>
    <t>Red Sox</t>
  </si>
  <si>
    <t>Athletics</t>
  </si>
  <si>
    <t>G 4</t>
  </si>
  <si>
    <t>9-4</t>
  </si>
  <si>
    <t>G 5</t>
  </si>
  <si>
    <t>4-2</t>
  </si>
  <si>
    <t>G 6</t>
  </si>
  <si>
    <t>7-6</t>
  </si>
  <si>
    <t>Mgr</t>
  </si>
  <si>
    <t>Ron Hostler</t>
  </si>
  <si>
    <t>Phillies</t>
  </si>
  <si>
    <t>Mariners</t>
  </si>
  <si>
    <t>Yankees</t>
  </si>
  <si>
    <t>Wins</t>
  </si>
  <si>
    <t>G 7</t>
  </si>
  <si>
    <t>15-1</t>
  </si>
  <si>
    <t>G 8</t>
  </si>
  <si>
    <t>9-1</t>
  </si>
  <si>
    <t>G 9</t>
  </si>
  <si>
    <t>8-3</t>
  </si>
  <si>
    <t>G 10</t>
  </si>
  <si>
    <t>11-0</t>
  </si>
  <si>
    <t>Losses</t>
  </si>
  <si>
    <t>Ties</t>
  </si>
  <si>
    <t>YT2</t>
  </si>
  <si>
    <t>Mets</t>
  </si>
  <si>
    <t>Twins</t>
  </si>
  <si>
    <t>Blue Jays</t>
  </si>
  <si>
    <t>Braves</t>
  </si>
  <si>
    <t>Age</t>
  </si>
  <si>
    <t>Gms</t>
  </si>
  <si>
    <t>Name</t>
  </si>
  <si>
    <t>At Bats</t>
  </si>
  <si>
    <t>Runs</t>
  </si>
  <si>
    <t>Hits</t>
  </si>
  <si>
    <t>2B</t>
  </si>
  <si>
    <t>3B</t>
  </si>
  <si>
    <t>HR</t>
  </si>
  <si>
    <t>RBI</t>
  </si>
  <si>
    <t>BB</t>
  </si>
  <si>
    <t>K</t>
  </si>
  <si>
    <t>Avg</t>
  </si>
  <si>
    <t>TB</t>
  </si>
  <si>
    <t>Slug</t>
  </si>
  <si>
    <t>Team Totals</t>
  </si>
  <si>
    <t>Innings</t>
  </si>
  <si>
    <t>H/7</t>
  </si>
  <si>
    <t>R/7</t>
  </si>
  <si>
    <t>BB/7</t>
  </si>
  <si>
    <t>K/7</t>
  </si>
  <si>
    <t>Saves</t>
  </si>
  <si>
    <t>D-Backs</t>
  </si>
  <si>
    <t>4-3</t>
  </si>
  <si>
    <t>12-4</t>
  </si>
  <si>
    <t>5-3</t>
  </si>
  <si>
    <t>Brewers</t>
  </si>
  <si>
    <t>John Wilson</t>
  </si>
  <si>
    <t>assisted by</t>
  </si>
  <si>
    <t>Swede Schedin</t>
  </si>
  <si>
    <t>15-2</t>
  </si>
  <si>
    <t>16-1</t>
  </si>
  <si>
    <t>6-6</t>
  </si>
  <si>
    <t>Tie</t>
  </si>
  <si>
    <t>10-5</t>
  </si>
  <si>
    <t>6-2</t>
  </si>
  <si>
    <t>8-6</t>
  </si>
  <si>
    <t>10-4</t>
  </si>
  <si>
    <t>12-3</t>
  </si>
  <si>
    <t>8-0</t>
  </si>
  <si>
    <t>Kevin Summerson</t>
  </si>
  <si>
    <t>Assisted By</t>
  </si>
  <si>
    <t>Curt Lacoe</t>
  </si>
  <si>
    <t>10-3</t>
  </si>
  <si>
    <t>15-3</t>
  </si>
  <si>
    <t>7-5</t>
  </si>
  <si>
    <t>A's</t>
  </si>
  <si>
    <t>9-8</t>
  </si>
  <si>
    <t>8-4</t>
  </si>
  <si>
    <t>Tim Poff</t>
  </si>
  <si>
    <t>Marlins</t>
  </si>
  <si>
    <t>5-2</t>
  </si>
  <si>
    <t>4-1</t>
  </si>
  <si>
    <t>Nationals</t>
  </si>
  <si>
    <t>14-4</t>
  </si>
  <si>
    <t>2-1</t>
  </si>
  <si>
    <t>15-5</t>
  </si>
  <si>
    <t>Randy Stambaugh</t>
  </si>
  <si>
    <t>11-8</t>
  </si>
  <si>
    <t>14-12</t>
  </si>
  <si>
    <t>Cardinals</t>
  </si>
  <si>
    <t>14-1</t>
  </si>
  <si>
    <t>11-7</t>
  </si>
  <si>
    <t>10-8</t>
  </si>
  <si>
    <t>Gordie Wolfe</t>
  </si>
  <si>
    <t>8-5</t>
  </si>
  <si>
    <t>12-6</t>
  </si>
  <si>
    <t>Ken Hersey</t>
  </si>
  <si>
    <t>Bill Walters</t>
  </si>
  <si>
    <t>16-3</t>
  </si>
  <si>
    <t>16-4</t>
  </si>
  <si>
    <t>Nats</t>
  </si>
  <si>
    <t>Jays</t>
  </si>
  <si>
    <t>7-3</t>
  </si>
  <si>
    <t>Mike Schaale</t>
  </si>
  <si>
    <t>Roger Miller</t>
  </si>
  <si>
    <t>6-4</t>
  </si>
  <si>
    <t>20-4</t>
  </si>
  <si>
    <t>2014 National League</t>
  </si>
  <si>
    <t>5-4</t>
  </si>
  <si>
    <t>8-2</t>
  </si>
  <si>
    <t>McW</t>
  </si>
  <si>
    <t xml:space="preserve">Nationals </t>
  </si>
  <si>
    <t>6-5</t>
  </si>
  <si>
    <t>7-4</t>
  </si>
  <si>
    <t>Frank Baker</t>
  </si>
  <si>
    <t>Assisted by</t>
  </si>
  <si>
    <t>Ed Purvis</t>
  </si>
  <si>
    <t>18-3</t>
  </si>
  <si>
    <t>10-2</t>
  </si>
  <si>
    <t>D Backs</t>
  </si>
  <si>
    <t>6-3</t>
  </si>
  <si>
    <t>3-2</t>
  </si>
  <si>
    <t>Steve Hoke</t>
  </si>
  <si>
    <t>9-3</t>
  </si>
  <si>
    <t>Barry Wentland</t>
  </si>
  <si>
    <t>Jim Schnetzka</t>
  </si>
  <si>
    <t>Wayne Schuster</t>
  </si>
  <si>
    <t>9-2</t>
  </si>
  <si>
    <t>7-2</t>
  </si>
  <si>
    <t>Tim Potts</t>
  </si>
  <si>
    <t>Owen Ballard III</t>
  </si>
  <si>
    <t>Owen Ballard IV</t>
  </si>
  <si>
    <t>12-8</t>
  </si>
  <si>
    <t>Tony Schuchart</t>
  </si>
  <si>
    <t>Ed Bubb</t>
  </si>
  <si>
    <t>Steve Robertson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</si>
</sst>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m/d"/>
    <numFmt numFmtId="165" formatCode="0.000"/>
    <numFmt numFmtId="166" formatCode="0.0"/>
  </numFmts>
  <fonts count="5" x14ac:knownFonts="1">
    <font>
      <sz val="10"/>
      <name val="Arial"/>
    </font>
    <font>
      <sz val="14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/>
    <xf numFmtId="0" fontId="2" fillId="0" borderId="0" xfId="0" applyFont="1" applyAlignme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2" fillId="0" borderId="1" xfId="0" applyFont="1" applyBorder="1" applyAlignment="1">
      <alignment horizontal="center"/>
    </xf>
    <xf numFmtId="49" fontId="2" fillId="0" borderId="2" xfId="0" applyNumberFormat="1" applyFont="1" applyBorder="1" applyAlignment="1">
      <alignment horizontal="center"/>
    </xf>
    <xf numFmtId="49" fontId="2" fillId="0" borderId="3" xfId="0" applyNumberFormat="1" applyFont="1" applyBorder="1" applyAlignment="1">
      <alignment horizontal="center"/>
    </xf>
    <xf numFmtId="0" fontId="1" fillId="0" borderId="0" xfId="0" applyFont="1"/>
    <xf numFmtId="164" fontId="2" fillId="0" borderId="4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49" fontId="2" fillId="0" borderId="5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/>
    <xf numFmtId="49" fontId="2" fillId="0" borderId="8" xfId="0" applyNumberFormat="1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9" xfId="0" applyFont="1" applyBorder="1"/>
    <xf numFmtId="0" fontId="3" fillId="0" borderId="9" xfId="0" applyFont="1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9" xfId="0" applyBorder="1"/>
    <xf numFmtId="165" fontId="0" fillId="0" borderId="9" xfId="0" applyNumberFormat="1" applyBorder="1"/>
    <xf numFmtId="0" fontId="2" fillId="0" borderId="9" xfId="0" applyFont="1" applyBorder="1" applyAlignment="1">
      <alignment horizontal="center"/>
    </xf>
    <xf numFmtId="0" fontId="2" fillId="0" borderId="9" xfId="0" applyFont="1" applyBorder="1" applyAlignment="1"/>
    <xf numFmtId="0" fontId="2" fillId="0" borderId="9" xfId="0" applyFont="1" applyBorder="1"/>
    <xf numFmtId="166" fontId="2" fillId="0" borderId="0" xfId="0" applyNumberFormat="1" applyFont="1" applyBorder="1" applyAlignment="1">
      <alignment horizontal="center"/>
    </xf>
    <xf numFmtId="0" fontId="2" fillId="0" borderId="0" xfId="0" applyFont="1" applyBorder="1"/>
    <xf numFmtId="165" fontId="2" fillId="0" borderId="0" xfId="0" applyNumberFormat="1" applyFont="1" applyBorder="1"/>
    <xf numFmtId="0" fontId="0" fillId="0" borderId="0" xfId="0" applyBorder="1" applyAlignment="1">
      <alignment horizontal="center"/>
    </xf>
    <xf numFmtId="0" fontId="0" fillId="0" borderId="0" xfId="0" applyBorder="1"/>
    <xf numFmtId="2" fontId="3" fillId="0" borderId="9" xfId="0" applyNumberFormat="1" applyFont="1" applyFill="1" applyBorder="1" applyAlignment="1">
      <alignment horizontal="center"/>
    </xf>
    <xf numFmtId="2" fontId="0" fillId="0" borderId="9" xfId="0" applyNumberFormat="1" applyBorder="1"/>
    <xf numFmtId="2" fontId="2" fillId="0" borderId="9" xfId="0" applyNumberFormat="1" applyFont="1" applyBorder="1"/>
    <xf numFmtId="0" fontId="4" fillId="0" borderId="0" xfId="0" applyNumberFormat="1" applyFont="1" applyFill="1" applyBorder="1" applyAlignment="1" applyProtection="1">
      <alignment horizontal="left" vertical="center"/>
      <protection locked="0"/>
    </xf>
    <xf numFmtId="0" fontId="2" fillId="0" borderId="6" xfId="0" applyFont="1" applyBorder="1"/>
    <xf numFmtId="0" fontId="2" fillId="0" borderId="7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2.xml"/><Relationship Id="rId26" Type="http://schemas.openxmlformats.org/officeDocument/2006/relationships/externalLink" Target="externalLinks/externalLink10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5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5" Type="http://schemas.openxmlformats.org/officeDocument/2006/relationships/externalLink" Target="externalLinks/externalLink9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4.xml"/><Relationship Id="rId29" Type="http://schemas.openxmlformats.org/officeDocument/2006/relationships/externalLink" Target="externalLinks/externalLink1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8.xml"/><Relationship Id="rId32" Type="http://schemas.openxmlformats.org/officeDocument/2006/relationships/externalLink" Target="externalLinks/externalLink16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7.xml"/><Relationship Id="rId28" Type="http://schemas.openxmlformats.org/officeDocument/2006/relationships/externalLink" Target="externalLinks/externalLink12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3.xml"/><Relationship Id="rId31" Type="http://schemas.openxmlformats.org/officeDocument/2006/relationships/externalLink" Target="externalLinks/externalLink1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6.xml"/><Relationship Id="rId27" Type="http://schemas.openxmlformats.org/officeDocument/2006/relationships/externalLink" Target="externalLinks/externalLink11.xml"/><Relationship Id="rId30" Type="http://schemas.openxmlformats.org/officeDocument/2006/relationships/externalLink" Target="externalLinks/externalLink14.xml"/><Relationship Id="rId35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cott/AppData/Local/Temp/Temp1_YCOBL%20AL%20Stats%20Final.zip/2014Angels11-2-14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cott/AppData/Local/Temp/Temp1_YCOBL%20NL%20Stats%20Final.zip/112Brewers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cott/AppData/Local/Temp/Temp1_YCOBL%20NL%20Stats%20Final.zip/112Cardinal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cott/AppData/Local/Temp/Temp1_YCOBL%20NL%20Stats%20Final.zip/112DBacks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cott/AppData/Local/Temp/Temp1_YCOBL%20NL%20Stats%20Final.zip/112Marlins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cott/AppData/Local/Temp/Temp1_YCOBL%20NL%20Stats%20Final.zip/112Mets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cott/AppData/Local/Temp/Temp1_YCOBL%20NL%20Stats%20Final.zip/112Nats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cott/AppData/Local/Temp/Temp1_YCOBL%20NL%20Stats%20Final.zip/112Phillie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cott/AppData/Local/Temp/Temp1_YCOBL%20AL%20Stats%20Final.zip/2014Athletics11-2-1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cott/AppData/Local/Temp/Temp1_YCOBL%20AL%20Stats%20Final.zip/2014BlueJays11-2-14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cott/AppData/Local/Temp/Temp1_YCOBL%20AL%20Stats%20Final.zip/2014Mariners11-2-14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cott/AppData/Local/Temp/Temp1_YCOBL%20AL%20Stats%20Final.zip/2014Rangers11-2-14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cott/AppData/Local/Temp/Temp1_YCOBL%20AL%20Stats%20Final.zip/2014RedSox11-2-14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cott/AppData/Local/Temp/Temp1_YCOBL%20AL%20Stats%20Final.zip/2014Twins11-2-14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cott/AppData/Local/Temp/Temp1_YCOBL%20AL%20Stats%20Final.zip/2014Yankees11-2-14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cott/AppData/Local/Temp/Temp1_YCOBL%20NL%20Stats%20Final.zip/112Brave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YTD Stats"/>
      <sheetName val="GBG"/>
    </sheetNames>
    <sheetDataSet>
      <sheetData sheetId="0" refreshError="1"/>
      <sheetData sheetId="1">
        <row r="4">
          <cell r="A4">
            <v>42</v>
          </cell>
          <cell r="B4" t="str">
            <v>Shirk, Brent</v>
          </cell>
          <cell r="M4">
            <v>7</v>
          </cell>
          <cell r="X4">
            <v>21</v>
          </cell>
          <cell r="AJ4">
            <v>9</v>
          </cell>
          <cell r="AU4">
            <v>12</v>
          </cell>
          <cell r="BG4">
            <v>4</v>
          </cell>
          <cell r="BR4">
            <v>2</v>
          </cell>
          <cell r="CD4">
            <v>0</v>
          </cell>
          <cell r="CO4">
            <v>10</v>
          </cell>
          <cell r="DA4">
            <v>3</v>
          </cell>
          <cell r="DL4">
            <v>3</v>
          </cell>
        </row>
        <row r="5">
          <cell r="A5">
            <v>42</v>
          </cell>
          <cell r="B5" t="str">
            <v>Palmer, Justin</v>
          </cell>
          <cell r="M5">
            <v>10</v>
          </cell>
          <cell r="X5">
            <v>30</v>
          </cell>
          <cell r="AJ5">
            <v>7</v>
          </cell>
          <cell r="AU5">
            <v>11</v>
          </cell>
          <cell r="BG5">
            <v>2</v>
          </cell>
          <cell r="BR5">
            <v>1</v>
          </cell>
          <cell r="CD5">
            <v>0</v>
          </cell>
          <cell r="CO5">
            <v>9</v>
          </cell>
          <cell r="DA5">
            <v>3</v>
          </cell>
          <cell r="DL5">
            <v>2</v>
          </cell>
        </row>
        <row r="6">
          <cell r="A6">
            <v>40</v>
          </cell>
          <cell r="B6" t="str">
            <v>Miller, Sean</v>
          </cell>
          <cell r="M6">
            <v>10</v>
          </cell>
          <cell r="X6">
            <v>30</v>
          </cell>
          <cell r="AJ6">
            <v>4</v>
          </cell>
          <cell r="AU6">
            <v>13</v>
          </cell>
          <cell r="BG6">
            <v>4</v>
          </cell>
          <cell r="BR6">
            <v>0</v>
          </cell>
          <cell r="CD6">
            <v>0</v>
          </cell>
          <cell r="CO6">
            <v>10</v>
          </cell>
          <cell r="DA6">
            <v>2</v>
          </cell>
          <cell r="DL6">
            <v>2</v>
          </cell>
        </row>
        <row r="7">
          <cell r="A7">
            <v>50</v>
          </cell>
          <cell r="B7" t="str">
            <v>Caskey, Tim</v>
          </cell>
          <cell r="M7">
            <v>3</v>
          </cell>
          <cell r="X7">
            <v>7</v>
          </cell>
          <cell r="AJ7">
            <v>3</v>
          </cell>
          <cell r="AU7">
            <v>1</v>
          </cell>
          <cell r="BG7">
            <v>0</v>
          </cell>
          <cell r="BR7">
            <v>0</v>
          </cell>
          <cell r="CD7">
            <v>0</v>
          </cell>
          <cell r="CO7">
            <v>0</v>
          </cell>
          <cell r="DA7">
            <v>2</v>
          </cell>
          <cell r="DL7">
            <v>1</v>
          </cell>
        </row>
        <row r="8">
          <cell r="A8">
            <v>39</v>
          </cell>
          <cell r="B8" t="str">
            <v>Waltemyer, Terry</v>
          </cell>
          <cell r="M8">
            <v>7</v>
          </cell>
          <cell r="X8">
            <v>23</v>
          </cell>
          <cell r="AJ8">
            <v>3</v>
          </cell>
          <cell r="AU8">
            <v>10</v>
          </cell>
          <cell r="BG8">
            <v>4</v>
          </cell>
          <cell r="BR8">
            <v>0</v>
          </cell>
          <cell r="CD8">
            <v>0</v>
          </cell>
          <cell r="CO8">
            <v>7</v>
          </cell>
          <cell r="DA8">
            <v>0</v>
          </cell>
          <cell r="DL8">
            <v>1</v>
          </cell>
        </row>
        <row r="9">
          <cell r="A9">
            <v>61</v>
          </cell>
          <cell r="B9" t="str">
            <v>Kessler, Mike</v>
          </cell>
          <cell r="M9">
            <v>10</v>
          </cell>
          <cell r="X9">
            <v>28</v>
          </cell>
          <cell r="AJ9">
            <v>2</v>
          </cell>
          <cell r="AU9">
            <v>10</v>
          </cell>
          <cell r="BG9">
            <v>1</v>
          </cell>
          <cell r="BR9">
            <v>0</v>
          </cell>
          <cell r="CD9">
            <v>0</v>
          </cell>
          <cell r="CO9">
            <v>7</v>
          </cell>
          <cell r="DA9">
            <v>6</v>
          </cell>
          <cell r="DL9">
            <v>1</v>
          </cell>
        </row>
        <row r="10">
          <cell r="A10">
            <v>50</v>
          </cell>
          <cell r="B10" t="str">
            <v>Anderson, Bill</v>
          </cell>
          <cell r="M10">
            <v>9</v>
          </cell>
          <cell r="X10">
            <v>28</v>
          </cell>
          <cell r="AJ10">
            <v>3</v>
          </cell>
          <cell r="AU10">
            <v>12</v>
          </cell>
          <cell r="BG10">
            <v>1</v>
          </cell>
          <cell r="BR10">
            <v>0</v>
          </cell>
          <cell r="CD10">
            <v>0</v>
          </cell>
          <cell r="CO10">
            <v>4</v>
          </cell>
          <cell r="DA10">
            <v>1</v>
          </cell>
          <cell r="DL10">
            <v>6</v>
          </cell>
        </row>
        <row r="11">
          <cell r="A11">
            <v>45</v>
          </cell>
          <cell r="B11" t="str">
            <v>Kelley, Jerry</v>
          </cell>
          <cell r="M11">
            <v>10</v>
          </cell>
          <cell r="X11">
            <v>28</v>
          </cell>
          <cell r="AJ11">
            <v>6</v>
          </cell>
          <cell r="AU11">
            <v>3</v>
          </cell>
          <cell r="BG11">
            <v>0</v>
          </cell>
          <cell r="BR11">
            <v>0</v>
          </cell>
          <cell r="CD11">
            <v>0</v>
          </cell>
          <cell r="CO11">
            <v>0</v>
          </cell>
          <cell r="DA11">
            <v>6</v>
          </cell>
          <cell r="DL11">
            <v>17</v>
          </cell>
        </row>
        <row r="12">
          <cell r="A12">
            <v>36</v>
          </cell>
          <cell r="B12" t="str">
            <v>Frysinger, Scott</v>
          </cell>
          <cell r="M12">
            <v>8</v>
          </cell>
          <cell r="X12">
            <v>24</v>
          </cell>
          <cell r="AJ12">
            <v>6</v>
          </cell>
          <cell r="AU12">
            <v>8</v>
          </cell>
          <cell r="BG12">
            <v>0</v>
          </cell>
          <cell r="BR12">
            <v>0</v>
          </cell>
          <cell r="CD12">
            <v>0</v>
          </cell>
          <cell r="CO12">
            <v>2</v>
          </cell>
          <cell r="DA12">
            <v>3</v>
          </cell>
          <cell r="DL12">
            <v>6</v>
          </cell>
        </row>
        <row r="13">
          <cell r="A13">
            <v>59</v>
          </cell>
          <cell r="B13" t="str">
            <v>McNaney, Mark</v>
          </cell>
          <cell r="M13">
            <v>7</v>
          </cell>
          <cell r="X13">
            <v>13</v>
          </cell>
          <cell r="AJ13">
            <v>6</v>
          </cell>
          <cell r="AU13">
            <v>5</v>
          </cell>
          <cell r="BG13">
            <v>1</v>
          </cell>
          <cell r="BR13">
            <v>0</v>
          </cell>
          <cell r="CD13">
            <v>0</v>
          </cell>
          <cell r="CO13">
            <v>0</v>
          </cell>
          <cell r="DA13">
            <v>4</v>
          </cell>
          <cell r="DL13">
            <v>3</v>
          </cell>
        </row>
        <row r="14">
          <cell r="A14">
            <v>64</v>
          </cell>
          <cell r="B14" t="str">
            <v>Hostler, Ron</v>
          </cell>
          <cell r="M14">
            <v>8</v>
          </cell>
          <cell r="X14">
            <v>19</v>
          </cell>
          <cell r="AJ14">
            <v>6</v>
          </cell>
          <cell r="AU14">
            <v>11</v>
          </cell>
          <cell r="BG14">
            <v>1</v>
          </cell>
          <cell r="BR14">
            <v>0</v>
          </cell>
          <cell r="CD14">
            <v>0</v>
          </cell>
          <cell r="CO14">
            <v>3</v>
          </cell>
          <cell r="DA14">
            <v>2</v>
          </cell>
          <cell r="DL14">
            <v>0</v>
          </cell>
        </row>
        <row r="15">
          <cell r="A15">
            <v>46</v>
          </cell>
          <cell r="B15" t="str">
            <v>Shellenberger, Eric</v>
          </cell>
          <cell r="M15">
            <v>8</v>
          </cell>
          <cell r="X15">
            <v>20</v>
          </cell>
          <cell r="AJ15">
            <v>2</v>
          </cell>
          <cell r="AU15">
            <v>6</v>
          </cell>
          <cell r="BG15">
            <v>0</v>
          </cell>
          <cell r="BR15">
            <v>0</v>
          </cell>
          <cell r="CD15">
            <v>0</v>
          </cell>
          <cell r="CO15">
            <v>6</v>
          </cell>
          <cell r="DA15">
            <v>2</v>
          </cell>
          <cell r="DL15">
            <v>4</v>
          </cell>
        </row>
        <row r="16">
          <cell r="A16">
            <v>68</v>
          </cell>
          <cell r="B16" t="str">
            <v>Noel, Topper</v>
          </cell>
          <cell r="M16">
            <v>8</v>
          </cell>
          <cell r="X16">
            <v>17</v>
          </cell>
          <cell r="AJ16">
            <v>5</v>
          </cell>
          <cell r="AU16">
            <v>1</v>
          </cell>
          <cell r="BG16">
            <v>0</v>
          </cell>
          <cell r="BR16">
            <v>0</v>
          </cell>
          <cell r="CD16">
            <v>0</v>
          </cell>
          <cell r="CO16">
            <v>4</v>
          </cell>
          <cell r="DA16">
            <v>7</v>
          </cell>
          <cell r="DL16">
            <v>6</v>
          </cell>
        </row>
        <row r="17">
          <cell r="A17">
            <v>40</v>
          </cell>
          <cell r="B17" t="str">
            <v>Ruppert, Shawn</v>
          </cell>
          <cell r="M17">
            <v>7</v>
          </cell>
          <cell r="X17">
            <v>21</v>
          </cell>
          <cell r="AJ17">
            <v>7</v>
          </cell>
          <cell r="AU17">
            <v>6</v>
          </cell>
          <cell r="BG17">
            <v>1</v>
          </cell>
          <cell r="BR17">
            <v>0</v>
          </cell>
          <cell r="CD17">
            <v>0</v>
          </cell>
          <cell r="CO17">
            <v>3</v>
          </cell>
          <cell r="DA17">
            <v>4</v>
          </cell>
          <cell r="DL17">
            <v>0</v>
          </cell>
        </row>
        <row r="19">
          <cell r="B19" t="str">
            <v>Others</v>
          </cell>
          <cell r="M19">
            <v>0</v>
          </cell>
          <cell r="X19">
            <v>0</v>
          </cell>
          <cell r="AJ19">
            <v>0</v>
          </cell>
          <cell r="AU19">
            <v>0</v>
          </cell>
          <cell r="BG19">
            <v>0</v>
          </cell>
          <cell r="BR19">
            <v>0</v>
          </cell>
          <cell r="CD19">
            <v>0</v>
          </cell>
          <cell r="CO19">
            <v>0</v>
          </cell>
          <cell r="DA19">
            <v>0</v>
          </cell>
          <cell r="DL19">
            <v>0</v>
          </cell>
        </row>
        <row r="21">
          <cell r="A21">
            <v>682</v>
          </cell>
          <cell r="M21">
            <v>112</v>
          </cell>
          <cell r="X21">
            <v>309</v>
          </cell>
          <cell r="AJ21">
            <v>69</v>
          </cell>
          <cell r="AU21">
            <v>109</v>
          </cell>
          <cell r="BG21">
            <v>19</v>
          </cell>
          <cell r="BR21">
            <v>3</v>
          </cell>
          <cell r="CD21">
            <v>0</v>
          </cell>
          <cell r="CO21">
            <v>65</v>
          </cell>
          <cell r="DA21">
            <v>45</v>
          </cell>
          <cell r="DL21">
            <v>52</v>
          </cell>
        </row>
        <row r="25">
          <cell r="A25">
            <v>42</v>
          </cell>
          <cell r="B25" t="str">
            <v>Shirk, Brent</v>
          </cell>
          <cell r="M25">
            <v>6</v>
          </cell>
          <cell r="X25">
            <v>15.333</v>
          </cell>
          <cell r="AJ25">
            <v>17</v>
          </cell>
          <cell r="AU25">
            <v>11</v>
          </cell>
          <cell r="BG25">
            <v>14</v>
          </cell>
          <cell r="BR25">
            <v>16</v>
          </cell>
          <cell r="CD25">
            <v>1</v>
          </cell>
          <cell r="CO25">
            <v>1</v>
          </cell>
          <cell r="DA25">
            <v>1</v>
          </cell>
        </row>
        <row r="26">
          <cell r="A26">
            <v>50</v>
          </cell>
          <cell r="B26" t="str">
            <v>Caskey, Tim</v>
          </cell>
          <cell r="M26">
            <v>1</v>
          </cell>
          <cell r="X26">
            <v>0.67</v>
          </cell>
          <cell r="AJ26">
            <v>0</v>
          </cell>
          <cell r="AU26">
            <v>0</v>
          </cell>
          <cell r="BG26">
            <v>0</v>
          </cell>
          <cell r="BR26">
            <v>2</v>
          </cell>
          <cell r="CD26">
            <v>0</v>
          </cell>
          <cell r="CO26">
            <v>0</v>
          </cell>
          <cell r="DA26">
            <v>0</v>
          </cell>
        </row>
        <row r="27">
          <cell r="A27">
            <v>42</v>
          </cell>
          <cell r="B27" t="str">
            <v>Palmer, Justin</v>
          </cell>
          <cell r="M27">
            <v>8</v>
          </cell>
          <cell r="X27">
            <v>32</v>
          </cell>
          <cell r="AJ27">
            <v>38</v>
          </cell>
          <cell r="AU27">
            <v>26</v>
          </cell>
          <cell r="BG27">
            <v>14</v>
          </cell>
          <cell r="BR27">
            <v>13</v>
          </cell>
          <cell r="CD27">
            <v>5</v>
          </cell>
          <cell r="CO27">
            <v>2</v>
          </cell>
          <cell r="DA27">
            <v>0</v>
          </cell>
        </row>
        <row r="28">
          <cell r="A28">
            <v>50</v>
          </cell>
          <cell r="B28" t="str">
            <v>Anderson, Bill</v>
          </cell>
          <cell r="M28">
            <v>6</v>
          </cell>
          <cell r="X28">
            <v>14</v>
          </cell>
          <cell r="AJ28">
            <v>14</v>
          </cell>
          <cell r="AU28">
            <v>7</v>
          </cell>
          <cell r="BG28">
            <v>2</v>
          </cell>
          <cell r="BR28">
            <v>9</v>
          </cell>
          <cell r="CD28">
            <v>0</v>
          </cell>
          <cell r="CO28">
            <v>1</v>
          </cell>
          <cell r="DA28">
            <v>2</v>
          </cell>
        </row>
        <row r="29">
          <cell r="A29">
            <v>40</v>
          </cell>
          <cell r="B29" t="str">
            <v>Miller, Sean</v>
          </cell>
          <cell r="M29">
            <v>1</v>
          </cell>
          <cell r="X29">
            <v>1</v>
          </cell>
          <cell r="AJ29">
            <v>0</v>
          </cell>
          <cell r="AU29">
            <v>0</v>
          </cell>
          <cell r="BG29">
            <v>0</v>
          </cell>
          <cell r="BR29">
            <v>0</v>
          </cell>
          <cell r="CD29">
            <v>0</v>
          </cell>
          <cell r="CO29">
            <v>0</v>
          </cell>
          <cell r="DA29">
            <v>0</v>
          </cell>
        </row>
        <row r="34">
          <cell r="M34">
            <v>22</v>
          </cell>
          <cell r="X34">
            <v>63.003</v>
          </cell>
          <cell r="AJ34">
            <v>69</v>
          </cell>
          <cell r="AU34">
            <v>44</v>
          </cell>
          <cell r="BG34">
            <v>30</v>
          </cell>
          <cell r="BR34">
            <v>40</v>
          </cell>
          <cell r="CD34">
            <v>6</v>
          </cell>
          <cell r="CO34">
            <v>4</v>
          </cell>
          <cell r="DA34">
            <v>3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YTD Stats"/>
      <sheetName val="GBG"/>
    </sheetNames>
    <sheetDataSet>
      <sheetData sheetId="0" refreshError="1"/>
      <sheetData sheetId="1">
        <row r="4">
          <cell r="A4">
            <v>37</v>
          </cell>
          <cell r="B4" t="str">
            <v>Spangler, Adam</v>
          </cell>
          <cell r="M4">
            <v>9</v>
          </cell>
          <cell r="X4">
            <v>25</v>
          </cell>
          <cell r="AJ4">
            <v>6</v>
          </cell>
          <cell r="AU4">
            <v>13</v>
          </cell>
          <cell r="BG4">
            <v>6</v>
          </cell>
          <cell r="BR4">
            <v>2</v>
          </cell>
          <cell r="CD4">
            <v>0</v>
          </cell>
          <cell r="CO4">
            <v>7</v>
          </cell>
          <cell r="DA4">
            <v>5</v>
          </cell>
          <cell r="DL4">
            <v>1</v>
          </cell>
        </row>
        <row r="5">
          <cell r="A5">
            <v>47</v>
          </cell>
          <cell r="B5" t="str">
            <v>Linn, Bernie</v>
          </cell>
          <cell r="M5">
            <v>10</v>
          </cell>
          <cell r="X5">
            <v>31</v>
          </cell>
          <cell r="AJ5">
            <v>5</v>
          </cell>
          <cell r="AU5">
            <v>8</v>
          </cell>
          <cell r="BG5">
            <v>0</v>
          </cell>
          <cell r="BR5">
            <v>0</v>
          </cell>
          <cell r="CD5">
            <v>0</v>
          </cell>
          <cell r="CO5">
            <v>4</v>
          </cell>
          <cell r="DA5">
            <v>3</v>
          </cell>
          <cell r="DL5">
            <v>3</v>
          </cell>
        </row>
        <row r="6">
          <cell r="A6">
            <v>44</v>
          </cell>
          <cell r="B6" t="str">
            <v>Hamme, Matt</v>
          </cell>
          <cell r="M6">
            <v>8</v>
          </cell>
          <cell r="X6">
            <v>21</v>
          </cell>
          <cell r="AJ6">
            <v>6</v>
          </cell>
          <cell r="AU6">
            <v>8</v>
          </cell>
          <cell r="BG6">
            <v>2</v>
          </cell>
          <cell r="BR6">
            <v>0</v>
          </cell>
          <cell r="CD6">
            <v>3</v>
          </cell>
          <cell r="CO6">
            <v>7</v>
          </cell>
          <cell r="DA6">
            <v>4</v>
          </cell>
          <cell r="DL6">
            <v>6</v>
          </cell>
        </row>
        <row r="7">
          <cell r="A7">
            <v>45</v>
          </cell>
          <cell r="B7" t="str">
            <v>Peck, Dale</v>
          </cell>
          <cell r="M7">
            <v>9</v>
          </cell>
          <cell r="X7">
            <v>25</v>
          </cell>
          <cell r="AJ7">
            <v>5</v>
          </cell>
          <cell r="AU7">
            <v>7</v>
          </cell>
          <cell r="BG7">
            <v>2</v>
          </cell>
          <cell r="BR7">
            <v>0</v>
          </cell>
          <cell r="CD7">
            <v>0</v>
          </cell>
          <cell r="CO7">
            <v>6</v>
          </cell>
          <cell r="DA7">
            <v>2</v>
          </cell>
          <cell r="DL7">
            <v>3</v>
          </cell>
        </row>
        <row r="8">
          <cell r="A8">
            <v>44</v>
          </cell>
          <cell r="B8" t="str">
            <v>Bankert, Troy M</v>
          </cell>
          <cell r="M8">
            <v>9</v>
          </cell>
          <cell r="X8">
            <v>26</v>
          </cell>
          <cell r="AJ8">
            <v>2</v>
          </cell>
          <cell r="AU8">
            <v>8</v>
          </cell>
          <cell r="BG8">
            <v>0</v>
          </cell>
          <cell r="BR8">
            <v>0</v>
          </cell>
          <cell r="CD8">
            <v>0</v>
          </cell>
          <cell r="CO8">
            <v>2</v>
          </cell>
          <cell r="DA8">
            <v>3</v>
          </cell>
          <cell r="DL8">
            <v>6</v>
          </cell>
        </row>
        <row r="9">
          <cell r="A9">
            <v>48</v>
          </cell>
          <cell r="B9" t="str">
            <v>Hall, Jon</v>
          </cell>
          <cell r="M9">
            <v>8</v>
          </cell>
          <cell r="X9">
            <v>23</v>
          </cell>
          <cell r="AJ9">
            <v>1</v>
          </cell>
          <cell r="AU9">
            <v>4</v>
          </cell>
          <cell r="BG9">
            <v>0</v>
          </cell>
          <cell r="BR9">
            <v>0</v>
          </cell>
          <cell r="CD9">
            <v>0</v>
          </cell>
          <cell r="CO9">
            <v>3</v>
          </cell>
          <cell r="DA9">
            <v>1</v>
          </cell>
          <cell r="DL9">
            <v>0</v>
          </cell>
        </row>
        <row r="10">
          <cell r="A10">
            <v>40</v>
          </cell>
          <cell r="B10" t="str">
            <v>Hoke, Steve Jr</v>
          </cell>
          <cell r="M10">
            <v>5</v>
          </cell>
          <cell r="X10">
            <v>16</v>
          </cell>
          <cell r="AJ10">
            <v>0</v>
          </cell>
          <cell r="AU10">
            <v>1</v>
          </cell>
          <cell r="BG10">
            <v>0</v>
          </cell>
          <cell r="BR10">
            <v>0</v>
          </cell>
          <cell r="CD10">
            <v>0</v>
          </cell>
          <cell r="CO10">
            <v>0</v>
          </cell>
          <cell r="DA10">
            <v>0</v>
          </cell>
          <cell r="DL10">
            <v>7</v>
          </cell>
        </row>
        <row r="11">
          <cell r="A11">
            <v>38</v>
          </cell>
          <cell r="B11" t="str">
            <v>Sliver, Kevin</v>
          </cell>
          <cell r="M11">
            <v>10</v>
          </cell>
          <cell r="X11">
            <v>31</v>
          </cell>
          <cell r="AJ11">
            <v>2</v>
          </cell>
          <cell r="AU11">
            <v>8</v>
          </cell>
          <cell r="BG11">
            <v>0</v>
          </cell>
          <cell r="BR11">
            <v>0</v>
          </cell>
          <cell r="CD11">
            <v>0</v>
          </cell>
          <cell r="CO11">
            <v>2</v>
          </cell>
          <cell r="DA11">
            <v>2</v>
          </cell>
          <cell r="DL11">
            <v>17</v>
          </cell>
        </row>
        <row r="12">
          <cell r="A12">
            <v>46</v>
          </cell>
          <cell r="B12" t="str">
            <v>Wenschhof, Lonnie</v>
          </cell>
          <cell r="M12">
            <v>10</v>
          </cell>
          <cell r="X12">
            <v>28</v>
          </cell>
          <cell r="AJ12">
            <v>2</v>
          </cell>
          <cell r="AU12">
            <v>8</v>
          </cell>
          <cell r="BG12">
            <v>2</v>
          </cell>
          <cell r="BR12">
            <v>0</v>
          </cell>
          <cell r="CD12">
            <v>0</v>
          </cell>
          <cell r="CO12">
            <v>4</v>
          </cell>
          <cell r="DA12">
            <v>5</v>
          </cell>
          <cell r="DL12">
            <v>10</v>
          </cell>
        </row>
        <row r="13">
          <cell r="A13">
            <v>44</v>
          </cell>
          <cell r="B13" t="str">
            <v>Devilbiss, Dan</v>
          </cell>
          <cell r="M13">
            <v>6</v>
          </cell>
          <cell r="X13">
            <v>15</v>
          </cell>
          <cell r="AJ13">
            <v>2</v>
          </cell>
          <cell r="AU13">
            <v>4</v>
          </cell>
          <cell r="BG13">
            <v>2</v>
          </cell>
          <cell r="BR13">
            <v>0</v>
          </cell>
          <cell r="CD13">
            <v>0</v>
          </cell>
          <cell r="CO13">
            <v>2</v>
          </cell>
          <cell r="DA13">
            <v>2</v>
          </cell>
          <cell r="DL13">
            <v>5</v>
          </cell>
        </row>
        <row r="14">
          <cell r="A14">
            <v>61</v>
          </cell>
          <cell r="B14" t="str">
            <v>Topper, Rick</v>
          </cell>
          <cell r="M14">
            <v>9</v>
          </cell>
          <cell r="X14">
            <v>27</v>
          </cell>
          <cell r="AJ14">
            <v>3</v>
          </cell>
          <cell r="AU14">
            <v>6</v>
          </cell>
          <cell r="BG14">
            <v>0</v>
          </cell>
          <cell r="BR14">
            <v>0</v>
          </cell>
          <cell r="CD14">
            <v>0</v>
          </cell>
          <cell r="CO14">
            <v>1</v>
          </cell>
          <cell r="DA14">
            <v>2</v>
          </cell>
          <cell r="DL14">
            <v>11</v>
          </cell>
        </row>
        <row r="15">
          <cell r="A15">
            <v>50</v>
          </cell>
          <cell r="B15" t="str">
            <v>Knisley, Steve</v>
          </cell>
          <cell r="M15">
            <v>6</v>
          </cell>
          <cell r="X15">
            <v>16</v>
          </cell>
          <cell r="AJ15">
            <v>1</v>
          </cell>
          <cell r="AU15">
            <v>2</v>
          </cell>
          <cell r="BG15">
            <v>0</v>
          </cell>
          <cell r="BR15">
            <v>0</v>
          </cell>
          <cell r="CD15">
            <v>0</v>
          </cell>
          <cell r="CO15">
            <v>0</v>
          </cell>
          <cell r="DA15">
            <v>1</v>
          </cell>
          <cell r="DL15">
            <v>2</v>
          </cell>
        </row>
        <row r="16">
          <cell r="A16">
            <v>68</v>
          </cell>
          <cell r="B16" t="str">
            <v>Hoke, Steve Sr</v>
          </cell>
          <cell r="M16">
            <v>10</v>
          </cell>
          <cell r="X16">
            <v>27</v>
          </cell>
          <cell r="AJ16">
            <v>8</v>
          </cell>
          <cell r="AU16">
            <v>5</v>
          </cell>
          <cell r="BG16">
            <v>0</v>
          </cell>
          <cell r="BR16">
            <v>0</v>
          </cell>
          <cell r="CD16">
            <v>0</v>
          </cell>
          <cell r="CO16">
            <v>2</v>
          </cell>
          <cell r="DA16">
            <v>5</v>
          </cell>
          <cell r="DL16">
            <v>7</v>
          </cell>
        </row>
        <row r="17">
          <cell r="A17">
            <v>49</v>
          </cell>
          <cell r="B17" t="str">
            <v>Sawyer, Mark</v>
          </cell>
          <cell r="M17">
            <v>0</v>
          </cell>
          <cell r="X17">
            <v>0</v>
          </cell>
          <cell r="AJ17">
            <v>0</v>
          </cell>
          <cell r="AU17">
            <v>0</v>
          </cell>
          <cell r="BG17">
            <v>0</v>
          </cell>
          <cell r="BR17">
            <v>0</v>
          </cell>
          <cell r="CD17">
            <v>0</v>
          </cell>
          <cell r="CO17">
            <v>0</v>
          </cell>
          <cell r="DA17">
            <v>0</v>
          </cell>
          <cell r="DL17">
            <v>0</v>
          </cell>
        </row>
        <row r="19">
          <cell r="B19" t="str">
            <v>Others</v>
          </cell>
          <cell r="M19">
            <v>0</v>
          </cell>
          <cell r="X19">
            <v>0</v>
          </cell>
          <cell r="AJ19">
            <v>0</v>
          </cell>
          <cell r="AU19">
            <v>0</v>
          </cell>
          <cell r="BG19">
            <v>0</v>
          </cell>
          <cell r="BR19">
            <v>0</v>
          </cell>
          <cell r="CD19">
            <v>0</v>
          </cell>
          <cell r="CO19">
            <v>0</v>
          </cell>
          <cell r="DA19">
            <v>0</v>
          </cell>
          <cell r="DL19">
            <v>0</v>
          </cell>
        </row>
        <row r="21">
          <cell r="A21">
            <v>661</v>
          </cell>
          <cell r="M21">
            <v>109</v>
          </cell>
          <cell r="X21">
            <v>311</v>
          </cell>
          <cell r="AJ21">
            <v>43</v>
          </cell>
          <cell r="AU21">
            <v>82</v>
          </cell>
          <cell r="BG21">
            <v>14</v>
          </cell>
          <cell r="BR21">
            <v>2</v>
          </cell>
          <cell r="CD21">
            <v>3</v>
          </cell>
          <cell r="CO21">
            <v>40</v>
          </cell>
          <cell r="DA21">
            <v>35</v>
          </cell>
          <cell r="DL21">
            <v>78</v>
          </cell>
        </row>
        <row r="25">
          <cell r="A25">
            <v>44</v>
          </cell>
          <cell r="B25" t="str">
            <v>Hamme, Matt</v>
          </cell>
          <cell r="M25">
            <v>2</v>
          </cell>
          <cell r="X25">
            <v>1.667</v>
          </cell>
          <cell r="AJ25">
            <v>1</v>
          </cell>
          <cell r="AU25">
            <v>1</v>
          </cell>
          <cell r="BG25">
            <v>0</v>
          </cell>
          <cell r="BR25">
            <v>3</v>
          </cell>
          <cell r="CD25">
            <v>0</v>
          </cell>
          <cell r="CO25">
            <v>0</v>
          </cell>
          <cell r="DA25">
            <v>0</v>
          </cell>
        </row>
        <row r="26">
          <cell r="A26">
            <v>46</v>
          </cell>
          <cell r="B26" t="str">
            <v>Wenschhof, Lonnie</v>
          </cell>
          <cell r="M26">
            <v>10</v>
          </cell>
          <cell r="X26">
            <v>35.332999999999998</v>
          </cell>
          <cell r="AJ26">
            <v>59</v>
          </cell>
          <cell r="AU26">
            <v>43</v>
          </cell>
          <cell r="BG26">
            <v>33</v>
          </cell>
          <cell r="BR26">
            <v>11</v>
          </cell>
          <cell r="CD26">
            <v>0</v>
          </cell>
          <cell r="CO26">
            <v>6</v>
          </cell>
          <cell r="DA26">
            <v>0</v>
          </cell>
        </row>
        <row r="27">
          <cell r="A27">
            <v>68</v>
          </cell>
          <cell r="B27" t="str">
            <v>Hoke, Steve</v>
          </cell>
          <cell r="M27">
            <v>10</v>
          </cell>
          <cell r="X27">
            <v>30</v>
          </cell>
          <cell r="AJ27">
            <v>51</v>
          </cell>
          <cell r="AU27">
            <v>22</v>
          </cell>
          <cell r="BG27">
            <v>11</v>
          </cell>
          <cell r="BR27">
            <v>9</v>
          </cell>
          <cell r="CD27">
            <v>2</v>
          </cell>
          <cell r="CO27">
            <v>1</v>
          </cell>
          <cell r="DA27">
            <v>0</v>
          </cell>
        </row>
        <row r="28">
          <cell r="A28">
            <v>37</v>
          </cell>
          <cell r="B28" t="str">
            <v>Spangler, Adam</v>
          </cell>
          <cell r="M28">
            <v>2</v>
          </cell>
          <cell r="X28">
            <v>2</v>
          </cell>
          <cell r="AJ28">
            <v>2</v>
          </cell>
          <cell r="AU28">
            <v>0</v>
          </cell>
          <cell r="BG28">
            <v>0</v>
          </cell>
          <cell r="BR28">
            <v>1</v>
          </cell>
          <cell r="CD28">
            <v>0</v>
          </cell>
          <cell r="CO28">
            <v>0</v>
          </cell>
          <cell r="DA28">
            <v>0</v>
          </cell>
        </row>
        <row r="34">
          <cell r="M34">
            <v>24</v>
          </cell>
          <cell r="X34">
            <v>69</v>
          </cell>
          <cell r="AJ34">
            <v>113</v>
          </cell>
          <cell r="AU34">
            <v>66</v>
          </cell>
          <cell r="BG34">
            <v>44</v>
          </cell>
          <cell r="BR34">
            <v>24</v>
          </cell>
          <cell r="CD34">
            <v>2</v>
          </cell>
          <cell r="CO34">
            <v>7</v>
          </cell>
          <cell r="DA34">
            <v>0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YTD Stats"/>
      <sheetName val="GBG"/>
    </sheetNames>
    <sheetDataSet>
      <sheetData sheetId="0" refreshError="1"/>
      <sheetData sheetId="1">
        <row r="4">
          <cell r="A4">
            <v>52</v>
          </cell>
          <cell r="B4" t="str">
            <v>Seitz, Tim</v>
          </cell>
          <cell r="M4">
            <v>10</v>
          </cell>
          <cell r="X4">
            <v>27</v>
          </cell>
          <cell r="AJ4">
            <v>7</v>
          </cell>
          <cell r="AU4">
            <v>12</v>
          </cell>
          <cell r="BG4">
            <v>2</v>
          </cell>
          <cell r="BR4">
            <v>0</v>
          </cell>
          <cell r="CD4">
            <v>0</v>
          </cell>
          <cell r="CO4">
            <v>5</v>
          </cell>
          <cell r="DA4">
            <v>3</v>
          </cell>
          <cell r="DL4">
            <v>0</v>
          </cell>
        </row>
        <row r="5">
          <cell r="A5">
            <v>51</v>
          </cell>
          <cell r="B5" t="str">
            <v>Millon, Ernie</v>
          </cell>
          <cell r="M5">
            <v>10</v>
          </cell>
          <cell r="X5">
            <v>29</v>
          </cell>
          <cell r="AJ5">
            <v>9</v>
          </cell>
          <cell r="AU5">
            <v>11</v>
          </cell>
          <cell r="BG5">
            <v>4</v>
          </cell>
          <cell r="BR5">
            <v>0</v>
          </cell>
          <cell r="CD5">
            <v>0</v>
          </cell>
          <cell r="CO5">
            <v>4</v>
          </cell>
          <cell r="DA5">
            <v>2</v>
          </cell>
          <cell r="DL5">
            <v>7</v>
          </cell>
        </row>
        <row r="6">
          <cell r="A6">
            <v>53</v>
          </cell>
          <cell r="B6" t="str">
            <v>Shoff, Todd</v>
          </cell>
          <cell r="M6">
            <v>9</v>
          </cell>
          <cell r="X6">
            <v>25</v>
          </cell>
          <cell r="AJ6">
            <v>8</v>
          </cell>
          <cell r="AU6">
            <v>12</v>
          </cell>
          <cell r="BG6">
            <v>2</v>
          </cell>
          <cell r="BR6">
            <v>0</v>
          </cell>
          <cell r="CD6">
            <v>0</v>
          </cell>
          <cell r="CO6">
            <v>6</v>
          </cell>
          <cell r="DA6">
            <v>1</v>
          </cell>
          <cell r="DL6">
            <v>2</v>
          </cell>
        </row>
        <row r="7">
          <cell r="A7">
            <v>52</v>
          </cell>
          <cell r="B7" t="str">
            <v>Pessognelli, Ken</v>
          </cell>
          <cell r="M7">
            <v>10</v>
          </cell>
          <cell r="X7">
            <v>27</v>
          </cell>
          <cell r="AJ7">
            <v>7</v>
          </cell>
          <cell r="AU7">
            <v>15</v>
          </cell>
          <cell r="BG7">
            <v>3</v>
          </cell>
          <cell r="BR7">
            <v>0</v>
          </cell>
          <cell r="CD7">
            <v>0</v>
          </cell>
          <cell r="CO7">
            <v>9</v>
          </cell>
          <cell r="DA7">
            <v>3</v>
          </cell>
          <cell r="DL7">
            <v>1</v>
          </cell>
        </row>
        <row r="8">
          <cell r="A8">
            <v>47</v>
          </cell>
          <cell r="B8" t="str">
            <v>Burk, Steve</v>
          </cell>
          <cell r="M8">
            <v>9</v>
          </cell>
          <cell r="X8">
            <v>22</v>
          </cell>
          <cell r="AJ8">
            <v>4</v>
          </cell>
          <cell r="AU8">
            <v>15</v>
          </cell>
          <cell r="BG8">
            <v>3</v>
          </cell>
          <cell r="BR8">
            <v>0</v>
          </cell>
          <cell r="CD8">
            <v>0</v>
          </cell>
          <cell r="CO8">
            <v>5</v>
          </cell>
          <cell r="DA8">
            <v>5</v>
          </cell>
          <cell r="DL8">
            <v>1</v>
          </cell>
        </row>
        <row r="9">
          <cell r="A9">
            <v>56</v>
          </cell>
          <cell r="B9" t="str">
            <v>Riccobono, Ric</v>
          </cell>
          <cell r="M9">
            <v>10</v>
          </cell>
          <cell r="X9">
            <v>29</v>
          </cell>
          <cell r="AJ9">
            <v>6</v>
          </cell>
          <cell r="AU9">
            <v>11</v>
          </cell>
          <cell r="BG9">
            <v>0</v>
          </cell>
          <cell r="BR9">
            <v>0</v>
          </cell>
          <cell r="CD9">
            <v>0</v>
          </cell>
          <cell r="CO9">
            <v>7</v>
          </cell>
          <cell r="DA9">
            <v>1</v>
          </cell>
          <cell r="DL9">
            <v>7</v>
          </cell>
        </row>
        <row r="10">
          <cell r="A10">
            <v>47</v>
          </cell>
          <cell r="B10" t="str">
            <v>Shirey, Mike</v>
          </cell>
          <cell r="M10">
            <v>9</v>
          </cell>
          <cell r="X10">
            <v>27</v>
          </cell>
          <cell r="AJ10">
            <v>4</v>
          </cell>
          <cell r="AU10">
            <v>10</v>
          </cell>
          <cell r="BG10">
            <v>1</v>
          </cell>
          <cell r="BR10">
            <v>1</v>
          </cell>
          <cell r="CD10">
            <v>0</v>
          </cell>
          <cell r="CO10">
            <v>3</v>
          </cell>
          <cell r="DA10">
            <v>1</v>
          </cell>
          <cell r="DL10">
            <v>3</v>
          </cell>
        </row>
        <row r="11">
          <cell r="A11">
            <v>41</v>
          </cell>
          <cell r="B11" t="str">
            <v>Yerg, Jason</v>
          </cell>
          <cell r="M11">
            <v>3</v>
          </cell>
          <cell r="X11">
            <v>9</v>
          </cell>
          <cell r="AJ11">
            <v>2</v>
          </cell>
          <cell r="AU11">
            <v>4</v>
          </cell>
          <cell r="BG11">
            <v>2</v>
          </cell>
          <cell r="BR11">
            <v>0</v>
          </cell>
          <cell r="CD11">
            <v>0</v>
          </cell>
          <cell r="CO11">
            <v>2</v>
          </cell>
          <cell r="DA11">
            <v>0</v>
          </cell>
          <cell r="DL11">
            <v>0</v>
          </cell>
        </row>
        <row r="12">
          <cell r="A12">
            <v>53</v>
          </cell>
          <cell r="B12" t="str">
            <v>Frey, Joe</v>
          </cell>
          <cell r="M12">
            <v>8</v>
          </cell>
          <cell r="X12">
            <v>22</v>
          </cell>
          <cell r="AJ12">
            <v>0</v>
          </cell>
          <cell r="AU12">
            <v>7</v>
          </cell>
          <cell r="BG12">
            <v>0</v>
          </cell>
          <cell r="BR12">
            <v>0</v>
          </cell>
          <cell r="CD12">
            <v>0</v>
          </cell>
          <cell r="CO12">
            <v>4</v>
          </cell>
          <cell r="DA12">
            <v>2</v>
          </cell>
          <cell r="DL12">
            <v>8</v>
          </cell>
        </row>
        <row r="13">
          <cell r="A13">
            <v>43</v>
          </cell>
          <cell r="B13" t="str">
            <v>Willet, Dave</v>
          </cell>
          <cell r="M13">
            <v>9</v>
          </cell>
          <cell r="X13">
            <v>25</v>
          </cell>
          <cell r="AJ13">
            <v>2</v>
          </cell>
          <cell r="AU13">
            <v>7</v>
          </cell>
          <cell r="BG13">
            <v>0</v>
          </cell>
          <cell r="BR13">
            <v>0</v>
          </cell>
          <cell r="CD13">
            <v>0</v>
          </cell>
          <cell r="CO13">
            <v>2</v>
          </cell>
          <cell r="DA13">
            <v>3</v>
          </cell>
          <cell r="DL13">
            <v>10</v>
          </cell>
        </row>
        <row r="14">
          <cell r="A14">
            <v>41</v>
          </cell>
          <cell r="B14" t="str">
            <v>Aylward, Bruce</v>
          </cell>
          <cell r="M14">
            <v>7</v>
          </cell>
          <cell r="X14">
            <v>17</v>
          </cell>
          <cell r="AJ14">
            <v>3</v>
          </cell>
          <cell r="AU14">
            <v>7</v>
          </cell>
          <cell r="BG14">
            <v>1</v>
          </cell>
          <cell r="BR14">
            <v>0</v>
          </cell>
          <cell r="CD14">
            <v>0</v>
          </cell>
          <cell r="CO14">
            <v>2</v>
          </cell>
          <cell r="DA14">
            <v>3</v>
          </cell>
          <cell r="DL14">
            <v>4</v>
          </cell>
        </row>
        <row r="15">
          <cell r="A15">
            <v>40</v>
          </cell>
          <cell r="B15" t="str">
            <v>Frey, Charles</v>
          </cell>
          <cell r="M15">
            <v>9</v>
          </cell>
          <cell r="X15">
            <v>21</v>
          </cell>
          <cell r="AJ15">
            <v>1</v>
          </cell>
          <cell r="AU15">
            <v>0</v>
          </cell>
          <cell r="BG15">
            <v>0</v>
          </cell>
          <cell r="BR15">
            <v>0</v>
          </cell>
          <cell r="CD15">
            <v>0</v>
          </cell>
          <cell r="CO15">
            <v>0</v>
          </cell>
          <cell r="DA15">
            <v>4</v>
          </cell>
          <cell r="DL15">
            <v>12</v>
          </cell>
        </row>
        <row r="16">
          <cell r="A16">
            <v>59</v>
          </cell>
          <cell r="B16" t="str">
            <v>Wentland, Barry</v>
          </cell>
          <cell r="M16">
            <v>9</v>
          </cell>
          <cell r="X16">
            <v>23</v>
          </cell>
          <cell r="AJ16">
            <v>2</v>
          </cell>
          <cell r="AU16">
            <v>7</v>
          </cell>
          <cell r="BG16">
            <v>1</v>
          </cell>
          <cell r="BR16">
            <v>0</v>
          </cell>
          <cell r="CD16">
            <v>0</v>
          </cell>
          <cell r="CO16">
            <v>4</v>
          </cell>
          <cell r="DA16">
            <v>4</v>
          </cell>
          <cell r="DL16">
            <v>3</v>
          </cell>
        </row>
        <row r="19">
          <cell r="B19" t="str">
            <v>Others</v>
          </cell>
          <cell r="M19">
            <v>0</v>
          </cell>
          <cell r="X19">
            <v>0</v>
          </cell>
          <cell r="AJ19">
            <v>0</v>
          </cell>
          <cell r="AU19">
            <v>0</v>
          </cell>
          <cell r="BG19">
            <v>0</v>
          </cell>
          <cell r="BR19">
            <v>0</v>
          </cell>
          <cell r="CD19">
            <v>0</v>
          </cell>
          <cell r="CO19">
            <v>0</v>
          </cell>
          <cell r="DA19">
            <v>0</v>
          </cell>
          <cell r="DL19">
            <v>0</v>
          </cell>
        </row>
        <row r="21">
          <cell r="A21">
            <v>635</v>
          </cell>
          <cell r="M21">
            <v>112</v>
          </cell>
          <cell r="X21">
            <v>303</v>
          </cell>
          <cell r="AJ21">
            <v>55</v>
          </cell>
          <cell r="AU21">
            <v>118</v>
          </cell>
          <cell r="BG21">
            <v>19</v>
          </cell>
          <cell r="BR21">
            <v>1</v>
          </cell>
          <cell r="CD21">
            <v>0</v>
          </cell>
          <cell r="CO21">
            <v>53</v>
          </cell>
          <cell r="DA21">
            <v>32</v>
          </cell>
          <cell r="DL21">
            <v>58</v>
          </cell>
        </row>
        <row r="25">
          <cell r="A25">
            <v>51</v>
          </cell>
          <cell r="B25" t="str">
            <v>Millon, Ernie</v>
          </cell>
          <cell r="M25">
            <v>4</v>
          </cell>
          <cell r="X25">
            <v>7</v>
          </cell>
          <cell r="AJ25">
            <v>12</v>
          </cell>
          <cell r="AU25">
            <v>9</v>
          </cell>
          <cell r="BG25">
            <v>5</v>
          </cell>
          <cell r="BR25">
            <v>6</v>
          </cell>
          <cell r="CD25">
            <v>1</v>
          </cell>
          <cell r="CO25">
            <v>1</v>
          </cell>
          <cell r="DA25">
            <v>0</v>
          </cell>
        </row>
        <row r="26">
          <cell r="A26">
            <v>53</v>
          </cell>
          <cell r="B26" t="str">
            <v>Shoff, Todd</v>
          </cell>
          <cell r="M26">
            <v>9</v>
          </cell>
          <cell r="X26">
            <v>35.332999999999998</v>
          </cell>
          <cell r="AJ26">
            <v>54</v>
          </cell>
          <cell r="AU26">
            <v>35</v>
          </cell>
          <cell r="BG26">
            <v>21</v>
          </cell>
          <cell r="BR26">
            <v>34</v>
          </cell>
          <cell r="CD26">
            <v>2</v>
          </cell>
          <cell r="CO26">
            <v>2</v>
          </cell>
          <cell r="DA26">
            <v>0</v>
          </cell>
        </row>
        <row r="27">
          <cell r="A27">
            <v>52</v>
          </cell>
          <cell r="B27" t="str">
            <v>Pessognelli, Ken</v>
          </cell>
          <cell r="M27">
            <v>8</v>
          </cell>
          <cell r="X27">
            <v>21.667000000000002</v>
          </cell>
          <cell r="AJ27">
            <v>33</v>
          </cell>
          <cell r="AU27">
            <v>18</v>
          </cell>
          <cell r="BG27">
            <v>18</v>
          </cell>
          <cell r="BR27">
            <v>7</v>
          </cell>
          <cell r="CD27">
            <v>2</v>
          </cell>
          <cell r="CO27">
            <v>1</v>
          </cell>
          <cell r="DA27">
            <v>2</v>
          </cell>
        </row>
        <row r="28">
          <cell r="A28">
            <v>52</v>
          </cell>
          <cell r="B28" t="str">
            <v>Seitz, Tim</v>
          </cell>
          <cell r="M28">
            <v>1</v>
          </cell>
          <cell r="X28">
            <v>2</v>
          </cell>
          <cell r="AJ28">
            <v>7</v>
          </cell>
          <cell r="AU28">
            <v>9</v>
          </cell>
          <cell r="BG28">
            <v>6</v>
          </cell>
          <cell r="BR28">
            <v>2</v>
          </cell>
          <cell r="CD28">
            <v>0</v>
          </cell>
          <cell r="CO28">
            <v>1</v>
          </cell>
          <cell r="DA28">
            <v>0</v>
          </cell>
        </row>
        <row r="34">
          <cell r="M34">
            <v>22</v>
          </cell>
          <cell r="X34">
            <v>66</v>
          </cell>
          <cell r="AJ34">
            <v>106</v>
          </cell>
          <cell r="AU34">
            <v>71</v>
          </cell>
          <cell r="BG34">
            <v>50</v>
          </cell>
          <cell r="BR34">
            <v>49</v>
          </cell>
          <cell r="CD34">
            <v>5</v>
          </cell>
          <cell r="CO34">
            <v>5</v>
          </cell>
          <cell r="DA34">
            <v>2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YTD Stats"/>
      <sheetName val="GBG"/>
    </sheetNames>
    <sheetDataSet>
      <sheetData sheetId="0" refreshError="1"/>
      <sheetData sheetId="1">
        <row r="4">
          <cell r="A4">
            <v>53</v>
          </cell>
          <cell r="B4" t="str">
            <v>Spring, Kirk</v>
          </cell>
          <cell r="M4">
            <v>7</v>
          </cell>
          <cell r="X4">
            <v>20</v>
          </cell>
          <cell r="AJ4">
            <v>4</v>
          </cell>
          <cell r="AU4">
            <v>8</v>
          </cell>
          <cell r="BG4">
            <v>2</v>
          </cell>
          <cell r="BR4">
            <v>0</v>
          </cell>
          <cell r="CD4">
            <v>0</v>
          </cell>
          <cell r="CO4">
            <v>0</v>
          </cell>
          <cell r="DA4">
            <v>3</v>
          </cell>
          <cell r="DL4">
            <v>2</v>
          </cell>
        </row>
        <row r="5">
          <cell r="A5">
            <v>55</v>
          </cell>
          <cell r="B5" t="str">
            <v>Heidlebaugh, Brett</v>
          </cell>
          <cell r="M5">
            <v>9</v>
          </cell>
          <cell r="X5">
            <v>26</v>
          </cell>
          <cell r="AJ5">
            <v>8</v>
          </cell>
          <cell r="AU5">
            <v>6</v>
          </cell>
          <cell r="BG5">
            <v>0</v>
          </cell>
          <cell r="BR5">
            <v>0</v>
          </cell>
          <cell r="CD5">
            <v>0</v>
          </cell>
          <cell r="CO5">
            <v>3</v>
          </cell>
          <cell r="DA5">
            <v>3</v>
          </cell>
          <cell r="DL5">
            <v>1</v>
          </cell>
        </row>
        <row r="6">
          <cell r="A6">
            <v>45</v>
          </cell>
          <cell r="B6" t="str">
            <v>Allman, Bill</v>
          </cell>
          <cell r="M6">
            <v>9</v>
          </cell>
          <cell r="X6">
            <v>23</v>
          </cell>
          <cell r="AJ6">
            <v>7</v>
          </cell>
          <cell r="AU6">
            <v>8</v>
          </cell>
          <cell r="BG6">
            <v>0</v>
          </cell>
          <cell r="BR6">
            <v>0</v>
          </cell>
          <cell r="CD6">
            <v>0</v>
          </cell>
          <cell r="CO6">
            <v>6</v>
          </cell>
          <cell r="DA6">
            <v>3</v>
          </cell>
          <cell r="DL6">
            <v>2</v>
          </cell>
        </row>
        <row r="7">
          <cell r="A7">
            <v>48</v>
          </cell>
          <cell r="B7" t="str">
            <v>Mercado, Steve</v>
          </cell>
          <cell r="M7">
            <v>10</v>
          </cell>
          <cell r="X7">
            <v>26</v>
          </cell>
          <cell r="AJ7">
            <v>7</v>
          </cell>
          <cell r="AU7">
            <v>9</v>
          </cell>
          <cell r="BG7">
            <v>1</v>
          </cell>
          <cell r="BR7">
            <v>0</v>
          </cell>
          <cell r="CD7">
            <v>0</v>
          </cell>
          <cell r="CO7">
            <v>3</v>
          </cell>
          <cell r="DA7">
            <v>4</v>
          </cell>
          <cell r="DL7">
            <v>3</v>
          </cell>
        </row>
        <row r="8">
          <cell r="A8">
            <v>42</v>
          </cell>
          <cell r="B8" t="str">
            <v>Helms, Phil</v>
          </cell>
          <cell r="M8">
            <v>7</v>
          </cell>
          <cell r="X8">
            <v>16</v>
          </cell>
          <cell r="AJ8">
            <v>5</v>
          </cell>
          <cell r="AU8">
            <v>8</v>
          </cell>
          <cell r="BG8">
            <v>1</v>
          </cell>
          <cell r="BR8">
            <v>1</v>
          </cell>
          <cell r="CD8">
            <v>0</v>
          </cell>
          <cell r="CO8">
            <v>1</v>
          </cell>
          <cell r="DA8">
            <v>3</v>
          </cell>
          <cell r="DL8">
            <v>0</v>
          </cell>
        </row>
        <row r="9">
          <cell r="A9">
            <v>60</v>
          </cell>
          <cell r="B9" t="str">
            <v>Schmuck, Keith</v>
          </cell>
          <cell r="M9">
            <v>10</v>
          </cell>
          <cell r="X9">
            <v>26</v>
          </cell>
          <cell r="AJ9">
            <v>5</v>
          </cell>
          <cell r="AU9">
            <v>10</v>
          </cell>
          <cell r="BG9">
            <v>2</v>
          </cell>
          <cell r="BR9">
            <v>0</v>
          </cell>
          <cell r="CD9">
            <v>0</v>
          </cell>
          <cell r="CO9">
            <v>10</v>
          </cell>
          <cell r="DA9">
            <v>4</v>
          </cell>
          <cell r="DL9">
            <v>1</v>
          </cell>
        </row>
        <row r="10">
          <cell r="A10">
            <v>53</v>
          </cell>
          <cell r="B10" t="str">
            <v>Schnetzka, Jim</v>
          </cell>
          <cell r="M10">
            <v>8</v>
          </cell>
          <cell r="X10">
            <v>23</v>
          </cell>
          <cell r="AJ10">
            <v>3</v>
          </cell>
          <cell r="AU10">
            <v>8</v>
          </cell>
          <cell r="BG10">
            <v>2</v>
          </cell>
          <cell r="BR10">
            <v>0</v>
          </cell>
          <cell r="CD10">
            <v>1</v>
          </cell>
          <cell r="CO10">
            <v>6</v>
          </cell>
          <cell r="DA10">
            <v>1</v>
          </cell>
          <cell r="DL10">
            <v>2</v>
          </cell>
        </row>
        <row r="11">
          <cell r="A11">
            <v>50</v>
          </cell>
          <cell r="B11" t="str">
            <v>Lindstrom. Kevin</v>
          </cell>
          <cell r="M11">
            <v>8</v>
          </cell>
          <cell r="X11">
            <v>23</v>
          </cell>
          <cell r="AJ11">
            <v>4</v>
          </cell>
          <cell r="AU11">
            <v>8</v>
          </cell>
          <cell r="BG11">
            <v>0</v>
          </cell>
          <cell r="BR11">
            <v>0</v>
          </cell>
          <cell r="CD11">
            <v>0</v>
          </cell>
          <cell r="CO11">
            <v>6</v>
          </cell>
          <cell r="DA11">
            <v>1</v>
          </cell>
          <cell r="DL11">
            <v>1</v>
          </cell>
        </row>
        <row r="12">
          <cell r="A12">
            <v>50</v>
          </cell>
          <cell r="B12" t="str">
            <v>Werner, Bob</v>
          </cell>
          <cell r="M12">
            <v>6</v>
          </cell>
          <cell r="X12">
            <v>17</v>
          </cell>
          <cell r="AJ12">
            <v>0</v>
          </cell>
          <cell r="AU12">
            <v>5</v>
          </cell>
          <cell r="BG12">
            <v>0</v>
          </cell>
          <cell r="BR12">
            <v>0</v>
          </cell>
          <cell r="CD12">
            <v>0</v>
          </cell>
          <cell r="CO12">
            <v>1</v>
          </cell>
          <cell r="DA12">
            <v>0</v>
          </cell>
          <cell r="DL12">
            <v>5</v>
          </cell>
        </row>
        <row r="13">
          <cell r="A13">
            <v>48</v>
          </cell>
          <cell r="B13" t="str">
            <v>Miller, Steve</v>
          </cell>
          <cell r="M13">
            <v>7</v>
          </cell>
          <cell r="X13">
            <v>19</v>
          </cell>
          <cell r="AJ13">
            <v>0</v>
          </cell>
          <cell r="AU13">
            <v>5</v>
          </cell>
          <cell r="BG13">
            <v>1</v>
          </cell>
          <cell r="BR13">
            <v>0</v>
          </cell>
          <cell r="CD13">
            <v>0</v>
          </cell>
          <cell r="CO13">
            <v>3</v>
          </cell>
          <cell r="DA13">
            <v>1</v>
          </cell>
          <cell r="DL13">
            <v>5</v>
          </cell>
        </row>
        <row r="14">
          <cell r="A14">
            <v>58</v>
          </cell>
          <cell r="B14" t="str">
            <v>Mitzel, Mike</v>
          </cell>
          <cell r="M14">
            <v>10</v>
          </cell>
          <cell r="X14">
            <v>30</v>
          </cell>
          <cell r="AJ14">
            <v>2</v>
          </cell>
          <cell r="AU14">
            <v>5</v>
          </cell>
          <cell r="BG14">
            <v>0</v>
          </cell>
          <cell r="BR14">
            <v>0</v>
          </cell>
          <cell r="CD14">
            <v>0</v>
          </cell>
          <cell r="CO14">
            <v>4</v>
          </cell>
          <cell r="DA14">
            <v>1</v>
          </cell>
          <cell r="DL14">
            <v>5</v>
          </cell>
        </row>
        <row r="15">
          <cell r="A15">
            <v>60</v>
          </cell>
          <cell r="B15" t="str">
            <v>Kennedy, Mike</v>
          </cell>
          <cell r="M15">
            <v>8</v>
          </cell>
          <cell r="X15">
            <v>18</v>
          </cell>
          <cell r="AJ15">
            <v>2</v>
          </cell>
          <cell r="AU15">
            <v>3</v>
          </cell>
          <cell r="BG15">
            <v>0</v>
          </cell>
          <cell r="BR15">
            <v>0</v>
          </cell>
          <cell r="CD15">
            <v>0</v>
          </cell>
          <cell r="CO15">
            <v>1</v>
          </cell>
          <cell r="DA15">
            <v>5</v>
          </cell>
          <cell r="DL15">
            <v>2</v>
          </cell>
        </row>
        <row r="16">
          <cell r="A16">
            <v>39</v>
          </cell>
          <cell r="B16" t="str">
            <v>Mitchell, Chad</v>
          </cell>
          <cell r="M16">
            <v>7</v>
          </cell>
          <cell r="X16">
            <v>21</v>
          </cell>
          <cell r="AJ16">
            <v>3</v>
          </cell>
          <cell r="AU16">
            <v>7</v>
          </cell>
          <cell r="BG16">
            <v>1</v>
          </cell>
          <cell r="BR16">
            <v>1</v>
          </cell>
          <cell r="CD16">
            <v>0</v>
          </cell>
          <cell r="CO16">
            <v>0</v>
          </cell>
          <cell r="DA16">
            <v>0</v>
          </cell>
          <cell r="DL16">
            <v>3</v>
          </cell>
        </row>
        <row r="19">
          <cell r="B19" t="str">
            <v>Others</v>
          </cell>
          <cell r="M19">
            <v>0</v>
          </cell>
          <cell r="X19">
            <v>0</v>
          </cell>
          <cell r="AJ19">
            <v>0</v>
          </cell>
          <cell r="AU19">
            <v>0</v>
          </cell>
          <cell r="BG19">
            <v>0</v>
          </cell>
          <cell r="BR19">
            <v>0</v>
          </cell>
          <cell r="CD19">
            <v>0</v>
          </cell>
          <cell r="CO19">
            <v>0</v>
          </cell>
          <cell r="DA19">
            <v>0</v>
          </cell>
          <cell r="DL19">
            <v>0</v>
          </cell>
        </row>
        <row r="21">
          <cell r="A21">
            <v>722</v>
          </cell>
          <cell r="M21">
            <v>109</v>
          </cell>
          <cell r="X21">
            <v>294</v>
          </cell>
          <cell r="AJ21">
            <v>51</v>
          </cell>
          <cell r="AU21">
            <v>90</v>
          </cell>
          <cell r="BG21">
            <v>10</v>
          </cell>
          <cell r="BR21">
            <v>2</v>
          </cell>
          <cell r="CD21">
            <v>1</v>
          </cell>
          <cell r="CO21">
            <v>44</v>
          </cell>
          <cell r="DA21">
            <v>30</v>
          </cell>
          <cell r="DL21">
            <v>34</v>
          </cell>
        </row>
        <row r="25">
          <cell r="A25">
            <v>45</v>
          </cell>
          <cell r="B25" t="str">
            <v>Allman, Bill</v>
          </cell>
          <cell r="M25">
            <v>2</v>
          </cell>
          <cell r="X25">
            <v>5.3330000000000002</v>
          </cell>
          <cell r="AJ25">
            <v>17</v>
          </cell>
          <cell r="AU25">
            <v>14</v>
          </cell>
          <cell r="BG25">
            <v>3</v>
          </cell>
          <cell r="BR25">
            <v>6</v>
          </cell>
          <cell r="CD25">
            <v>0</v>
          </cell>
          <cell r="CO25">
            <v>2</v>
          </cell>
          <cell r="DA25">
            <v>0</v>
          </cell>
        </row>
        <row r="26">
          <cell r="A26">
            <v>48</v>
          </cell>
          <cell r="B26" t="str">
            <v>Mercado, Steve</v>
          </cell>
          <cell r="M26">
            <v>4</v>
          </cell>
          <cell r="X26">
            <v>9.3339999999999996</v>
          </cell>
          <cell r="AJ26">
            <v>24</v>
          </cell>
          <cell r="AU26">
            <v>22</v>
          </cell>
          <cell r="BG26">
            <v>8</v>
          </cell>
          <cell r="BR26">
            <v>5</v>
          </cell>
          <cell r="CD26">
            <v>0</v>
          </cell>
          <cell r="CO26">
            <v>1</v>
          </cell>
          <cell r="DA26">
            <v>1</v>
          </cell>
        </row>
        <row r="27">
          <cell r="A27">
            <v>42</v>
          </cell>
          <cell r="B27" t="str">
            <v>Helms, Phil</v>
          </cell>
          <cell r="M27">
            <v>7</v>
          </cell>
          <cell r="X27">
            <v>19.332999999999998</v>
          </cell>
          <cell r="AJ27">
            <v>27</v>
          </cell>
          <cell r="AU27">
            <v>14</v>
          </cell>
          <cell r="BG27">
            <v>13</v>
          </cell>
          <cell r="BR27">
            <v>13</v>
          </cell>
          <cell r="CD27">
            <v>0</v>
          </cell>
          <cell r="CO27">
            <v>2</v>
          </cell>
          <cell r="DA27">
            <v>2</v>
          </cell>
        </row>
        <row r="28">
          <cell r="A28">
            <v>39</v>
          </cell>
          <cell r="B28" t="str">
            <v>Mitchell, Chad</v>
          </cell>
          <cell r="M28">
            <v>6</v>
          </cell>
          <cell r="X28">
            <v>24</v>
          </cell>
          <cell r="AJ28">
            <v>18</v>
          </cell>
          <cell r="AU28">
            <v>4</v>
          </cell>
          <cell r="BG28">
            <v>6</v>
          </cell>
          <cell r="BR28">
            <v>25</v>
          </cell>
          <cell r="CD28">
            <v>3</v>
          </cell>
          <cell r="CO28">
            <v>1</v>
          </cell>
          <cell r="DA28">
            <v>0</v>
          </cell>
        </row>
        <row r="29">
          <cell r="A29">
            <v>48</v>
          </cell>
          <cell r="B29" t="str">
            <v>Miller, Steve</v>
          </cell>
          <cell r="M29">
            <v>3</v>
          </cell>
          <cell r="X29">
            <v>7</v>
          </cell>
          <cell r="AJ29">
            <v>14</v>
          </cell>
          <cell r="AU29">
            <v>11</v>
          </cell>
          <cell r="BG29">
            <v>5</v>
          </cell>
          <cell r="BR29">
            <v>4</v>
          </cell>
          <cell r="CD29">
            <v>1</v>
          </cell>
          <cell r="CO29">
            <v>0</v>
          </cell>
          <cell r="DA29">
            <v>1</v>
          </cell>
        </row>
        <row r="30">
          <cell r="A30">
            <v>60</v>
          </cell>
          <cell r="B30" t="str">
            <v>Schmuck, Keith</v>
          </cell>
          <cell r="M30">
            <v>1</v>
          </cell>
          <cell r="X30">
            <v>2</v>
          </cell>
          <cell r="AJ30">
            <v>5</v>
          </cell>
          <cell r="AU30">
            <v>5</v>
          </cell>
          <cell r="BG30">
            <v>3</v>
          </cell>
          <cell r="BR30">
            <v>0</v>
          </cell>
          <cell r="CD30">
            <v>0</v>
          </cell>
          <cell r="CO30">
            <v>0</v>
          </cell>
          <cell r="DA30">
            <v>0</v>
          </cell>
        </row>
        <row r="34">
          <cell r="M34">
            <v>23</v>
          </cell>
          <cell r="X34">
            <v>67</v>
          </cell>
          <cell r="AJ34">
            <v>105</v>
          </cell>
          <cell r="AU34">
            <v>70</v>
          </cell>
          <cell r="BG34">
            <v>38</v>
          </cell>
          <cell r="BR34">
            <v>53</v>
          </cell>
          <cell r="CD34">
            <v>4</v>
          </cell>
          <cell r="CO34">
            <v>6</v>
          </cell>
          <cell r="DA34">
            <v>4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YTD Stats"/>
      <sheetName val="GBG"/>
    </sheetNames>
    <sheetDataSet>
      <sheetData sheetId="0" refreshError="1"/>
      <sheetData sheetId="1">
        <row r="4">
          <cell r="A4">
            <v>40</v>
          </cell>
          <cell r="B4" t="str">
            <v>Heaps, Erin</v>
          </cell>
          <cell r="M4">
            <v>6</v>
          </cell>
          <cell r="X4">
            <v>19</v>
          </cell>
          <cell r="AJ4">
            <v>7</v>
          </cell>
          <cell r="AU4">
            <v>6</v>
          </cell>
          <cell r="BG4">
            <v>2</v>
          </cell>
          <cell r="BR4">
            <v>0</v>
          </cell>
          <cell r="CD4">
            <v>0</v>
          </cell>
          <cell r="CO4">
            <v>5</v>
          </cell>
          <cell r="DA4">
            <v>1</v>
          </cell>
          <cell r="DL4">
            <v>0</v>
          </cell>
        </row>
        <row r="5">
          <cell r="A5">
            <v>44</v>
          </cell>
          <cell r="B5" t="str">
            <v>Goshorn, Cory</v>
          </cell>
          <cell r="M5">
            <v>9</v>
          </cell>
          <cell r="X5">
            <v>30</v>
          </cell>
          <cell r="AJ5">
            <v>11</v>
          </cell>
          <cell r="AU5">
            <v>13</v>
          </cell>
          <cell r="BG5">
            <v>4</v>
          </cell>
          <cell r="BR5">
            <v>0</v>
          </cell>
          <cell r="CD5">
            <v>0</v>
          </cell>
          <cell r="CO5">
            <v>10</v>
          </cell>
          <cell r="DA5">
            <v>2</v>
          </cell>
          <cell r="DL5">
            <v>3</v>
          </cell>
        </row>
        <row r="6">
          <cell r="A6">
            <v>48</v>
          </cell>
          <cell r="B6" t="str">
            <v>Knaub, Corey</v>
          </cell>
          <cell r="M6">
            <v>10</v>
          </cell>
          <cell r="X6">
            <v>33</v>
          </cell>
          <cell r="AJ6">
            <v>13</v>
          </cell>
          <cell r="AU6">
            <v>12</v>
          </cell>
          <cell r="BG6">
            <v>1</v>
          </cell>
          <cell r="BR6">
            <v>0</v>
          </cell>
          <cell r="CD6">
            <v>0</v>
          </cell>
          <cell r="CO6">
            <v>1</v>
          </cell>
          <cell r="DA6">
            <v>3</v>
          </cell>
          <cell r="DL6">
            <v>1</v>
          </cell>
        </row>
        <row r="7">
          <cell r="A7">
            <v>42</v>
          </cell>
          <cell r="B7" t="str">
            <v>Yoho, Eric</v>
          </cell>
          <cell r="M7">
            <v>10</v>
          </cell>
          <cell r="X7">
            <v>27</v>
          </cell>
          <cell r="AJ7">
            <v>18</v>
          </cell>
          <cell r="AU7">
            <v>12</v>
          </cell>
          <cell r="BG7">
            <v>1</v>
          </cell>
          <cell r="BR7">
            <v>1</v>
          </cell>
          <cell r="CD7">
            <v>0</v>
          </cell>
          <cell r="CO7">
            <v>8</v>
          </cell>
          <cell r="DA7">
            <v>10</v>
          </cell>
          <cell r="DL7">
            <v>0</v>
          </cell>
        </row>
        <row r="8">
          <cell r="A8">
            <v>52</v>
          </cell>
          <cell r="B8" t="str">
            <v>Drake, Bob</v>
          </cell>
          <cell r="M8">
            <v>10</v>
          </cell>
          <cell r="X8">
            <v>28</v>
          </cell>
          <cell r="AJ8">
            <v>6</v>
          </cell>
          <cell r="AU8">
            <v>14</v>
          </cell>
          <cell r="BG8">
            <v>1</v>
          </cell>
          <cell r="BR8">
            <v>0</v>
          </cell>
          <cell r="CD8">
            <v>0</v>
          </cell>
          <cell r="CO8">
            <v>14</v>
          </cell>
          <cell r="DA8">
            <v>8</v>
          </cell>
          <cell r="DL8">
            <v>0</v>
          </cell>
        </row>
        <row r="9">
          <cell r="A9">
            <v>37</v>
          </cell>
          <cell r="B9" t="str">
            <v>Grady, Mike</v>
          </cell>
          <cell r="M9">
            <v>8</v>
          </cell>
          <cell r="X9">
            <v>26</v>
          </cell>
          <cell r="AJ9">
            <v>7</v>
          </cell>
          <cell r="AU9">
            <v>9</v>
          </cell>
          <cell r="BG9">
            <v>2</v>
          </cell>
          <cell r="BR9">
            <v>0</v>
          </cell>
          <cell r="CD9">
            <v>0</v>
          </cell>
          <cell r="CO9">
            <v>5</v>
          </cell>
          <cell r="DA9">
            <v>2</v>
          </cell>
          <cell r="DL9">
            <v>2</v>
          </cell>
        </row>
        <row r="10">
          <cell r="A10">
            <v>58</v>
          </cell>
          <cell r="B10" t="str">
            <v>Latchaw, Wayne Jr</v>
          </cell>
          <cell r="M10">
            <v>3</v>
          </cell>
          <cell r="X10">
            <v>11</v>
          </cell>
          <cell r="AJ10">
            <v>2</v>
          </cell>
          <cell r="AU10">
            <v>3</v>
          </cell>
          <cell r="BG10">
            <v>1</v>
          </cell>
          <cell r="BR10">
            <v>0</v>
          </cell>
          <cell r="CD10">
            <v>0</v>
          </cell>
          <cell r="CO10">
            <v>2</v>
          </cell>
          <cell r="DA10">
            <v>0</v>
          </cell>
          <cell r="DL10">
            <v>2</v>
          </cell>
        </row>
        <row r="11">
          <cell r="A11">
            <v>44</v>
          </cell>
          <cell r="B11" t="str">
            <v>Rishel, Max</v>
          </cell>
          <cell r="M11">
            <v>9</v>
          </cell>
          <cell r="X11">
            <v>25</v>
          </cell>
          <cell r="AJ11">
            <v>5</v>
          </cell>
          <cell r="AU11">
            <v>9</v>
          </cell>
          <cell r="BG11">
            <v>4</v>
          </cell>
          <cell r="BR11">
            <v>0</v>
          </cell>
          <cell r="CD11">
            <v>0</v>
          </cell>
          <cell r="CO11">
            <v>11</v>
          </cell>
          <cell r="DA11">
            <v>6</v>
          </cell>
          <cell r="DL11">
            <v>0</v>
          </cell>
        </row>
        <row r="12">
          <cell r="A12">
            <v>42</v>
          </cell>
          <cell r="B12" t="str">
            <v>Whelan, Mike</v>
          </cell>
          <cell r="M12">
            <v>9</v>
          </cell>
          <cell r="X12">
            <v>28</v>
          </cell>
          <cell r="AJ12">
            <v>2</v>
          </cell>
          <cell r="AU12">
            <v>8</v>
          </cell>
          <cell r="BG12">
            <v>2</v>
          </cell>
          <cell r="BR12">
            <v>0</v>
          </cell>
          <cell r="CD12">
            <v>0</v>
          </cell>
          <cell r="CO12">
            <v>11</v>
          </cell>
          <cell r="DA12">
            <v>6</v>
          </cell>
          <cell r="DL12">
            <v>10</v>
          </cell>
        </row>
        <row r="13">
          <cell r="A13">
            <v>63</v>
          </cell>
          <cell r="B13" t="str">
            <v>Ruppert, Dan</v>
          </cell>
          <cell r="M13">
            <v>8</v>
          </cell>
          <cell r="X13">
            <v>23</v>
          </cell>
          <cell r="AJ13">
            <v>1</v>
          </cell>
          <cell r="AU13">
            <v>2</v>
          </cell>
          <cell r="BG13">
            <v>0</v>
          </cell>
          <cell r="BR13">
            <v>0</v>
          </cell>
          <cell r="CD13">
            <v>0</v>
          </cell>
          <cell r="CO13">
            <v>5</v>
          </cell>
          <cell r="DA13">
            <v>4</v>
          </cell>
          <cell r="DL13">
            <v>2</v>
          </cell>
        </row>
        <row r="14">
          <cell r="A14">
            <v>40</v>
          </cell>
          <cell r="B14" t="str">
            <v>Vega, Renato</v>
          </cell>
          <cell r="M14">
            <v>7</v>
          </cell>
          <cell r="X14">
            <v>21</v>
          </cell>
          <cell r="AJ14">
            <v>1</v>
          </cell>
          <cell r="AU14">
            <v>6</v>
          </cell>
          <cell r="BG14">
            <v>1</v>
          </cell>
          <cell r="BR14">
            <v>0</v>
          </cell>
          <cell r="CD14">
            <v>0</v>
          </cell>
          <cell r="CO14">
            <v>3</v>
          </cell>
          <cell r="DA14">
            <v>0</v>
          </cell>
          <cell r="DL14">
            <v>4</v>
          </cell>
        </row>
        <row r="15">
          <cell r="A15">
            <v>40</v>
          </cell>
          <cell r="B15" t="str">
            <v>Shaffer, Chris</v>
          </cell>
          <cell r="M15">
            <v>9</v>
          </cell>
          <cell r="X15">
            <v>24</v>
          </cell>
          <cell r="AJ15">
            <v>8</v>
          </cell>
          <cell r="AU15">
            <v>8</v>
          </cell>
          <cell r="BG15">
            <v>1</v>
          </cell>
          <cell r="BR15">
            <v>0</v>
          </cell>
          <cell r="CD15">
            <v>0</v>
          </cell>
          <cell r="CO15">
            <v>3</v>
          </cell>
          <cell r="DA15">
            <v>8</v>
          </cell>
          <cell r="DL15">
            <v>5</v>
          </cell>
        </row>
        <row r="16">
          <cell r="A16">
            <v>54</v>
          </cell>
          <cell r="B16" t="str">
            <v>Potts, Tim</v>
          </cell>
          <cell r="M16">
            <v>10</v>
          </cell>
          <cell r="X16">
            <v>34</v>
          </cell>
          <cell r="AJ16">
            <v>3</v>
          </cell>
          <cell r="AU16">
            <v>4</v>
          </cell>
          <cell r="BG16">
            <v>0</v>
          </cell>
          <cell r="BR16">
            <v>0</v>
          </cell>
          <cell r="CD16">
            <v>0</v>
          </cell>
          <cell r="CO16">
            <v>2</v>
          </cell>
          <cell r="DA16">
            <v>2</v>
          </cell>
          <cell r="DL16">
            <v>10</v>
          </cell>
        </row>
        <row r="19">
          <cell r="B19" t="str">
            <v>Others</v>
          </cell>
          <cell r="M19">
            <v>0</v>
          </cell>
          <cell r="X19">
            <v>0</v>
          </cell>
          <cell r="AJ19">
            <v>0</v>
          </cell>
          <cell r="AU19">
            <v>0</v>
          </cell>
          <cell r="BG19">
            <v>0</v>
          </cell>
          <cell r="BR19">
            <v>0</v>
          </cell>
          <cell r="CD19">
            <v>0</v>
          </cell>
          <cell r="CO19">
            <v>0</v>
          </cell>
          <cell r="DA19">
            <v>0</v>
          </cell>
          <cell r="DL19">
            <v>0</v>
          </cell>
        </row>
        <row r="21">
          <cell r="A21">
            <v>604</v>
          </cell>
          <cell r="M21">
            <v>108</v>
          </cell>
          <cell r="X21">
            <v>329</v>
          </cell>
          <cell r="AJ21">
            <v>84</v>
          </cell>
          <cell r="AU21">
            <v>106</v>
          </cell>
          <cell r="BG21">
            <v>20</v>
          </cell>
          <cell r="BR21">
            <v>1</v>
          </cell>
          <cell r="CD21">
            <v>0</v>
          </cell>
          <cell r="CO21">
            <v>80</v>
          </cell>
          <cell r="DA21">
            <v>52</v>
          </cell>
          <cell r="DL21">
            <v>39</v>
          </cell>
        </row>
        <row r="25">
          <cell r="A25">
            <v>40</v>
          </cell>
          <cell r="B25" t="str">
            <v>Heaps, Erin</v>
          </cell>
          <cell r="M25">
            <v>1</v>
          </cell>
          <cell r="X25">
            <v>1</v>
          </cell>
          <cell r="AJ25">
            <v>3</v>
          </cell>
          <cell r="AU25">
            <v>4</v>
          </cell>
          <cell r="BG25">
            <v>2</v>
          </cell>
          <cell r="BR25">
            <v>1</v>
          </cell>
          <cell r="CD25">
            <v>0</v>
          </cell>
          <cell r="CO25">
            <v>0</v>
          </cell>
          <cell r="DA25">
            <v>0</v>
          </cell>
        </row>
        <row r="26">
          <cell r="A26">
            <v>48</v>
          </cell>
          <cell r="B26" t="str">
            <v>Knaub, Corey</v>
          </cell>
          <cell r="M26">
            <v>9</v>
          </cell>
          <cell r="X26">
            <v>25.667000000000002</v>
          </cell>
          <cell r="AJ26">
            <v>35</v>
          </cell>
          <cell r="AU26">
            <v>18</v>
          </cell>
          <cell r="BG26">
            <v>7</v>
          </cell>
          <cell r="BR26">
            <v>22</v>
          </cell>
          <cell r="CD26">
            <v>1</v>
          </cell>
          <cell r="CO26">
            <v>0</v>
          </cell>
          <cell r="DA26">
            <v>3</v>
          </cell>
        </row>
        <row r="27">
          <cell r="A27">
            <v>52</v>
          </cell>
          <cell r="B27" t="str">
            <v>Drake, Bob</v>
          </cell>
          <cell r="M27">
            <v>9</v>
          </cell>
          <cell r="X27">
            <v>34</v>
          </cell>
          <cell r="AJ27">
            <v>44</v>
          </cell>
          <cell r="AU27">
            <v>21</v>
          </cell>
          <cell r="BG27">
            <v>14</v>
          </cell>
          <cell r="BR27">
            <v>22</v>
          </cell>
          <cell r="CD27">
            <v>6</v>
          </cell>
          <cell r="CO27">
            <v>1</v>
          </cell>
          <cell r="DA27">
            <v>0</v>
          </cell>
        </row>
        <row r="28">
          <cell r="A28">
            <v>58</v>
          </cell>
          <cell r="B28" t="str">
            <v>Latchaw, Wayne Jr</v>
          </cell>
          <cell r="M28">
            <v>1</v>
          </cell>
          <cell r="X28">
            <v>0.33300000000000002</v>
          </cell>
          <cell r="AJ28">
            <v>0</v>
          </cell>
          <cell r="AU28">
            <v>3</v>
          </cell>
          <cell r="BG28">
            <v>3</v>
          </cell>
          <cell r="BR28">
            <v>0</v>
          </cell>
          <cell r="CD28">
            <v>0</v>
          </cell>
          <cell r="CO28">
            <v>1</v>
          </cell>
          <cell r="DA28">
            <v>0</v>
          </cell>
        </row>
        <row r="29">
          <cell r="A29">
            <v>54</v>
          </cell>
          <cell r="B29" t="str">
            <v>Potts, Tim</v>
          </cell>
          <cell r="M29">
            <v>1</v>
          </cell>
          <cell r="X29">
            <v>1</v>
          </cell>
          <cell r="AJ29">
            <v>3</v>
          </cell>
          <cell r="AU29">
            <v>1</v>
          </cell>
          <cell r="BG29">
            <v>0</v>
          </cell>
          <cell r="BR29">
            <v>0</v>
          </cell>
          <cell r="CD29">
            <v>0</v>
          </cell>
          <cell r="CO29">
            <v>0</v>
          </cell>
          <cell r="DA29">
            <v>0</v>
          </cell>
        </row>
        <row r="30">
          <cell r="A30">
            <v>44</v>
          </cell>
          <cell r="B30" t="str">
            <v>Rishel, Max</v>
          </cell>
          <cell r="M30">
            <v>2</v>
          </cell>
          <cell r="X30">
            <v>3</v>
          </cell>
          <cell r="AJ30">
            <v>7</v>
          </cell>
          <cell r="AU30">
            <v>11</v>
          </cell>
          <cell r="BG30">
            <v>12</v>
          </cell>
          <cell r="BR30">
            <v>2</v>
          </cell>
          <cell r="CD30">
            <v>0</v>
          </cell>
          <cell r="CO30">
            <v>1</v>
          </cell>
          <cell r="DA30">
            <v>0</v>
          </cell>
        </row>
        <row r="31">
          <cell r="A31">
            <v>42</v>
          </cell>
          <cell r="B31" t="str">
            <v>Yoho, Eric</v>
          </cell>
          <cell r="X31">
            <v>2</v>
          </cell>
          <cell r="AJ31">
            <v>5</v>
          </cell>
          <cell r="AU31">
            <v>1</v>
          </cell>
          <cell r="BG31">
            <v>1</v>
          </cell>
          <cell r="BR31">
            <v>2</v>
          </cell>
          <cell r="CD31">
            <v>0</v>
          </cell>
          <cell r="CO31">
            <v>0</v>
          </cell>
          <cell r="DA31">
            <v>0</v>
          </cell>
        </row>
        <row r="34">
          <cell r="M34">
            <v>23</v>
          </cell>
          <cell r="X34">
            <v>67</v>
          </cell>
          <cell r="AJ34">
            <v>97</v>
          </cell>
          <cell r="AU34">
            <v>59</v>
          </cell>
          <cell r="BG34">
            <v>39</v>
          </cell>
          <cell r="BR34">
            <v>49</v>
          </cell>
          <cell r="CD34">
            <v>7</v>
          </cell>
          <cell r="CO34">
            <v>3</v>
          </cell>
          <cell r="DA34">
            <v>3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YTD Stats"/>
      <sheetName val="GBG"/>
    </sheetNames>
    <sheetDataSet>
      <sheetData sheetId="0" refreshError="1"/>
      <sheetData sheetId="1">
        <row r="4">
          <cell r="A4">
            <v>41</v>
          </cell>
          <cell r="B4" t="str">
            <v>Welsh, Dan</v>
          </cell>
          <cell r="M4">
            <v>10</v>
          </cell>
          <cell r="X4">
            <v>27</v>
          </cell>
          <cell r="AJ4">
            <v>11</v>
          </cell>
          <cell r="AU4">
            <v>10</v>
          </cell>
          <cell r="BG4">
            <v>1</v>
          </cell>
          <cell r="BR4">
            <v>1</v>
          </cell>
          <cell r="CD4">
            <v>0</v>
          </cell>
          <cell r="CO4">
            <v>3</v>
          </cell>
          <cell r="DA4">
            <v>2</v>
          </cell>
          <cell r="DL4">
            <v>5</v>
          </cell>
        </row>
        <row r="5">
          <cell r="A5">
            <v>43</v>
          </cell>
          <cell r="B5" t="str">
            <v>Bender, Brian</v>
          </cell>
          <cell r="M5">
            <v>9</v>
          </cell>
          <cell r="X5">
            <v>25</v>
          </cell>
          <cell r="AJ5">
            <v>4</v>
          </cell>
          <cell r="AU5">
            <v>12</v>
          </cell>
          <cell r="BG5">
            <v>5</v>
          </cell>
          <cell r="BR5">
            <v>0</v>
          </cell>
          <cell r="CD5">
            <v>1</v>
          </cell>
          <cell r="CO5">
            <v>8</v>
          </cell>
          <cell r="DA5">
            <v>2</v>
          </cell>
          <cell r="DL5">
            <v>1</v>
          </cell>
        </row>
        <row r="6">
          <cell r="A6">
            <v>53</v>
          </cell>
          <cell r="B6" t="str">
            <v>Zayas, Andy</v>
          </cell>
          <cell r="M6">
            <v>7</v>
          </cell>
          <cell r="X6">
            <v>19</v>
          </cell>
          <cell r="AJ6">
            <v>1</v>
          </cell>
          <cell r="AU6">
            <v>6</v>
          </cell>
          <cell r="BG6">
            <v>1</v>
          </cell>
          <cell r="BR6">
            <v>0</v>
          </cell>
          <cell r="CD6">
            <v>0</v>
          </cell>
          <cell r="CO6">
            <v>4</v>
          </cell>
          <cell r="DA6">
            <v>1</v>
          </cell>
          <cell r="DL6">
            <v>2</v>
          </cell>
        </row>
        <row r="7">
          <cell r="A7">
            <v>46</v>
          </cell>
          <cell r="B7" t="str">
            <v>Garrigan, Keith</v>
          </cell>
          <cell r="M7">
            <v>8</v>
          </cell>
          <cell r="X7">
            <v>20</v>
          </cell>
          <cell r="AJ7">
            <v>1</v>
          </cell>
          <cell r="AU7">
            <v>6</v>
          </cell>
          <cell r="BG7">
            <v>0</v>
          </cell>
          <cell r="BR7">
            <v>0</v>
          </cell>
          <cell r="CD7">
            <v>0</v>
          </cell>
          <cell r="CO7">
            <v>2</v>
          </cell>
          <cell r="DA7">
            <v>2</v>
          </cell>
          <cell r="DL7">
            <v>4</v>
          </cell>
        </row>
        <row r="8">
          <cell r="A8">
            <v>54</v>
          </cell>
          <cell r="B8" t="str">
            <v>Shaffer, Brad</v>
          </cell>
          <cell r="M8">
            <v>9</v>
          </cell>
          <cell r="X8">
            <v>21</v>
          </cell>
          <cell r="AJ8">
            <v>1</v>
          </cell>
          <cell r="AU8">
            <v>5</v>
          </cell>
          <cell r="BG8">
            <v>0</v>
          </cell>
          <cell r="BR8">
            <v>0</v>
          </cell>
          <cell r="CD8">
            <v>0</v>
          </cell>
          <cell r="CO8">
            <v>3</v>
          </cell>
          <cell r="DA8">
            <v>4</v>
          </cell>
          <cell r="DL8">
            <v>3</v>
          </cell>
        </row>
        <row r="9">
          <cell r="A9">
            <v>50</v>
          </cell>
          <cell r="B9" t="str">
            <v>Delp, Dan</v>
          </cell>
          <cell r="M9">
            <v>9</v>
          </cell>
          <cell r="X9">
            <v>20</v>
          </cell>
          <cell r="AJ9">
            <v>2</v>
          </cell>
          <cell r="AU9">
            <v>4</v>
          </cell>
          <cell r="BG9">
            <v>0</v>
          </cell>
          <cell r="BR9">
            <v>0</v>
          </cell>
          <cell r="CD9">
            <v>0</v>
          </cell>
          <cell r="CO9">
            <v>0</v>
          </cell>
          <cell r="DA9">
            <v>3</v>
          </cell>
          <cell r="DL9">
            <v>6</v>
          </cell>
        </row>
        <row r="10">
          <cell r="A10">
            <v>55</v>
          </cell>
          <cell r="B10" t="str">
            <v>Ballard, Owen</v>
          </cell>
          <cell r="M10">
            <v>10</v>
          </cell>
          <cell r="X10">
            <v>24</v>
          </cell>
          <cell r="AJ10">
            <v>3</v>
          </cell>
          <cell r="AU10">
            <v>5</v>
          </cell>
          <cell r="BG10">
            <v>0</v>
          </cell>
          <cell r="BR10">
            <v>0</v>
          </cell>
          <cell r="CD10">
            <v>0</v>
          </cell>
          <cell r="CO10">
            <v>1</v>
          </cell>
          <cell r="DA10">
            <v>4</v>
          </cell>
          <cell r="DL10">
            <v>4</v>
          </cell>
        </row>
        <row r="11">
          <cell r="A11">
            <v>46</v>
          </cell>
          <cell r="B11" t="str">
            <v>Hoover, Scott</v>
          </cell>
          <cell r="M11">
            <v>10</v>
          </cell>
          <cell r="X11">
            <v>26</v>
          </cell>
          <cell r="AJ11">
            <v>2</v>
          </cell>
          <cell r="AU11">
            <v>3</v>
          </cell>
          <cell r="BG11">
            <v>0</v>
          </cell>
          <cell r="BR11">
            <v>0</v>
          </cell>
          <cell r="CD11">
            <v>0</v>
          </cell>
          <cell r="CO11">
            <v>0</v>
          </cell>
          <cell r="DA11">
            <v>2</v>
          </cell>
          <cell r="DL11">
            <v>4</v>
          </cell>
        </row>
        <row r="12">
          <cell r="A12">
            <v>55</v>
          </cell>
          <cell r="B12" t="str">
            <v>Martin, Ron</v>
          </cell>
          <cell r="M12">
            <v>8</v>
          </cell>
          <cell r="X12">
            <v>19</v>
          </cell>
          <cell r="AJ12">
            <v>3</v>
          </cell>
          <cell r="AU12">
            <v>6</v>
          </cell>
          <cell r="BG12">
            <v>0</v>
          </cell>
          <cell r="BR12">
            <v>0</v>
          </cell>
          <cell r="CD12">
            <v>0</v>
          </cell>
          <cell r="CO12">
            <v>3</v>
          </cell>
          <cell r="DA12">
            <v>2</v>
          </cell>
          <cell r="DL12">
            <v>5</v>
          </cell>
        </row>
        <row r="13">
          <cell r="A13">
            <v>50</v>
          </cell>
          <cell r="B13" t="str">
            <v>Lucabaugh, Barry</v>
          </cell>
          <cell r="M13">
            <v>9</v>
          </cell>
          <cell r="X13">
            <v>19</v>
          </cell>
          <cell r="AJ13">
            <v>4</v>
          </cell>
          <cell r="AU13">
            <v>4</v>
          </cell>
          <cell r="BG13">
            <v>1</v>
          </cell>
          <cell r="BR13">
            <v>0</v>
          </cell>
          <cell r="CD13">
            <v>0</v>
          </cell>
          <cell r="CO13">
            <v>2</v>
          </cell>
          <cell r="DA13">
            <v>5</v>
          </cell>
          <cell r="DL13">
            <v>3</v>
          </cell>
        </row>
        <row r="14">
          <cell r="A14">
            <v>61</v>
          </cell>
          <cell r="B14" t="str">
            <v>Gilbert, Mick</v>
          </cell>
          <cell r="M14">
            <v>8</v>
          </cell>
          <cell r="X14">
            <v>19</v>
          </cell>
          <cell r="AJ14">
            <v>2</v>
          </cell>
          <cell r="AU14">
            <v>4</v>
          </cell>
          <cell r="BG14">
            <v>0</v>
          </cell>
          <cell r="BR14">
            <v>0</v>
          </cell>
          <cell r="CD14">
            <v>0</v>
          </cell>
          <cell r="CO14">
            <v>2</v>
          </cell>
          <cell r="DA14">
            <v>3</v>
          </cell>
          <cell r="DL14">
            <v>3</v>
          </cell>
        </row>
        <row r="15">
          <cell r="A15">
            <v>48</v>
          </cell>
          <cell r="B15" t="str">
            <v>Snyder, Rich</v>
          </cell>
          <cell r="M15">
            <v>4</v>
          </cell>
          <cell r="X15">
            <v>9</v>
          </cell>
          <cell r="AJ15">
            <v>1</v>
          </cell>
          <cell r="AU15">
            <v>4</v>
          </cell>
          <cell r="BG15">
            <v>1</v>
          </cell>
          <cell r="BR15">
            <v>0</v>
          </cell>
          <cell r="CD15">
            <v>0</v>
          </cell>
          <cell r="CO15">
            <v>1</v>
          </cell>
          <cell r="DA15">
            <v>1</v>
          </cell>
          <cell r="DL15">
            <v>1</v>
          </cell>
        </row>
        <row r="16">
          <cell r="A16">
            <v>60</v>
          </cell>
          <cell r="B16" t="str">
            <v>Bugaile, Eric</v>
          </cell>
          <cell r="M16">
            <v>8</v>
          </cell>
          <cell r="X16">
            <v>22</v>
          </cell>
          <cell r="AJ16">
            <v>0</v>
          </cell>
          <cell r="AU16">
            <v>3</v>
          </cell>
          <cell r="BG16">
            <v>0</v>
          </cell>
          <cell r="BR16">
            <v>0</v>
          </cell>
          <cell r="CD16">
            <v>0</v>
          </cell>
          <cell r="CO16">
            <v>0</v>
          </cell>
          <cell r="DA16">
            <v>1</v>
          </cell>
          <cell r="DL16">
            <v>7</v>
          </cell>
        </row>
        <row r="19">
          <cell r="B19" t="str">
            <v>Others</v>
          </cell>
          <cell r="M19">
            <v>0</v>
          </cell>
          <cell r="X19">
            <v>0</v>
          </cell>
          <cell r="AJ19">
            <v>0</v>
          </cell>
          <cell r="AU19">
            <v>0</v>
          </cell>
          <cell r="BG19">
            <v>0</v>
          </cell>
          <cell r="BR19">
            <v>0</v>
          </cell>
          <cell r="CD19">
            <v>0</v>
          </cell>
          <cell r="CO19">
            <v>0</v>
          </cell>
          <cell r="DA19">
            <v>0</v>
          </cell>
          <cell r="DL19">
            <v>0</v>
          </cell>
        </row>
        <row r="21">
          <cell r="A21">
            <v>662</v>
          </cell>
          <cell r="M21">
            <v>109</v>
          </cell>
          <cell r="X21">
            <v>270</v>
          </cell>
          <cell r="AJ21">
            <v>35</v>
          </cell>
          <cell r="AU21">
            <v>72</v>
          </cell>
          <cell r="BG21">
            <v>9</v>
          </cell>
          <cell r="BR21">
            <v>1</v>
          </cell>
          <cell r="CD21">
            <v>1</v>
          </cell>
          <cell r="CO21">
            <v>29</v>
          </cell>
          <cell r="DA21">
            <v>32</v>
          </cell>
          <cell r="DL21">
            <v>48</v>
          </cell>
        </row>
        <row r="25">
          <cell r="A25">
            <v>41</v>
          </cell>
          <cell r="B25" t="str">
            <v>Welsh, Dan</v>
          </cell>
          <cell r="M25">
            <v>6</v>
          </cell>
          <cell r="X25">
            <v>17.667000000000002</v>
          </cell>
          <cell r="AJ25">
            <v>28</v>
          </cell>
          <cell r="AU25">
            <v>28</v>
          </cell>
          <cell r="BG25">
            <v>22</v>
          </cell>
          <cell r="BR25">
            <v>8</v>
          </cell>
          <cell r="CD25">
            <v>1</v>
          </cell>
          <cell r="CO25">
            <v>2</v>
          </cell>
          <cell r="DA25">
            <v>0</v>
          </cell>
        </row>
        <row r="26">
          <cell r="A26">
            <v>53</v>
          </cell>
          <cell r="B26" t="str">
            <v>Zayas, Andy</v>
          </cell>
          <cell r="M26">
            <v>6</v>
          </cell>
          <cell r="X26">
            <v>19</v>
          </cell>
          <cell r="AJ26">
            <v>24</v>
          </cell>
          <cell r="AU26">
            <v>17</v>
          </cell>
          <cell r="BG26">
            <v>11</v>
          </cell>
          <cell r="BR26">
            <v>11</v>
          </cell>
          <cell r="CD26">
            <v>1</v>
          </cell>
          <cell r="CO26">
            <v>2</v>
          </cell>
          <cell r="DA26">
            <v>0</v>
          </cell>
        </row>
        <row r="27">
          <cell r="A27">
            <v>46</v>
          </cell>
          <cell r="B27" t="str">
            <v>Garrigan, Keith</v>
          </cell>
          <cell r="M27">
            <v>4</v>
          </cell>
          <cell r="X27">
            <v>13.333</v>
          </cell>
          <cell r="AJ27">
            <v>20</v>
          </cell>
          <cell r="AU27">
            <v>18</v>
          </cell>
          <cell r="BG27">
            <v>13</v>
          </cell>
          <cell r="BR27">
            <v>10</v>
          </cell>
          <cell r="CD27">
            <v>0</v>
          </cell>
          <cell r="CO27">
            <v>2</v>
          </cell>
          <cell r="DA27">
            <v>0</v>
          </cell>
        </row>
        <row r="28">
          <cell r="A28">
            <v>55</v>
          </cell>
          <cell r="B28" t="str">
            <v>Ballard, Owen</v>
          </cell>
          <cell r="M28">
            <v>5</v>
          </cell>
          <cell r="X28">
            <v>13</v>
          </cell>
          <cell r="AJ28">
            <v>17</v>
          </cell>
          <cell r="AU28">
            <v>8</v>
          </cell>
          <cell r="BG28">
            <v>5</v>
          </cell>
          <cell r="BR28">
            <v>6</v>
          </cell>
          <cell r="CD28">
            <v>0</v>
          </cell>
          <cell r="CO28">
            <v>2</v>
          </cell>
          <cell r="DA28">
            <v>0</v>
          </cell>
        </row>
        <row r="29">
          <cell r="A29">
            <v>46</v>
          </cell>
          <cell r="B29" t="str">
            <v>Hoover, Scott</v>
          </cell>
          <cell r="M29">
            <v>1</v>
          </cell>
          <cell r="X29">
            <v>1</v>
          </cell>
          <cell r="AJ29">
            <v>4</v>
          </cell>
          <cell r="AU29">
            <v>4</v>
          </cell>
          <cell r="BG29">
            <v>0</v>
          </cell>
          <cell r="BR29">
            <v>0</v>
          </cell>
          <cell r="CD29">
            <v>0</v>
          </cell>
          <cell r="CO29">
            <v>0</v>
          </cell>
          <cell r="DA29">
            <v>0</v>
          </cell>
        </row>
        <row r="34">
          <cell r="M34">
            <v>22</v>
          </cell>
          <cell r="X34">
            <v>64</v>
          </cell>
          <cell r="AJ34">
            <v>93</v>
          </cell>
          <cell r="AU34">
            <v>75</v>
          </cell>
          <cell r="BG34">
            <v>51</v>
          </cell>
          <cell r="BR34">
            <v>35</v>
          </cell>
          <cell r="CD34">
            <v>2</v>
          </cell>
          <cell r="CO34">
            <v>8</v>
          </cell>
          <cell r="DA34">
            <v>0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YTD Stats"/>
      <sheetName val="GBG"/>
    </sheetNames>
    <sheetDataSet>
      <sheetData sheetId="0" refreshError="1"/>
      <sheetData sheetId="1">
        <row r="4">
          <cell r="A4">
            <v>51</v>
          </cell>
          <cell r="B4" t="str">
            <v>Brubaker, Stan</v>
          </cell>
          <cell r="M4">
            <v>6</v>
          </cell>
          <cell r="X4">
            <v>17</v>
          </cell>
          <cell r="AJ4">
            <v>2</v>
          </cell>
          <cell r="AU4">
            <v>5</v>
          </cell>
          <cell r="BG4">
            <v>0</v>
          </cell>
          <cell r="BR4">
            <v>0</v>
          </cell>
          <cell r="CD4">
            <v>0</v>
          </cell>
          <cell r="CO4">
            <v>0</v>
          </cell>
          <cell r="DA4">
            <v>1</v>
          </cell>
          <cell r="DL4">
            <v>2</v>
          </cell>
        </row>
        <row r="5">
          <cell r="A5">
            <v>46</v>
          </cell>
          <cell r="B5" t="str">
            <v>Brubaker, Merle</v>
          </cell>
          <cell r="M5">
            <v>6</v>
          </cell>
          <cell r="X5">
            <v>17</v>
          </cell>
          <cell r="AJ5">
            <v>6</v>
          </cell>
          <cell r="AU5">
            <v>9</v>
          </cell>
          <cell r="BG5">
            <v>4</v>
          </cell>
          <cell r="BR5">
            <v>0</v>
          </cell>
          <cell r="CD5">
            <v>0</v>
          </cell>
          <cell r="CO5">
            <v>2</v>
          </cell>
          <cell r="DA5">
            <v>3</v>
          </cell>
          <cell r="DL5">
            <v>1</v>
          </cell>
        </row>
        <row r="6">
          <cell r="A6">
            <v>46</v>
          </cell>
          <cell r="B6" t="str">
            <v>Miller, Rich</v>
          </cell>
          <cell r="M6">
            <v>8</v>
          </cell>
          <cell r="X6">
            <v>21</v>
          </cell>
          <cell r="AJ6">
            <v>7</v>
          </cell>
          <cell r="AU6">
            <v>6</v>
          </cell>
          <cell r="BG6">
            <v>2</v>
          </cell>
          <cell r="BR6">
            <v>1</v>
          </cell>
          <cell r="CD6">
            <v>0</v>
          </cell>
          <cell r="CO6">
            <v>1</v>
          </cell>
          <cell r="DA6">
            <v>3</v>
          </cell>
          <cell r="DL6">
            <v>4</v>
          </cell>
        </row>
        <row r="7">
          <cell r="A7">
            <v>41</v>
          </cell>
          <cell r="B7" t="str">
            <v>Goebeler, Rick</v>
          </cell>
          <cell r="M7">
            <v>8</v>
          </cell>
          <cell r="X7">
            <v>22</v>
          </cell>
          <cell r="AJ7">
            <v>6</v>
          </cell>
          <cell r="AU7">
            <v>9</v>
          </cell>
          <cell r="BG7">
            <v>3</v>
          </cell>
          <cell r="BR7">
            <v>1</v>
          </cell>
          <cell r="CD7">
            <v>3</v>
          </cell>
          <cell r="CO7">
            <v>9</v>
          </cell>
          <cell r="DA7">
            <v>1</v>
          </cell>
          <cell r="DL7">
            <v>1</v>
          </cell>
        </row>
        <row r="8">
          <cell r="A8">
            <v>51</v>
          </cell>
          <cell r="B8" t="str">
            <v>Kohler, Roy</v>
          </cell>
          <cell r="M8">
            <v>8</v>
          </cell>
          <cell r="X8">
            <v>21</v>
          </cell>
          <cell r="AJ8">
            <v>3</v>
          </cell>
          <cell r="AU8">
            <v>7</v>
          </cell>
          <cell r="BG8">
            <v>0</v>
          </cell>
          <cell r="BR8">
            <v>1</v>
          </cell>
          <cell r="CD8">
            <v>0</v>
          </cell>
          <cell r="CO8">
            <v>2</v>
          </cell>
          <cell r="DA8">
            <v>2</v>
          </cell>
          <cell r="DL8">
            <v>1</v>
          </cell>
        </row>
        <row r="9">
          <cell r="A9">
            <v>62</v>
          </cell>
          <cell r="B9" t="str">
            <v>Eshelman, Dave</v>
          </cell>
          <cell r="M9">
            <v>9</v>
          </cell>
          <cell r="X9">
            <v>21</v>
          </cell>
          <cell r="AJ9">
            <v>0</v>
          </cell>
          <cell r="AU9">
            <v>4</v>
          </cell>
          <cell r="BG9">
            <v>0</v>
          </cell>
          <cell r="BR9">
            <v>0</v>
          </cell>
          <cell r="CD9">
            <v>0</v>
          </cell>
          <cell r="CO9">
            <v>3</v>
          </cell>
          <cell r="DA9">
            <v>6</v>
          </cell>
          <cell r="DL9">
            <v>1</v>
          </cell>
        </row>
        <row r="10">
          <cell r="A10">
            <v>66</v>
          </cell>
          <cell r="B10" t="str">
            <v>Bubb, Charles</v>
          </cell>
          <cell r="M10">
            <v>10</v>
          </cell>
          <cell r="X10">
            <v>25</v>
          </cell>
          <cell r="AJ10">
            <v>4</v>
          </cell>
          <cell r="AU10">
            <v>5</v>
          </cell>
          <cell r="BG10">
            <v>1</v>
          </cell>
          <cell r="BR10">
            <v>0</v>
          </cell>
          <cell r="CD10">
            <v>0</v>
          </cell>
          <cell r="CO10">
            <v>5</v>
          </cell>
          <cell r="DA10">
            <v>3</v>
          </cell>
          <cell r="DL10">
            <v>3</v>
          </cell>
        </row>
        <row r="11">
          <cell r="A11">
            <v>66</v>
          </cell>
          <cell r="B11" t="str">
            <v>Schuchart, Tony</v>
          </cell>
          <cell r="M11">
            <v>10</v>
          </cell>
          <cell r="X11">
            <v>22</v>
          </cell>
          <cell r="AJ11">
            <v>2</v>
          </cell>
          <cell r="AU11">
            <v>6</v>
          </cell>
          <cell r="BG11">
            <v>0</v>
          </cell>
          <cell r="BR11">
            <v>0</v>
          </cell>
          <cell r="CD11">
            <v>0</v>
          </cell>
          <cell r="CO11">
            <v>4</v>
          </cell>
          <cell r="DA11">
            <v>4</v>
          </cell>
          <cell r="DL11">
            <v>4</v>
          </cell>
        </row>
        <row r="12">
          <cell r="A12">
            <v>49</v>
          </cell>
          <cell r="B12" t="str">
            <v>Keznor, Curtis</v>
          </cell>
          <cell r="M12">
            <v>10</v>
          </cell>
          <cell r="X12">
            <v>29</v>
          </cell>
          <cell r="AJ12">
            <v>1</v>
          </cell>
          <cell r="AU12">
            <v>8</v>
          </cell>
          <cell r="BG12">
            <v>0</v>
          </cell>
          <cell r="BR12">
            <v>0</v>
          </cell>
          <cell r="CD12">
            <v>0</v>
          </cell>
          <cell r="CO12">
            <v>1</v>
          </cell>
          <cell r="DA12">
            <v>0</v>
          </cell>
          <cell r="DL12">
            <v>1</v>
          </cell>
        </row>
        <row r="13">
          <cell r="A13">
            <v>54</v>
          </cell>
          <cell r="B13" t="str">
            <v>Haywood, Steve</v>
          </cell>
          <cell r="M13">
            <v>9</v>
          </cell>
          <cell r="X13">
            <v>23</v>
          </cell>
          <cell r="AJ13">
            <v>2</v>
          </cell>
          <cell r="AU13">
            <v>6</v>
          </cell>
          <cell r="BG13">
            <v>2</v>
          </cell>
          <cell r="BR13">
            <v>0</v>
          </cell>
          <cell r="CD13">
            <v>0</v>
          </cell>
          <cell r="CO13">
            <v>2</v>
          </cell>
          <cell r="DA13">
            <v>2</v>
          </cell>
          <cell r="DL13">
            <v>3</v>
          </cell>
        </row>
        <row r="14">
          <cell r="A14">
            <v>59</v>
          </cell>
          <cell r="B14" t="str">
            <v>Lovell, Greg</v>
          </cell>
          <cell r="M14">
            <v>9</v>
          </cell>
          <cell r="X14">
            <v>27</v>
          </cell>
          <cell r="AJ14">
            <v>3</v>
          </cell>
          <cell r="AU14">
            <v>2</v>
          </cell>
          <cell r="BG14">
            <v>1</v>
          </cell>
          <cell r="BR14">
            <v>0</v>
          </cell>
          <cell r="CD14">
            <v>0</v>
          </cell>
          <cell r="CO14">
            <v>1</v>
          </cell>
          <cell r="DA14">
            <v>0</v>
          </cell>
          <cell r="DL14">
            <v>1</v>
          </cell>
        </row>
        <row r="15">
          <cell r="A15">
            <v>57</v>
          </cell>
          <cell r="B15" t="str">
            <v>Stanford, Rick</v>
          </cell>
          <cell r="M15">
            <v>6</v>
          </cell>
          <cell r="X15">
            <v>15</v>
          </cell>
          <cell r="AJ15">
            <v>2</v>
          </cell>
          <cell r="AU15">
            <v>4</v>
          </cell>
          <cell r="BG15">
            <v>0</v>
          </cell>
          <cell r="BR15">
            <v>0</v>
          </cell>
          <cell r="CD15">
            <v>0</v>
          </cell>
          <cell r="CO15">
            <v>0</v>
          </cell>
          <cell r="DA15">
            <v>2</v>
          </cell>
          <cell r="DL15">
            <v>4</v>
          </cell>
        </row>
        <row r="16">
          <cell r="A16">
            <v>62</v>
          </cell>
          <cell r="B16" t="str">
            <v>Steckline, Sam</v>
          </cell>
          <cell r="M16">
            <v>10</v>
          </cell>
          <cell r="X16">
            <v>28</v>
          </cell>
          <cell r="AJ16">
            <v>2</v>
          </cell>
          <cell r="AU16">
            <v>3</v>
          </cell>
          <cell r="BG16">
            <v>0</v>
          </cell>
          <cell r="BR16">
            <v>0</v>
          </cell>
          <cell r="CD16">
            <v>0</v>
          </cell>
          <cell r="CO16">
            <v>1</v>
          </cell>
          <cell r="DA16">
            <v>1</v>
          </cell>
          <cell r="DL16">
            <v>4</v>
          </cell>
        </row>
        <row r="17">
          <cell r="A17">
            <v>77</v>
          </cell>
          <cell r="B17" t="str">
            <v>Bubb, Ed</v>
          </cell>
          <cell r="M17">
            <v>2</v>
          </cell>
          <cell r="X17">
            <v>4</v>
          </cell>
          <cell r="AJ17">
            <v>0</v>
          </cell>
          <cell r="AU17">
            <v>0</v>
          </cell>
          <cell r="BG17">
            <v>0</v>
          </cell>
          <cell r="BR17">
            <v>0</v>
          </cell>
          <cell r="CD17">
            <v>0</v>
          </cell>
          <cell r="CO17">
            <v>0</v>
          </cell>
          <cell r="DA17">
            <v>0</v>
          </cell>
          <cell r="DL17">
            <v>1</v>
          </cell>
        </row>
        <row r="19">
          <cell r="B19" t="str">
            <v>Others</v>
          </cell>
          <cell r="M19">
            <v>0</v>
          </cell>
          <cell r="X19">
            <v>0</v>
          </cell>
          <cell r="AJ19">
            <v>0</v>
          </cell>
          <cell r="AU19">
            <v>0</v>
          </cell>
          <cell r="BG19">
            <v>0</v>
          </cell>
          <cell r="BR19">
            <v>0</v>
          </cell>
          <cell r="CD19">
            <v>0</v>
          </cell>
          <cell r="CO19">
            <v>0</v>
          </cell>
          <cell r="DA19">
            <v>0</v>
          </cell>
          <cell r="DL19">
            <v>0</v>
          </cell>
        </row>
        <row r="21">
          <cell r="A21">
            <v>787</v>
          </cell>
          <cell r="M21">
            <v>111</v>
          </cell>
          <cell r="X21">
            <v>292</v>
          </cell>
          <cell r="AJ21">
            <v>40</v>
          </cell>
          <cell r="AU21">
            <v>74</v>
          </cell>
          <cell r="BG21">
            <v>13</v>
          </cell>
          <cell r="BR21">
            <v>3</v>
          </cell>
          <cell r="CD21">
            <v>3</v>
          </cell>
          <cell r="CO21">
            <v>31</v>
          </cell>
          <cell r="DA21">
            <v>28</v>
          </cell>
          <cell r="DL21">
            <v>31</v>
          </cell>
        </row>
        <row r="25">
          <cell r="A25">
            <v>41</v>
          </cell>
          <cell r="B25" t="str">
            <v>Goebeler, Rick</v>
          </cell>
          <cell r="M25">
            <v>8</v>
          </cell>
          <cell r="X25">
            <v>30</v>
          </cell>
          <cell r="AJ25">
            <v>32</v>
          </cell>
          <cell r="AU25">
            <v>15</v>
          </cell>
          <cell r="BG25">
            <v>3</v>
          </cell>
          <cell r="BR25">
            <v>28</v>
          </cell>
          <cell r="CD25">
            <v>1</v>
          </cell>
          <cell r="CO25">
            <v>4</v>
          </cell>
          <cell r="DA25">
            <v>0</v>
          </cell>
        </row>
        <row r="26">
          <cell r="A26">
            <v>59</v>
          </cell>
          <cell r="B26" t="str">
            <v>Lovell, Greg</v>
          </cell>
          <cell r="M26">
            <v>8</v>
          </cell>
          <cell r="X26">
            <v>15.666699999999999</v>
          </cell>
          <cell r="AJ26">
            <v>22</v>
          </cell>
          <cell r="AU26">
            <v>8</v>
          </cell>
          <cell r="BG26">
            <v>2</v>
          </cell>
          <cell r="BR26">
            <v>8</v>
          </cell>
          <cell r="CD26">
            <v>1</v>
          </cell>
          <cell r="CO26">
            <v>2</v>
          </cell>
          <cell r="DA26">
            <v>0</v>
          </cell>
        </row>
        <row r="27">
          <cell r="A27">
            <v>51</v>
          </cell>
          <cell r="B27" t="str">
            <v>Kohler, Roy</v>
          </cell>
          <cell r="M27">
            <v>0</v>
          </cell>
          <cell r="X27">
            <v>0</v>
          </cell>
          <cell r="AJ27">
            <v>0</v>
          </cell>
          <cell r="AU27">
            <v>0</v>
          </cell>
          <cell r="BG27">
            <v>0</v>
          </cell>
          <cell r="BR27">
            <v>0</v>
          </cell>
          <cell r="CD27">
            <v>0</v>
          </cell>
          <cell r="CO27">
            <v>0</v>
          </cell>
          <cell r="DA27">
            <v>0</v>
          </cell>
        </row>
        <row r="28">
          <cell r="A28">
            <v>46</v>
          </cell>
          <cell r="B28" t="str">
            <v>Miller, Rich</v>
          </cell>
          <cell r="M28">
            <v>6</v>
          </cell>
          <cell r="X28">
            <v>15.333</v>
          </cell>
          <cell r="AJ28">
            <v>27</v>
          </cell>
          <cell r="AU28">
            <v>29</v>
          </cell>
          <cell r="BG28">
            <v>22</v>
          </cell>
          <cell r="BR28">
            <v>12</v>
          </cell>
          <cell r="CD28">
            <v>0</v>
          </cell>
          <cell r="CO28">
            <v>2</v>
          </cell>
          <cell r="DA28">
            <v>0</v>
          </cell>
        </row>
        <row r="29">
          <cell r="A29">
            <v>54</v>
          </cell>
          <cell r="B29" t="str">
            <v>Haywood, Steve</v>
          </cell>
          <cell r="M29">
            <v>2</v>
          </cell>
          <cell r="X29">
            <v>3</v>
          </cell>
          <cell r="AJ29">
            <v>5</v>
          </cell>
          <cell r="AU29">
            <v>7</v>
          </cell>
          <cell r="BG29">
            <v>5</v>
          </cell>
          <cell r="BR29">
            <v>2</v>
          </cell>
          <cell r="CD29">
            <v>0</v>
          </cell>
          <cell r="CO29">
            <v>0</v>
          </cell>
          <cell r="DA29">
            <v>0</v>
          </cell>
        </row>
        <row r="30">
          <cell r="A30">
            <v>46</v>
          </cell>
          <cell r="B30" t="str">
            <v>Brubaker, Merle</v>
          </cell>
          <cell r="M30">
            <v>1</v>
          </cell>
          <cell r="X30">
            <v>1.333</v>
          </cell>
          <cell r="AJ30">
            <v>3</v>
          </cell>
          <cell r="AU30">
            <v>6</v>
          </cell>
          <cell r="BG30">
            <v>5</v>
          </cell>
          <cell r="BR30">
            <v>3</v>
          </cell>
          <cell r="CD30">
            <v>0</v>
          </cell>
          <cell r="CO30">
            <v>0</v>
          </cell>
          <cell r="DA30">
            <v>0</v>
          </cell>
        </row>
        <row r="34">
          <cell r="M34">
            <v>25</v>
          </cell>
          <cell r="X34">
            <v>65.332700000000003</v>
          </cell>
          <cell r="AJ34">
            <v>89</v>
          </cell>
          <cell r="AU34">
            <v>65</v>
          </cell>
          <cell r="BG34">
            <v>37</v>
          </cell>
          <cell r="BR34">
            <v>53</v>
          </cell>
          <cell r="CD34">
            <v>2</v>
          </cell>
          <cell r="CO34">
            <v>8</v>
          </cell>
          <cell r="DA34">
            <v>0</v>
          </cell>
        </row>
      </sheetData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YTD Stats"/>
      <sheetName val="GBG"/>
    </sheetNames>
    <sheetDataSet>
      <sheetData sheetId="0" refreshError="1"/>
      <sheetData sheetId="1">
        <row r="4">
          <cell r="A4">
            <v>38</v>
          </cell>
          <cell r="B4" t="str">
            <v>Lucas, Doug</v>
          </cell>
          <cell r="M4">
            <v>10</v>
          </cell>
          <cell r="X4">
            <v>27</v>
          </cell>
          <cell r="AJ4">
            <v>7</v>
          </cell>
          <cell r="AU4">
            <v>12</v>
          </cell>
          <cell r="BG4">
            <v>3</v>
          </cell>
          <cell r="BR4">
            <v>1</v>
          </cell>
          <cell r="CD4">
            <v>0</v>
          </cell>
          <cell r="CO4">
            <v>8</v>
          </cell>
          <cell r="DA4">
            <v>3</v>
          </cell>
          <cell r="DL4">
            <v>6</v>
          </cell>
        </row>
        <row r="5">
          <cell r="A5">
            <v>45</v>
          </cell>
          <cell r="B5" t="str">
            <v>Welter, Ken</v>
          </cell>
          <cell r="M5">
            <v>7</v>
          </cell>
          <cell r="X5">
            <v>16</v>
          </cell>
          <cell r="AJ5">
            <v>7</v>
          </cell>
          <cell r="AU5">
            <v>7</v>
          </cell>
          <cell r="BG5">
            <v>2</v>
          </cell>
          <cell r="BR5">
            <v>0</v>
          </cell>
          <cell r="CD5">
            <v>0</v>
          </cell>
          <cell r="CO5">
            <v>2</v>
          </cell>
          <cell r="DA5">
            <v>5</v>
          </cell>
          <cell r="DL5">
            <v>2</v>
          </cell>
        </row>
        <row r="6">
          <cell r="A6">
            <v>58</v>
          </cell>
          <cell r="B6" t="str">
            <v>Brenner, Rick</v>
          </cell>
          <cell r="M6">
            <v>10</v>
          </cell>
          <cell r="X6">
            <v>27</v>
          </cell>
          <cell r="AJ6">
            <v>10</v>
          </cell>
          <cell r="AU6">
            <v>15</v>
          </cell>
          <cell r="BG6">
            <v>6</v>
          </cell>
          <cell r="BR6">
            <v>1</v>
          </cell>
          <cell r="CD6">
            <v>0</v>
          </cell>
          <cell r="CO6">
            <v>10</v>
          </cell>
          <cell r="DA6">
            <v>4</v>
          </cell>
          <cell r="DL6">
            <v>0</v>
          </cell>
        </row>
        <row r="7">
          <cell r="A7">
            <v>58</v>
          </cell>
          <cell r="B7" t="str">
            <v>Robertson, Steve</v>
          </cell>
          <cell r="M7">
            <v>9</v>
          </cell>
          <cell r="X7">
            <v>23</v>
          </cell>
          <cell r="AJ7">
            <v>4</v>
          </cell>
          <cell r="AU7">
            <v>10</v>
          </cell>
          <cell r="BG7">
            <v>2</v>
          </cell>
          <cell r="BR7">
            <v>0</v>
          </cell>
          <cell r="CD7">
            <v>0</v>
          </cell>
          <cell r="CO7">
            <v>6</v>
          </cell>
          <cell r="DA7">
            <v>3</v>
          </cell>
          <cell r="DL7">
            <v>0</v>
          </cell>
        </row>
        <row r="8">
          <cell r="A8">
            <v>58</v>
          </cell>
          <cell r="B8" t="str">
            <v>Stottlemyer, Barry</v>
          </cell>
          <cell r="M8">
            <v>10</v>
          </cell>
          <cell r="X8">
            <v>27</v>
          </cell>
          <cell r="AJ8">
            <v>4</v>
          </cell>
          <cell r="AU8">
            <v>8</v>
          </cell>
          <cell r="BG8">
            <v>0</v>
          </cell>
          <cell r="BR8">
            <v>0</v>
          </cell>
          <cell r="CD8">
            <v>0</v>
          </cell>
          <cell r="CO8">
            <v>4</v>
          </cell>
          <cell r="DA8">
            <v>4</v>
          </cell>
          <cell r="DL8">
            <v>2</v>
          </cell>
        </row>
        <row r="9">
          <cell r="A9">
            <v>49</v>
          </cell>
          <cell r="B9" t="str">
            <v>Bevenour, Keith</v>
          </cell>
          <cell r="M9">
            <v>9</v>
          </cell>
          <cell r="X9">
            <v>23</v>
          </cell>
          <cell r="AJ9">
            <v>5</v>
          </cell>
          <cell r="AU9">
            <v>8</v>
          </cell>
          <cell r="BG9">
            <v>3</v>
          </cell>
          <cell r="BR9">
            <v>0</v>
          </cell>
          <cell r="CD9">
            <v>0</v>
          </cell>
          <cell r="CO9">
            <v>8</v>
          </cell>
          <cell r="DA9">
            <v>5</v>
          </cell>
          <cell r="DL9">
            <v>0</v>
          </cell>
        </row>
        <row r="10">
          <cell r="A10">
            <v>43</v>
          </cell>
          <cell r="B10" t="str">
            <v>Vargas, Pedro</v>
          </cell>
          <cell r="M10">
            <v>7</v>
          </cell>
          <cell r="X10">
            <v>18</v>
          </cell>
          <cell r="AJ10">
            <v>0</v>
          </cell>
          <cell r="AU10">
            <v>4</v>
          </cell>
          <cell r="BG10">
            <v>0</v>
          </cell>
          <cell r="BR10">
            <v>0</v>
          </cell>
          <cell r="CD10">
            <v>0</v>
          </cell>
          <cell r="CO10">
            <v>2</v>
          </cell>
          <cell r="DA10">
            <v>1</v>
          </cell>
          <cell r="DL10">
            <v>1</v>
          </cell>
        </row>
        <row r="11">
          <cell r="A11">
            <v>51</v>
          </cell>
          <cell r="B11" t="str">
            <v>Reilly, Rick</v>
          </cell>
          <cell r="M11">
            <v>9</v>
          </cell>
          <cell r="X11">
            <v>23</v>
          </cell>
          <cell r="AJ11">
            <v>3</v>
          </cell>
          <cell r="AU11">
            <v>9</v>
          </cell>
          <cell r="BG11">
            <v>2</v>
          </cell>
          <cell r="BR11">
            <v>0</v>
          </cell>
          <cell r="CD11">
            <v>0</v>
          </cell>
          <cell r="CO11">
            <v>2</v>
          </cell>
          <cell r="DA11">
            <v>1</v>
          </cell>
          <cell r="DL11">
            <v>7</v>
          </cell>
        </row>
        <row r="12">
          <cell r="A12">
            <v>45</v>
          </cell>
          <cell r="B12" t="str">
            <v>Leisher, Jerry</v>
          </cell>
          <cell r="M12">
            <v>9</v>
          </cell>
          <cell r="X12">
            <v>22</v>
          </cell>
          <cell r="AJ12">
            <v>1</v>
          </cell>
          <cell r="AU12">
            <v>6</v>
          </cell>
          <cell r="BG12">
            <v>1</v>
          </cell>
          <cell r="BR12">
            <v>0</v>
          </cell>
          <cell r="CD12">
            <v>0</v>
          </cell>
          <cell r="CO12">
            <v>6</v>
          </cell>
          <cell r="DA12">
            <v>4</v>
          </cell>
          <cell r="DL12">
            <v>3</v>
          </cell>
        </row>
        <row r="13">
          <cell r="A13">
            <v>47</v>
          </cell>
          <cell r="B13" t="str">
            <v>Whitaker, Mike</v>
          </cell>
          <cell r="M13">
            <v>8</v>
          </cell>
          <cell r="X13">
            <v>23</v>
          </cell>
          <cell r="AJ13">
            <v>5</v>
          </cell>
          <cell r="AU13">
            <v>6</v>
          </cell>
          <cell r="BG13">
            <v>1</v>
          </cell>
          <cell r="BR13">
            <v>0</v>
          </cell>
          <cell r="CD13">
            <v>0</v>
          </cell>
          <cell r="CO13">
            <v>2</v>
          </cell>
          <cell r="DA13">
            <v>1</v>
          </cell>
          <cell r="DL13">
            <v>5</v>
          </cell>
        </row>
        <row r="14">
          <cell r="A14">
            <v>45</v>
          </cell>
          <cell r="B14" t="str">
            <v>Teeter, Gary</v>
          </cell>
          <cell r="M14">
            <v>10</v>
          </cell>
          <cell r="X14">
            <v>23</v>
          </cell>
          <cell r="AJ14">
            <v>2</v>
          </cell>
          <cell r="AU14">
            <v>0</v>
          </cell>
          <cell r="BG14">
            <v>0</v>
          </cell>
          <cell r="BR14">
            <v>0</v>
          </cell>
          <cell r="CD14">
            <v>0</v>
          </cell>
          <cell r="CO14">
            <v>1</v>
          </cell>
          <cell r="DA14">
            <v>6</v>
          </cell>
          <cell r="DL14">
            <v>7</v>
          </cell>
        </row>
        <row r="15">
          <cell r="A15">
            <v>52</v>
          </cell>
          <cell r="B15" t="str">
            <v>Platts, Steve</v>
          </cell>
          <cell r="M15">
            <v>9</v>
          </cell>
          <cell r="X15">
            <v>22</v>
          </cell>
          <cell r="AJ15">
            <v>12</v>
          </cell>
          <cell r="AU15">
            <v>8</v>
          </cell>
          <cell r="BG15">
            <v>2</v>
          </cell>
          <cell r="BR15">
            <v>0</v>
          </cell>
          <cell r="CD15">
            <v>0</v>
          </cell>
          <cell r="CO15">
            <v>2</v>
          </cell>
          <cell r="DA15">
            <v>5</v>
          </cell>
          <cell r="DL15">
            <v>0</v>
          </cell>
        </row>
        <row r="16">
          <cell r="A16">
            <v>44</v>
          </cell>
          <cell r="B16" t="str">
            <v>Schwenk, Jeff</v>
          </cell>
          <cell r="M16">
            <v>9</v>
          </cell>
          <cell r="X16">
            <v>25</v>
          </cell>
          <cell r="AJ16">
            <v>7</v>
          </cell>
          <cell r="AU16">
            <v>9</v>
          </cell>
          <cell r="BG16">
            <v>2</v>
          </cell>
          <cell r="BR16">
            <v>2</v>
          </cell>
          <cell r="CD16">
            <v>0</v>
          </cell>
          <cell r="CO16">
            <v>5</v>
          </cell>
          <cell r="DA16">
            <v>1</v>
          </cell>
          <cell r="DL16">
            <v>2</v>
          </cell>
        </row>
        <row r="19">
          <cell r="B19" t="str">
            <v>Others</v>
          </cell>
          <cell r="M19">
            <v>0</v>
          </cell>
          <cell r="X19">
            <v>0</v>
          </cell>
          <cell r="AJ19">
            <v>0</v>
          </cell>
          <cell r="AU19">
            <v>0</v>
          </cell>
          <cell r="BG19">
            <v>0</v>
          </cell>
          <cell r="BR19">
            <v>0</v>
          </cell>
          <cell r="CD19">
            <v>0</v>
          </cell>
          <cell r="CO19">
            <v>0</v>
          </cell>
          <cell r="DA19">
            <v>0</v>
          </cell>
          <cell r="DL19">
            <v>0</v>
          </cell>
        </row>
        <row r="21">
          <cell r="A21">
            <v>633</v>
          </cell>
          <cell r="M21">
            <v>116</v>
          </cell>
          <cell r="X21">
            <v>299</v>
          </cell>
          <cell r="AJ21">
            <v>67</v>
          </cell>
          <cell r="AU21">
            <v>102</v>
          </cell>
          <cell r="BG21">
            <v>24</v>
          </cell>
          <cell r="BR21">
            <v>4</v>
          </cell>
          <cell r="CD21">
            <v>0</v>
          </cell>
          <cell r="CO21">
            <v>58</v>
          </cell>
          <cell r="DA21">
            <v>43</v>
          </cell>
          <cell r="DL21">
            <v>35</v>
          </cell>
        </row>
        <row r="25">
          <cell r="A25">
            <v>58</v>
          </cell>
          <cell r="B25" t="str">
            <v>Brenner, Rick</v>
          </cell>
          <cell r="M25">
            <v>10</v>
          </cell>
          <cell r="X25">
            <v>31</v>
          </cell>
          <cell r="AJ25">
            <v>48</v>
          </cell>
          <cell r="AU25">
            <v>31</v>
          </cell>
          <cell r="BG25">
            <v>10</v>
          </cell>
          <cell r="BR25">
            <v>20</v>
          </cell>
          <cell r="CD25">
            <v>2</v>
          </cell>
          <cell r="CO25">
            <v>1</v>
          </cell>
          <cell r="DA25">
            <v>3</v>
          </cell>
        </row>
        <row r="26">
          <cell r="A26">
            <v>58</v>
          </cell>
          <cell r="B26" t="str">
            <v>Robertson, Steve</v>
          </cell>
          <cell r="M26">
            <v>1</v>
          </cell>
          <cell r="X26">
            <v>0.66700000000000004</v>
          </cell>
          <cell r="AJ26">
            <v>3</v>
          </cell>
          <cell r="AU26">
            <v>1</v>
          </cell>
          <cell r="BG26">
            <v>1</v>
          </cell>
          <cell r="BR26">
            <v>0</v>
          </cell>
          <cell r="CD26">
            <v>0</v>
          </cell>
          <cell r="CO26">
            <v>0</v>
          </cell>
          <cell r="DA26">
            <v>0</v>
          </cell>
        </row>
        <row r="27">
          <cell r="A27">
            <v>58</v>
          </cell>
          <cell r="B27" t="str">
            <v>Stottlemyer, Barry</v>
          </cell>
          <cell r="M27">
            <v>10</v>
          </cell>
          <cell r="X27">
            <v>32.667000000000002</v>
          </cell>
          <cell r="AJ27">
            <v>44</v>
          </cell>
          <cell r="AU27">
            <v>20</v>
          </cell>
          <cell r="BG27">
            <v>14</v>
          </cell>
          <cell r="BR27">
            <v>18</v>
          </cell>
          <cell r="CD27">
            <v>6</v>
          </cell>
          <cell r="CO27">
            <v>1</v>
          </cell>
          <cell r="DA27">
            <v>1</v>
          </cell>
        </row>
        <row r="28">
          <cell r="A28">
            <v>38</v>
          </cell>
          <cell r="B28" t="str">
            <v>Lucas, Doug</v>
          </cell>
          <cell r="M28">
            <v>2</v>
          </cell>
          <cell r="X28">
            <v>2.3330000000000002</v>
          </cell>
          <cell r="AJ28">
            <v>0</v>
          </cell>
          <cell r="AU28">
            <v>1</v>
          </cell>
          <cell r="BG28">
            <v>3</v>
          </cell>
          <cell r="BR28">
            <v>5</v>
          </cell>
          <cell r="CD28">
            <v>0</v>
          </cell>
          <cell r="CO28">
            <v>0</v>
          </cell>
          <cell r="DA28">
            <v>1</v>
          </cell>
        </row>
        <row r="29">
          <cell r="A29">
            <v>45</v>
          </cell>
          <cell r="B29" t="str">
            <v>Teeter, Gary</v>
          </cell>
          <cell r="M29">
            <v>2</v>
          </cell>
          <cell r="X29">
            <v>1.333</v>
          </cell>
          <cell r="AJ29">
            <v>4</v>
          </cell>
          <cell r="AU29">
            <v>3</v>
          </cell>
          <cell r="BG29">
            <v>6</v>
          </cell>
          <cell r="BR29">
            <v>0</v>
          </cell>
          <cell r="CD29">
            <v>0</v>
          </cell>
          <cell r="CO29">
            <v>0</v>
          </cell>
          <cell r="DA29">
            <v>0</v>
          </cell>
        </row>
        <row r="34">
          <cell r="M34">
            <v>25</v>
          </cell>
          <cell r="X34">
            <v>68</v>
          </cell>
          <cell r="AJ34">
            <v>99</v>
          </cell>
          <cell r="AU34">
            <v>56</v>
          </cell>
          <cell r="BG34">
            <v>34</v>
          </cell>
          <cell r="BR34">
            <v>43</v>
          </cell>
          <cell r="CD34">
            <v>8</v>
          </cell>
          <cell r="CO34">
            <v>2</v>
          </cell>
          <cell r="DA34">
            <v>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YTD Stats"/>
      <sheetName val="GBG"/>
    </sheetNames>
    <sheetDataSet>
      <sheetData sheetId="0" refreshError="1"/>
      <sheetData sheetId="1">
        <row r="4">
          <cell r="A4">
            <v>49</v>
          </cell>
          <cell r="B4" t="str">
            <v>Landis, Jere</v>
          </cell>
          <cell r="M4">
            <v>9</v>
          </cell>
          <cell r="X4">
            <v>18</v>
          </cell>
          <cell r="AJ4">
            <v>7</v>
          </cell>
          <cell r="AU4">
            <v>6</v>
          </cell>
          <cell r="BG4">
            <v>1</v>
          </cell>
          <cell r="BR4">
            <v>0</v>
          </cell>
          <cell r="CD4">
            <v>0</v>
          </cell>
          <cell r="CO4">
            <v>0</v>
          </cell>
          <cell r="DA4">
            <v>7</v>
          </cell>
          <cell r="DL4">
            <v>1</v>
          </cell>
        </row>
        <row r="5">
          <cell r="A5">
            <v>47</v>
          </cell>
          <cell r="B5" t="str">
            <v>Matias, Angel "Pete"</v>
          </cell>
          <cell r="M5">
            <v>7</v>
          </cell>
          <cell r="X5">
            <v>16</v>
          </cell>
          <cell r="AJ5">
            <v>5</v>
          </cell>
          <cell r="AU5">
            <v>5</v>
          </cell>
          <cell r="BG5">
            <v>0</v>
          </cell>
          <cell r="BR5">
            <v>0</v>
          </cell>
          <cell r="CD5">
            <v>0</v>
          </cell>
          <cell r="CO5">
            <v>2</v>
          </cell>
          <cell r="DA5">
            <v>2</v>
          </cell>
          <cell r="DL5">
            <v>1</v>
          </cell>
        </row>
        <row r="6">
          <cell r="A6">
            <v>55</v>
          </cell>
          <cell r="B6" t="str">
            <v>Persing, Jay</v>
          </cell>
          <cell r="M6">
            <v>10</v>
          </cell>
          <cell r="X6">
            <v>24</v>
          </cell>
          <cell r="AJ6">
            <v>2</v>
          </cell>
          <cell r="AU6">
            <v>9</v>
          </cell>
          <cell r="BG6">
            <v>0</v>
          </cell>
          <cell r="BR6">
            <v>0</v>
          </cell>
          <cell r="CD6">
            <v>0</v>
          </cell>
          <cell r="CO6">
            <v>3</v>
          </cell>
          <cell r="DA6">
            <v>4</v>
          </cell>
          <cell r="DL6">
            <v>3</v>
          </cell>
        </row>
        <row r="7">
          <cell r="A7">
            <v>50</v>
          </cell>
          <cell r="B7" t="str">
            <v>Brignall, Ken</v>
          </cell>
          <cell r="M7">
            <v>9</v>
          </cell>
          <cell r="X7">
            <v>21</v>
          </cell>
          <cell r="AJ7">
            <v>0</v>
          </cell>
          <cell r="AU7">
            <v>7</v>
          </cell>
          <cell r="BG7">
            <v>0</v>
          </cell>
          <cell r="BR7">
            <v>0</v>
          </cell>
          <cell r="CD7">
            <v>0</v>
          </cell>
          <cell r="CO7">
            <v>4</v>
          </cell>
          <cell r="DA7">
            <v>3</v>
          </cell>
          <cell r="DL7">
            <v>2</v>
          </cell>
        </row>
        <row r="8">
          <cell r="A8">
            <v>48</v>
          </cell>
          <cell r="B8" t="str">
            <v>Grothe, Chris</v>
          </cell>
          <cell r="M8">
            <v>10</v>
          </cell>
          <cell r="X8">
            <v>26</v>
          </cell>
          <cell r="AJ8">
            <v>2</v>
          </cell>
          <cell r="AU8">
            <v>9</v>
          </cell>
          <cell r="BG8">
            <v>3</v>
          </cell>
          <cell r="BR8">
            <v>0</v>
          </cell>
          <cell r="CD8">
            <v>0</v>
          </cell>
          <cell r="CO8">
            <v>3</v>
          </cell>
          <cell r="DA8">
            <v>1</v>
          </cell>
          <cell r="DL8">
            <v>1</v>
          </cell>
        </row>
        <row r="9">
          <cell r="A9">
            <v>51</v>
          </cell>
          <cell r="B9" t="str">
            <v>Sterrett,  Mark</v>
          </cell>
          <cell r="M9">
            <v>9</v>
          </cell>
          <cell r="X9">
            <v>23</v>
          </cell>
          <cell r="AJ9">
            <v>1</v>
          </cell>
          <cell r="AU9">
            <v>5</v>
          </cell>
          <cell r="BG9">
            <v>0</v>
          </cell>
          <cell r="BR9">
            <v>0</v>
          </cell>
          <cell r="CD9">
            <v>0</v>
          </cell>
          <cell r="CO9">
            <v>3</v>
          </cell>
          <cell r="DA9">
            <v>4</v>
          </cell>
          <cell r="DL9">
            <v>5</v>
          </cell>
        </row>
        <row r="10">
          <cell r="A10">
            <v>43</v>
          </cell>
          <cell r="B10" t="str">
            <v>Wilson, John</v>
          </cell>
          <cell r="M10">
            <v>10</v>
          </cell>
          <cell r="X10">
            <v>20</v>
          </cell>
          <cell r="AJ10">
            <v>5</v>
          </cell>
          <cell r="AU10">
            <v>4</v>
          </cell>
          <cell r="BG10">
            <v>2</v>
          </cell>
          <cell r="BR10">
            <v>0</v>
          </cell>
          <cell r="CD10">
            <v>0</v>
          </cell>
          <cell r="CO10">
            <v>0</v>
          </cell>
          <cell r="DA10">
            <v>7</v>
          </cell>
          <cell r="DL10">
            <v>9</v>
          </cell>
        </row>
        <row r="11">
          <cell r="A11">
            <v>55</v>
          </cell>
          <cell r="B11" t="str">
            <v>Marchione, Jim</v>
          </cell>
          <cell r="M11">
            <v>10</v>
          </cell>
          <cell r="X11">
            <v>25</v>
          </cell>
          <cell r="AJ11">
            <v>1</v>
          </cell>
          <cell r="AU11">
            <v>5</v>
          </cell>
          <cell r="BG11">
            <v>0</v>
          </cell>
          <cell r="BR11">
            <v>0</v>
          </cell>
          <cell r="CD11">
            <v>0</v>
          </cell>
          <cell r="CO11">
            <v>1</v>
          </cell>
          <cell r="DA11">
            <v>2</v>
          </cell>
          <cell r="DL11">
            <v>5</v>
          </cell>
        </row>
        <row r="12">
          <cell r="A12">
            <v>56</v>
          </cell>
          <cell r="B12" t="str">
            <v>Hamill, Ed</v>
          </cell>
          <cell r="M12">
            <v>10</v>
          </cell>
          <cell r="X12">
            <v>20</v>
          </cell>
          <cell r="AJ12">
            <v>2</v>
          </cell>
          <cell r="AU12">
            <v>6</v>
          </cell>
          <cell r="BG12">
            <v>0</v>
          </cell>
          <cell r="BR12">
            <v>0</v>
          </cell>
          <cell r="CD12">
            <v>0</v>
          </cell>
          <cell r="CO12">
            <v>3</v>
          </cell>
          <cell r="DA12">
            <v>5</v>
          </cell>
          <cell r="DL12">
            <v>7</v>
          </cell>
        </row>
        <row r="13">
          <cell r="A13">
            <v>50</v>
          </cell>
          <cell r="B13" t="str">
            <v>Ettien, Scott</v>
          </cell>
          <cell r="M13">
            <v>10</v>
          </cell>
          <cell r="X13">
            <v>23</v>
          </cell>
          <cell r="AJ13">
            <v>3</v>
          </cell>
          <cell r="AU13">
            <v>7</v>
          </cell>
          <cell r="BG13">
            <v>0</v>
          </cell>
          <cell r="BR13">
            <v>0</v>
          </cell>
          <cell r="CD13">
            <v>0</v>
          </cell>
          <cell r="CO13">
            <v>3</v>
          </cell>
          <cell r="DA13">
            <v>2</v>
          </cell>
          <cell r="DL13">
            <v>5</v>
          </cell>
        </row>
        <row r="14">
          <cell r="A14">
            <v>63</v>
          </cell>
          <cell r="B14" t="str">
            <v>Schedin, Swede</v>
          </cell>
          <cell r="M14">
            <v>8</v>
          </cell>
          <cell r="X14">
            <v>18</v>
          </cell>
          <cell r="AJ14">
            <v>1</v>
          </cell>
          <cell r="AU14">
            <v>1</v>
          </cell>
          <cell r="BG14">
            <v>0</v>
          </cell>
          <cell r="BR14">
            <v>0</v>
          </cell>
          <cell r="CD14">
            <v>0</v>
          </cell>
          <cell r="CO14">
            <v>2</v>
          </cell>
          <cell r="DA14">
            <v>3</v>
          </cell>
          <cell r="DL14">
            <v>7</v>
          </cell>
        </row>
        <row r="15">
          <cell r="A15">
            <v>67</v>
          </cell>
          <cell r="B15" t="str">
            <v>Alvelo, Carlos</v>
          </cell>
          <cell r="M15">
            <v>10</v>
          </cell>
          <cell r="X15">
            <v>24</v>
          </cell>
          <cell r="AJ15">
            <v>0</v>
          </cell>
          <cell r="AU15">
            <v>3</v>
          </cell>
          <cell r="BG15">
            <v>0</v>
          </cell>
          <cell r="BR15">
            <v>0</v>
          </cell>
          <cell r="CD15">
            <v>0</v>
          </cell>
          <cell r="CO15">
            <v>0</v>
          </cell>
          <cell r="DA15">
            <v>3</v>
          </cell>
          <cell r="DL15">
            <v>4</v>
          </cell>
        </row>
        <row r="16">
          <cell r="A16">
            <v>73</v>
          </cell>
          <cell r="B16" t="str">
            <v>Chronister, Dale</v>
          </cell>
          <cell r="M16">
            <v>10</v>
          </cell>
          <cell r="X16">
            <v>25</v>
          </cell>
          <cell r="AJ16">
            <v>1</v>
          </cell>
          <cell r="AU16">
            <v>4</v>
          </cell>
          <cell r="BG16">
            <v>0</v>
          </cell>
          <cell r="BR16">
            <v>0</v>
          </cell>
          <cell r="CD16">
            <v>0</v>
          </cell>
          <cell r="CO16">
            <v>2</v>
          </cell>
          <cell r="DA16">
            <v>2</v>
          </cell>
          <cell r="DL16">
            <v>3</v>
          </cell>
        </row>
        <row r="19">
          <cell r="B19" t="str">
            <v>Others</v>
          </cell>
          <cell r="M19">
            <v>0</v>
          </cell>
          <cell r="X19">
            <v>0</v>
          </cell>
          <cell r="AJ19">
            <v>0</v>
          </cell>
          <cell r="AU19">
            <v>0</v>
          </cell>
          <cell r="BG19">
            <v>0</v>
          </cell>
          <cell r="BR19">
            <v>0</v>
          </cell>
          <cell r="CD19">
            <v>0</v>
          </cell>
          <cell r="CO19">
            <v>0</v>
          </cell>
          <cell r="DA19">
            <v>0</v>
          </cell>
          <cell r="DL19">
            <v>0</v>
          </cell>
        </row>
        <row r="21">
          <cell r="A21">
            <v>707</v>
          </cell>
          <cell r="M21">
            <v>122</v>
          </cell>
          <cell r="X21">
            <v>283</v>
          </cell>
          <cell r="AJ21">
            <v>30</v>
          </cell>
          <cell r="AU21">
            <v>71</v>
          </cell>
          <cell r="BG21">
            <v>6</v>
          </cell>
          <cell r="BR21">
            <v>0</v>
          </cell>
          <cell r="CD21">
            <v>0</v>
          </cell>
          <cell r="CO21">
            <v>26</v>
          </cell>
          <cell r="DA21">
            <v>45</v>
          </cell>
          <cell r="DL21">
            <v>53</v>
          </cell>
        </row>
        <row r="25">
          <cell r="A25">
            <v>55</v>
          </cell>
          <cell r="B25" t="str">
            <v>Persing, Jay</v>
          </cell>
          <cell r="M25">
            <v>6</v>
          </cell>
          <cell r="X25">
            <v>15</v>
          </cell>
          <cell r="AJ25">
            <v>41</v>
          </cell>
          <cell r="AU25">
            <v>31</v>
          </cell>
          <cell r="BG25">
            <v>8</v>
          </cell>
          <cell r="BR25">
            <v>9</v>
          </cell>
          <cell r="CD25">
            <v>0</v>
          </cell>
          <cell r="CO25">
            <v>3</v>
          </cell>
          <cell r="DA25">
            <v>0</v>
          </cell>
        </row>
        <row r="26">
          <cell r="A26">
            <v>50</v>
          </cell>
          <cell r="B26" t="str">
            <v>Brignall, Ken</v>
          </cell>
          <cell r="M26">
            <v>8</v>
          </cell>
          <cell r="X26">
            <v>30</v>
          </cell>
          <cell r="AJ26">
            <v>38</v>
          </cell>
          <cell r="AU26">
            <v>26</v>
          </cell>
          <cell r="BG26">
            <v>21</v>
          </cell>
          <cell r="BR26">
            <v>46</v>
          </cell>
          <cell r="CD26">
            <v>0</v>
          </cell>
          <cell r="CO26">
            <v>2</v>
          </cell>
          <cell r="DA26">
            <v>0</v>
          </cell>
        </row>
        <row r="27">
          <cell r="A27">
            <v>56</v>
          </cell>
          <cell r="B27" t="str">
            <v>Hamill, Ed</v>
          </cell>
          <cell r="M27">
            <v>0</v>
          </cell>
          <cell r="X27">
            <v>0</v>
          </cell>
          <cell r="AJ27">
            <v>0</v>
          </cell>
          <cell r="AU27">
            <v>0</v>
          </cell>
          <cell r="BG27">
            <v>0</v>
          </cell>
          <cell r="BR27">
            <v>0</v>
          </cell>
          <cell r="CD27">
            <v>0</v>
          </cell>
          <cell r="CO27">
            <v>0</v>
          </cell>
          <cell r="DA27">
            <v>0</v>
          </cell>
        </row>
        <row r="28">
          <cell r="A28">
            <v>50</v>
          </cell>
          <cell r="B28" t="str">
            <v>Ettien, Scott</v>
          </cell>
          <cell r="M28">
            <v>2</v>
          </cell>
          <cell r="X28">
            <v>6</v>
          </cell>
          <cell r="AJ28">
            <v>8</v>
          </cell>
          <cell r="AU28">
            <v>7</v>
          </cell>
          <cell r="BG28">
            <v>9</v>
          </cell>
          <cell r="BR28">
            <v>3</v>
          </cell>
          <cell r="CD28">
            <v>0</v>
          </cell>
          <cell r="CO28">
            <v>2</v>
          </cell>
          <cell r="DA28">
            <v>0</v>
          </cell>
        </row>
        <row r="29">
          <cell r="A29">
            <v>47</v>
          </cell>
          <cell r="B29" t="str">
            <v>Matias, Angel "Pete"</v>
          </cell>
          <cell r="M29">
            <v>4</v>
          </cell>
          <cell r="X29">
            <v>14</v>
          </cell>
          <cell r="AJ29">
            <v>26</v>
          </cell>
          <cell r="AU29">
            <v>25</v>
          </cell>
          <cell r="BG29">
            <v>13</v>
          </cell>
          <cell r="BR29">
            <v>5</v>
          </cell>
          <cell r="CD29">
            <v>0</v>
          </cell>
          <cell r="CO29">
            <v>2</v>
          </cell>
          <cell r="DA29">
            <v>0</v>
          </cell>
        </row>
        <row r="34">
          <cell r="M34">
            <v>20</v>
          </cell>
          <cell r="X34">
            <v>65</v>
          </cell>
          <cell r="AJ34">
            <v>113</v>
          </cell>
          <cell r="AU34">
            <v>89</v>
          </cell>
          <cell r="BG34">
            <v>51</v>
          </cell>
          <cell r="BR34">
            <v>63</v>
          </cell>
          <cell r="CD34">
            <v>0</v>
          </cell>
          <cell r="CO34">
            <v>9</v>
          </cell>
          <cell r="DA34">
            <v>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YTD Stats"/>
      <sheetName val="GBG"/>
    </sheetNames>
    <sheetDataSet>
      <sheetData sheetId="0" refreshError="1"/>
      <sheetData sheetId="1">
        <row r="4">
          <cell r="A4">
            <v>49</v>
          </cell>
          <cell r="B4" t="str">
            <v>Rentzel, Mike</v>
          </cell>
          <cell r="M4">
            <v>5</v>
          </cell>
          <cell r="X4">
            <v>15</v>
          </cell>
          <cell r="AJ4">
            <v>5</v>
          </cell>
          <cell r="AU4">
            <v>8</v>
          </cell>
          <cell r="BG4">
            <v>1</v>
          </cell>
          <cell r="BR4">
            <v>0</v>
          </cell>
          <cell r="CD4">
            <v>0</v>
          </cell>
          <cell r="CO4">
            <v>2</v>
          </cell>
          <cell r="DA4">
            <v>2</v>
          </cell>
          <cell r="DL4">
            <v>0</v>
          </cell>
        </row>
        <row r="5">
          <cell r="A5">
            <v>49</v>
          </cell>
          <cell r="B5" t="str">
            <v>Lehigh, Doug</v>
          </cell>
          <cell r="M5">
            <v>10</v>
          </cell>
          <cell r="X5">
            <v>32</v>
          </cell>
          <cell r="AJ5">
            <v>13</v>
          </cell>
          <cell r="AU5">
            <v>18</v>
          </cell>
          <cell r="BG5">
            <v>2</v>
          </cell>
          <cell r="BR5">
            <v>0</v>
          </cell>
          <cell r="CD5">
            <v>0</v>
          </cell>
          <cell r="CO5">
            <v>13</v>
          </cell>
          <cell r="DA5">
            <v>5</v>
          </cell>
          <cell r="DL5">
            <v>0</v>
          </cell>
        </row>
        <row r="6">
          <cell r="A6">
            <v>52</v>
          </cell>
          <cell r="B6" t="str">
            <v>Herman,Jeff</v>
          </cell>
          <cell r="M6">
            <v>10</v>
          </cell>
          <cell r="X6">
            <v>34</v>
          </cell>
          <cell r="AJ6">
            <v>10</v>
          </cell>
          <cell r="AU6">
            <v>15</v>
          </cell>
          <cell r="BG6">
            <v>5</v>
          </cell>
          <cell r="BR6">
            <v>0</v>
          </cell>
          <cell r="CD6">
            <v>1</v>
          </cell>
          <cell r="CO6">
            <v>17</v>
          </cell>
          <cell r="DA6">
            <v>3</v>
          </cell>
          <cell r="DL6">
            <v>4</v>
          </cell>
        </row>
        <row r="7">
          <cell r="A7">
            <v>48</v>
          </cell>
          <cell r="B7" t="str">
            <v>Swartz, Mark</v>
          </cell>
          <cell r="M7">
            <v>10</v>
          </cell>
          <cell r="X7">
            <v>30</v>
          </cell>
          <cell r="AJ7">
            <v>9</v>
          </cell>
          <cell r="AU7">
            <v>12</v>
          </cell>
          <cell r="BG7">
            <v>3</v>
          </cell>
          <cell r="BR7">
            <v>0</v>
          </cell>
          <cell r="CD7">
            <v>0</v>
          </cell>
          <cell r="CO7">
            <v>8</v>
          </cell>
          <cell r="DA7">
            <v>8</v>
          </cell>
          <cell r="DL7">
            <v>2</v>
          </cell>
        </row>
        <row r="8">
          <cell r="A8">
            <v>48</v>
          </cell>
          <cell r="B8" t="str">
            <v>Golden, Terry</v>
          </cell>
          <cell r="M8">
            <v>9</v>
          </cell>
          <cell r="X8">
            <v>29</v>
          </cell>
          <cell r="AJ8">
            <v>7</v>
          </cell>
          <cell r="AU8">
            <v>7</v>
          </cell>
          <cell r="BG8">
            <v>3</v>
          </cell>
          <cell r="BR8">
            <v>0</v>
          </cell>
          <cell r="CD8">
            <v>0</v>
          </cell>
          <cell r="CO8">
            <v>9</v>
          </cell>
          <cell r="DA8">
            <v>5</v>
          </cell>
          <cell r="DL8">
            <v>3</v>
          </cell>
        </row>
        <row r="9">
          <cell r="A9">
            <v>44</v>
          </cell>
          <cell r="B9" t="str">
            <v>Philips, Jack</v>
          </cell>
          <cell r="M9">
            <v>9</v>
          </cell>
          <cell r="X9">
            <v>26</v>
          </cell>
          <cell r="AJ9">
            <v>6</v>
          </cell>
          <cell r="AU9">
            <v>10</v>
          </cell>
          <cell r="BG9">
            <v>0</v>
          </cell>
          <cell r="BR9">
            <v>0</v>
          </cell>
          <cell r="CD9">
            <v>0</v>
          </cell>
          <cell r="CO9">
            <v>8</v>
          </cell>
          <cell r="DA9">
            <v>6</v>
          </cell>
          <cell r="DL9">
            <v>0</v>
          </cell>
        </row>
        <row r="10">
          <cell r="A10">
            <v>63</v>
          </cell>
          <cell r="B10" t="str">
            <v>LaCoe, Curt</v>
          </cell>
          <cell r="M10">
            <v>8</v>
          </cell>
          <cell r="X10">
            <v>23</v>
          </cell>
          <cell r="AJ10">
            <v>6</v>
          </cell>
          <cell r="AU10">
            <v>7</v>
          </cell>
          <cell r="BG10">
            <v>3</v>
          </cell>
          <cell r="BR10">
            <v>0</v>
          </cell>
          <cell r="CD10">
            <v>0</v>
          </cell>
          <cell r="CO10">
            <v>7</v>
          </cell>
          <cell r="DA10">
            <v>6</v>
          </cell>
          <cell r="DL10">
            <v>3</v>
          </cell>
        </row>
        <row r="11">
          <cell r="A11">
            <v>53</v>
          </cell>
          <cell r="B11" t="str">
            <v>Smith, Ray</v>
          </cell>
          <cell r="M11">
            <v>10</v>
          </cell>
          <cell r="X11">
            <v>30</v>
          </cell>
          <cell r="AJ11">
            <v>7</v>
          </cell>
          <cell r="AU11">
            <v>14</v>
          </cell>
          <cell r="BG11">
            <v>0</v>
          </cell>
          <cell r="BR11">
            <v>0</v>
          </cell>
          <cell r="CD11">
            <v>0</v>
          </cell>
          <cell r="CO11">
            <v>5</v>
          </cell>
          <cell r="DA11">
            <v>7</v>
          </cell>
          <cell r="DL11">
            <v>1</v>
          </cell>
        </row>
        <row r="12">
          <cell r="A12">
            <v>49</v>
          </cell>
          <cell r="B12" t="str">
            <v>Sheffy, Eric</v>
          </cell>
          <cell r="M12">
            <v>10</v>
          </cell>
          <cell r="X12">
            <v>32</v>
          </cell>
          <cell r="AJ12">
            <v>6</v>
          </cell>
          <cell r="AU12">
            <v>7</v>
          </cell>
          <cell r="BG12">
            <v>0</v>
          </cell>
          <cell r="BR12">
            <v>0</v>
          </cell>
          <cell r="CD12">
            <v>0</v>
          </cell>
          <cell r="CO12">
            <v>8</v>
          </cell>
          <cell r="DA12">
            <v>5</v>
          </cell>
          <cell r="DL12">
            <v>6</v>
          </cell>
        </row>
        <row r="13">
          <cell r="A13">
            <v>45</v>
          </cell>
          <cell r="B13" t="str">
            <v>Lehman, Ron</v>
          </cell>
          <cell r="M13">
            <v>8</v>
          </cell>
          <cell r="X13">
            <v>24</v>
          </cell>
          <cell r="AJ13">
            <v>9</v>
          </cell>
          <cell r="AU13">
            <v>10</v>
          </cell>
          <cell r="BG13">
            <v>2</v>
          </cell>
          <cell r="BR13">
            <v>0</v>
          </cell>
          <cell r="CD13">
            <v>0</v>
          </cell>
          <cell r="CO13">
            <v>5</v>
          </cell>
          <cell r="DA13">
            <v>2</v>
          </cell>
          <cell r="DL13">
            <v>1</v>
          </cell>
        </row>
        <row r="14">
          <cell r="A14">
            <v>55</v>
          </cell>
          <cell r="B14" t="str">
            <v>Bialek, Dave</v>
          </cell>
          <cell r="M14">
            <v>8</v>
          </cell>
          <cell r="X14">
            <v>27</v>
          </cell>
          <cell r="AJ14">
            <v>8</v>
          </cell>
          <cell r="AU14">
            <v>11</v>
          </cell>
          <cell r="BG14">
            <v>2</v>
          </cell>
          <cell r="BR14">
            <v>0</v>
          </cell>
          <cell r="CD14">
            <v>0</v>
          </cell>
          <cell r="CO14">
            <v>4</v>
          </cell>
          <cell r="DA14">
            <v>1</v>
          </cell>
          <cell r="DL14">
            <v>4</v>
          </cell>
        </row>
        <row r="15">
          <cell r="A15">
            <v>45</v>
          </cell>
          <cell r="B15" t="str">
            <v>Rodriguez, Miguel</v>
          </cell>
          <cell r="M15">
            <v>9</v>
          </cell>
          <cell r="X15">
            <v>33</v>
          </cell>
          <cell r="AJ15">
            <v>11</v>
          </cell>
          <cell r="AU15">
            <v>12</v>
          </cell>
          <cell r="BG15">
            <v>2</v>
          </cell>
          <cell r="BR15">
            <v>0</v>
          </cell>
          <cell r="CD15">
            <v>0</v>
          </cell>
          <cell r="CO15">
            <v>4</v>
          </cell>
          <cell r="DA15">
            <v>1</v>
          </cell>
          <cell r="DL15">
            <v>5</v>
          </cell>
        </row>
        <row r="16">
          <cell r="A16">
            <v>57</v>
          </cell>
          <cell r="B16" t="str">
            <v>Summerson, Kevin</v>
          </cell>
          <cell r="M16">
            <v>2</v>
          </cell>
          <cell r="X16">
            <v>5</v>
          </cell>
          <cell r="AJ16">
            <v>1</v>
          </cell>
          <cell r="AU16">
            <v>0</v>
          </cell>
          <cell r="BG16">
            <v>0</v>
          </cell>
          <cell r="BR16">
            <v>0</v>
          </cell>
          <cell r="CD16">
            <v>0</v>
          </cell>
          <cell r="CO16">
            <v>1</v>
          </cell>
          <cell r="DA16">
            <v>1</v>
          </cell>
          <cell r="DL16">
            <v>1</v>
          </cell>
        </row>
        <row r="19">
          <cell r="B19" t="str">
            <v>Others</v>
          </cell>
          <cell r="M19">
            <v>0</v>
          </cell>
          <cell r="X19">
            <v>0</v>
          </cell>
          <cell r="AJ19">
            <v>0</v>
          </cell>
          <cell r="AU19">
            <v>0</v>
          </cell>
          <cell r="BG19">
            <v>0</v>
          </cell>
          <cell r="BR19">
            <v>0</v>
          </cell>
          <cell r="CD19">
            <v>0</v>
          </cell>
          <cell r="CO19">
            <v>0</v>
          </cell>
          <cell r="DA19">
            <v>0</v>
          </cell>
          <cell r="DL19">
            <v>0</v>
          </cell>
        </row>
        <row r="21">
          <cell r="A21">
            <v>657</v>
          </cell>
          <cell r="M21">
            <v>108</v>
          </cell>
          <cell r="X21">
            <v>340</v>
          </cell>
          <cell r="AJ21">
            <v>98</v>
          </cell>
          <cell r="AU21">
            <v>131</v>
          </cell>
          <cell r="BG21">
            <v>23</v>
          </cell>
          <cell r="BR21">
            <v>0</v>
          </cell>
          <cell r="CD21">
            <v>1</v>
          </cell>
          <cell r="CO21">
            <v>91</v>
          </cell>
          <cell r="DA21">
            <v>52</v>
          </cell>
          <cell r="DL21">
            <v>30</v>
          </cell>
        </row>
        <row r="25">
          <cell r="A25">
            <v>49</v>
          </cell>
          <cell r="B25" t="str">
            <v>Rentzel, Mike</v>
          </cell>
          <cell r="M25">
            <v>0</v>
          </cell>
          <cell r="X25">
            <v>0</v>
          </cell>
          <cell r="AJ25">
            <v>0</v>
          </cell>
          <cell r="AU25">
            <v>0</v>
          </cell>
          <cell r="BG25">
            <v>0</v>
          </cell>
          <cell r="BR25">
            <v>0</v>
          </cell>
          <cell r="CD25">
            <v>0</v>
          </cell>
          <cell r="CO25">
            <v>0</v>
          </cell>
          <cell r="DA25">
            <v>0</v>
          </cell>
        </row>
        <row r="26">
          <cell r="A26">
            <v>49</v>
          </cell>
          <cell r="B26" t="str">
            <v>Lehigh, Doug</v>
          </cell>
          <cell r="M26">
            <v>8</v>
          </cell>
          <cell r="X26">
            <v>24</v>
          </cell>
          <cell r="AJ26">
            <v>33</v>
          </cell>
          <cell r="AU26">
            <v>16</v>
          </cell>
          <cell r="BG26">
            <v>12</v>
          </cell>
          <cell r="BR26">
            <v>18</v>
          </cell>
          <cell r="CD26">
            <v>3</v>
          </cell>
          <cell r="CO26">
            <v>0</v>
          </cell>
          <cell r="DA26">
            <v>3</v>
          </cell>
        </row>
        <row r="27">
          <cell r="A27">
            <v>52</v>
          </cell>
          <cell r="B27" t="str">
            <v>Herman,Jeff</v>
          </cell>
          <cell r="M27">
            <v>0</v>
          </cell>
          <cell r="X27">
            <v>0</v>
          </cell>
          <cell r="AJ27">
            <v>0</v>
          </cell>
          <cell r="AU27">
            <v>0</v>
          </cell>
          <cell r="BG27">
            <v>0</v>
          </cell>
          <cell r="BR27">
            <v>0</v>
          </cell>
          <cell r="CD27">
            <v>0</v>
          </cell>
          <cell r="CO27">
            <v>0</v>
          </cell>
          <cell r="DA27">
            <v>0</v>
          </cell>
        </row>
        <row r="28">
          <cell r="A28">
            <v>48</v>
          </cell>
          <cell r="B28" t="str">
            <v>Swartz, Mark</v>
          </cell>
          <cell r="M28">
            <v>1</v>
          </cell>
          <cell r="X28">
            <v>1</v>
          </cell>
          <cell r="AJ28">
            <v>1</v>
          </cell>
          <cell r="AU28">
            <v>3</v>
          </cell>
          <cell r="BG28">
            <v>4</v>
          </cell>
          <cell r="BR28">
            <v>0</v>
          </cell>
          <cell r="CD28">
            <v>0</v>
          </cell>
          <cell r="CO28">
            <v>0</v>
          </cell>
          <cell r="DA28">
            <v>0</v>
          </cell>
        </row>
        <row r="29">
          <cell r="A29">
            <v>48</v>
          </cell>
          <cell r="B29" t="str">
            <v>Golden, Terry</v>
          </cell>
          <cell r="M29">
            <v>9</v>
          </cell>
          <cell r="X29">
            <v>35</v>
          </cell>
          <cell r="AJ29">
            <v>32</v>
          </cell>
          <cell r="AU29">
            <v>15</v>
          </cell>
          <cell r="BG29">
            <v>7</v>
          </cell>
          <cell r="BR29">
            <v>22</v>
          </cell>
          <cell r="CD29">
            <v>6</v>
          </cell>
          <cell r="CO29">
            <v>1</v>
          </cell>
          <cell r="DA29">
            <v>0</v>
          </cell>
        </row>
        <row r="30">
          <cell r="A30">
            <v>63</v>
          </cell>
          <cell r="B30" t="str">
            <v>LaCoe, Curt</v>
          </cell>
          <cell r="M30">
            <v>4</v>
          </cell>
          <cell r="X30">
            <v>9</v>
          </cell>
          <cell r="AJ30">
            <v>9</v>
          </cell>
          <cell r="AU30">
            <v>3</v>
          </cell>
          <cell r="BG30">
            <v>7</v>
          </cell>
          <cell r="BR30">
            <v>3</v>
          </cell>
          <cell r="CD30">
            <v>0</v>
          </cell>
          <cell r="CO30">
            <v>0</v>
          </cell>
          <cell r="DA30">
            <v>1</v>
          </cell>
        </row>
        <row r="34">
          <cell r="M34">
            <v>22</v>
          </cell>
          <cell r="X34">
            <v>69</v>
          </cell>
          <cell r="AJ34">
            <v>75</v>
          </cell>
          <cell r="AU34">
            <v>37</v>
          </cell>
          <cell r="BG34">
            <v>30</v>
          </cell>
          <cell r="BR34">
            <v>43</v>
          </cell>
          <cell r="CD34">
            <v>9</v>
          </cell>
          <cell r="CO34">
            <v>1</v>
          </cell>
          <cell r="DA34">
            <v>4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YTD Stats"/>
      <sheetName val="GBG"/>
    </sheetNames>
    <sheetDataSet>
      <sheetData sheetId="0" refreshError="1"/>
      <sheetData sheetId="1">
        <row r="4">
          <cell r="A4">
            <v>38</v>
          </cell>
          <cell r="B4" t="str">
            <v>Cash, Jason</v>
          </cell>
          <cell r="M4">
            <v>8</v>
          </cell>
          <cell r="X4">
            <v>24</v>
          </cell>
          <cell r="AJ4">
            <v>4</v>
          </cell>
          <cell r="AU4">
            <v>4</v>
          </cell>
          <cell r="BG4">
            <v>1</v>
          </cell>
          <cell r="BR4">
            <v>0</v>
          </cell>
          <cell r="CD4">
            <v>0</v>
          </cell>
          <cell r="CO4">
            <v>4</v>
          </cell>
          <cell r="DA4">
            <v>4</v>
          </cell>
          <cell r="DL4">
            <v>6</v>
          </cell>
        </row>
        <row r="5">
          <cell r="A5">
            <v>49</v>
          </cell>
          <cell r="B5" t="str">
            <v>Poff, Kevin</v>
          </cell>
          <cell r="M5">
            <v>10</v>
          </cell>
          <cell r="X5">
            <v>31</v>
          </cell>
          <cell r="AJ5">
            <v>12</v>
          </cell>
          <cell r="AU5">
            <v>13</v>
          </cell>
          <cell r="BG5">
            <v>4</v>
          </cell>
          <cell r="BR5">
            <v>0</v>
          </cell>
          <cell r="CD5">
            <v>0</v>
          </cell>
          <cell r="CO5">
            <v>5</v>
          </cell>
          <cell r="DA5">
            <v>3</v>
          </cell>
          <cell r="DL5">
            <v>3</v>
          </cell>
        </row>
        <row r="6">
          <cell r="A6">
            <v>66</v>
          </cell>
          <cell r="B6" t="str">
            <v>Bacon, Mike</v>
          </cell>
          <cell r="M6">
            <v>6</v>
          </cell>
          <cell r="X6">
            <v>19</v>
          </cell>
          <cell r="AJ6">
            <v>4</v>
          </cell>
          <cell r="AU6">
            <v>12</v>
          </cell>
          <cell r="BG6">
            <v>0</v>
          </cell>
          <cell r="BR6">
            <v>1</v>
          </cell>
          <cell r="CD6">
            <v>0</v>
          </cell>
          <cell r="CO6">
            <v>5</v>
          </cell>
          <cell r="DA6">
            <v>1</v>
          </cell>
          <cell r="DL6">
            <v>1</v>
          </cell>
        </row>
        <row r="7">
          <cell r="A7">
            <v>50</v>
          </cell>
          <cell r="B7" t="str">
            <v>Ohl, Mike</v>
          </cell>
          <cell r="M7">
            <v>9</v>
          </cell>
          <cell r="X7">
            <v>26</v>
          </cell>
          <cell r="AJ7">
            <v>6</v>
          </cell>
          <cell r="AU7">
            <v>12</v>
          </cell>
          <cell r="BG7">
            <v>0</v>
          </cell>
          <cell r="BR7">
            <v>0</v>
          </cell>
          <cell r="CD7">
            <v>0</v>
          </cell>
          <cell r="CO7">
            <v>3</v>
          </cell>
          <cell r="DA7">
            <v>3</v>
          </cell>
          <cell r="DL7">
            <v>3</v>
          </cell>
        </row>
        <row r="8">
          <cell r="A8">
            <v>42</v>
          </cell>
          <cell r="B8" t="str">
            <v>Klinedinst, Keith</v>
          </cell>
          <cell r="M8">
            <v>7</v>
          </cell>
          <cell r="X8">
            <v>23</v>
          </cell>
          <cell r="AJ8">
            <v>3</v>
          </cell>
          <cell r="AU8">
            <v>5</v>
          </cell>
          <cell r="BG8">
            <v>1</v>
          </cell>
          <cell r="BR8">
            <v>0</v>
          </cell>
          <cell r="CD8">
            <v>0</v>
          </cell>
          <cell r="CO8">
            <v>5</v>
          </cell>
          <cell r="DA8">
            <v>1</v>
          </cell>
          <cell r="DL8">
            <v>5</v>
          </cell>
        </row>
        <row r="9">
          <cell r="A9">
            <v>49</v>
          </cell>
          <cell r="B9" t="str">
            <v>Haugh, Kelso</v>
          </cell>
          <cell r="M9">
            <v>10</v>
          </cell>
          <cell r="X9">
            <v>32</v>
          </cell>
          <cell r="AJ9">
            <v>1</v>
          </cell>
          <cell r="AU9">
            <v>15</v>
          </cell>
          <cell r="BG9">
            <v>1</v>
          </cell>
          <cell r="BR9">
            <v>0</v>
          </cell>
          <cell r="CD9">
            <v>0</v>
          </cell>
          <cell r="CO9">
            <v>7</v>
          </cell>
          <cell r="DA9">
            <v>1</v>
          </cell>
          <cell r="DL9">
            <v>2</v>
          </cell>
        </row>
        <row r="10">
          <cell r="A10">
            <v>51</v>
          </cell>
          <cell r="B10" t="str">
            <v>Poff, Steve</v>
          </cell>
          <cell r="M10">
            <v>9</v>
          </cell>
          <cell r="X10">
            <v>28</v>
          </cell>
          <cell r="AJ10">
            <v>4</v>
          </cell>
          <cell r="AU10">
            <v>8</v>
          </cell>
          <cell r="BG10">
            <v>0</v>
          </cell>
          <cell r="BR10">
            <v>0</v>
          </cell>
          <cell r="CD10">
            <v>0</v>
          </cell>
          <cell r="CO10">
            <v>4</v>
          </cell>
          <cell r="DA10">
            <v>0</v>
          </cell>
          <cell r="DL10">
            <v>1</v>
          </cell>
        </row>
        <row r="11">
          <cell r="A11">
            <v>46</v>
          </cell>
          <cell r="B11" t="str">
            <v>Toomey, Mark</v>
          </cell>
          <cell r="M11">
            <v>6</v>
          </cell>
          <cell r="X11">
            <v>13</v>
          </cell>
          <cell r="AJ11">
            <v>3</v>
          </cell>
          <cell r="AU11">
            <v>3</v>
          </cell>
          <cell r="BG11">
            <v>2</v>
          </cell>
          <cell r="BR11">
            <v>0</v>
          </cell>
          <cell r="CD11">
            <v>0</v>
          </cell>
          <cell r="CO11">
            <v>1</v>
          </cell>
          <cell r="DA11">
            <v>6</v>
          </cell>
          <cell r="DL11">
            <v>4</v>
          </cell>
        </row>
        <row r="12">
          <cell r="A12">
            <v>54</v>
          </cell>
          <cell r="B12" t="str">
            <v>Hammers, Brett</v>
          </cell>
          <cell r="M12">
            <v>10</v>
          </cell>
          <cell r="X12">
            <v>32</v>
          </cell>
          <cell r="AJ12">
            <v>4</v>
          </cell>
          <cell r="AU12">
            <v>8</v>
          </cell>
          <cell r="BG12">
            <v>1</v>
          </cell>
          <cell r="BR12">
            <v>0</v>
          </cell>
          <cell r="CD12">
            <v>0</v>
          </cell>
          <cell r="CO12">
            <v>1</v>
          </cell>
          <cell r="DA12">
            <v>1</v>
          </cell>
          <cell r="DL12">
            <v>5</v>
          </cell>
        </row>
        <row r="13">
          <cell r="A13">
            <v>56</v>
          </cell>
          <cell r="B13" t="str">
            <v>Panaro, Bill</v>
          </cell>
          <cell r="M13">
            <v>9</v>
          </cell>
          <cell r="X13">
            <v>28</v>
          </cell>
          <cell r="AJ13">
            <v>2</v>
          </cell>
          <cell r="AU13">
            <v>6</v>
          </cell>
          <cell r="BG13">
            <v>1</v>
          </cell>
          <cell r="BR13">
            <v>0</v>
          </cell>
          <cell r="CD13">
            <v>0</v>
          </cell>
          <cell r="CO13">
            <v>0</v>
          </cell>
          <cell r="DA13">
            <v>2</v>
          </cell>
          <cell r="DL13">
            <v>6</v>
          </cell>
        </row>
        <row r="14">
          <cell r="A14">
            <v>42</v>
          </cell>
          <cell r="B14" t="str">
            <v>Kibler, Jason</v>
          </cell>
          <cell r="M14">
            <v>10</v>
          </cell>
          <cell r="X14">
            <v>30</v>
          </cell>
          <cell r="AJ14">
            <v>5</v>
          </cell>
          <cell r="AU14">
            <v>13</v>
          </cell>
          <cell r="BG14">
            <v>2</v>
          </cell>
          <cell r="BR14">
            <v>0</v>
          </cell>
          <cell r="CD14">
            <v>0</v>
          </cell>
          <cell r="CO14">
            <v>3</v>
          </cell>
          <cell r="DA14">
            <v>2</v>
          </cell>
          <cell r="DL14">
            <v>1</v>
          </cell>
        </row>
        <row r="15">
          <cell r="A15">
            <v>66</v>
          </cell>
          <cell r="B15" t="str">
            <v>Schwertzler, Jim</v>
          </cell>
          <cell r="M15">
            <v>3</v>
          </cell>
          <cell r="X15">
            <v>6</v>
          </cell>
          <cell r="AJ15">
            <v>1</v>
          </cell>
          <cell r="AU15">
            <v>1</v>
          </cell>
          <cell r="BG15">
            <v>0</v>
          </cell>
          <cell r="BR15">
            <v>0</v>
          </cell>
          <cell r="CD15">
            <v>0</v>
          </cell>
          <cell r="CO15">
            <v>1</v>
          </cell>
          <cell r="DA15">
            <v>1</v>
          </cell>
          <cell r="DL15">
            <v>0</v>
          </cell>
        </row>
        <row r="16">
          <cell r="A16">
            <v>54</v>
          </cell>
          <cell r="B16" t="str">
            <v>Poff, Tim</v>
          </cell>
          <cell r="M16">
            <v>10</v>
          </cell>
          <cell r="X16">
            <v>28</v>
          </cell>
          <cell r="AJ16">
            <v>4</v>
          </cell>
          <cell r="AU16">
            <v>6</v>
          </cell>
          <cell r="BG16">
            <v>3</v>
          </cell>
          <cell r="BR16">
            <v>0</v>
          </cell>
          <cell r="CD16">
            <v>0</v>
          </cell>
          <cell r="CO16">
            <v>4</v>
          </cell>
          <cell r="DA16">
            <v>4</v>
          </cell>
          <cell r="DL16">
            <v>3</v>
          </cell>
        </row>
        <row r="19">
          <cell r="B19" t="str">
            <v>Others</v>
          </cell>
          <cell r="M19">
            <v>0</v>
          </cell>
          <cell r="X19">
            <v>0</v>
          </cell>
          <cell r="AJ19">
            <v>0</v>
          </cell>
          <cell r="AU19">
            <v>0</v>
          </cell>
          <cell r="BG19">
            <v>0</v>
          </cell>
          <cell r="BR19">
            <v>0</v>
          </cell>
          <cell r="CD19">
            <v>0</v>
          </cell>
          <cell r="CO19">
            <v>0</v>
          </cell>
          <cell r="DA19">
            <v>0</v>
          </cell>
          <cell r="DL19">
            <v>0</v>
          </cell>
        </row>
        <row r="21">
          <cell r="A21">
            <v>663</v>
          </cell>
          <cell r="M21">
            <v>108</v>
          </cell>
          <cell r="X21">
            <v>323</v>
          </cell>
          <cell r="AJ21">
            <v>54</v>
          </cell>
          <cell r="AU21">
            <v>107</v>
          </cell>
          <cell r="BG21">
            <v>16</v>
          </cell>
          <cell r="BR21">
            <v>1</v>
          </cell>
          <cell r="CD21">
            <v>0</v>
          </cell>
          <cell r="CO21">
            <v>43</v>
          </cell>
          <cell r="DA21">
            <v>29</v>
          </cell>
          <cell r="DL21">
            <v>40</v>
          </cell>
        </row>
        <row r="25">
          <cell r="A25">
            <v>54</v>
          </cell>
          <cell r="B25" t="str">
            <v>Poff, Tim</v>
          </cell>
          <cell r="M25">
            <v>9</v>
          </cell>
          <cell r="X25">
            <v>29</v>
          </cell>
          <cell r="AJ25">
            <v>39</v>
          </cell>
          <cell r="AU25">
            <v>13</v>
          </cell>
          <cell r="BG25">
            <v>16</v>
          </cell>
          <cell r="BR25">
            <v>7</v>
          </cell>
          <cell r="CD25">
            <v>4</v>
          </cell>
          <cell r="CO25">
            <v>3</v>
          </cell>
          <cell r="DA25">
            <v>0</v>
          </cell>
        </row>
        <row r="26">
          <cell r="A26">
            <v>51</v>
          </cell>
          <cell r="B26" t="str">
            <v>Poff, Steve</v>
          </cell>
          <cell r="M26">
            <v>9</v>
          </cell>
          <cell r="X26">
            <v>34</v>
          </cell>
          <cell r="AJ26">
            <v>42</v>
          </cell>
          <cell r="AU26">
            <v>31</v>
          </cell>
          <cell r="BG26">
            <v>19</v>
          </cell>
          <cell r="BR26">
            <v>23</v>
          </cell>
          <cell r="CD26">
            <v>1</v>
          </cell>
          <cell r="CO26">
            <v>2</v>
          </cell>
          <cell r="DA26">
            <v>1</v>
          </cell>
        </row>
        <row r="27">
          <cell r="A27">
            <v>49</v>
          </cell>
          <cell r="B27" t="str">
            <v>Poff, Kevin</v>
          </cell>
          <cell r="M27">
            <v>1</v>
          </cell>
          <cell r="X27">
            <v>3</v>
          </cell>
          <cell r="AJ27">
            <v>4</v>
          </cell>
          <cell r="AU27">
            <v>1</v>
          </cell>
          <cell r="BG27">
            <v>2</v>
          </cell>
          <cell r="BR27">
            <v>0</v>
          </cell>
          <cell r="CD27">
            <v>0</v>
          </cell>
          <cell r="CO27">
            <v>0</v>
          </cell>
          <cell r="DA27">
            <v>1</v>
          </cell>
        </row>
        <row r="28">
          <cell r="A28">
            <v>66</v>
          </cell>
          <cell r="B28" t="str">
            <v>Bacon, Mike</v>
          </cell>
          <cell r="M28">
            <v>0</v>
          </cell>
          <cell r="X28">
            <v>0</v>
          </cell>
          <cell r="AJ28">
            <v>0</v>
          </cell>
          <cell r="AU28">
            <v>0</v>
          </cell>
          <cell r="BG28">
            <v>0</v>
          </cell>
          <cell r="BR28">
            <v>0</v>
          </cell>
          <cell r="CD28">
            <v>0</v>
          </cell>
          <cell r="CO28">
            <v>0</v>
          </cell>
          <cell r="DA28">
            <v>0</v>
          </cell>
        </row>
        <row r="29">
          <cell r="A29">
            <v>49</v>
          </cell>
          <cell r="B29" t="str">
            <v>Haugh, Kelso</v>
          </cell>
          <cell r="M29">
            <v>1</v>
          </cell>
          <cell r="X29">
            <v>3</v>
          </cell>
          <cell r="AJ29">
            <v>2</v>
          </cell>
          <cell r="AU29">
            <v>0</v>
          </cell>
          <cell r="BG29">
            <v>1</v>
          </cell>
          <cell r="BR29">
            <v>2</v>
          </cell>
          <cell r="CD29">
            <v>0</v>
          </cell>
          <cell r="CO29">
            <v>0</v>
          </cell>
          <cell r="DA29">
            <v>1</v>
          </cell>
        </row>
        <row r="34">
          <cell r="M34">
            <v>20</v>
          </cell>
          <cell r="X34">
            <v>69</v>
          </cell>
          <cell r="AJ34">
            <v>87</v>
          </cell>
          <cell r="AU34">
            <v>45</v>
          </cell>
          <cell r="BG34">
            <v>38</v>
          </cell>
          <cell r="BR34">
            <v>32</v>
          </cell>
          <cell r="CD34">
            <v>5</v>
          </cell>
          <cell r="CO34">
            <v>5</v>
          </cell>
          <cell r="DA34">
            <v>3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YTD Stats"/>
      <sheetName val="GBG"/>
    </sheetNames>
    <sheetDataSet>
      <sheetData sheetId="0" refreshError="1"/>
      <sheetData sheetId="1">
        <row r="4">
          <cell r="A4">
            <v>55</v>
          </cell>
          <cell r="B4" t="str">
            <v>Zelger, Mike</v>
          </cell>
          <cell r="M4">
            <v>0</v>
          </cell>
          <cell r="X4">
            <v>0</v>
          </cell>
          <cell r="AJ4">
            <v>0</v>
          </cell>
          <cell r="AU4">
            <v>0</v>
          </cell>
          <cell r="BG4">
            <v>0</v>
          </cell>
          <cell r="BR4">
            <v>0</v>
          </cell>
          <cell r="CD4">
            <v>0</v>
          </cell>
          <cell r="CO4">
            <v>0</v>
          </cell>
          <cell r="DA4">
            <v>0</v>
          </cell>
          <cell r="DL4">
            <v>0</v>
          </cell>
        </row>
        <row r="5">
          <cell r="A5">
            <v>48</v>
          </cell>
          <cell r="B5" t="str">
            <v>Weaver, Scott</v>
          </cell>
          <cell r="M5">
            <v>9</v>
          </cell>
          <cell r="X5">
            <v>25</v>
          </cell>
          <cell r="AJ5">
            <v>8</v>
          </cell>
          <cell r="AU5">
            <v>9</v>
          </cell>
          <cell r="BG5">
            <v>0</v>
          </cell>
          <cell r="BR5">
            <v>1</v>
          </cell>
          <cell r="CD5">
            <v>0</v>
          </cell>
          <cell r="CO5">
            <v>3</v>
          </cell>
          <cell r="DA5">
            <v>7</v>
          </cell>
          <cell r="DL5">
            <v>1</v>
          </cell>
        </row>
        <row r="6">
          <cell r="A6">
            <v>55</v>
          </cell>
          <cell r="B6" t="str">
            <v>Stambaugh, Randy</v>
          </cell>
          <cell r="M6">
            <v>10</v>
          </cell>
          <cell r="X6">
            <v>31</v>
          </cell>
          <cell r="AJ6">
            <v>10</v>
          </cell>
          <cell r="AU6">
            <v>13</v>
          </cell>
          <cell r="BG6">
            <v>2</v>
          </cell>
          <cell r="BR6">
            <v>0</v>
          </cell>
          <cell r="CD6">
            <v>0</v>
          </cell>
          <cell r="CO6">
            <v>7</v>
          </cell>
          <cell r="DA6">
            <v>6</v>
          </cell>
          <cell r="DL6">
            <v>2</v>
          </cell>
        </row>
        <row r="7">
          <cell r="A7">
            <v>48</v>
          </cell>
          <cell r="B7" t="str">
            <v>Miller, Ed</v>
          </cell>
          <cell r="M7">
            <v>9</v>
          </cell>
          <cell r="X7">
            <v>26</v>
          </cell>
          <cell r="AJ7">
            <v>8</v>
          </cell>
          <cell r="AU7">
            <v>13</v>
          </cell>
          <cell r="BG7">
            <v>2</v>
          </cell>
          <cell r="BR7">
            <v>0</v>
          </cell>
          <cell r="CD7">
            <v>0</v>
          </cell>
          <cell r="CO7">
            <v>7</v>
          </cell>
          <cell r="DA7">
            <v>6</v>
          </cell>
          <cell r="DL7">
            <v>2</v>
          </cell>
        </row>
        <row r="8">
          <cell r="B8" t="str">
            <v>Wise, Steve</v>
          </cell>
          <cell r="M8">
            <v>7</v>
          </cell>
          <cell r="X8">
            <v>21</v>
          </cell>
          <cell r="AJ8">
            <v>6</v>
          </cell>
          <cell r="AU8">
            <v>7</v>
          </cell>
          <cell r="BG8">
            <v>2</v>
          </cell>
          <cell r="BR8">
            <v>0</v>
          </cell>
          <cell r="CD8">
            <v>0</v>
          </cell>
          <cell r="CO8">
            <v>5</v>
          </cell>
          <cell r="DA8">
            <v>5</v>
          </cell>
          <cell r="DL8">
            <v>7</v>
          </cell>
        </row>
        <row r="9">
          <cell r="B9" t="str">
            <v>Gartland, Terry</v>
          </cell>
          <cell r="M9">
            <v>7</v>
          </cell>
          <cell r="X9">
            <v>21</v>
          </cell>
          <cell r="AJ9">
            <v>5</v>
          </cell>
          <cell r="AU9">
            <v>9</v>
          </cell>
          <cell r="BG9">
            <v>1</v>
          </cell>
          <cell r="BR9">
            <v>0</v>
          </cell>
          <cell r="CD9">
            <v>0</v>
          </cell>
          <cell r="CO9">
            <v>5</v>
          </cell>
          <cell r="DA9">
            <v>5</v>
          </cell>
          <cell r="DL9">
            <v>3</v>
          </cell>
        </row>
        <row r="10">
          <cell r="A10">
            <v>51</v>
          </cell>
          <cell r="B10" t="str">
            <v>Aversa, Rich</v>
          </cell>
          <cell r="M10">
            <v>10</v>
          </cell>
          <cell r="X10">
            <v>30</v>
          </cell>
          <cell r="AJ10">
            <v>7</v>
          </cell>
          <cell r="AU10">
            <v>9</v>
          </cell>
          <cell r="BG10">
            <v>2</v>
          </cell>
          <cell r="BR10">
            <v>0</v>
          </cell>
          <cell r="CD10">
            <v>2</v>
          </cell>
          <cell r="CO10">
            <v>10</v>
          </cell>
          <cell r="DA10">
            <v>5</v>
          </cell>
          <cell r="DL10">
            <v>9</v>
          </cell>
        </row>
        <row r="11">
          <cell r="A11">
            <v>54</v>
          </cell>
          <cell r="B11" t="str">
            <v>Smith, Bob</v>
          </cell>
          <cell r="M11">
            <v>10</v>
          </cell>
          <cell r="X11">
            <v>30</v>
          </cell>
          <cell r="AJ11">
            <v>5</v>
          </cell>
          <cell r="AU11">
            <v>8</v>
          </cell>
          <cell r="BG11">
            <v>0</v>
          </cell>
          <cell r="BR11">
            <v>0</v>
          </cell>
          <cell r="CD11">
            <v>0</v>
          </cell>
          <cell r="CO11">
            <v>6</v>
          </cell>
          <cell r="DA11">
            <v>7</v>
          </cell>
          <cell r="DL11">
            <v>2</v>
          </cell>
        </row>
        <row r="12">
          <cell r="A12">
            <v>44</v>
          </cell>
          <cell r="B12" t="str">
            <v>Nehillia, Steve</v>
          </cell>
          <cell r="M12">
            <v>3</v>
          </cell>
          <cell r="X12">
            <v>10</v>
          </cell>
          <cell r="AJ12">
            <v>0</v>
          </cell>
          <cell r="AU12">
            <v>1</v>
          </cell>
          <cell r="BG12">
            <v>0</v>
          </cell>
          <cell r="BR12">
            <v>0</v>
          </cell>
          <cell r="CD12">
            <v>0</v>
          </cell>
          <cell r="CO12">
            <v>0</v>
          </cell>
          <cell r="DA12">
            <v>0</v>
          </cell>
          <cell r="DL12">
            <v>8</v>
          </cell>
        </row>
        <row r="13">
          <cell r="A13">
            <v>57</v>
          </cell>
          <cell r="B13" t="str">
            <v>Duck, Robert</v>
          </cell>
          <cell r="M13">
            <v>9</v>
          </cell>
          <cell r="X13">
            <v>31</v>
          </cell>
          <cell r="AJ13">
            <v>5</v>
          </cell>
          <cell r="AU13">
            <v>7</v>
          </cell>
          <cell r="BG13">
            <v>0</v>
          </cell>
          <cell r="BR13">
            <v>0</v>
          </cell>
          <cell r="CD13">
            <v>0</v>
          </cell>
          <cell r="CO13">
            <v>5</v>
          </cell>
          <cell r="DA13">
            <v>3</v>
          </cell>
          <cell r="DL13">
            <v>7</v>
          </cell>
        </row>
        <row r="14">
          <cell r="B14" t="str">
            <v>Setton, Dan</v>
          </cell>
          <cell r="M14">
            <v>10</v>
          </cell>
          <cell r="X14">
            <v>29</v>
          </cell>
          <cell r="AJ14">
            <v>7</v>
          </cell>
          <cell r="AU14">
            <v>5</v>
          </cell>
          <cell r="BG14">
            <v>1</v>
          </cell>
          <cell r="BR14">
            <v>0</v>
          </cell>
          <cell r="CD14">
            <v>0</v>
          </cell>
          <cell r="CO14">
            <v>4</v>
          </cell>
          <cell r="DA14">
            <v>6</v>
          </cell>
          <cell r="DL14">
            <v>5</v>
          </cell>
        </row>
        <row r="15">
          <cell r="A15">
            <v>46</v>
          </cell>
          <cell r="B15" t="str">
            <v>Bower, Todd</v>
          </cell>
          <cell r="M15">
            <v>8</v>
          </cell>
          <cell r="X15">
            <v>29</v>
          </cell>
          <cell r="AJ15">
            <v>7</v>
          </cell>
          <cell r="AU15">
            <v>5</v>
          </cell>
          <cell r="BG15">
            <v>0</v>
          </cell>
          <cell r="BR15">
            <v>0</v>
          </cell>
          <cell r="CD15">
            <v>0</v>
          </cell>
          <cell r="CO15">
            <v>4</v>
          </cell>
          <cell r="DA15">
            <v>1</v>
          </cell>
          <cell r="DL15">
            <v>4</v>
          </cell>
        </row>
        <row r="16">
          <cell r="A16">
            <v>49</v>
          </cell>
          <cell r="B16" t="str">
            <v>Soskin, Dion</v>
          </cell>
          <cell r="M16">
            <v>6</v>
          </cell>
          <cell r="X16">
            <v>19</v>
          </cell>
          <cell r="AJ16">
            <v>9</v>
          </cell>
          <cell r="AU16">
            <v>13</v>
          </cell>
          <cell r="BG16">
            <v>2</v>
          </cell>
          <cell r="BR16">
            <v>0</v>
          </cell>
          <cell r="CD16">
            <v>1</v>
          </cell>
          <cell r="CO16">
            <v>9</v>
          </cell>
          <cell r="DA16">
            <v>2</v>
          </cell>
          <cell r="DL16">
            <v>1</v>
          </cell>
        </row>
        <row r="19">
          <cell r="B19" t="str">
            <v>Others</v>
          </cell>
          <cell r="M19">
            <v>1</v>
          </cell>
          <cell r="X19">
            <v>3</v>
          </cell>
          <cell r="AJ19">
            <v>1</v>
          </cell>
          <cell r="AU19">
            <v>2</v>
          </cell>
          <cell r="BG19">
            <v>0</v>
          </cell>
          <cell r="BR19">
            <v>0</v>
          </cell>
          <cell r="CD19">
            <v>0</v>
          </cell>
          <cell r="CO19">
            <v>2</v>
          </cell>
          <cell r="DA19">
            <v>1</v>
          </cell>
          <cell r="DL19">
            <v>0</v>
          </cell>
        </row>
        <row r="21">
          <cell r="A21">
            <v>507</v>
          </cell>
          <cell r="M21">
            <v>99</v>
          </cell>
          <cell r="X21">
            <v>305</v>
          </cell>
          <cell r="AJ21">
            <v>78</v>
          </cell>
          <cell r="AU21">
            <v>101</v>
          </cell>
          <cell r="BG21">
            <v>12</v>
          </cell>
          <cell r="BR21">
            <v>2</v>
          </cell>
          <cell r="CD21">
            <v>3</v>
          </cell>
          <cell r="CO21">
            <v>67</v>
          </cell>
          <cell r="DA21">
            <v>54</v>
          </cell>
          <cell r="DL21">
            <v>51</v>
          </cell>
        </row>
        <row r="25">
          <cell r="A25">
            <v>48</v>
          </cell>
          <cell r="B25" t="str">
            <v>Miller, Ed</v>
          </cell>
          <cell r="M25">
            <v>7</v>
          </cell>
          <cell r="X25">
            <v>25</v>
          </cell>
          <cell r="AJ25">
            <v>42</v>
          </cell>
          <cell r="AU25">
            <v>27</v>
          </cell>
          <cell r="BG25">
            <v>18</v>
          </cell>
          <cell r="BR25">
            <v>23</v>
          </cell>
          <cell r="CD25">
            <v>0</v>
          </cell>
          <cell r="CO25">
            <v>4</v>
          </cell>
          <cell r="DA25">
            <v>0</v>
          </cell>
        </row>
        <row r="26">
          <cell r="A26">
            <v>48</v>
          </cell>
          <cell r="B26" t="str">
            <v>Weaver, Scott</v>
          </cell>
          <cell r="M26">
            <v>7</v>
          </cell>
          <cell r="X26">
            <v>11.33</v>
          </cell>
          <cell r="AJ26">
            <v>24</v>
          </cell>
          <cell r="AU26">
            <v>21</v>
          </cell>
          <cell r="BG26">
            <v>8</v>
          </cell>
          <cell r="BR26">
            <v>8</v>
          </cell>
          <cell r="CD26">
            <v>0</v>
          </cell>
          <cell r="CO26">
            <v>1</v>
          </cell>
          <cell r="DA26">
            <v>0</v>
          </cell>
        </row>
        <row r="27">
          <cell r="A27">
            <v>55</v>
          </cell>
          <cell r="B27" t="str">
            <v>Stambaugh, Randy</v>
          </cell>
          <cell r="M27">
            <v>3</v>
          </cell>
          <cell r="X27">
            <v>7</v>
          </cell>
          <cell r="AJ27">
            <v>11</v>
          </cell>
          <cell r="AU27">
            <v>4</v>
          </cell>
          <cell r="BG27">
            <v>8</v>
          </cell>
          <cell r="BR27">
            <v>6</v>
          </cell>
          <cell r="CD27">
            <v>2</v>
          </cell>
          <cell r="CO27">
            <v>0</v>
          </cell>
          <cell r="DA27">
            <v>0</v>
          </cell>
        </row>
        <row r="28">
          <cell r="B28" t="str">
            <v>Gartland, Terry</v>
          </cell>
          <cell r="M28">
            <v>3</v>
          </cell>
          <cell r="X28">
            <v>9</v>
          </cell>
          <cell r="AJ28">
            <v>7</v>
          </cell>
          <cell r="AU28">
            <v>6</v>
          </cell>
          <cell r="BG28">
            <v>5</v>
          </cell>
          <cell r="BR28">
            <v>3</v>
          </cell>
          <cell r="CD28">
            <v>3</v>
          </cell>
          <cell r="CO28">
            <v>0</v>
          </cell>
          <cell r="DA28">
            <v>0</v>
          </cell>
        </row>
        <row r="29">
          <cell r="B29" t="str">
            <v>Wise, Steve</v>
          </cell>
          <cell r="M29">
            <v>3</v>
          </cell>
          <cell r="X29">
            <v>7.66</v>
          </cell>
          <cell r="AJ29">
            <v>4</v>
          </cell>
          <cell r="AU29">
            <v>11</v>
          </cell>
          <cell r="BG29">
            <v>18</v>
          </cell>
          <cell r="BR29">
            <v>6</v>
          </cell>
          <cell r="CD29">
            <v>0</v>
          </cell>
          <cell r="CO29">
            <v>0</v>
          </cell>
          <cell r="DA29">
            <v>0</v>
          </cell>
        </row>
        <row r="30">
          <cell r="A30">
            <v>49</v>
          </cell>
          <cell r="B30" t="str">
            <v>Soskin, Dion</v>
          </cell>
          <cell r="M30">
            <v>3</v>
          </cell>
          <cell r="X30">
            <v>6</v>
          </cell>
          <cell r="AJ30">
            <v>10</v>
          </cell>
          <cell r="AU30">
            <v>4</v>
          </cell>
          <cell r="BG30">
            <v>7</v>
          </cell>
          <cell r="BR30">
            <v>7</v>
          </cell>
          <cell r="CD30">
            <v>0</v>
          </cell>
          <cell r="CO30">
            <v>0</v>
          </cell>
          <cell r="DA30">
            <v>0</v>
          </cell>
        </row>
        <row r="34">
          <cell r="M34">
            <v>26</v>
          </cell>
          <cell r="X34">
            <v>65.989999999999995</v>
          </cell>
          <cell r="AJ34">
            <v>98</v>
          </cell>
          <cell r="AU34">
            <v>73</v>
          </cell>
          <cell r="BG34">
            <v>64</v>
          </cell>
          <cell r="BR34">
            <v>53</v>
          </cell>
          <cell r="CD34">
            <v>5</v>
          </cell>
          <cell r="CO34">
            <v>5</v>
          </cell>
          <cell r="DA34">
            <v>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YTD Stats"/>
      <sheetName val="GBG"/>
    </sheetNames>
    <sheetDataSet>
      <sheetData sheetId="0" refreshError="1"/>
      <sheetData sheetId="1">
        <row r="4">
          <cell r="A4">
            <v>46</v>
          </cell>
          <cell r="B4" t="str">
            <v>Smith, Bret</v>
          </cell>
          <cell r="M4">
            <v>9</v>
          </cell>
          <cell r="X4">
            <v>27</v>
          </cell>
          <cell r="AJ4">
            <v>8</v>
          </cell>
          <cell r="AU4">
            <v>9</v>
          </cell>
          <cell r="BG4">
            <v>0</v>
          </cell>
          <cell r="BR4">
            <v>0</v>
          </cell>
          <cell r="CD4">
            <v>0</v>
          </cell>
          <cell r="CO4">
            <v>2</v>
          </cell>
          <cell r="DA4">
            <v>4</v>
          </cell>
          <cell r="DL4">
            <v>3</v>
          </cell>
        </row>
        <row r="5">
          <cell r="A5">
            <v>54</v>
          </cell>
          <cell r="B5" t="str">
            <v>Gaymon, Randy</v>
          </cell>
          <cell r="M5">
            <v>9</v>
          </cell>
          <cell r="X5">
            <v>21</v>
          </cell>
          <cell r="AJ5">
            <v>9</v>
          </cell>
          <cell r="AU5">
            <v>9</v>
          </cell>
          <cell r="BG5">
            <v>3</v>
          </cell>
          <cell r="BR5">
            <v>0</v>
          </cell>
          <cell r="CD5">
            <v>0</v>
          </cell>
          <cell r="CO5">
            <v>8</v>
          </cell>
          <cell r="DA5">
            <v>9</v>
          </cell>
          <cell r="DL5">
            <v>2</v>
          </cell>
        </row>
        <row r="6">
          <cell r="A6">
            <v>47</v>
          </cell>
          <cell r="B6" t="str">
            <v>Brady, Scott</v>
          </cell>
          <cell r="M6">
            <v>10</v>
          </cell>
          <cell r="X6">
            <v>26</v>
          </cell>
          <cell r="AJ6">
            <v>13</v>
          </cell>
          <cell r="AU6">
            <v>11</v>
          </cell>
          <cell r="BG6">
            <v>3</v>
          </cell>
          <cell r="BR6">
            <v>0</v>
          </cell>
          <cell r="CD6">
            <v>0</v>
          </cell>
          <cell r="CO6">
            <v>7</v>
          </cell>
          <cell r="DA6">
            <v>7</v>
          </cell>
          <cell r="DL6">
            <v>4</v>
          </cell>
        </row>
        <row r="7">
          <cell r="A7">
            <v>47</v>
          </cell>
          <cell r="B7" t="str">
            <v>Foley, Tom</v>
          </cell>
          <cell r="M7">
            <v>8</v>
          </cell>
          <cell r="X7">
            <v>20</v>
          </cell>
          <cell r="AJ7">
            <v>8</v>
          </cell>
          <cell r="AU7">
            <v>9</v>
          </cell>
          <cell r="BG7">
            <v>0</v>
          </cell>
          <cell r="BR7">
            <v>1</v>
          </cell>
          <cell r="CD7">
            <v>0</v>
          </cell>
          <cell r="CO7">
            <v>6</v>
          </cell>
          <cell r="DA7">
            <v>4</v>
          </cell>
          <cell r="DL7">
            <v>2</v>
          </cell>
        </row>
        <row r="8">
          <cell r="A8">
            <v>50</v>
          </cell>
          <cell r="B8" t="str">
            <v>Stratmeyer, Jeff</v>
          </cell>
          <cell r="M8">
            <v>9</v>
          </cell>
          <cell r="X8">
            <v>28</v>
          </cell>
          <cell r="AJ8">
            <v>6</v>
          </cell>
          <cell r="AU8">
            <v>12</v>
          </cell>
          <cell r="BG8">
            <v>2</v>
          </cell>
          <cell r="BR8">
            <v>1</v>
          </cell>
          <cell r="CD8">
            <v>0</v>
          </cell>
          <cell r="CO8">
            <v>9</v>
          </cell>
          <cell r="DA8">
            <v>1</v>
          </cell>
          <cell r="DL8">
            <v>4</v>
          </cell>
        </row>
        <row r="9">
          <cell r="A9">
            <v>57</v>
          </cell>
          <cell r="B9" t="str">
            <v>Biser, Ron</v>
          </cell>
          <cell r="M9">
            <v>8</v>
          </cell>
          <cell r="X9">
            <v>19</v>
          </cell>
          <cell r="AJ9">
            <v>5</v>
          </cell>
          <cell r="AU9">
            <v>5</v>
          </cell>
          <cell r="BG9">
            <v>1</v>
          </cell>
          <cell r="BR9">
            <v>0</v>
          </cell>
          <cell r="CD9">
            <v>0</v>
          </cell>
          <cell r="CO9">
            <v>6</v>
          </cell>
          <cell r="DA9">
            <v>4</v>
          </cell>
          <cell r="DL9">
            <v>3</v>
          </cell>
        </row>
        <row r="10">
          <cell r="A10">
            <v>57</v>
          </cell>
          <cell r="B10" t="str">
            <v>Barbour, Ron</v>
          </cell>
          <cell r="M10">
            <v>10</v>
          </cell>
          <cell r="X10">
            <v>29</v>
          </cell>
          <cell r="AJ10">
            <v>3</v>
          </cell>
          <cell r="AU10">
            <v>12</v>
          </cell>
          <cell r="BG10">
            <v>1</v>
          </cell>
          <cell r="BR10">
            <v>1</v>
          </cell>
          <cell r="CD10">
            <v>0</v>
          </cell>
          <cell r="CO10">
            <v>13</v>
          </cell>
          <cell r="DA10">
            <v>4</v>
          </cell>
          <cell r="DL10">
            <v>1</v>
          </cell>
        </row>
        <row r="11">
          <cell r="A11">
            <v>56</v>
          </cell>
          <cell r="B11" t="str">
            <v>Howington, Rick</v>
          </cell>
          <cell r="M11">
            <v>9</v>
          </cell>
          <cell r="X11">
            <v>26</v>
          </cell>
          <cell r="AJ11">
            <v>0</v>
          </cell>
          <cell r="AU11">
            <v>7</v>
          </cell>
          <cell r="BG11">
            <v>0</v>
          </cell>
          <cell r="BR11">
            <v>0</v>
          </cell>
          <cell r="CD11">
            <v>0</v>
          </cell>
          <cell r="CO11">
            <v>5</v>
          </cell>
          <cell r="DA11">
            <v>1</v>
          </cell>
          <cell r="DL11">
            <v>4</v>
          </cell>
        </row>
        <row r="12">
          <cell r="A12">
            <v>57</v>
          </cell>
          <cell r="B12" t="str">
            <v>Nodine, Gary</v>
          </cell>
          <cell r="M12">
            <v>10</v>
          </cell>
          <cell r="X12">
            <v>28</v>
          </cell>
          <cell r="AJ12">
            <v>1</v>
          </cell>
          <cell r="AU12">
            <v>7</v>
          </cell>
          <cell r="BG12">
            <v>0</v>
          </cell>
          <cell r="BR12">
            <v>0</v>
          </cell>
          <cell r="CD12">
            <v>0</v>
          </cell>
          <cell r="CO12">
            <v>3</v>
          </cell>
          <cell r="DA12">
            <v>3</v>
          </cell>
          <cell r="DL12">
            <v>4</v>
          </cell>
        </row>
        <row r="13">
          <cell r="B13" t="str">
            <v>Tapp, Mike</v>
          </cell>
          <cell r="M13">
            <v>7</v>
          </cell>
          <cell r="X13">
            <v>17</v>
          </cell>
          <cell r="AJ13">
            <v>4</v>
          </cell>
          <cell r="AU13">
            <v>3</v>
          </cell>
          <cell r="BG13">
            <v>1</v>
          </cell>
          <cell r="BR13">
            <v>0</v>
          </cell>
          <cell r="CD13">
            <v>0</v>
          </cell>
          <cell r="CO13">
            <v>0</v>
          </cell>
          <cell r="DA13">
            <v>2</v>
          </cell>
          <cell r="DL13">
            <v>8</v>
          </cell>
        </row>
        <row r="14">
          <cell r="A14">
            <v>59</v>
          </cell>
          <cell r="B14" t="str">
            <v>Seitz, Jay</v>
          </cell>
          <cell r="M14">
            <v>8</v>
          </cell>
          <cell r="X14">
            <v>19</v>
          </cell>
          <cell r="AJ14">
            <v>5</v>
          </cell>
          <cell r="AU14">
            <v>3</v>
          </cell>
          <cell r="BG14">
            <v>0</v>
          </cell>
          <cell r="BR14">
            <v>0</v>
          </cell>
          <cell r="CD14">
            <v>0</v>
          </cell>
          <cell r="CO14">
            <v>0</v>
          </cell>
          <cell r="DA14">
            <v>4</v>
          </cell>
          <cell r="DL14">
            <v>2</v>
          </cell>
        </row>
        <row r="15">
          <cell r="A15">
            <v>67</v>
          </cell>
          <cell r="B15" t="str">
            <v>Seitz, Bob</v>
          </cell>
          <cell r="M15">
            <v>6</v>
          </cell>
          <cell r="X15">
            <v>13</v>
          </cell>
          <cell r="AJ15">
            <v>2</v>
          </cell>
          <cell r="AU15">
            <v>3</v>
          </cell>
          <cell r="BG15">
            <v>0</v>
          </cell>
          <cell r="BR15">
            <v>0</v>
          </cell>
          <cell r="CD15">
            <v>0</v>
          </cell>
          <cell r="CO15">
            <v>3</v>
          </cell>
          <cell r="DA15">
            <v>7</v>
          </cell>
          <cell r="DL15">
            <v>3</v>
          </cell>
        </row>
        <row r="16">
          <cell r="A16">
            <v>60</v>
          </cell>
          <cell r="B16" t="str">
            <v>Wolfe, Gordie</v>
          </cell>
          <cell r="M16">
            <v>10</v>
          </cell>
          <cell r="X16">
            <v>29</v>
          </cell>
          <cell r="AJ16">
            <v>5</v>
          </cell>
          <cell r="AU16">
            <v>11</v>
          </cell>
          <cell r="BG16">
            <v>0</v>
          </cell>
          <cell r="BR16">
            <v>0</v>
          </cell>
          <cell r="CD16">
            <v>0</v>
          </cell>
          <cell r="CO16">
            <v>4</v>
          </cell>
          <cell r="DA16">
            <v>4</v>
          </cell>
          <cell r="DL16">
            <v>1</v>
          </cell>
        </row>
        <row r="19">
          <cell r="B19" t="str">
            <v>Others</v>
          </cell>
          <cell r="M19">
            <v>0</v>
          </cell>
          <cell r="X19">
            <v>0</v>
          </cell>
          <cell r="AJ19">
            <v>0</v>
          </cell>
          <cell r="AU19">
            <v>0</v>
          </cell>
          <cell r="BG19">
            <v>0</v>
          </cell>
          <cell r="BR19">
            <v>0</v>
          </cell>
          <cell r="CD19">
            <v>0</v>
          </cell>
          <cell r="CO19">
            <v>0</v>
          </cell>
          <cell r="DA19">
            <v>0</v>
          </cell>
          <cell r="DL19">
            <v>0</v>
          </cell>
        </row>
        <row r="21">
          <cell r="A21">
            <v>657</v>
          </cell>
          <cell r="M21">
            <v>113</v>
          </cell>
          <cell r="X21">
            <v>302</v>
          </cell>
          <cell r="AJ21">
            <v>69</v>
          </cell>
          <cell r="AU21">
            <v>101</v>
          </cell>
          <cell r="BG21">
            <v>11</v>
          </cell>
          <cell r="BR21">
            <v>3</v>
          </cell>
          <cell r="CD21">
            <v>0</v>
          </cell>
          <cell r="CO21">
            <v>66</v>
          </cell>
          <cell r="DA21">
            <v>54</v>
          </cell>
          <cell r="DL21">
            <v>41</v>
          </cell>
        </row>
        <row r="25">
          <cell r="A25">
            <v>47</v>
          </cell>
          <cell r="B25" t="str">
            <v>Brady, Scott</v>
          </cell>
          <cell r="M25">
            <v>10</v>
          </cell>
          <cell r="X25">
            <v>39</v>
          </cell>
          <cell r="AJ25">
            <v>68</v>
          </cell>
          <cell r="AU25">
            <v>34</v>
          </cell>
          <cell r="BG25">
            <v>18</v>
          </cell>
          <cell r="BR25">
            <v>29</v>
          </cell>
          <cell r="CD25">
            <v>5</v>
          </cell>
          <cell r="CO25">
            <v>2</v>
          </cell>
          <cell r="DA25">
            <v>0</v>
          </cell>
        </row>
        <row r="26">
          <cell r="A26">
            <v>54</v>
          </cell>
          <cell r="B26" t="str">
            <v>Gayman, Randy</v>
          </cell>
          <cell r="M26">
            <v>9</v>
          </cell>
          <cell r="X26">
            <v>26</v>
          </cell>
          <cell r="AJ26">
            <v>48</v>
          </cell>
          <cell r="AU26">
            <v>36</v>
          </cell>
          <cell r="BG26">
            <v>10</v>
          </cell>
          <cell r="BR26">
            <v>15</v>
          </cell>
          <cell r="CD26">
            <v>1</v>
          </cell>
          <cell r="CO26">
            <v>1</v>
          </cell>
          <cell r="DA26">
            <v>4</v>
          </cell>
        </row>
        <row r="27">
          <cell r="A27">
            <v>57</v>
          </cell>
          <cell r="B27" t="str">
            <v>Biser, Ron</v>
          </cell>
          <cell r="M27">
            <v>1</v>
          </cell>
          <cell r="X27">
            <v>1.3333330000000001</v>
          </cell>
          <cell r="AJ27">
            <v>1</v>
          </cell>
          <cell r="AU27">
            <v>1</v>
          </cell>
          <cell r="BG27">
            <v>2</v>
          </cell>
          <cell r="BR27">
            <v>1</v>
          </cell>
          <cell r="CD27">
            <v>0</v>
          </cell>
          <cell r="CO27">
            <v>0</v>
          </cell>
          <cell r="DA27">
            <v>0</v>
          </cell>
        </row>
        <row r="28">
          <cell r="A28">
            <v>47</v>
          </cell>
          <cell r="B28" t="str">
            <v>Foley, Tom</v>
          </cell>
          <cell r="M28">
            <v>1</v>
          </cell>
          <cell r="X28">
            <v>2.6659999999999999</v>
          </cell>
          <cell r="AJ28">
            <v>3</v>
          </cell>
          <cell r="AU28">
            <v>6</v>
          </cell>
          <cell r="BG28">
            <v>5</v>
          </cell>
          <cell r="BR28">
            <v>1</v>
          </cell>
          <cell r="CD28">
            <v>0</v>
          </cell>
          <cell r="CO28">
            <v>1</v>
          </cell>
          <cell r="DA28">
            <v>0</v>
          </cell>
        </row>
        <row r="34">
          <cell r="M34">
            <v>21</v>
          </cell>
          <cell r="X34">
            <v>68.999332999999993</v>
          </cell>
          <cell r="AJ34">
            <v>120</v>
          </cell>
          <cell r="AU34">
            <v>77</v>
          </cell>
          <cell r="BG34">
            <v>35</v>
          </cell>
          <cell r="BR34">
            <v>46</v>
          </cell>
          <cell r="CD34">
            <v>6</v>
          </cell>
          <cell r="CO34">
            <v>4</v>
          </cell>
          <cell r="DA34">
            <v>4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YTD Stats"/>
      <sheetName val="GBG"/>
    </sheetNames>
    <sheetDataSet>
      <sheetData sheetId="0" refreshError="1"/>
      <sheetData sheetId="1">
        <row r="4">
          <cell r="A4">
            <v>55</v>
          </cell>
          <cell r="B4" t="str">
            <v>Grey, Jon</v>
          </cell>
          <cell r="M4">
            <v>7</v>
          </cell>
          <cell r="X4">
            <v>23</v>
          </cell>
          <cell r="AJ4">
            <v>1</v>
          </cell>
          <cell r="AU4">
            <v>9</v>
          </cell>
          <cell r="BG4">
            <v>1</v>
          </cell>
          <cell r="BR4">
            <v>0</v>
          </cell>
          <cell r="CD4">
            <v>0</v>
          </cell>
          <cell r="CO4">
            <v>5</v>
          </cell>
          <cell r="DA4">
            <v>0</v>
          </cell>
          <cell r="DL4">
            <v>0</v>
          </cell>
        </row>
        <row r="5">
          <cell r="A5">
            <v>50</v>
          </cell>
          <cell r="B5" t="str">
            <v>Allen, David</v>
          </cell>
          <cell r="M5">
            <v>6</v>
          </cell>
          <cell r="X5">
            <v>18</v>
          </cell>
          <cell r="AJ5">
            <v>3</v>
          </cell>
          <cell r="AU5">
            <v>2</v>
          </cell>
          <cell r="BG5">
            <v>0</v>
          </cell>
          <cell r="BR5">
            <v>0</v>
          </cell>
          <cell r="CD5">
            <v>0</v>
          </cell>
          <cell r="CO5">
            <v>2</v>
          </cell>
          <cell r="DA5">
            <v>5</v>
          </cell>
          <cell r="DL5">
            <v>1</v>
          </cell>
        </row>
        <row r="6">
          <cell r="A6">
            <v>50</v>
          </cell>
          <cell r="B6" t="str">
            <v>Chronister, John</v>
          </cell>
          <cell r="M6">
            <v>9</v>
          </cell>
          <cell r="X6">
            <v>31</v>
          </cell>
          <cell r="AJ6">
            <v>6</v>
          </cell>
          <cell r="AU6">
            <v>9</v>
          </cell>
          <cell r="BG6">
            <v>2</v>
          </cell>
          <cell r="BR6">
            <v>0</v>
          </cell>
          <cell r="CD6">
            <v>0</v>
          </cell>
          <cell r="CO6">
            <v>7</v>
          </cell>
          <cell r="DA6">
            <v>3</v>
          </cell>
          <cell r="DL6">
            <v>1</v>
          </cell>
        </row>
        <row r="7">
          <cell r="A7">
            <v>39</v>
          </cell>
          <cell r="B7" t="str">
            <v>Eichelberger, Robert</v>
          </cell>
          <cell r="M7">
            <v>10</v>
          </cell>
          <cell r="X7">
            <v>35</v>
          </cell>
          <cell r="AJ7">
            <v>7</v>
          </cell>
          <cell r="AU7">
            <v>15</v>
          </cell>
          <cell r="BG7">
            <v>4</v>
          </cell>
          <cell r="BR7">
            <v>1</v>
          </cell>
          <cell r="CD7">
            <v>1</v>
          </cell>
          <cell r="CO7">
            <v>10</v>
          </cell>
          <cell r="DA7">
            <v>1</v>
          </cell>
          <cell r="DL7">
            <v>4</v>
          </cell>
        </row>
        <row r="8">
          <cell r="A8">
            <v>49</v>
          </cell>
          <cell r="B8" t="str">
            <v>Dieter, Kraig</v>
          </cell>
          <cell r="M8">
            <v>2</v>
          </cell>
          <cell r="X8">
            <v>4</v>
          </cell>
          <cell r="AJ8">
            <v>1</v>
          </cell>
          <cell r="AU8">
            <v>0</v>
          </cell>
          <cell r="BG8">
            <v>0</v>
          </cell>
          <cell r="BR8">
            <v>0</v>
          </cell>
          <cell r="CD8">
            <v>0</v>
          </cell>
          <cell r="CO8">
            <v>0</v>
          </cell>
          <cell r="DA8">
            <v>1</v>
          </cell>
          <cell r="DL8">
            <v>0</v>
          </cell>
        </row>
        <row r="9">
          <cell r="A9">
            <v>60</v>
          </cell>
          <cell r="B9" t="str">
            <v>Harris, Rick</v>
          </cell>
          <cell r="M9">
            <v>10</v>
          </cell>
          <cell r="X9">
            <v>32</v>
          </cell>
          <cell r="AJ9">
            <v>2</v>
          </cell>
          <cell r="AU9">
            <v>5</v>
          </cell>
          <cell r="BG9">
            <v>1</v>
          </cell>
          <cell r="BR9">
            <v>0</v>
          </cell>
          <cell r="CD9">
            <v>0</v>
          </cell>
          <cell r="CO9">
            <v>6</v>
          </cell>
          <cell r="DA9">
            <v>3</v>
          </cell>
          <cell r="DL9">
            <v>7</v>
          </cell>
        </row>
        <row r="10">
          <cell r="A10">
            <v>54</v>
          </cell>
          <cell r="B10" t="str">
            <v>Eshleman, Rob</v>
          </cell>
          <cell r="M10">
            <v>10</v>
          </cell>
          <cell r="X10">
            <v>30</v>
          </cell>
          <cell r="AJ10">
            <v>8</v>
          </cell>
          <cell r="AU10">
            <v>8</v>
          </cell>
          <cell r="BG10">
            <v>0</v>
          </cell>
          <cell r="BR10">
            <v>0</v>
          </cell>
          <cell r="CD10">
            <v>0</v>
          </cell>
          <cell r="CO10">
            <v>2</v>
          </cell>
          <cell r="DA10">
            <v>5</v>
          </cell>
          <cell r="DL10">
            <v>5</v>
          </cell>
        </row>
        <row r="11">
          <cell r="A11">
            <v>54</v>
          </cell>
          <cell r="B11" t="str">
            <v>Long, Mike</v>
          </cell>
          <cell r="M11">
            <v>2</v>
          </cell>
          <cell r="X11">
            <v>4</v>
          </cell>
          <cell r="AJ11">
            <v>3</v>
          </cell>
          <cell r="AU11">
            <v>3</v>
          </cell>
          <cell r="BG11">
            <v>0</v>
          </cell>
          <cell r="BR11">
            <v>0</v>
          </cell>
          <cell r="CD11">
            <v>0</v>
          </cell>
          <cell r="CO11">
            <v>0</v>
          </cell>
          <cell r="DA11">
            <v>1</v>
          </cell>
          <cell r="DL11">
            <v>1</v>
          </cell>
        </row>
        <row r="12">
          <cell r="A12">
            <v>57</v>
          </cell>
          <cell r="B12" t="str">
            <v>Walters, Bill</v>
          </cell>
          <cell r="M12">
            <v>10</v>
          </cell>
          <cell r="X12">
            <v>32</v>
          </cell>
          <cell r="AJ12">
            <v>8</v>
          </cell>
          <cell r="AU12">
            <v>7</v>
          </cell>
          <cell r="BG12">
            <v>0</v>
          </cell>
          <cell r="BR12">
            <v>0</v>
          </cell>
          <cell r="CD12">
            <v>0</v>
          </cell>
          <cell r="CO12">
            <v>0</v>
          </cell>
          <cell r="DA12">
            <v>3</v>
          </cell>
          <cell r="DL12">
            <v>7</v>
          </cell>
        </row>
        <row r="13">
          <cell r="A13">
            <v>53</v>
          </cell>
          <cell r="B13" t="str">
            <v>Sneddon, Mark</v>
          </cell>
          <cell r="M13">
            <v>3</v>
          </cell>
          <cell r="X13">
            <v>10</v>
          </cell>
          <cell r="AJ13">
            <v>1</v>
          </cell>
          <cell r="AU13">
            <v>2</v>
          </cell>
          <cell r="BG13">
            <v>0</v>
          </cell>
          <cell r="BR13">
            <v>0</v>
          </cell>
          <cell r="CD13">
            <v>0</v>
          </cell>
          <cell r="CO13">
            <v>2</v>
          </cell>
          <cell r="DA13">
            <v>2</v>
          </cell>
          <cell r="DL13">
            <v>1</v>
          </cell>
        </row>
        <row r="14">
          <cell r="A14">
            <v>58</v>
          </cell>
          <cell r="B14" t="str">
            <v>Miller, Lynn</v>
          </cell>
          <cell r="M14">
            <v>8</v>
          </cell>
          <cell r="X14">
            <v>20</v>
          </cell>
          <cell r="AJ14">
            <v>10</v>
          </cell>
          <cell r="AU14">
            <v>10</v>
          </cell>
          <cell r="BG14">
            <v>1</v>
          </cell>
          <cell r="BR14">
            <v>1</v>
          </cell>
          <cell r="CD14">
            <v>0</v>
          </cell>
          <cell r="CO14">
            <v>6</v>
          </cell>
          <cell r="DA14">
            <v>10</v>
          </cell>
          <cell r="DL14">
            <v>5</v>
          </cell>
        </row>
        <row r="15">
          <cell r="A15">
            <v>63</v>
          </cell>
          <cell r="B15" t="str">
            <v>Green, Bob</v>
          </cell>
          <cell r="M15">
            <v>10</v>
          </cell>
          <cell r="X15">
            <v>33</v>
          </cell>
          <cell r="AJ15">
            <v>5</v>
          </cell>
          <cell r="AU15">
            <v>12</v>
          </cell>
          <cell r="BG15">
            <v>2</v>
          </cell>
          <cell r="BR15">
            <v>0</v>
          </cell>
          <cell r="CD15">
            <v>0</v>
          </cell>
          <cell r="CO15">
            <v>8</v>
          </cell>
          <cell r="DA15">
            <v>2</v>
          </cell>
          <cell r="DL15">
            <v>2</v>
          </cell>
        </row>
        <row r="16">
          <cell r="A16">
            <v>61</v>
          </cell>
          <cell r="B16" t="str">
            <v>Ditzel, Ed</v>
          </cell>
          <cell r="M16">
            <v>10</v>
          </cell>
          <cell r="X16">
            <v>25</v>
          </cell>
          <cell r="AJ16">
            <v>8</v>
          </cell>
          <cell r="AU16">
            <v>3</v>
          </cell>
          <cell r="BG16">
            <v>0</v>
          </cell>
          <cell r="BR16">
            <v>0</v>
          </cell>
          <cell r="CD16">
            <v>0</v>
          </cell>
          <cell r="CO16">
            <v>6</v>
          </cell>
          <cell r="DA16">
            <v>10</v>
          </cell>
          <cell r="DL16">
            <v>9</v>
          </cell>
        </row>
        <row r="17">
          <cell r="A17">
            <v>69</v>
          </cell>
          <cell r="B17" t="str">
            <v>Hersey, Ken</v>
          </cell>
          <cell r="M17">
            <v>0</v>
          </cell>
          <cell r="X17">
            <v>0</v>
          </cell>
          <cell r="AJ17">
            <v>0</v>
          </cell>
          <cell r="AU17">
            <v>0</v>
          </cell>
          <cell r="BG17">
            <v>0</v>
          </cell>
          <cell r="BR17">
            <v>0</v>
          </cell>
          <cell r="CD17">
            <v>0</v>
          </cell>
          <cell r="CO17">
            <v>0</v>
          </cell>
          <cell r="DA17">
            <v>0</v>
          </cell>
          <cell r="DL17">
            <v>0</v>
          </cell>
        </row>
        <row r="18">
          <cell r="B18" t="str">
            <v>Herrold, Jason</v>
          </cell>
          <cell r="M18">
            <v>1</v>
          </cell>
          <cell r="X18">
            <v>2</v>
          </cell>
          <cell r="AJ18">
            <v>0</v>
          </cell>
          <cell r="AU18">
            <v>0</v>
          </cell>
          <cell r="BG18">
            <v>0</v>
          </cell>
          <cell r="BR18">
            <v>0</v>
          </cell>
          <cell r="CD18">
            <v>0</v>
          </cell>
          <cell r="CO18">
            <v>0</v>
          </cell>
          <cell r="DA18">
            <v>0</v>
          </cell>
          <cell r="DL18">
            <v>0</v>
          </cell>
        </row>
        <row r="19">
          <cell r="B19" t="str">
            <v>Others</v>
          </cell>
          <cell r="M19">
            <v>0</v>
          </cell>
          <cell r="X19">
            <v>0</v>
          </cell>
          <cell r="AJ19">
            <v>0</v>
          </cell>
          <cell r="AU19">
            <v>0</v>
          </cell>
          <cell r="BG19">
            <v>0</v>
          </cell>
          <cell r="BR19">
            <v>0</v>
          </cell>
          <cell r="CD19">
            <v>0</v>
          </cell>
          <cell r="CO19">
            <v>0</v>
          </cell>
          <cell r="DA19">
            <v>0</v>
          </cell>
          <cell r="DL19">
            <v>0</v>
          </cell>
        </row>
        <row r="21">
          <cell r="A21">
            <v>772</v>
          </cell>
          <cell r="M21">
            <v>98</v>
          </cell>
          <cell r="X21">
            <v>299</v>
          </cell>
          <cell r="AJ21">
            <v>63</v>
          </cell>
          <cell r="AU21">
            <v>85</v>
          </cell>
          <cell r="BG21">
            <v>11</v>
          </cell>
          <cell r="BR21">
            <v>2</v>
          </cell>
          <cell r="CD21">
            <v>1</v>
          </cell>
          <cell r="CO21">
            <v>54</v>
          </cell>
          <cell r="DA21">
            <v>46</v>
          </cell>
          <cell r="DL21">
            <v>43</v>
          </cell>
        </row>
        <row r="25">
          <cell r="A25">
            <v>58</v>
          </cell>
          <cell r="B25" t="str">
            <v>Miller, Lynn</v>
          </cell>
          <cell r="M25">
            <v>8</v>
          </cell>
          <cell r="X25">
            <v>30</v>
          </cell>
          <cell r="AJ25">
            <v>40</v>
          </cell>
          <cell r="AU25">
            <v>21</v>
          </cell>
          <cell r="BG25">
            <v>14</v>
          </cell>
          <cell r="BR25">
            <v>29</v>
          </cell>
          <cell r="CD25">
            <v>4</v>
          </cell>
          <cell r="CO25">
            <v>2</v>
          </cell>
          <cell r="DA25">
            <v>0</v>
          </cell>
        </row>
        <row r="26">
          <cell r="A26">
            <v>63</v>
          </cell>
          <cell r="B26" t="str">
            <v>Green, Bob</v>
          </cell>
          <cell r="M26">
            <v>10</v>
          </cell>
          <cell r="X26">
            <v>28</v>
          </cell>
          <cell r="AJ26">
            <v>44</v>
          </cell>
          <cell r="AU26">
            <v>23</v>
          </cell>
          <cell r="BG26">
            <v>7</v>
          </cell>
          <cell r="BR26">
            <v>32</v>
          </cell>
          <cell r="CD26">
            <v>1</v>
          </cell>
          <cell r="CO26">
            <v>2</v>
          </cell>
          <cell r="DA26">
            <v>2</v>
          </cell>
        </row>
        <row r="27">
          <cell r="A27">
            <v>54</v>
          </cell>
          <cell r="B27" t="str">
            <v>Eshleman, Rob</v>
          </cell>
          <cell r="M27">
            <v>2</v>
          </cell>
          <cell r="X27">
            <v>2</v>
          </cell>
          <cell r="AJ27">
            <v>8</v>
          </cell>
          <cell r="AU27">
            <v>6</v>
          </cell>
          <cell r="BG27">
            <v>2</v>
          </cell>
          <cell r="BR27">
            <v>1</v>
          </cell>
          <cell r="CD27">
            <v>0</v>
          </cell>
          <cell r="CO27">
            <v>1</v>
          </cell>
          <cell r="DA27">
            <v>0</v>
          </cell>
        </row>
        <row r="28">
          <cell r="A28">
            <v>49</v>
          </cell>
          <cell r="B28" t="str">
            <v>Dieter, Kraig</v>
          </cell>
          <cell r="M28">
            <v>0</v>
          </cell>
          <cell r="X28">
            <v>0</v>
          </cell>
          <cell r="AJ28">
            <v>0</v>
          </cell>
          <cell r="AU28">
            <v>0</v>
          </cell>
          <cell r="BG28">
            <v>0</v>
          </cell>
          <cell r="BR28">
            <v>0</v>
          </cell>
          <cell r="CD28">
            <v>0</v>
          </cell>
          <cell r="CO28">
            <v>0</v>
          </cell>
          <cell r="DA28">
            <v>0</v>
          </cell>
        </row>
        <row r="29">
          <cell r="A29">
            <v>54</v>
          </cell>
          <cell r="B29" t="str">
            <v>Long, Mike</v>
          </cell>
          <cell r="M29">
            <v>1</v>
          </cell>
          <cell r="X29">
            <v>1</v>
          </cell>
          <cell r="AJ29">
            <v>3</v>
          </cell>
          <cell r="AU29">
            <v>4</v>
          </cell>
          <cell r="BG29">
            <v>3</v>
          </cell>
          <cell r="BR29">
            <v>1</v>
          </cell>
          <cell r="CD29">
            <v>0</v>
          </cell>
          <cell r="CO29">
            <v>0</v>
          </cell>
          <cell r="DA29">
            <v>0</v>
          </cell>
        </row>
        <row r="30">
          <cell r="A30">
            <v>61</v>
          </cell>
          <cell r="B30" t="str">
            <v>Ditzel, Ed</v>
          </cell>
          <cell r="M30">
            <v>1</v>
          </cell>
          <cell r="X30">
            <v>1</v>
          </cell>
          <cell r="AJ30">
            <v>6</v>
          </cell>
          <cell r="AU30">
            <v>5</v>
          </cell>
          <cell r="BG30">
            <v>0</v>
          </cell>
          <cell r="BR30">
            <v>0</v>
          </cell>
          <cell r="CD30">
            <v>0</v>
          </cell>
          <cell r="CO30">
            <v>0</v>
          </cell>
          <cell r="DA30">
            <v>0</v>
          </cell>
        </row>
        <row r="31">
          <cell r="A31">
            <v>39</v>
          </cell>
          <cell r="B31" t="str">
            <v>Eichelberger, Robert</v>
          </cell>
          <cell r="M31">
            <v>1</v>
          </cell>
          <cell r="X31">
            <v>3</v>
          </cell>
          <cell r="AJ31">
            <v>7</v>
          </cell>
          <cell r="AU31">
            <v>4</v>
          </cell>
          <cell r="BG31">
            <v>2</v>
          </cell>
          <cell r="BR31">
            <v>1</v>
          </cell>
          <cell r="CD31">
            <v>0</v>
          </cell>
          <cell r="CO31">
            <v>0</v>
          </cell>
          <cell r="DA31">
            <v>0</v>
          </cell>
        </row>
        <row r="32">
          <cell r="A32">
            <v>55</v>
          </cell>
          <cell r="B32" t="str">
            <v>Grey, Jon</v>
          </cell>
          <cell r="M32">
            <v>1</v>
          </cell>
          <cell r="X32">
            <v>1</v>
          </cell>
          <cell r="AJ32">
            <v>1</v>
          </cell>
          <cell r="AU32">
            <v>0</v>
          </cell>
          <cell r="BG32">
            <v>1</v>
          </cell>
          <cell r="BR32">
            <v>0</v>
          </cell>
          <cell r="CD32">
            <v>0</v>
          </cell>
          <cell r="CO32">
            <v>0</v>
          </cell>
          <cell r="DA32">
            <v>0</v>
          </cell>
        </row>
        <row r="34">
          <cell r="M34">
            <v>24</v>
          </cell>
          <cell r="X34">
            <v>66</v>
          </cell>
          <cell r="AJ34">
            <v>109</v>
          </cell>
          <cell r="AU34">
            <v>63</v>
          </cell>
          <cell r="BG34">
            <v>29</v>
          </cell>
          <cell r="BR34">
            <v>64</v>
          </cell>
          <cell r="CD34">
            <v>5</v>
          </cell>
          <cell r="CO34">
            <v>5</v>
          </cell>
          <cell r="DA34">
            <v>2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YTD Stats"/>
      <sheetName val="GBG"/>
    </sheetNames>
    <sheetDataSet>
      <sheetData sheetId="0" refreshError="1"/>
      <sheetData sheetId="1">
        <row r="4">
          <cell r="A4">
            <v>45</v>
          </cell>
          <cell r="B4" t="str">
            <v>Snell, David</v>
          </cell>
          <cell r="M4">
            <v>10</v>
          </cell>
          <cell r="X4">
            <v>29</v>
          </cell>
          <cell r="AJ4">
            <v>10</v>
          </cell>
          <cell r="AU4">
            <v>10</v>
          </cell>
          <cell r="BG4">
            <v>2</v>
          </cell>
          <cell r="BR4">
            <v>1</v>
          </cell>
          <cell r="CD4">
            <v>0</v>
          </cell>
          <cell r="CO4">
            <v>5</v>
          </cell>
          <cell r="DA4">
            <v>2</v>
          </cell>
          <cell r="DL4">
            <v>4</v>
          </cell>
        </row>
        <row r="5">
          <cell r="A5">
            <v>49</v>
          </cell>
          <cell r="B5" t="str">
            <v>Johnston, Paul</v>
          </cell>
          <cell r="M5">
            <v>10</v>
          </cell>
          <cell r="X5">
            <v>25</v>
          </cell>
          <cell r="AJ5">
            <v>15</v>
          </cell>
          <cell r="AU5">
            <v>13</v>
          </cell>
          <cell r="BG5">
            <v>1</v>
          </cell>
          <cell r="BR5">
            <v>1</v>
          </cell>
          <cell r="CD5">
            <v>0</v>
          </cell>
          <cell r="CO5">
            <v>7</v>
          </cell>
          <cell r="DA5">
            <v>6</v>
          </cell>
          <cell r="DL5">
            <v>2</v>
          </cell>
        </row>
        <row r="6">
          <cell r="A6">
            <v>43</v>
          </cell>
          <cell r="B6" t="str">
            <v>Snyder, Jack</v>
          </cell>
          <cell r="M6">
            <v>10</v>
          </cell>
          <cell r="X6">
            <v>26</v>
          </cell>
          <cell r="AJ6">
            <v>5</v>
          </cell>
          <cell r="AU6">
            <v>8</v>
          </cell>
          <cell r="BG6">
            <v>2</v>
          </cell>
          <cell r="BR6">
            <v>0</v>
          </cell>
          <cell r="CD6">
            <v>0</v>
          </cell>
          <cell r="CO6">
            <v>9</v>
          </cell>
          <cell r="DA6">
            <v>5</v>
          </cell>
          <cell r="DL6">
            <v>5</v>
          </cell>
        </row>
        <row r="7">
          <cell r="A7">
            <v>50</v>
          </cell>
          <cell r="B7" t="str">
            <v>Snyder, Mick</v>
          </cell>
          <cell r="M7">
            <v>10</v>
          </cell>
          <cell r="X7">
            <v>27</v>
          </cell>
          <cell r="AJ7">
            <v>8</v>
          </cell>
          <cell r="AU7">
            <v>9</v>
          </cell>
          <cell r="BG7">
            <v>1</v>
          </cell>
          <cell r="BR7">
            <v>0</v>
          </cell>
          <cell r="CD7">
            <v>0</v>
          </cell>
          <cell r="CO7">
            <v>11</v>
          </cell>
          <cell r="DA7">
            <v>3</v>
          </cell>
          <cell r="DL7">
            <v>0</v>
          </cell>
        </row>
        <row r="8">
          <cell r="A8">
            <v>35</v>
          </cell>
          <cell r="B8" t="str">
            <v>Miller, Jason</v>
          </cell>
          <cell r="M8">
            <v>10</v>
          </cell>
          <cell r="X8">
            <v>24</v>
          </cell>
          <cell r="AJ8">
            <v>11</v>
          </cell>
          <cell r="AU8">
            <v>9</v>
          </cell>
          <cell r="BG8">
            <v>2</v>
          </cell>
          <cell r="BR8">
            <v>0</v>
          </cell>
          <cell r="CD8">
            <v>0</v>
          </cell>
          <cell r="CO8">
            <v>7</v>
          </cell>
          <cell r="DA8">
            <v>7</v>
          </cell>
          <cell r="DL8">
            <v>5</v>
          </cell>
        </row>
        <row r="9">
          <cell r="A9">
            <v>49</v>
          </cell>
          <cell r="B9" t="str">
            <v>Lyter, James</v>
          </cell>
          <cell r="M9">
            <v>10</v>
          </cell>
          <cell r="X9">
            <v>27</v>
          </cell>
          <cell r="AJ9">
            <v>3</v>
          </cell>
          <cell r="AU9">
            <v>14</v>
          </cell>
          <cell r="BG9">
            <v>5</v>
          </cell>
          <cell r="BR9">
            <v>0</v>
          </cell>
          <cell r="CD9">
            <v>0</v>
          </cell>
          <cell r="CO9">
            <v>8</v>
          </cell>
          <cell r="DA9">
            <v>3</v>
          </cell>
          <cell r="DL9">
            <v>2</v>
          </cell>
        </row>
        <row r="10">
          <cell r="A10">
            <v>53</v>
          </cell>
          <cell r="B10" t="str">
            <v>Gladhill, Eric</v>
          </cell>
          <cell r="M10">
            <v>8</v>
          </cell>
          <cell r="X10">
            <v>20</v>
          </cell>
          <cell r="AJ10">
            <v>3</v>
          </cell>
          <cell r="AU10">
            <v>6</v>
          </cell>
          <cell r="BG10">
            <v>2</v>
          </cell>
          <cell r="BR10">
            <v>0</v>
          </cell>
          <cell r="CD10">
            <v>0</v>
          </cell>
          <cell r="CO10">
            <v>5</v>
          </cell>
          <cell r="DA10">
            <v>3</v>
          </cell>
          <cell r="DL10">
            <v>5</v>
          </cell>
        </row>
        <row r="11">
          <cell r="A11">
            <v>42</v>
          </cell>
          <cell r="B11" t="str">
            <v>Lovett, Bryant</v>
          </cell>
          <cell r="M11">
            <v>6</v>
          </cell>
          <cell r="X11">
            <v>11</v>
          </cell>
          <cell r="AJ11">
            <v>2</v>
          </cell>
          <cell r="AU11">
            <v>4</v>
          </cell>
          <cell r="BG11">
            <v>1</v>
          </cell>
          <cell r="BR11">
            <v>0</v>
          </cell>
          <cell r="CD11">
            <v>0</v>
          </cell>
          <cell r="CO11">
            <v>4</v>
          </cell>
          <cell r="DA11">
            <v>5</v>
          </cell>
          <cell r="DL11">
            <v>2</v>
          </cell>
        </row>
        <row r="12">
          <cell r="A12">
            <v>62</v>
          </cell>
          <cell r="B12" t="str">
            <v>Miller, Roger</v>
          </cell>
          <cell r="M12">
            <v>10</v>
          </cell>
          <cell r="X12">
            <v>29</v>
          </cell>
          <cell r="AJ12">
            <v>1</v>
          </cell>
          <cell r="AU12">
            <v>9</v>
          </cell>
          <cell r="BG12">
            <v>3</v>
          </cell>
          <cell r="BR12">
            <v>0</v>
          </cell>
          <cell r="CD12">
            <v>0</v>
          </cell>
          <cell r="CO12">
            <v>8</v>
          </cell>
          <cell r="DA12">
            <v>1</v>
          </cell>
          <cell r="DL12">
            <v>7</v>
          </cell>
        </row>
        <row r="13">
          <cell r="A13">
            <v>43</v>
          </cell>
          <cell r="B13" t="str">
            <v>Snell, Dan</v>
          </cell>
          <cell r="M13">
            <v>9</v>
          </cell>
          <cell r="X13">
            <v>23</v>
          </cell>
          <cell r="AJ13">
            <v>2</v>
          </cell>
          <cell r="AU13">
            <v>3</v>
          </cell>
          <cell r="BG13">
            <v>1</v>
          </cell>
          <cell r="BR13">
            <v>0</v>
          </cell>
          <cell r="CD13">
            <v>0</v>
          </cell>
          <cell r="CO13">
            <v>0</v>
          </cell>
          <cell r="DA13">
            <v>3</v>
          </cell>
          <cell r="DL13">
            <v>8</v>
          </cell>
        </row>
        <row r="14">
          <cell r="A14">
            <v>64</v>
          </cell>
          <cell r="B14" t="str">
            <v>Schaale, Mike</v>
          </cell>
          <cell r="M14">
            <v>9</v>
          </cell>
          <cell r="X14">
            <v>22</v>
          </cell>
          <cell r="AJ14">
            <v>3</v>
          </cell>
          <cell r="AU14">
            <v>2</v>
          </cell>
          <cell r="BG14">
            <v>0</v>
          </cell>
          <cell r="BR14">
            <v>0</v>
          </cell>
          <cell r="CD14">
            <v>0</v>
          </cell>
          <cell r="CO14">
            <v>0</v>
          </cell>
          <cell r="DA14">
            <v>3</v>
          </cell>
          <cell r="DL14">
            <v>2</v>
          </cell>
        </row>
        <row r="15">
          <cell r="A15">
            <v>49</v>
          </cell>
          <cell r="B15" t="str">
            <v>Bomberger, Matt</v>
          </cell>
          <cell r="M15">
            <v>9</v>
          </cell>
          <cell r="X15">
            <v>24</v>
          </cell>
          <cell r="AJ15">
            <v>5</v>
          </cell>
          <cell r="AU15">
            <v>4</v>
          </cell>
          <cell r="BG15">
            <v>0</v>
          </cell>
          <cell r="BR15">
            <v>0</v>
          </cell>
          <cell r="CD15">
            <v>0</v>
          </cell>
          <cell r="CO15">
            <v>1</v>
          </cell>
          <cell r="DA15">
            <v>5</v>
          </cell>
          <cell r="DL15">
            <v>11</v>
          </cell>
        </row>
        <row r="16">
          <cell r="A16">
            <v>60</v>
          </cell>
          <cell r="B16" t="str">
            <v>Hurst, David</v>
          </cell>
          <cell r="M16">
            <v>8</v>
          </cell>
          <cell r="X16">
            <v>21</v>
          </cell>
          <cell r="AJ16">
            <v>7</v>
          </cell>
          <cell r="AU16">
            <v>4</v>
          </cell>
          <cell r="BG16">
            <v>0</v>
          </cell>
          <cell r="BR16">
            <v>0</v>
          </cell>
          <cell r="CD16">
            <v>0</v>
          </cell>
          <cell r="CO16">
            <v>0</v>
          </cell>
          <cell r="DA16">
            <v>3</v>
          </cell>
          <cell r="DL16">
            <v>4</v>
          </cell>
        </row>
        <row r="19">
          <cell r="B19" t="str">
            <v>Others</v>
          </cell>
          <cell r="M19">
            <v>0</v>
          </cell>
          <cell r="X19">
            <v>0</v>
          </cell>
          <cell r="AJ19">
            <v>0</v>
          </cell>
          <cell r="AU19">
            <v>0</v>
          </cell>
          <cell r="BG19">
            <v>0</v>
          </cell>
          <cell r="BR19">
            <v>0</v>
          </cell>
          <cell r="CD19">
            <v>0</v>
          </cell>
          <cell r="CO19">
            <v>0</v>
          </cell>
          <cell r="DA19">
            <v>0</v>
          </cell>
          <cell r="DL19">
            <v>0</v>
          </cell>
        </row>
        <row r="21">
          <cell r="A21">
            <v>644</v>
          </cell>
          <cell r="M21">
            <v>119</v>
          </cell>
          <cell r="X21">
            <v>308</v>
          </cell>
          <cell r="AJ21">
            <v>75</v>
          </cell>
          <cell r="AU21">
            <v>95</v>
          </cell>
          <cell r="BG21">
            <v>20</v>
          </cell>
          <cell r="BR21">
            <v>2</v>
          </cell>
          <cell r="CD21">
            <v>0</v>
          </cell>
          <cell r="CO21">
            <v>65</v>
          </cell>
          <cell r="DA21">
            <v>49</v>
          </cell>
          <cell r="DL21">
            <v>57</v>
          </cell>
        </row>
        <row r="25">
          <cell r="A25">
            <v>49</v>
          </cell>
          <cell r="B25" t="str">
            <v>Johnston, Paul</v>
          </cell>
          <cell r="M25">
            <v>10</v>
          </cell>
          <cell r="X25">
            <v>39</v>
          </cell>
          <cell r="AJ25">
            <v>40</v>
          </cell>
          <cell r="AU25">
            <v>26</v>
          </cell>
          <cell r="BG25">
            <v>33</v>
          </cell>
          <cell r="BR25">
            <v>29</v>
          </cell>
          <cell r="CD25">
            <v>4</v>
          </cell>
          <cell r="CO25">
            <v>2</v>
          </cell>
          <cell r="DA25">
            <v>0</v>
          </cell>
        </row>
        <row r="26">
          <cell r="A26">
            <v>43</v>
          </cell>
          <cell r="B26" t="str">
            <v>Snyder, Jack</v>
          </cell>
          <cell r="M26">
            <v>7</v>
          </cell>
          <cell r="X26">
            <v>13.33</v>
          </cell>
          <cell r="AJ26">
            <v>19</v>
          </cell>
          <cell r="AU26">
            <v>18</v>
          </cell>
          <cell r="BG26">
            <v>21</v>
          </cell>
          <cell r="BR26">
            <v>8</v>
          </cell>
          <cell r="CD26">
            <v>1</v>
          </cell>
          <cell r="CO26">
            <v>0</v>
          </cell>
          <cell r="DA26">
            <v>1</v>
          </cell>
        </row>
        <row r="27">
          <cell r="A27">
            <v>45</v>
          </cell>
          <cell r="B27" t="str">
            <v>Snell, David</v>
          </cell>
          <cell r="M27">
            <v>6</v>
          </cell>
          <cell r="X27">
            <v>11.663</v>
          </cell>
          <cell r="AJ27">
            <v>27</v>
          </cell>
          <cell r="AU27">
            <v>14</v>
          </cell>
          <cell r="BG27">
            <v>5</v>
          </cell>
          <cell r="BR27">
            <v>5</v>
          </cell>
          <cell r="CD27">
            <v>1</v>
          </cell>
          <cell r="CO27">
            <v>2</v>
          </cell>
          <cell r="DA27">
            <v>0</v>
          </cell>
        </row>
        <row r="28">
          <cell r="A28">
            <v>53</v>
          </cell>
          <cell r="B28" t="str">
            <v>Gladhill, Eric</v>
          </cell>
          <cell r="M28">
            <v>1</v>
          </cell>
          <cell r="X28">
            <v>2</v>
          </cell>
          <cell r="AJ28">
            <v>1</v>
          </cell>
          <cell r="AU28">
            <v>1</v>
          </cell>
          <cell r="BG28">
            <v>2</v>
          </cell>
          <cell r="BR28">
            <v>0</v>
          </cell>
          <cell r="CD28">
            <v>0</v>
          </cell>
          <cell r="CO28">
            <v>0</v>
          </cell>
          <cell r="DA28">
            <v>0</v>
          </cell>
        </row>
        <row r="29">
          <cell r="A29">
            <v>60</v>
          </cell>
          <cell r="B29" t="str">
            <v>Hurst, David</v>
          </cell>
          <cell r="M29">
            <v>1</v>
          </cell>
          <cell r="X29">
            <v>1</v>
          </cell>
          <cell r="AJ29">
            <v>0</v>
          </cell>
          <cell r="AU29">
            <v>1</v>
          </cell>
          <cell r="BG29">
            <v>2</v>
          </cell>
          <cell r="BR29">
            <v>0</v>
          </cell>
          <cell r="CD29">
            <v>0</v>
          </cell>
          <cell r="CO29">
            <v>0</v>
          </cell>
          <cell r="DA29">
            <v>0</v>
          </cell>
        </row>
        <row r="34">
          <cell r="M34">
            <v>25</v>
          </cell>
          <cell r="X34">
            <v>66.992999999999995</v>
          </cell>
          <cell r="AJ34">
            <v>87</v>
          </cell>
          <cell r="AU34">
            <v>60</v>
          </cell>
          <cell r="BG34">
            <v>63</v>
          </cell>
          <cell r="BR34">
            <v>42</v>
          </cell>
          <cell r="CD34">
            <v>6</v>
          </cell>
          <cell r="CO34">
            <v>4</v>
          </cell>
          <cell r="DA34">
            <v>1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YTD Stats"/>
      <sheetName val="GBG"/>
    </sheetNames>
    <sheetDataSet>
      <sheetData sheetId="0" refreshError="1"/>
      <sheetData sheetId="1">
        <row r="4">
          <cell r="A4">
            <v>54</v>
          </cell>
          <cell r="B4" t="str">
            <v>Thomas, Tom</v>
          </cell>
          <cell r="M4">
            <v>10</v>
          </cell>
          <cell r="X4">
            <v>28</v>
          </cell>
          <cell r="AJ4">
            <v>5</v>
          </cell>
          <cell r="AU4">
            <v>5</v>
          </cell>
          <cell r="BG4">
            <v>0</v>
          </cell>
          <cell r="BR4">
            <v>0</v>
          </cell>
          <cell r="CD4">
            <v>0</v>
          </cell>
          <cell r="CO4">
            <v>5</v>
          </cell>
          <cell r="DA4">
            <v>4</v>
          </cell>
          <cell r="DL4">
            <v>5</v>
          </cell>
        </row>
        <row r="5">
          <cell r="A5">
            <v>45</v>
          </cell>
          <cell r="B5" t="str">
            <v>Klinedinst, Steve</v>
          </cell>
          <cell r="M5">
            <v>9</v>
          </cell>
          <cell r="X5">
            <v>27</v>
          </cell>
          <cell r="AJ5">
            <v>8</v>
          </cell>
          <cell r="AU5">
            <v>11</v>
          </cell>
          <cell r="BG5">
            <v>4</v>
          </cell>
          <cell r="BR5">
            <v>0</v>
          </cell>
          <cell r="CD5">
            <v>0</v>
          </cell>
          <cell r="CO5">
            <v>5</v>
          </cell>
          <cell r="DA5">
            <v>3</v>
          </cell>
          <cell r="DL5">
            <v>8</v>
          </cell>
        </row>
        <row r="6">
          <cell r="A6">
            <v>44</v>
          </cell>
          <cell r="B6" t="str">
            <v>Meckley, Scott</v>
          </cell>
          <cell r="M6">
            <v>10</v>
          </cell>
          <cell r="X6">
            <v>26</v>
          </cell>
          <cell r="AJ6">
            <v>17</v>
          </cell>
          <cell r="AU6">
            <v>12</v>
          </cell>
          <cell r="BG6">
            <v>1</v>
          </cell>
          <cell r="BR6">
            <v>0</v>
          </cell>
          <cell r="CD6">
            <v>1</v>
          </cell>
          <cell r="CO6">
            <v>8</v>
          </cell>
          <cell r="DA6">
            <v>7</v>
          </cell>
          <cell r="DL6">
            <v>0</v>
          </cell>
        </row>
        <row r="7">
          <cell r="A7">
            <v>46</v>
          </cell>
          <cell r="B7" t="str">
            <v>Crumbling, Brian</v>
          </cell>
          <cell r="M7">
            <v>7</v>
          </cell>
          <cell r="X7">
            <v>17</v>
          </cell>
          <cell r="AJ7">
            <v>3</v>
          </cell>
          <cell r="AU7">
            <v>9</v>
          </cell>
          <cell r="BG7">
            <v>2</v>
          </cell>
          <cell r="BR7">
            <v>1</v>
          </cell>
          <cell r="CD7">
            <v>0</v>
          </cell>
          <cell r="CO7">
            <v>3</v>
          </cell>
          <cell r="DA7">
            <v>4</v>
          </cell>
          <cell r="DL7">
            <v>0</v>
          </cell>
        </row>
        <row r="8">
          <cell r="A8">
            <v>53</v>
          </cell>
          <cell r="B8" t="str">
            <v>Hanson, Steve</v>
          </cell>
          <cell r="M8">
            <v>10</v>
          </cell>
          <cell r="X8">
            <v>30</v>
          </cell>
          <cell r="AJ8">
            <v>6</v>
          </cell>
          <cell r="AU8">
            <v>17</v>
          </cell>
          <cell r="BG8">
            <v>3</v>
          </cell>
          <cell r="BR8">
            <v>0</v>
          </cell>
          <cell r="CD8">
            <v>1</v>
          </cell>
          <cell r="CO8">
            <v>17</v>
          </cell>
          <cell r="DA8">
            <v>2</v>
          </cell>
          <cell r="DL8">
            <v>1</v>
          </cell>
        </row>
        <row r="9">
          <cell r="A9">
            <v>60</v>
          </cell>
          <cell r="B9" t="str">
            <v>Baker, Frank</v>
          </cell>
          <cell r="M9">
            <v>10</v>
          </cell>
          <cell r="X9">
            <v>31</v>
          </cell>
          <cell r="AJ9">
            <v>1</v>
          </cell>
          <cell r="AU9">
            <v>7</v>
          </cell>
          <cell r="BG9">
            <v>1</v>
          </cell>
          <cell r="BR9">
            <v>0</v>
          </cell>
          <cell r="CD9">
            <v>0</v>
          </cell>
          <cell r="CO9">
            <v>7</v>
          </cell>
          <cell r="DA9">
            <v>1</v>
          </cell>
          <cell r="DL9">
            <v>3</v>
          </cell>
        </row>
        <row r="10">
          <cell r="A10">
            <v>40</v>
          </cell>
          <cell r="B10" t="str">
            <v>Guth, Adam</v>
          </cell>
          <cell r="M10">
            <v>9</v>
          </cell>
          <cell r="X10">
            <v>26</v>
          </cell>
          <cell r="AJ10">
            <v>7</v>
          </cell>
          <cell r="AU10">
            <v>11</v>
          </cell>
          <cell r="BG10">
            <v>1</v>
          </cell>
          <cell r="BR10">
            <v>0</v>
          </cell>
          <cell r="CD10">
            <v>0</v>
          </cell>
          <cell r="CO10">
            <v>4</v>
          </cell>
          <cell r="DA10">
            <v>2</v>
          </cell>
          <cell r="DL10">
            <v>9</v>
          </cell>
        </row>
        <row r="11">
          <cell r="A11">
            <v>60</v>
          </cell>
          <cell r="B11" t="str">
            <v>Sniffin, Dave</v>
          </cell>
          <cell r="M11">
            <v>9</v>
          </cell>
          <cell r="X11">
            <v>24</v>
          </cell>
          <cell r="AJ11">
            <v>4</v>
          </cell>
          <cell r="AU11">
            <v>5</v>
          </cell>
          <cell r="BG11">
            <v>1</v>
          </cell>
          <cell r="BR11">
            <v>0</v>
          </cell>
          <cell r="CD11">
            <v>0</v>
          </cell>
          <cell r="CO11">
            <v>2</v>
          </cell>
          <cell r="DA11">
            <v>2</v>
          </cell>
          <cell r="DL11">
            <v>2</v>
          </cell>
        </row>
        <row r="12">
          <cell r="A12">
            <v>45</v>
          </cell>
          <cell r="B12" t="str">
            <v>Dougherty, Rich</v>
          </cell>
          <cell r="M12">
            <v>10</v>
          </cell>
          <cell r="X12">
            <v>25</v>
          </cell>
          <cell r="AJ12">
            <v>9</v>
          </cell>
          <cell r="AU12">
            <v>6</v>
          </cell>
          <cell r="BG12">
            <v>2</v>
          </cell>
          <cell r="BR12">
            <v>0</v>
          </cell>
          <cell r="CD12">
            <v>0</v>
          </cell>
          <cell r="CO12">
            <v>2</v>
          </cell>
          <cell r="DA12">
            <v>7</v>
          </cell>
          <cell r="DL12">
            <v>4</v>
          </cell>
        </row>
        <row r="13">
          <cell r="A13">
            <v>52</v>
          </cell>
          <cell r="B13" t="str">
            <v>Young, Tom</v>
          </cell>
          <cell r="M13">
            <v>7</v>
          </cell>
          <cell r="X13">
            <v>20</v>
          </cell>
          <cell r="AJ13">
            <v>3</v>
          </cell>
          <cell r="AU13">
            <v>4</v>
          </cell>
          <cell r="BG13">
            <v>0</v>
          </cell>
          <cell r="BR13">
            <v>0</v>
          </cell>
          <cell r="CD13">
            <v>0</v>
          </cell>
          <cell r="CO13">
            <v>4</v>
          </cell>
          <cell r="DA13">
            <v>2</v>
          </cell>
          <cell r="DL13">
            <v>3</v>
          </cell>
        </row>
        <row r="14">
          <cell r="A14">
            <v>60</v>
          </cell>
          <cell r="B14" t="str">
            <v>Purvis, Eddie</v>
          </cell>
          <cell r="M14">
            <v>3</v>
          </cell>
          <cell r="X14">
            <v>6</v>
          </cell>
          <cell r="AJ14">
            <v>1</v>
          </cell>
          <cell r="AU14">
            <v>0</v>
          </cell>
          <cell r="BG14">
            <v>0</v>
          </cell>
          <cell r="BR14">
            <v>0</v>
          </cell>
          <cell r="CD14">
            <v>0</v>
          </cell>
          <cell r="CO14">
            <v>0</v>
          </cell>
          <cell r="DA14">
            <v>1</v>
          </cell>
          <cell r="DL14">
            <v>1</v>
          </cell>
        </row>
        <row r="15">
          <cell r="A15">
            <v>39</v>
          </cell>
          <cell r="B15" t="str">
            <v>Dellinger, Don</v>
          </cell>
          <cell r="M15">
            <v>9</v>
          </cell>
          <cell r="X15">
            <v>27</v>
          </cell>
          <cell r="AJ15">
            <v>5</v>
          </cell>
          <cell r="AU15">
            <v>7</v>
          </cell>
          <cell r="BG15">
            <v>0</v>
          </cell>
          <cell r="BR15">
            <v>0</v>
          </cell>
          <cell r="CD15">
            <v>0</v>
          </cell>
          <cell r="CO15">
            <v>4</v>
          </cell>
          <cell r="DA15">
            <v>1</v>
          </cell>
          <cell r="DL15">
            <v>6</v>
          </cell>
        </row>
        <row r="16">
          <cell r="A16">
            <v>40</v>
          </cell>
          <cell r="B16" t="str">
            <v>Myers, Craig</v>
          </cell>
          <cell r="M16">
            <v>10</v>
          </cell>
          <cell r="X16">
            <v>27</v>
          </cell>
          <cell r="AJ16">
            <v>6</v>
          </cell>
          <cell r="AU16">
            <v>11</v>
          </cell>
          <cell r="BG16">
            <v>2</v>
          </cell>
          <cell r="BR16">
            <v>0</v>
          </cell>
          <cell r="CD16">
            <v>0</v>
          </cell>
          <cell r="CO16">
            <v>4</v>
          </cell>
          <cell r="DA16">
            <v>5</v>
          </cell>
          <cell r="DL16">
            <v>2</v>
          </cell>
        </row>
        <row r="19">
          <cell r="B19" t="str">
            <v>Others</v>
          </cell>
          <cell r="M19">
            <v>0</v>
          </cell>
          <cell r="X19">
            <v>0</v>
          </cell>
          <cell r="AJ19">
            <v>0</v>
          </cell>
          <cell r="AU19">
            <v>0</v>
          </cell>
          <cell r="BG19">
            <v>0</v>
          </cell>
          <cell r="BR19">
            <v>0</v>
          </cell>
          <cell r="CD19">
            <v>0</v>
          </cell>
          <cell r="CO19">
            <v>0</v>
          </cell>
          <cell r="DA19">
            <v>0</v>
          </cell>
          <cell r="DL19">
            <v>0</v>
          </cell>
        </row>
        <row r="21">
          <cell r="A21">
            <v>638</v>
          </cell>
          <cell r="M21">
            <v>113</v>
          </cell>
          <cell r="X21">
            <v>314</v>
          </cell>
          <cell r="AJ21">
            <v>75</v>
          </cell>
          <cell r="AU21">
            <v>105</v>
          </cell>
          <cell r="BG21">
            <v>17</v>
          </cell>
          <cell r="BR21">
            <v>1</v>
          </cell>
          <cell r="CD21">
            <v>2</v>
          </cell>
          <cell r="CO21">
            <v>65</v>
          </cell>
          <cell r="DA21">
            <v>41</v>
          </cell>
          <cell r="DL21">
            <v>44</v>
          </cell>
        </row>
        <row r="25">
          <cell r="A25">
            <v>44</v>
          </cell>
          <cell r="B25" t="str">
            <v>Meckley, Scott</v>
          </cell>
          <cell r="M25">
            <v>5</v>
          </cell>
          <cell r="X25">
            <v>7.9990000000000006</v>
          </cell>
          <cell r="AJ25">
            <v>10</v>
          </cell>
          <cell r="AU25">
            <v>0</v>
          </cell>
          <cell r="BG25">
            <v>1</v>
          </cell>
          <cell r="BR25">
            <v>2</v>
          </cell>
          <cell r="CD25">
            <v>3</v>
          </cell>
          <cell r="CO25">
            <v>0</v>
          </cell>
          <cell r="DA25">
            <v>1</v>
          </cell>
        </row>
        <row r="26">
          <cell r="A26">
            <v>46</v>
          </cell>
          <cell r="B26" t="str">
            <v>Crumbling, Brian</v>
          </cell>
          <cell r="M26">
            <v>7</v>
          </cell>
          <cell r="X26">
            <v>28</v>
          </cell>
          <cell r="AJ26">
            <v>33</v>
          </cell>
          <cell r="AU26">
            <v>12</v>
          </cell>
          <cell r="BG26">
            <v>7</v>
          </cell>
          <cell r="BR26">
            <v>23</v>
          </cell>
          <cell r="CD26">
            <v>0</v>
          </cell>
          <cell r="CO26">
            <v>0</v>
          </cell>
          <cell r="DA26">
            <v>2</v>
          </cell>
        </row>
        <row r="27">
          <cell r="A27">
            <v>53</v>
          </cell>
          <cell r="B27" t="str">
            <v>Hanson, Steve</v>
          </cell>
          <cell r="M27">
            <v>1</v>
          </cell>
          <cell r="X27">
            <v>1</v>
          </cell>
          <cell r="AJ27">
            <v>2</v>
          </cell>
          <cell r="AU27">
            <v>1</v>
          </cell>
          <cell r="BG27">
            <v>0</v>
          </cell>
          <cell r="BR27">
            <v>2</v>
          </cell>
          <cell r="CD27">
            <v>0</v>
          </cell>
          <cell r="CO27">
            <v>0</v>
          </cell>
          <cell r="DA27">
            <v>0</v>
          </cell>
        </row>
        <row r="28">
          <cell r="A28">
            <v>60</v>
          </cell>
          <cell r="B28" t="str">
            <v>Baker, Frank</v>
          </cell>
          <cell r="M28">
            <v>5</v>
          </cell>
          <cell r="X28">
            <v>11.334</v>
          </cell>
          <cell r="AJ28">
            <v>12</v>
          </cell>
          <cell r="AU28">
            <v>13</v>
          </cell>
          <cell r="BG28">
            <v>9</v>
          </cell>
          <cell r="BR28">
            <v>12</v>
          </cell>
          <cell r="CD28">
            <v>3</v>
          </cell>
          <cell r="CO28">
            <v>1</v>
          </cell>
          <cell r="DA28">
            <v>0</v>
          </cell>
        </row>
        <row r="29">
          <cell r="A29">
            <v>40</v>
          </cell>
          <cell r="B29" t="str">
            <v>Myers, Craig</v>
          </cell>
          <cell r="M29">
            <v>7</v>
          </cell>
          <cell r="X29">
            <v>16.667000000000002</v>
          </cell>
          <cell r="AJ29">
            <v>19</v>
          </cell>
          <cell r="AU29">
            <v>11</v>
          </cell>
          <cell r="BG29">
            <v>8</v>
          </cell>
          <cell r="BR29">
            <v>9</v>
          </cell>
          <cell r="CD29">
            <v>1</v>
          </cell>
          <cell r="CO29">
            <v>2</v>
          </cell>
          <cell r="DA29">
            <v>0</v>
          </cell>
        </row>
        <row r="30">
          <cell r="A30">
            <v>52</v>
          </cell>
          <cell r="B30" t="str">
            <v>Young, Tom</v>
          </cell>
          <cell r="M30">
            <v>2</v>
          </cell>
          <cell r="X30">
            <v>4</v>
          </cell>
          <cell r="AJ30">
            <v>3</v>
          </cell>
          <cell r="AU30">
            <v>0</v>
          </cell>
          <cell r="BG30">
            <v>3</v>
          </cell>
          <cell r="BR30">
            <v>2</v>
          </cell>
          <cell r="CD30">
            <v>0</v>
          </cell>
          <cell r="CO30">
            <v>0</v>
          </cell>
          <cell r="DA30">
            <v>0</v>
          </cell>
        </row>
        <row r="34">
          <cell r="M34">
            <v>27</v>
          </cell>
          <cell r="X34">
            <v>69</v>
          </cell>
          <cell r="AJ34">
            <v>79</v>
          </cell>
          <cell r="AU34">
            <v>37</v>
          </cell>
          <cell r="BG34">
            <v>28</v>
          </cell>
          <cell r="BR34">
            <v>50</v>
          </cell>
          <cell r="CD34">
            <v>7</v>
          </cell>
          <cell r="CO34">
            <v>3</v>
          </cell>
          <cell r="DA34">
            <v>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7"/>
  <sheetViews>
    <sheetView tabSelected="1" zoomScaleNormal="100" workbookViewId="0">
      <selection activeCell="S12" sqref="S12"/>
    </sheetView>
  </sheetViews>
  <sheetFormatPr defaultRowHeight="12.75" x14ac:dyDescent="0.2"/>
  <cols>
    <col min="1" max="1" width="5.7109375" customWidth="1"/>
    <col min="2" max="2" width="4.7109375" customWidth="1"/>
    <col min="3" max="3" width="16.7109375" customWidth="1"/>
    <col min="4" max="4" width="7.7109375" customWidth="1"/>
    <col min="5" max="15" width="5.7109375" customWidth="1"/>
  </cols>
  <sheetData>
    <row r="1" spans="1:15" s="8" customFormat="1" ht="17.100000000000001" customHeight="1" x14ac:dyDescent="0.25">
      <c r="A1" s="1" t="s">
        <v>0</v>
      </c>
      <c r="B1" s="2"/>
      <c r="C1" s="2"/>
      <c r="D1" s="2"/>
      <c r="E1" s="3"/>
      <c r="F1" s="4"/>
      <c r="G1" s="5" t="s">
        <v>1</v>
      </c>
      <c r="H1" s="6" t="s">
        <v>2</v>
      </c>
      <c r="I1" s="7" t="s">
        <v>3</v>
      </c>
      <c r="J1" s="5" t="s">
        <v>4</v>
      </c>
      <c r="K1" s="6" t="s">
        <v>5</v>
      </c>
      <c r="L1" s="7" t="s">
        <v>6</v>
      </c>
      <c r="M1" s="5" t="s">
        <v>7</v>
      </c>
      <c r="N1" s="6" t="s">
        <v>2</v>
      </c>
      <c r="O1" s="7" t="s">
        <v>8</v>
      </c>
    </row>
    <row r="2" spans="1:15" s="8" customFormat="1" ht="17.100000000000001" customHeight="1" x14ac:dyDescent="0.25">
      <c r="A2" s="2"/>
      <c r="B2" s="2"/>
      <c r="C2" s="2"/>
      <c r="D2" s="2"/>
      <c r="E2" s="3"/>
      <c r="F2" s="3"/>
      <c r="G2" s="9">
        <v>41889</v>
      </c>
      <c r="H2" s="10" t="s">
        <v>9</v>
      </c>
      <c r="I2" s="11"/>
      <c r="J2" s="9">
        <v>41896</v>
      </c>
      <c r="K2" s="10" t="s">
        <v>9</v>
      </c>
      <c r="L2" s="11"/>
      <c r="M2" s="9">
        <v>41903</v>
      </c>
      <c r="N2" s="10" t="s">
        <v>9</v>
      </c>
      <c r="O2" s="11"/>
    </row>
    <row r="3" spans="1:15" s="8" customFormat="1" ht="17.100000000000001" customHeight="1" x14ac:dyDescent="0.25">
      <c r="A3" s="1" t="s">
        <v>10</v>
      </c>
      <c r="B3" s="2"/>
      <c r="C3" s="1" t="s">
        <v>11</v>
      </c>
      <c r="D3" s="2"/>
      <c r="E3" s="12"/>
      <c r="F3" s="3"/>
      <c r="G3" s="13" t="s">
        <v>12</v>
      </c>
      <c r="H3" s="14" t="s">
        <v>13</v>
      </c>
      <c r="I3" s="15"/>
      <c r="J3" s="13" t="s">
        <v>14</v>
      </c>
      <c r="K3" s="14" t="s">
        <v>15</v>
      </c>
      <c r="L3" s="15"/>
      <c r="M3" s="13" t="s">
        <v>12</v>
      </c>
      <c r="N3" s="14" t="s">
        <v>16</v>
      </c>
      <c r="O3" s="15"/>
    </row>
    <row r="4" spans="1:15" s="8" customFormat="1" ht="17.100000000000001" customHeight="1" x14ac:dyDescent="0.25">
      <c r="A4" s="2"/>
      <c r="B4" s="2"/>
      <c r="C4" s="2"/>
      <c r="D4" s="2"/>
      <c r="E4" s="3"/>
      <c r="F4" s="3"/>
      <c r="G4" s="5" t="s">
        <v>17</v>
      </c>
      <c r="H4" s="6" t="s">
        <v>2</v>
      </c>
      <c r="I4" s="7" t="s">
        <v>18</v>
      </c>
      <c r="J4" s="5" t="s">
        <v>19</v>
      </c>
      <c r="K4" s="6" t="s">
        <v>2</v>
      </c>
      <c r="L4" s="7" t="s">
        <v>20</v>
      </c>
      <c r="M4" s="5" t="s">
        <v>21</v>
      </c>
      <c r="N4" s="6" t="s">
        <v>5</v>
      </c>
      <c r="O4" s="7" t="s">
        <v>22</v>
      </c>
    </row>
    <row r="5" spans="1:15" s="8" customFormat="1" ht="17.100000000000001" customHeight="1" x14ac:dyDescent="0.25">
      <c r="A5" s="1" t="s">
        <v>23</v>
      </c>
      <c r="B5" s="2"/>
      <c r="C5" s="1" t="s">
        <v>24</v>
      </c>
      <c r="D5" s="2"/>
      <c r="E5" s="12"/>
      <c r="F5" s="3"/>
      <c r="G5" s="9">
        <v>41910</v>
      </c>
      <c r="H5" s="10" t="s">
        <v>9</v>
      </c>
      <c r="I5" s="11"/>
      <c r="J5" s="9">
        <v>41917</v>
      </c>
      <c r="K5" s="10" t="s">
        <v>9</v>
      </c>
      <c r="L5" s="11"/>
      <c r="M5" s="9">
        <v>41924</v>
      </c>
      <c r="N5" s="10" t="s">
        <v>9</v>
      </c>
      <c r="O5" s="11"/>
    </row>
    <row r="6" spans="1:15" s="8" customFormat="1" ht="17.100000000000001" customHeight="1" x14ac:dyDescent="0.25">
      <c r="A6" s="2"/>
      <c r="B6" s="2"/>
      <c r="C6" s="2"/>
      <c r="D6" s="2"/>
      <c r="E6" s="3"/>
      <c r="F6" s="3"/>
      <c r="G6" s="13" t="s">
        <v>12</v>
      </c>
      <c r="H6" s="14" t="s">
        <v>25</v>
      </c>
      <c r="I6" s="15"/>
      <c r="J6" s="13" t="s">
        <v>12</v>
      </c>
      <c r="K6" s="14" t="s">
        <v>26</v>
      </c>
      <c r="L6" s="15"/>
      <c r="M6" s="13" t="s">
        <v>14</v>
      </c>
      <c r="N6" s="14" t="s">
        <v>27</v>
      </c>
      <c r="O6" s="15"/>
    </row>
    <row r="7" spans="1:15" s="8" customFormat="1" ht="17.100000000000001" customHeight="1" x14ac:dyDescent="0.25">
      <c r="A7" s="1" t="s">
        <v>28</v>
      </c>
      <c r="B7" s="2"/>
      <c r="C7" s="12">
        <v>6</v>
      </c>
      <c r="D7" s="5" t="s">
        <v>29</v>
      </c>
      <c r="E7" s="6" t="s">
        <v>2</v>
      </c>
      <c r="F7" s="7" t="s">
        <v>30</v>
      </c>
      <c r="G7" s="5" t="s">
        <v>31</v>
      </c>
      <c r="H7" s="6" t="s">
        <v>2</v>
      </c>
      <c r="I7" s="7" t="s">
        <v>32</v>
      </c>
      <c r="J7" s="5" t="s">
        <v>33</v>
      </c>
      <c r="K7" s="6" t="s">
        <v>5</v>
      </c>
      <c r="L7" s="7" t="s">
        <v>34</v>
      </c>
      <c r="M7" s="5" t="s">
        <v>35</v>
      </c>
      <c r="N7" s="6" t="s">
        <v>5</v>
      </c>
      <c r="O7" s="7" t="s">
        <v>36</v>
      </c>
    </row>
    <row r="8" spans="1:15" s="8" customFormat="1" ht="17.100000000000001" customHeight="1" x14ac:dyDescent="0.25">
      <c r="A8" s="1" t="s">
        <v>37</v>
      </c>
      <c r="B8" s="2"/>
      <c r="C8" s="12">
        <v>4</v>
      </c>
      <c r="D8" s="9">
        <v>41930</v>
      </c>
      <c r="E8" s="10" t="s">
        <v>9</v>
      </c>
      <c r="F8" s="11"/>
      <c r="G8" s="9">
        <v>41931</v>
      </c>
      <c r="H8" s="10" t="s">
        <v>9</v>
      </c>
      <c r="I8" s="11"/>
      <c r="J8" s="9">
        <v>41938</v>
      </c>
      <c r="K8" s="10" t="s">
        <v>9</v>
      </c>
      <c r="L8" s="11"/>
      <c r="M8" s="9">
        <v>41945</v>
      </c>
      <c r="N8" s="10" t="s">
        <v>9</v>
      </c>
      <c r="O8" s="11"/>
    </row>
    <row r="9" spans="1:15" s="8" customFormat="1" ht="17.100000000000001" customHeight="1" x14ac:dyDescent="0.25">
      <c r="A9" s="1" t="s">
        <v>38</v>
      </c>
      <c r="B9" s="2"/>
      <c r="C9" s="12">
        <v>0</v>
      </c>
      <c r="D9" s="13" t="s">
        <v>39</v>
      </c>
      <c r="E9" s="14" t="s">
        <v>40</v>
      </c>
      <c r="F9" s="15"/>
      <c r="G9" s="13" t="s">
        <v>12</v>
      </c>
      <c r="H9" s="14" t="s">
        <v>41</v>
      </c>
      <c r="I9" s="15"/>
      <c r="J9" s="13" t="s">
        <v>14</v>
      </c>
      <c r="K9" s="14" t="s">
        <v>42</v>
      </c>
      <c r="L9" s="15"/>
      <c r="M9" s="13" t="s">
        <v>12</v>
      </c>
      <c r="N9" s="14" t="s">
        <v>43</v>
      </c>
      <c r="O9" s="15"/>
    </row>
    <row r="10" spans="1:15" s="8" customFormat="1" ht="17.100000000000001" customHeight="1" x14ac:dyDescent="0.25">
      <c r="A10" s="1"/>
      <c r="B10" s="1"/>
      <c r="C10" s="1"/>
      <c r="D10" s="1"/>
      <c r="E10" s="12"/>
      <c r="F10" s="12"/>
      <c r="G10" s="1"/>
      <c r="H10" s="1"/>
      <c r="I10" s="12"/>
      <c r="J10" s="1"/>
      <c r="K10" s="1"/>
      <c r="L10" s="12"/>
      <c r="M10" s="1"/>
      <c r="N10" s="1"/>
      <c r="O10" s="1"/>
    </row>
    <row r="11" spans="1:15" ht="17.100000000000001" customHeight="1" x14ac:dyDescent="0.2">
      <c r="A11" s="16" t="s">
        <v>44</v>
      </c>
      <c r="B11" s="16" t="s">
        <v>45</v>
      </c>
      <c r="C11" s="17" t="s">
        <v>46</v>
      </c>
      <c r="D11" s="16" t="s">
        <v>47</v>
      </c>
      <c r="E11" s="16" t="s">
        <v>48</v>
      </c>
      <c r="F11" s="16" t="s">
        <v>49</v>
      </c>
      <c r="G11" s="16" t="s">
        <v>50</v>
      </c>
      <c r="H11" s="16" t="s">
        <v>51</v>
      </c>
      <c r="I11" s="16" t="s">
        <v>52</v>
      </c>
      <c r="J11" s="16" t="s">
        <v>53</v>
      </c>
      <c r="K11" s="16" t="s">
        <v>54</v>
      </c>
      <c r="L11" s="16" t="s">
        <v>55</v>
      </c>
      <c r="M11" s="16" t="s">
        <v>56</v>
      </c>
      <c r="N11" s="16" t="s">
        <v>57</v>
      </c>
      <c r="O11" s="18" t="s">
        <v>58</v>
      </c>
    </row>
    <row r="12" spans="1:15" ht="17.100000000000001" customHeight="1" x14ac:dyDescent="0.2">
      <c r="A12" s="19">
        <f>[1]GBG!A4</f>
        <v>42</v>
      </c>
      <c r="B12" s="19">
        <f>[1]GBG!M4</f>
        <v>7</v>
      </c>
      <c r="C12" s="20" t="str">
        <f>[1]GBG!B4</f>
        <v>Shirk, Brent</v>
      </c>
      <c r="D12" s="20">
        <f>[1]GBG!X4</f>
        <v>21</v>
      </c>
      <c r="E12" s="20">
        <f>[1]GBG!AJ4</f>
        <v>9</v>
      </c>
      <c r="F12" s="20">
        <f>[1]GBG!AU4</f>
        <v>12</v>
      </c>
      <c r="G12" s="20">
        <f>[1]GBG!BG4</f>
        <v>4</v>
      </c>
      <c r="H12" s="20">
        <f>[1]GBG!BR4</f>
        <v>2</v>
      </c>
      <c r="I12" s="20">
        <f>[1]GBG!CD4</f>
        <v>0</v>
      </c>
      <c r="J12" s="20">
        <f>[1]GBG!CO4</f>
        <v>10</v>
      </c>
      <c r="K12" s="20">
        <f>[1]GBG!DA4</f>
        <v>3</v>
      </c>
      <c r="L12" s="20">
        <f>[1]GBG!DL4</f>
        <v>3</v>
      </c>
      <c r="M12" s="21">
        <f t="shared" ref="M12:M24" si="0">F12/D12</f>
        <v>0.5714285714285714</v>
      </c>
      <c r="N12" s="20">
        <f>F12+G12+(H12*2)+(I12*3)</f>
        <v>20</v>
      </c>
      <c r="O12" s="21">
        <f>N12/D12</f>
        <v>0.95238095238095233</v>
      </c>
    </row>
    <row r="13" spans="1:15" ht="17.100000000000001" customHeight="1" x14ac:dyDescent="0.2">
      <c r="A13" s="19">
        <f>[1]GBG!A5</f>
        <v>42</v>
      </c>
      <c r="B13" s="19">
        <f>[1]GBG!M5</f>
        <v>10</v>
      </c>
      <c r="C13" s="20" t="str">
        <f>[1]GBG!B5</f>
        <v>Palmer, Justin</v>
      </c>
      <c r="D13" s="20">
        <f>[1]GBG!X5</f>
        <v>30</v>
      </c>
      <c r="E13" s="20">
        <f>[1]GBG!AJ5</f>
        <v>7</v>
      </c>
      <c r="F13" s="20">
        <f>[1]GBG!AU5</f>
        <v>11</v>
      </c>
      <c r="G13" s="20">
        <f>[1]GBG!BG5</f>
        <v>2</v>
      </c>
      <c r="H13" s="20">
        <f>[1]GBG!BR5</f>
        <v>1</v>
      </c>
      <c r="I13" s="20">
        <f>[1]GBG!CD5</f>
        <v>0</v>
      </c>
      <c r="J13" s="20">
        <f>[1]GBG!CO5</f>
        <v>9</v>
      </c>
      <c r="K13" s="20">
        <f>[1]GBG!DA5</f>
        <v>3</v>
      </c>
      <c r="L13" s="20">
        <f>[1]GBG!DL5</f>
        <v>2</v>
      </c>
      <c r="M13" s="21">
        <f t="shared" si="0"/>
        <v>0.36666666666666664</v>
      </c>
      <c r="N13" s="20">
        <f>F13+G13+(H13*2)+(I13*3)</f>
        <v>15</v>
      </c>
      <c r="O13" s="21">
        <f t="shared" ref="O13:O24" si="1">N13/D13</f>
        <v>0.5</v>
      </c>
    </row>
    <row r="14" spans="1:15" ht="17.100000000000001" customHeight="1" x14ac:dyDescent="0.2">
      <c r="A14" s="19">
        <f>[1]GBG!A6</f>
        <v>40</v>
      </c>
      <c r="B14" s="19">
        <f>[1]GBG!M6</f>
        <v>10</v>
      </c>
      <c r="C14" s="20" t="str">
        <f>[1]GBG!B6</f>
        <v>Miller, Sean</v>
      </c>
      <c r="D14" s="20">
        <f>[1]GBG!X6</f>
        <v>30</v>
      </c>
      <c r="E14" s="20">
        <f>[1]GBG!AJ6</f>
        <v>4</v>
      </c>
      <c r="F14" s="20">
        <f>[1]GBG!AU6</f>
        <v>13</v>
      </c>
      <c r="G14" s="20">
        <f>[1]GBG!BG6</f>
        <v>4</v>
      </c>
      <c r="H14" s="20">
        <f>[1]GBG!BR6</f>
        <v>0</v>
      </c>
      <c r="I14" s="20">
        <f>[1]GBG!CD6</f>
        <v>0</v>
      </c>
      <c r="J14" s="20">
        <f>[1]GBG!CO6</f>
        <v>10</v>
      </c>
      <c r="K14" s="20">
        <f>[1]GBG!DA6</f>
        <v>2</v>
      </c>
      <c r="L14" s="20">
        <f>[1]GBG!DL6</f>
        <v>2</v>
      </c>
      <c r="M14" s="21">
        <f t="shared" si="0"/>
        <v>0.43333333333333335</v>
      </c>
      <c r="N14" s="20">
        <f t="shared" ref="N14:N24" si="2">F14+G14+(H14*2)+(I14*3)</f>
        <v>17</v>
      </c>
      <c r="O14" s="21">
        <f t="shared" si="1"/>
        <v>0.56666666666666665</v>
      </c>
    </row>
    <row r="15" spans="1:15" ht="17.100000000000001" customHeight="1" x14ac:dyDescent="0.2">
      <c r="A15" s="19">
        <f>[1]GBG!A7</f>
        <v>50</v>
      </c>
      <c r="B15" s="19">
        <f>[1]GBG!M7</f>
        <v>3</v>
      </c>
      <c r="C15" s="20" t="str">
        <f>[1]GBG!B7</f>
        <v>Caskey, Tim</v>
      </c>
      <c r="D15" s="20">
        <f>[1]GBG!X7</f>
        <v>7</v>
      </c>
      <c r="E15" s="20">
        <f>[1]GBG!AJ7</f>
        <v>3</v>
      </c>
      <c r="F15" s="20">
        <f>[1]GBG!AU7</f>
        <v>1</v>
      </c>
      <c r="G15" s="20">
        <f>[1]GBG!BG7</f>
        <v>0</v>
      </c>
      <c r="H15" s="20">
        <f>[1]GBG!BR7</f>
        <v>0</v>
      </c>
      <c r="I15" s="20">
        <f>[1]GBG!CD7</f>
        <v>0</v>
      </c>
      <c r="J15" s="20">
        <f>[1]GBG!CO7</f>
        <v>0</v>
      </c>
      <c r="K15" s="20">
        <f>[1]GBG!DA7</f>
        <v>2</v>
      </c>
      <c r="L15" s="20">
        <f>[1]GBG!DL7</f>
        <v>1</v>
      </c>
      <c r="M15" s="21">
        <f t="shared" si="0"/>
        <v>0.14285714285714285</v>
      </c>
      <c r="N15" s="20">
        <f t="shared" si="2"/>
        <v>1</v>
      </c>
      <c r="O15" s="21">
        <f t="shared" si="1"/>
        <v>0.14285714285714285</v>
      </c>
    </row>
    <row r="16" spans="1:15" ht="17.100000000000001" customHeight="1" x14ac:dyDescent="0.2">
      <c r="A16" s="19">
        <f>[1]GBG!A8</f>
        <v>39</v>
      </c>
      <c r="B16" s="19">
        <f>[1]GBG!M8</f>
        <v>7</v>
      </c>
      <c r="C16" s="20" t="str">
        <f>[1]GBG!B8</f>
        <v>Waltemyer, Terry</v>
      </c>
      <c r="D16" s="20">
        <f>[1]GBG!X8</f>
        <v>23</v>
      </c>
      <c r="E16" s="20">
        <f>[1]GBG!AJ8</f>
        <v>3</v>
      </c>
      <c r="F16" s="20">
        <f>[1]GBG!AU8</f>
        <v>10</v>
      </c>
      <c r="G16" s="20">
        <f>[1]GBG!BG8</f>
        <v>4</v>
      </c>
      <c r="H16" s="20">
        <f>[1]GBG!BR8</f>
        <v>0</v>
      </c>
      <c r="I16" s="20">
        <f>[1]GBG!CD8</f>
        <v>0</v>
      </c>
      <c r="J16" s="20">
        <f>[1]GBG!CO8</f>
        <v>7</v>
      </c>
      <c r="K16" s="20">
        <f>[1]GBG!DA8</f>
        <v>0</v>
      </c>
      <c r="L16" s="20">
        <f>[1]GBG!DL8</f>
        <v>1</v>
      </c>
      <c r="M16" s="21">
        <f t="shared" si="0"/>
        <v>0.43478260869565216</v>
      </c>
      <c r="N16" s="20">
        <f t="shared" si="2"/>
        <v>14</v>
      </c>
      <c r="O16" s="21">
        <f t="shared" si="1"/>
        <v>0.60869565217391308</v>
      </c>
    </row>
    <row r="17" spans="1:15" ht="17.100000000000001" customHeight="1" x14ac:dyDescent="0.2">
      <c r="A17" s="19">
        <f>[1]GBG!A9</f>
        <v>61</v>
      </c>
      <c r="B17" s="19">
        <f>[1]GBG!M9</f>
        <v>10</v>
      </c>
      <c r="C17" s="20" t="str">
        <f>[1]GBG!B9</f>
        <v>Kessler, Mike</v>
      </c>
      <c r="D17" s="20">
        <f>[1]GBG!X9</f>
        <v>28</v>
      </c>
      <c r="E17" s="20">
        <f>[1]GBG!AJ9</f>
        <v>2</v>
      </c>
      <c r="F17" s="20">
        <f>[1]GBG!AU9</f>
        <v>10</v>
      </c>
      <c r="G17" s="20">
        <f>[1]GBG!BG9</f>
        <v>1</v>
      </c>
      <c r="H17" s="20">
        <f>[1]GBG!BR9</f>
        <v>0</v>
      </c>
      <c r="I17" s="20">
        <f>[1]GBG!CD9</f>
        <v>0</v>
      </c>
      <c r="J17" s="20">
        <f>[1]GBG!CO9</f>
        <v>7</v>
      </c>
      <c r="K17" s="20">
        <f>[1]GBG!DA9</f>
        <v>6</v>
      </c>
      <c r="L17" s="20">
        <f>[1]GBG!DL9</f>
        <v>1</v>
      </c>
      <c r="M17" s="21">
        <f t="shared" si="0"/>
        <v>0.35714285714285715</v>
      </c>
      <c r="N17" s="20">
        <f t="shared" si="2"/>
        <v>11</v>
      </c>
      <c r="O17" s="21">
        <f t="shared" si="1"/>
        <v>0.39285714285714285</v>
      </c>
    </row>
    <row r="18" spans="1:15" ht="17.100000000000001" customHeight="1" x14ac:dyDescent="0.2">
      <c r="A18" s="19">
        <f>[1]GBG!A10</f>
        <v>50</v>
      </c>
      <c r="B18" s="19">
        <f>[1]GBG!M10</f>
        <v>9</v>
      </c>
      <c r="C18" s="20" t="str">
        <f>[1]GBG!B10</f>
        <v>Anderson, Bill</v>
      </c>
      <c r="D18" s="20">
        <f>[1]GBG!X10</f>
        <v>28</v>
      </c>
      <c r="E18" s="20">
        <f>[1]GBG!AJ10</f>
        <v>3</v>
      </c>
      <c r="F18" s="20">
        <f>[1]GBG!AU10</f>
        <v>12</v>
      </c>
      <c r="G18" s="20">
        <f>[1]GBG!BG10</f>
        <v>1</v>
      </c>
      <c r="H18" s="20">
        <f>[1]GBG!BR10</f>
        <v>0</v>
      </c>
      <c r="I18" s="20">
        <f>[1]GBG!CD10</f>
        <v>0</v>
      </c>
      <c r="J18" s="20">
        <f>[1]GBG!CO10</f>
        <v>4</v>
      </c>
      <c r="K18" s="20">
        <f>[1]GBG!DA10</f>
        <v>1</v>
      </c>
      <c r="L18" s="20">
        <f>[1]GBG!DL10</f>
        <v>6</v>
      </c>
      <c r="M18" s="21">
        <f t="shared" si="0"/>
        <v>0.42857142857142855</v>
      </c>
      <c r="N18" s="20">
        <f t="shared" si="2"/>
        <v>13</v>
      </c>
      <c r="O18" s="21">
        <f t="shared" si="1"/>
        <v>0.4642857142857143</v>
      </c>
    </row>
    <row r="19" spans="1:15" ht="17.100000000000001" customHeight="1" x14ac:dyDescent="0.2">
      <c r="A19" s="19">
        <f>[1]GBG!A11</f>
        <v>45</v>
      </c>
      <c r="B19" s="19">
        <f>[1]GBG!M11</f>
        <v>10</v>
      </c>
      <c r="C19" s="20" t="str">
        <f>[1]GBG!B11</f>
        <v>Kelley, Jerry</v>
      </c>
      <c r="D19" s="20">
        <f>[1]GBG!X11</f>
        <v>28</v>
      </c>
      <c r="E19" s="20">
        <f>[1]GBG!AJ11</f>
        <v>6</v>
      </c>
      <c r="F19" s="20">
        <f>[1]GBG!AU11</f>
        <v>3</v>
      </c>
      <c r="G19" s="20">
        <f>[1]GBG!BG11</f>
        <v>0</v>
      </c>
      <c r="H19" s="20">
        <f>[1]GBG!BR11</f>
        <v>0</v>
      </c>
      <c r="I19" s="20">
        <f>[1]GBG!CD11</f>
        <v>0</v>
      </c>
      <c r="J19" s="20">
        <f>[1]GBG!CO11</f>
        <v>0</v>
      </c>
      <c r="K19" s="20">
        <f>[1]GBG!DA11</f>
        <v>6</v>
      </c>
      <c r="L19" s="20">
        <f>[1]GBG!DL11</f>
        <v>17</v>
      </c>
      <c r="M19" s="21">
        <f t="shared" si="0"/>
        <v>0.10714285714285714</v>
      </c>
      <c r="N19" s="20">
        <f t="shared" si="2"/>
        <v>3</v>
      </c>
      <c r="O19" s="21">
        <f t="shared" si="1"/>
        <v>0.10714285714285714</v>
      </c>
    </row>
    <row r="20" spans="1:15" ht="17.100000000000001" customHeight="1" x14ac:dyDescent="0.2">
      <c r="A20" s="19">
        <f>[1]GBG!A12</f>
        <v>36</v>
      </c>
      <c r="B20" s="19">
        <f>[1]GBG!M12</f>
        <v>8</v>
      </c>
      <c r="C20" s="20" t="str">
        <f>[1]GBG!B12</f>
        <v>Frysinger, Scott</v>
      </c>
      <c r="D20" s="20">
        <f>[1]GBG!X12</f>
        <v>24</v>
      </c>
      <c r="E20" s="20">
        <f>[1]GBG!AJ12</f>
        <v>6</v>
      </c>
      <c r="F20" s="20">
        <f>[1]GBG!AU12</f>
        <v>8</v>
      </c>
      <c r="G20" s="20">
        <f>[1]GBG!BG12</f>
        <v>0</v>
      </c>
      <c r="H20" s="20">
        <f>[1]GBG!BR12</f>
        <v>0</v>
      </c>
      <c r="I20" s="20">
        <f>[1]GBG!CD12</f>
        <v>0</v>
      </c>
      <c r="J20" s="20">
        <f>[1]GBG!CO12</f>
        <v>2</v>
      </c>
      <c r="K20" s="20">
        <f>[1]GBG!DA12</f>
        <v>3</v>
      </c>
      <c r="L20" s="20">
        <f>[1]GBG!DL12</f>
        <v>6</v>
      </c>
      <c r="M20" s="21">
        <f t="shared" si="0"/>
        <v>0.33333333333333331</v>
      </c>
      <c r="N20" s="20">
        <f t="shared" si="2"/>
        <v>8</v>
      </c>
      <c r="O20" s="21">
        <f t="shared" si="1"/>
        <v>0.33333333333333331</v>
      </c>
    </row>
    <row r="21" spans="1:15" ht="17.100000000000001" customHeight="1" x14ac:dyDescent="0.2">
      <c r="A21" s="19">
        <f>[1]GBG!A13</f>
        <v>59</v>
      </c>
      <c r="B21" s="19">
        <f>[1]GBG!M13</f>
        <v>7</v>
      </c>
      <c r="C21" s="20" t="str">
        <f>[1]GBG!B13</f>
        <v>McNaney, Mark</v>
      </c>
      <c r="D21" s="20">
        <f>[1]GBG!X13</f>
        <v>13</v>
      </c>
      <c r="E21" s="20">
        <f>[1]GBG!AJ13</f>
        <v>6</v>
      </c>
      <c r="F21" s="20">
        <f>[1]GBG!AU13</f>
        <v>5</v>
      </c>
      <c r="G21" s="20">
        <f>[1]GBG!BG13</f>
        <v>1</v>
      </c>
      <c r="H21" s="20">
        <f>[1]GBG!BR13</f>
        <v>0</v>
      </c>
      <c r="I21" s="20">
        <f>[1]GBG!CD13</f>
        <v>0</v>
      </c>
      <c r="J21" s="20">
        <f>[1]GBG!CO13</f>
        <v>0</v>
      </c>
      <c r="K21" s="20">
        <f>[1]GBG!DA13</f>
        <v>4</v>
      </c>
      <c r="L21" s="20">
        <f>[1]GBG!DL13</f>
        <v>3</v>
      </c>
      <c r="M21" s="21">
        <f t="shared" si="0"/>
        <v>0.38461538461538464</v>
      </c>
      <c r="N21" s="20">
        <f t="shared" si="2"/>
        <v>6</v>
      </c>
      <c r="O21" s="21">
        <f t="shared" si="1"/>
        <v>0.46153846153846156</v>
      </c>
    </row>
    <row r="22" spans="1:15" ht="17.100000000000001" customHeight="1" x14ac:dyDescent="0.2">
      <c r="A22" s="19">
        <f>[1]GBG!A14</f>
        <v>64</v>
      </c>
      <c r="B22" s="19">
        <f>[1]GBG!M14</f>
        <v>8</v>
      </c>
      <c r="C22" s="20" t="str">
        <f>[1]GBG!B14</f>
        <v>Hostler, Ron</v>
      </c>
      <c r="D22" s="20">
        <f>[1]GBG!X14</f>
        <v>19</v>
      </c>
      <c r="E22" s="20">
        <f>[1]GBG!AJ14</f>
        <v>6</v>
      </c>
      <c r="F22" s="20">
        <f>[1]GBG!AU14</f>
        <v>11</v>
      </c>
      <c r="G22" s="20">
        <f>[1]GBG!BG14</f>
        <v>1</v>
      </c>
      <c r="H22" s="20">
        <f>[1]GBG!BR14</f>
        <v>0</v>
      </c>
      <c r="I22" s="20">
        <f>[1]GBG!CD14</f>
        <v>0</v>
      </c>
      <c r="J22" s="20">
        <f>[1]GBG!CO14</f>
        <v>3</v>
      </c>
      <c r="K22" s="20">
        <f>[1]GBG!DA14</f>
        <v>2</v>
      </c>
      <c r="L22" s="20">
        <f>[1]GBG!DL14</f>
        <v>0</v>
      </c>
      <c r="M22" s="21">
        <f t="shared" si="0"/>
        <v>0.57894736842105265</v>
      </c>
      <c r="N22" s="20">
        <f t="shared" si="2"/>
        <v>12</v>
      </c>
      <c r="O22" s="21">
        <f t="shared" si="1"/>
        <v>0.63157894736842102</v>
      </c>
    </row>
    <row r="23" spans="1:15" ht="17.100000000000001" customHeight="1" x14ac:dyDescent="0.2">
      <c r="A23" s="19">
        <f>[1]GBG!A15</f>
        <v>46</v>
      </c>
      <c r="B23" s="19">
        <f>[1]GBG!M15</f>
        <v>8</v>
      </c>
      <c r="C23" s="20" t="str">
        <f>[1]GBG!B15</f>
        <v>Shellenberger, Eric</v>
      </c>
      <c r="D23" s="20">
        <f>[1]GBG!X15</f>
        <v>20</v>
      </c>
      <c r="E23" s="20">
        <f>[1]GBG!AJ15</f>
        <v>2</v>
      </c>
      <c r="F23" s="20">
        <f>[1]GBG!AU15</f>
        <v>6</v>
      </c>
      <c r="G23" s="20">
        <f>[1]GBG!BG15</f>
        <v>0</v>
      </c>
      <c r="H23" s="20">
        <f>[1]GBG!BR15</f>
        <v>0</v>
      </c>
      <c r="I23" s="20">
        <f>[1]GBG!CD15</f>
        <v>0</v>
      </c>
      <c r="J23" s="20">
        <f>[1]GBG!CO15</f>
        <v>6</v>
      </c>
      <c r="K23" s="20">
        <f>[1]GBG!DA15</f>
        <v>2</v>
      </c>
      <c r="L23" s="20">
        <f>[1]GBG!DL15</f>
        <v>4</v>
      </c>
      <c r="M23" s="21">
        <f t="shared" si="0"/>
        <v>0.3</v>
      </c>
      <c r="N23" s="20">
        <f t="shared" si="2"/>
        <v>6</v>
      </c>
      <c r="O23" s="21">
        <f t="shared" si="1"/>
        <v>0.3</v>
      </c>
    </row>
    <row r="24" spans="1:15" ht="17.100000000000001" customHeight="1" x14ac:dyDescent="0.2">
      <c r="A24" s="19">
        <f>[1]GBG!A16</f>
        <v>68</v>
      </c>
      <c r="B24" s="19">
        <f>[1]GBG!M16</f>
        <v>8</v>
      </c>
      <c r="C24" s="20" t="str">
        <f>[1]GBG!B16</f>
        <v>Noel, Topper</v>
      </c>
      <c r="D24" s="20">
        <f>[1]GBG!X16</f>
        <v>17</v>
      </c>
      <c r="E24" s="20">
        <f>[1]GBG!AJ16</f>
        <v>5</v>
      </c>
      <c r="F24" s="20">
        <f>[1]GBG!AU16</f>
        <v>1</v>
      </c>
      <c r="G24" s="20">
        <f>[1]GBG!BG16</f>
        <v>0</v>
      </c>
      <c r="H24" s="20">
        <f>[1]GBG!BR16</f>
        <v>0</v>
      </c>
      <c r="I24" s="20">
        <f>[1]GBG!CD16</f>
        <v>0</v>
      </c>
      <c r="J24" s="20">
        <f>[1]GBG!CO16</f>
        <v>4</v>
      </c>
      <c r="K24" s="20">
        <f>[1]GBG!DA16</f>
        <v>7</v>
      </c>
      <c r="L24" s="20">
        <f>[1]GBG!DL16</f>
        <v>6</v>
      </c>
      <c r="M24" s="21">
        <f t="shared" si="0"/>
        <v>5.8823529411764705E-2</v>
      </c>
      <c r="N24" s="20">
        <f t="shared" si="2"/>
        <v>1</v>
      </c>
      <c r="O24" s="21">
        <f t="shared" si="1"/>
        <v>5.8823529411764705E-2</v>
      </c>
    </row>
    <row r="25" spans="1:15" ht="17.100000000000001" customHeight="1" x14ac:dyDescent="0.2">
      <c r="A25" s="19">
        <f>[1]GBG!A17</f>
        <v>40</v>
      </c>
      <c r="B25" s="19">
        <f>[1]GBG!M17</f>
        <v>7</v>
      </c>
      <c r="C25" s="20" t="str">
        <f>[1]GBG!B17</f>
        <v>Ruppert, Shawn</v>
      </c>
      <c r="D25" s="20">
        <f>[1]GBG!X17</f>
        <v>21</v>
      </c>
      <c r="E25" s="20">
        <f>[1]GBG!AJ17</f>
        <v>7</v>
      </c>
      <c r="F25" s="20">
        <f>[1]GBG!AU17</f>
        <v>6</v>
      </c>
      <c r="G25" s="20">
        <f>[1]GBG!BG17</f>
        <v>1</v>
      </c>
      <c r="H25" s="20">
        <f>[1]GBG!BR17</f>
        <v>0</v>
      </c>
      <c r="I25" s="20">
        <f>[1]GBG!CD17</f>
        <v>0</v>
      </c>
      <c r="J25" s="20">
        <f>[1]GBG!CO17</f>
        <v>3</v>
      </c>
      <c r="K25" s="20">
        <f>[1]GBG!DA17</f>
        <v>4</v>
      </c>
      <c r="L25" s="20">
        <f>[1]GBG!DL17</f>
        <v>0</v>
      </c>
      <c r="M25" s="21">
        <f>F25/D25</f>
        <v>0.2857142857142857</v>
      </c>
      <c r="N25" s="20">
        <f>F25+G25+(H25*2)+(I25*3)</f>
        <v>7</v>
      </c>
      <c r="O25" s="21">
        <f>N25/D25</f>
        <v>0.33333333333333331</v>
      </c>
    </row>
    <row r="26" spans="1:15" ht="17.100000000000001" customHeight="1" x14ac:dyDescent="0.2">
      <c r="A26" s="19"/>
      <c r="B26" s="19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1"/>
      <c r="N26" s="20"/>
      <c r="O26" s="21"/>
    </row>
    <row r="27" spans="1:15" ht="17.100000000000001" customHeight="1" x14ac:dyDescent="0.2">
      <c r="A27" s="19"/>
      <c r="B27" s="19">
        <f>[1]GBG!M19</f>
        <v>0</v>
      </c>
      <c r="C27" s="20" t="str">
        <f>[1]GBG!B19</f>
        <v>Others</v>
      </c>
      <c r="D27" s="20">
        <f>[1]GBG!X19</f>
        <v>0</v>
      </c>
      <c r="E27" s="20">
        <f>[1]GBG!AJ19</f>
        <v>0</v>
      </c>
      <c r="F27" s="20">
        <f>[1]GBG!AU19</f>
        <v>0</v>
      </c>
      <c r="G27" s="20">
        <f>[1]GBG!BG19</f>
        <v>0</v>
      </c>
      <c r="H27" s="20">
        <f>[1]GBG!BR19</f>
        <v>0</v>
      </c>
      <c r="I27" s="20">
        <f>[1]GBG!CD19</f>
        <v>0</v>
      </c>
      <c r="J27" s="20">
        <f>[1]GBG!CO19</f>
        <v>0</v>
      </c>
      <c r="K27" s="20">
        <f>[1]GBG!DA19</f>
        <v>0</v>
      </c>
      <c r="L27" s="20">
        <f>[1]GBG!DL19</f>
        <v>0</v>
      </c>
      <c r="M27" s="21" t="e">
        <f>F27/D27</f>
        <v>#DIV/0!</v>
      </c>
      <c r="N27" s="20">
        <f>F27+G27+(H27*2)+(I27*3)</f>
        <v>0</v>
      </c>
      <c r="O27" s="21" t="e">
        <f>N27/D27</f>
        <v>#DIV/0!</v>
      </c>
    </row>
    <row r="28" spans="1:15" ht="17.100000000000001" customHeight="1" x14ac:dyDescent="0.2">
      <c r="A28" s="19"/>
      <c r="B28" s="19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1"/>
      <c r="N28" s="20"/>
      <c r="O28" s="21"/>
    </row>
    <row r="29" spans="1:15" ht="17.100000000000001" customHeight="1" x14ac:dyDescent="0.2">
      <c r="A29" s="22">
        <f>[1]GBG!A21</f>
        <v>682</v>
      </c>
      <c r="B29" s="22">
        <f>[1]GBG!M21</f>
        <v>112</v>
      </c>
      <c r="C29" s="22" t="s">
        <v>59</v>
      </c>
      <c r="D29" s="23">
        <f>[1]GBG!X21</f>
        <v>309</v>
      </c>
      <c r="E29" s="20">
        <f>[1]GBG!AJ21</f>
        <v>69</v>
      </c>
      <c r="F29" s="20">
        <f>[1]GBG!AU21</f>
        <v>109</v>
      </c>
      <c r="G29" s="20">
        <f>[1]GBG!BG21</f>
        <v>19</v>
      </c>
      <c r="H29" s="20">
        <f>[1]GBG!BR21</f>
        <v>3</v>
      </c>
      <c r="I29" s="20">
        <f>[1]GBG!CD21</f>
        <v>0</v>
      </c>
      <c r="J29" s="20">
        <f>[1]GBG!CO21</f>
        <v>65</v>
      </c>
      <c r="K29" s="20">
        <f>[1]GBG!DA21</f>
        <v>45</v>
      </c>
      <c r="L29" s="20">
        <f>[1]GBG!DL21</f>
        <v>52</v>
      </c>
      <c r="M29" s="21">
        <f>F29/D29</f>
        <v>0.35275080906148865</v>
      </c>
      <c r="N29" s="24">
        <f>SUM(N12:N28)</f>
        <v>134</v>
      </c>
      <c r="O29" s="21">
        <f>N29/D29</f>
        <v>0.4336569579288026</v>
      </c>
    </row>
    <row r="30" spans="1:15" ht="17.100000000000001" customHeight="1" x14ac:dyDescent="0.2">
      <c r="A30" s="25">
        <f>A29/13</f>
        <v>52.46153846153846</v>
      </c>
      <c r="B30" s="10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7"/>
      <c r="N30" s="26"/>
      <c r="O30" s="27"/>
    </row>
    <row r="31" spans="1:15" s="29" customFormat="1" ht="17.100000000000001" customHeight="1" x14ac:dyDescent="0.2">
      <c r="A31" s="28"/>
      <c r="B31" s="28"/>
    </row>
    <row r="32" spans="1:15" ht="17.100000000000001" customHeight="1" x14ac:dyDescent="0.2">
      <c r="A32" s="16" t="s">
        <v>44</v>
      </c>
      <c r="B32" s="16" t="s">
        <v>45</v>
      </c>
      <c r="C32" s="16" t="s">
        <v>46</v>
      </c>
      <c r="D32" s="16" t="s">
        <v>60</v>
      </c>
      <c r="E32" s="16" t="s">
        <v>49</v>
      </c>
      <c r="F32" s="16" t="s">
        <v>48</v>
      </c>
      <c r="G32" s="16" t="s">
        <v>54</v>
      </c>
      <c r="H32" s="16" t="s">
        <v>55</v>
      </c>
      <c r="I32" s="16" t="s">
        <v>61</v>
      </c>
      <c r="J32" s="16" t="s">
        <v>62</v>
      </c>
      <c r="K32" s="16" t="s">
        <v>63</v>
      </c>
      <c r="L32" s="16" t="s">
        <v>64</v>
      </c>
      <c r="M32" s="16" t="s">
        <v>2</v>
      </c>
      <c r="N32" s="16" t="s">
        <v>5</v>
      </c>
      <c r="O32" s="30" t="s">
        <v>65</v>
      </c>
    </row>
    <row r="33" spans="1:15" ht="17.100000000000001" customHeight="1" x14ac:dyDescent="0.2">
      <c r="A33" s="19">
        <f>[1]GBG!A25</f>
        <v>42</v>
      </c>
      <c r="B33" s="19">
        <f>[1]GBG!M25</f>
        <v>6</v>
      </c>
      <c r="C33" s="20" t="str">
        <f>[1]GBG!B25</f>
        <v>Shirk, Brent</v>
      </c>
      <c r="D33" s="21">
        <f>[1]GBG!X25</f>
        <v>15.333</v>
      </c>
      <c r="E33" s="20">
        <f>[1]GBG!AJ25</f>
        <v>17</v>
      </c>
      <c r="F33" s="20">
        <f>[1]GBG!AU25</f>
        <v>11</v>
      </c>
      <c r="G33" s="20">
        <f>[1]GBG!BG25</f>
        <v>14</v>
      </c>
      <c r="H33" s="20">
        <f>[1]GBG!BR25</f>
        <v>16</v>
      </c>
      <c r="I33" s="31">
        <f>E33*7/D33</f>
        <v>7.7610382834409446</v>
      </c>
      <c r="J33" s="31">
        <f>F33*7/D33</f>
        <v>5.0218483010500226</v>
      </c>
      <c r="K33" s="31">
        <f>G33*7/D33</f>
        <v>6.3914432922454836</v>
      </c>
      <c r="L33" s="31">
        <f>H33*7/D33</f>
        <v>7.304506619709124</v>
      </c>
      <c r="M33" s="20">
        <f>[1]GBG!CD25</f>
        <v>1</v>
      </c>
      <c r="N33" s="20">
        <f>[1]GBG!CO25</f>
        <v>1</v>
      </c>
      <c r="O33" s="20">
        <f>[1]GBG!DA25</f>
        <v>1</v>
      </c>
    </row>
    <row r="34" spans="1:15" ht="17.100000000000001" customHeight="1" x14ac:dyDescent="0.2">
      <c r="A34" s="19">
        <f>[1]GBG!A26</f>
        <v>50</v>
      </c>
      <c r="B34" s="19">
        <f>[1]GBG!M26</f>
        <v>1</v>
      </c>
      <c r="C34" s="20" t="str">
        <f>[1]GBG!B26</f>
        <v>Caskey, Tim</v>
      </c>
      <c r="D34" s="21">
        <f>[1]GBG!X26</f>
        <v>0.67</v>
      </c>
      <c r="E34" s="20">
        <f>[1]GBG!AJ26</f>
        <v>0</v>
      </c>
      <c r="F34" s="20">
        <f>[1]GBG!AU26</f>
        <v>0</v>
      </c>
      <c r="G34" s="20">
        <f>[1]GBG!BG26</f>
        <v>0</v>
      </c>
      <c r="H34" s="20">
        <f>[1]GBG!BR26</f>
        <v>2</v>
      </c>
      <c r="I34" s="31">
        <f>E34*7/D34</f>
        <v>0</v>
      </c>
      <c r="J34" s="31">
        <f>F34*7/D34</f>
        <v>0</v>
      </c>
      <c r="K34" s="31">
        <f>G34*7/D34</f>
        <v>0</v>
      </c>
      <c r="L34" s="31">
        <f>H34*7/D34</f>
        <v>20.8955223880597</v>
      </c>
      <c r="M34" s="20">
        <f>[1]GBG!CD26</f>
        <v>0</v>
      </c>
      <c r="N34" s="20">
        <f>[1]GBG!CO26</f>
        <v>0</v>
      </c>
      <c r="O34" s="20">
        <f>[1]GBG!DA26</f>
        <v>0</v>
      </c>
    </row>
    <row r="35" spans="1:15" ht="17.100000000000001" customHeight="1" x14ac:dyDescent="0.2">
      <c r="A35" s="19">
        <f>[1]GBG!A27</f>
        <v>42</v>
      </c>
      <c r="B35" s="19">
        <f>[1]GBG!M27</f>
        <v>8</v>
      </c>
      <c r="C35" s="20" t="str">
        <f>[1]GBG!B27</f>
        <v>Palmer, Justin</v>
      </c>
      <c r="D35" s="21">
        <f>[1]GBG!X27</f>
        <v>32</v>
      </c>
      <c r="E35" s="20">
        <f>[1]GBG!AJ27</f>
        <v>38</v>
      </c>
      <c r="F35" s="20">
        <f>[1]GBG!AU27</f>
        <v>26</v>
      </c>
      <c r="G35" s="20">
        <f>[1]GBG!BG27</f>
        <v>14</v>
      </c>
      <c r="H35" s="20">
        <f>[1]GBG!BR27</f>
        <v>13</v>
      </c>
      <c r="I35" s="31">
        <f>E35*7/D35</f>
        <v>8.3125</v>
      </c>
      <c r="J35" s="31">
        <f>F35*7/D35</f>
        <v>5.6875</v>
      </c>
      <c r="K35" s="31">
        <f>G35*7/D35</f>
        <v>3.0625</v>
      </c>
      <c r="L35" s="31">
        <f>H35*7/D35</f>
        <v>2.84375</v>
      </c>
      <c r="M35" s="20">
        <f>[1]GBG!CD27</f>
        <v>5</v>
      </c>
      <c r="N35" s="20">
        <f>[1]GBG!CO27</f>
        <v>2</v>
      </c>
      <c r="O35" s="20">
        <f>[1]GBG!DA27</f>
        <v>0</v>
      </c>
    </row>
    <row r="36" spans="1:15" ht="17.100000000000001" customHeight="1" x14ac:dyDescent="0.2">
      <c r="A36" s="19">
        <f>[1]GBG!A28</f>
        <v>50</v>
      </c>
      <c r="B36" s="19">
        <f>[1]GBG!M28</f>
        <v>6</v>
      </c>
      <c r="C36" s="20" t="str">
        <f>[1]GBG!B28</f>
        <v>Anderson, Bill</v>
      </c>
      <c r="D36" s="21">
        <f>[1]GBG!X28</f>
        <v>14</v>
      </c>
      <c r="E36" s="20">
        <f>[1]GBG!AJ28</f>
        <v>14</v>
      </c>
      <c r="F36" s="20">
        <f>[1]GBG!AU28</f>
        <v>7</v>
      </c>
      <c r="G36" s="20">
        <f>[1]GBG!BG28</f>
        <v>2</v>
      </c>
      <c r="H36" s="20">
        <f>[1]GBG!BR28</f>
        <v>9</v>
      </c>
      <c r="I36" s="31">
        <f>E36*7/D36</f>
        <v>7</v>
      </c>
      <c r="J36" s="31">
        <f>F36*7/D36</f>
        <v>3.5</v>
      </c>
      <c r="K36" s="31">
        <f>G36*7/D36</f>
        <v>1</v>
      </c>
      <c r="L36" s="31">
        <f>H36*7/D36</f>
        <v>4.5</v>
      </c>
      <c r="M36" s="20">
        <f>[1]GBG!CD28</f>
        <v>0</v>
      </c>
      <c r="N36" s="20">
        <f>[1]GBG!CO28</f>
        <v>1</v>
      </c>
      <c r="O36" s="20">
        <f>[1]GBG!DA28</f>
        <v>2</v>
      </c>
    </row>
    <row r="37" spans="1:15" ht="17.100000000000001" customHeight="1" x14ac:dyDescent="0.2">
      <c r="A37" s="19">
        <f>[1]GBG!A29</f>
        <v>40</v>
      </c>
      <c r="B37" s="19">
        <f>[1]GBG!M29</f>
        <v>1</v>
      </c>
      <c r="C37" s="20" t="str">
        <f>[1]GBG!B29</f>
        <v>Miller, Sean</v>
      </c>
      <c r="D37" s="21">
        <f>[1]GBG!X29</f>
        <v>1</v>
      </c>
      <c r="E37" s="20">
        <f>[1]GBG!AJ29</f>
        <v>0</v>
      </c>
      <c r="F37" s="20">
        <f>[1]GBG!AU29</f>
        <v>0</v>
      </c>
      <c r="G37" s="20">
        <f>[1]GBG!BG29</f>
        <v>0</v>
      </c>
      <c r="H37" s="20">
        <f>[1]GBG!BR29</f>
        <v>0</v>
      </c>
      <c r="I37" s="31">
        <f>E37*7/D37</f>
        <v>0</v>
      </c>
      <c r="J37" s="31">
        <f>F37*7/D37</f>
        <v>0</v>
      </c>
      <c r="K37" s="31">
        <f>G37*7/D37</f>
        <v>0</v>
      </c>
      <c r="L37" s="31">
        <f>H37*7/D37</f>
        <v>0</v>
      </c>
      <c r="M37" s="20">
        <f>[1]GBG!CD29</f>
        <v>0</v>
      </c>
      <c r="N37" s="20">
        <f>[1]GBG!CO29</f>
        <v>0</v>
      </c>
      <c r="O37" s="20">
        <f>[1]GBG!DA29</f>
        <v>0</v>
      </c>
    </row>
    <row r="38" spans="1:15" ht="17.100000000000001" customHeight="1" x14ac:dyDescent="0.2">
      <c r="A38" s="19"/>
      <c r="B38" s="19"/>
      <c r="C38" s="20"/>
      <c r="D38" s="21"/>
      <c r="E38" s="20"/>
      <c r="F38" s="20"/>
      <c r="G38" s="20"/>
      <c r="H38" s="20"/>
      <c r="I38" s="31"/>
      <c r="J38" s="31"/>
      <c r="K38" s="31"/>
      <c r="L38" s="31"/>
      <c r="M38" s="20"/>
      <c r="N38" s="20"/>
      <c r="O38" s="20"/>
    </row>
    <row r="39" spans="1:15" ht="17.100000000000001" customHeight="1" x14ac:dyDescent="0.2">
      <c r="A39" s="19"/>
      <c r="B39" s="19"/>
      <c r="C39" s="20"/>
      <c r="D39" s="21"/>
      <c r="E39" s="20"/>
      <c r="F39" s="20"/>
      <c r="G39" s="20"/>
      <c r="H39" s="20"/>
      <c r="I39" s="31"/>
      <c r="J39" s="31"/>
      <c r="K39" s="31"/>
      <c r="L39" s="31"/>
      <c r="M39" s="20"/>
      <c r="N39" s="20"/>
      <c r="O39" s="20"/>
    </row>
    <row r="40" spans="1:15" ht="17.100000000000001" customHeight="1" x14ac:dyDescent="0.2">
      <c r="A40" s="19"/>
      <c r="B40" s="19"/>
      <c r="C40" s="20"/>
      <c r="D40" s="21"/>
      <c r="E40" s="20"/>
      <c r="F40" s="20"/>
      <c r="G40" s="20"/>
      <c r="H40" s="20"/>
      <c r="I40" s="20"/>
      <c r="J40" s="20"/>
      <c r="K40" s="20"/>
      <c r="L40" s="20"/>
      <c r="M40" s="31"/>
      <c r="N40" s="31"/>
      <c r="O40" s="31"/>
    </row>
    <row r="41" spans="1:15" ht="17.100000000000001" customHeight="1" x14ac:dyDescent="0.2">
      <c r="A41" s="19"/>
      <c r="B41" s="19"/>
      <c r="C41" s="20"/>
      <c r="D41" s="21"/>
      <c r="E41" s="20"/>
      <c r="F41" s="20"/>
      <c r="G41" s="20"/>
      <c r="H41" s="20"/>
      <c r="I41" s="20"/>
      <c r="J41" s="20"/>
      <c r="K41" s="20"/>
      <c r="L41" s="20"/>
      <c r="M41" s="31"/>
      <c r="N41" s="31"/>
      <c r="O41" s="31"/>
    </row>
    <row r="42" spans="1:15" ht="17.100000000000001" customHeight="1" x14ac:dyDescent="0.2">
      <c r="A42" s="22"/>
      <c r="B42" s="22">
        <f>[1]GBG!M34</f>
        <v>22</v>
      </c>
      <c r="C42" s="22" t="s">
        <v>59</v>
      </c>
      <c r="D42" s="21">
        <f>[1]GBG!X34</f>
        <v>63.003</v>
      </c>
      <c r="E42" s="20">
        <f>[1]GBG!AJ34</f>
        <v>69</v>
      </c>
      <c r="F42" s="20">
        <f>[1]GBG!AU34</f>
        <v>44</v>
      </c>
      <c r="G42" s="20">
        <f>[1]GBG!BG34</f>
        <v>30</v>
      </c>
      <c r="H42" s="20">
        <f>[1]GBG!BR34</f>
        <v>40</v>
      </c>
      <c r="I42" s="31">
        <f>E42*7/D42</f>
        <v>7.6663016046854908</v>
      </c>
      <c r="J42" s="31">
        <f>F42*7/D42</f>
        <v>4.8886560957414726</v>
      </c>
      <c r="K42" s="32">
        <f>G42*7/D42</f>
        <v>3.3331746107328222</v>
      </c>
      <c r="L42" s="32">
        <f>H42*7/D42</f>
        <v>4.4442328143104293</v>
      </c>
      <c r="M42" s="20">
        <f>[1]GBG!CD34</f>
        <v>6</v>
      </c>
      <c r="N42" s="20">
        <f>[1]GBG!CO34</f>
        <v>4</v>
      </c>
      <c r="O42" s="20">
        <f>[1]GBG!DA34</f>
        <v>3</v>
      </c>
    </row>
    <row r="43" spans="1:15" ht="17.100000000000001" customHeight="1" x14ac:dyDescent="0.2"/>
    <row r="44" spans="1:15" ht="17.100000000000001" customHeight="1" x14ac:dyDescent="0.2"/>
    <row r="45" spans="1:15" ht="17.100000000000001" customHeight="1" x14ac:dyDescent="0.2"/>
    <row r="46" spans="1:15" ht="17.100000000000001" customHeight="1" x14ac:dyDescent="0.2"/>
    <row r="47" spans="1:15" ht="17.100000000000001" customHeight="1" x14ac:dyDescent="0.2"/>
  </sheetData>
  <pageMargins left="0.25" right="0.25" top="0.5" bottom="0.5" header="0.25" footer="0"/>
  <pageSetup orientation="portrait" r:id="rId1"/>
  <headerFooter alignWithMargins="0">
    <oddHeader>&amp;CYork County Oldtimers Baseball League Statistics Sheet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7"/>
  <sheetViews>
    <sheetView zoomScaleNormal="100" workbookViewId="0">
      <selection activeCell="N10" sqref="N10"/>
    </sheetView>
  </sheetViews>
  <sheetFormatPr defaultRowHeight="12.75" x14ac:dyDescent="0.2"/>
  <cols>
    <col min="1" max="1" width="5.7109375" customWidth="1"/>
    <col min="2" max="2" width="4.7109375" customWidth="1"/>
    <col min="3" max="3" width="16.7109375" customWidth="1"/>
    <col min="4" max="4" width="7.7109375" customWidth="1"/>
    <col min="5" max="15" width="5.7109375" customWidth="1"/>
  </cols>
  <sheetData>
    <row r="1" spans="1:15" s="8" customFormat="1" ht="17.100000000000001" customHeight="1" x14ac:dyDescent="0.25">
      <c r="A1" s="1" t="s">
        <v>122</v>
      </c>
      <c r="B1" s="2"/>
      <c r="C1" s="2"/>
      <c r="D1" s="2"/>
      <c r="E1" s="3"/>
      <c r="F1" s="4"/>
      <c r="G1" s="5" t="s">
        <v>1</v>
      </c>
      <c r="H1" s="6" t="s">
        <v>5</v>
      </c>
      <c r="I1" s="7" t="s">
        <v>22</v>
      </c>
      <c r="J1" s="5" t="s">
        <v>4</v>
      </c>
      <c r="K1" s="6" t="s">
        <v>5</v>
      </c>
      <c r="L1" s="7" t="s">
        <v>135</v>
      </c>
      <c r="M1" s="5" t="s">
        <v>7</v>
      </c>
      <c r="N1" s="6" t="s">
        <v>2</v>
      </c>
      <c r="O1" s="7" t="s">
        <v>136</v>
      </c>
    </row>
    <row r="2" spans="1:15" s="8" customFormat="1" ht="17.100000000000001" customHeight="1" x14ac:dyDescent="0.25">
      <c r="A2" s="2"/>
      <c r="B2" s="2"/>
      <c r="C2" s="2"/>
      <c r="D2" s="2"/>
      <c r="E2" s="3"/>
      <c r="F2" s="3"/>
      <c r="G2" s="9">
        <v>41889</v>
      </c>
      <c r="H2" s="10" t="s">
        <v>9</v>
      </c>
      <c r="I2" s="11"/>
      <c r="J2" s="9">
        <v>41896</v>
      </c>
      <c r="K2" s="10" t="s">
        <v>9</v>
      </c>
      <c r="L2" s="11"/>
      <c r="M2" s="9">
        <v>41903</v>
      </c>
      <c r="N2" s="10" t="s">
        <v>9</v>
      </c>
      <c r="O2" s="11"/>
    </row>
    <row r="3" spans="1:15" s="8" customFormat="1" ht="17.100000000000001" customHeight="1" x14ac:dyDescent="0.25">
      <c r="A3" s="1" t="s">
        <v>10</v>
      </c>
      <c r="B3" s="2"/>
      <c r="C3" s="1" t="s">
        <v>70</v>
      </c>
      <c r="D3" s="2"/>
      <c r="E3" s="12"/>
      <c r="F3" s="3"/>
      <c r="G3" s="13" t="s">
        <v>125</v>
      </c>
      <c r="H3" s="14" t="s">
        <v>25</v>
      </c>
      <c r="I3" s="15"/>
      <c r="J3" s="13" t="s">
        <v>12</v>
      </c>
      <c r="K3" s="14" t="s">
        <v>134</v>
      </c>
      <c r="L3" s="15"/>
      <c r="M3" s="13" t="s">
        <v>12</v>
      </c>
      <c r="N3" s="14" t="s">
        <v>97</v>
      </c>
      <c r="O3" s="15"/>
    </row>
    <row r="4" spans="1:15" s="8" customFormat="1" ht="17.100000000000001" customHeight="1" x14ac:dyDescent="0.25">
      <c r="A4" s="2"/>
      <c r="B4" s="2"/>
      <c r="C4" s="2"/>
      <c r="D4" s="2"/>
      <c r="E4" s="3"/>
      <c r="F4" s="3"/>
      <c r="G4" s="5" t="s">
        <v>17</v>
      </c>
      <c r="H4" s="6" t="s">
        <v>77</v>
      </c>
      <c r="I4" s="7" t="s">
        <v>76</v>
      </c>
      <c r="J4" s="5" t="s">
        <v>19</v>
      </c>
      <c r="K4" s="6" t="s">
        <v>2</v>
      </c>
      <c r="L4" s="7" t="s">
        <v>89</v>
      </c>
      <c r="M4" s="5" t="s">
        <v>21</v>
      </c>
      <c r="N4" s="6" t="s">
        <v>5</v>
      </c>
      <c r="O4" s="7" t="s">
        <v>109</v>
      </c>
    </row>
    <row r="5" spans="1:15" s="8" customFormat="1" ht="17.100000000000001" customHeight="1" x14ac:dyDescent="0.25">
      <c r="A5" s="1" t="s">
        <v>23</v>
      </c>
      <c r="B5" s="2"/>
      <c r="C5" s="1" t="s">
        <v>137</v>
      </c>
      <c r="D5" s="2"/>
      <c r="E5" s="12"/>
      <c r="F5" s="3"/>
      <c r="G5" s="9">
        <v>41910</v>
      </c>
      <c r="H5" s="10" t="s">
        <v>9</v>
      </c>
      <c r="I5" s="11"/>
      <c r="J5" s="9">
        <v>41917</v>
      </c>
      <c r="K5" s="10" t="s">
        <v>9</v>
      </c>
      <c r="L5" s="11"/>
      <c r="M5" s="9">
        <v>41924</v>
      </c>
      <c r="N5" s="10" t="s">
        <v>9</v>
      </c>
      <c r="O5" s="11"/>
    </row>
    <row r="6" spans="1:15" s="8" customFormat="1" ht="17.100000000000001" customHeight="1" x14ac:dyDescent="0.25">
      <c r="A6" s="2"/>
      <c r="B6" s="2"/>
      <c r="C6" s="2"/>
      <c r="D6" s="2"/>
      <c r="E6" s="3"/>
      <c r="F6" s="3"/>
      <c r="G6" s="13" t="s">
        <v>125</v>
      </c>
      <c r="H6" s="14" t="s">
        <v>16</v>
      </c>
      <c r="I6" s="15"/>
      <c r="J6" s="13" t="s">
        <v>12</v>
      </c>
      <c r="K6" s="14" t="s">
        <v>40</v>
      </c>
      <c r="L6" s="15"/>
      <c r="M6" s="13" t="s">
        <v>12</v>
      </c>
      <c r="N6" s="14" t="s">
        <v>94</v>
      </c>
      <c r="O6" s="15"/>
    </row>
    <row r="7" spans="1:15" s="8" customFormat="1" ht="17.100000000000001" customHeight="1" x14ac:dyDescent="0.25">
      <c r="A7" s="1" t="s">
        <v>28</v>
      </c>
      <c r="B7" s="2"/>
      <c r="C7" s="12">
        <v>2</v>
      </c>
      <c r="D7" s="5" t="s">
        <v>29</v>
      </c>
      <c r="E7" s="6" t="s">
        <v>5</v>
      </c>
      <c r="F7" s="7" t="s">
        <v>95</v>
      </c>
      <c r="G7" s="5" t="s">
        <v>31</v>
      </c>
      <c r="H7" s="6" t="s">
        <v>5</v>
      </c>
      <c r="I7" s="7" t="s">
        <v>89</v>
      </c>
      <c r="J7" s="5" t="s">
        <v>33</v>
      </c>
      <c r="K7" s="6" t="s">
        <v>5</v>
      </c>
      <c r="L7" s="7" t="s">
        <v>133</v>
      </c>
      <c r="M7" s="5" t="s">
        <v>35</v>
      </c>
      <c r="N7" s="6" t="s">
        <v>5</v>
      </c>
      <c r="O7" s="7" t="s">
        <v>81</v>
      </c>
    </row>
    <row r="8" spans="1:15" s="8" customFormat="1" ht="17.100000000000001" customHeight="1" x14ac:dyDescent="0.25">
      <c r="A8" s="1" t="s">
        <v>37</v>
      </c>
      <c r="B8" s="2"/>
      <c r="C8" s="12">
        <v>7</v>
      </c>
      <c r="D8" s="9">
        <v>41930</v>
      </c>
      <c r="E8" s="10" t="s">
        <v>9</v>
      </c>
      <c r="F8" s="11"/>
      <c r="G8" s="9">
        <v>41931</v>
      </c>
      <c r="H8" s="10" t="s">
        <v>9</v>
      </c>
      <c r="I8" s="11"/>
      <c r="J8" s="9">
        <v>41938</v>
      </c>
      <c r="K8" s="10" t="s">
        <v>9</v>
      </c>
      <c r="L8" s="11"/>
      <c r="M8" s="9">
        <v>41945</v>
      </c>
      <c r="N8" s="10" t="s">
        <v>9</v>
      </c>
      <c r="O8" s="11"/>
    </row>
    <row r="9" spans="1:15" s="8" customFormat="1" ht="17.100000000000001" customHeight="1" x14ac:dyDescent="0.25">
      <c r="A9" s="1" t="s">
        <v>38</v>
      </c>
      <c r="B9" s="2"/>
      <c r="C9" s="12">
        <v>1</v>
      </c>
      <c r="D9" s="13" t="s">
        <v>12</v>
      </c>
      <c r="E9" s="14" t="s">
        <v>26</v>
      </c>
      <c r="F9" s="15"/>
      <c r="G9" s="13" t="s">
        <v>125</v>
      </c>
      <c r="H9" s="14" t="s">
        <v>104</v>
      </c>
      <c r="I9" s="15"/>
      <c r="J9" s="13" t="s">
        <v>125</v>
      </c>
      <c r="K9" s="14" t="s">
        <v>43</v>
      </c>
      <c r="L9" s="15"/>
      <c r="M9" s="13" t="s">
        <v>39</v>
      </c>
      <c r="N9" s="14" t="s">
        <v>13</v>
      </c>
      <c r="O9" s="15"/>
    </row>
    <row r="10" spans="1:15" s="8" customFormat="1" ht="17.100000000000001" customHeight="1" x14ac:dyDescent="0.25">
      <c r="A10" s="1"/>
      <c r="B10" s="1"/>
      <c r="C10" s="1"/>
      <c r="D10" s="1"/>
      <c r="E10" s="12"/>
      <c r="F10" s="12"/>
      <c r="G10" s="1"/>
      <c r="H10" s="1"/>
      <c r="I10" s="12"/>
      <c r="J10" s="1"/>
      <c r="K10" s="1"/>
      <c r="L10" s="12"/>
      <c r="M10" s="1"/>
      <c r="N10" s="1"/>
      <c r="O10" s="1"/>
    </row>
    <row r="11" spans="1:15" ht="17.100000000000001" customHeight="1" x14ac:dyDescent="0.2">
      <c r="A11" s="16" t="s">
        <v>44</v>
      </c>
      <c r="B11" s="16" t="s">
        <v>45</v>
      </c>
      <c r="C11" s="17" t="s">
        <v>46</v>
      </c>
      <c r="D11" s="16" t="s">
        <v>47</v>
      </c>
      <c r="E11" s="16" t="s">
        <v>48</v>
      </c>
      <c r="F11" s="16" t="s">
        <v>49</v>
      </c>
      <c r="G11" s="16" t="s">
        <v>50</v>
      </c>
      <c r="H11" s="16" t="s">
        <v>51</v>
      </c>
      <c r="I11" s="16" t="s">
        <v>52</v>
      </c>
      <c r="J11" s="16" t="s">
        <v>53</v>
      </c>
      <c r="K11" s="16" t="s">
        <v>54</v>
      </c>
      <c r="L11" s="16" t="s">
        <v>55</v>
      </c>
      <c r="M11" s="16" t="s">
        <v>56</v>
      </c>
      <c r="N11" s="16" t="s">
        <v>57</v>
      </c>
      <c r="O11" s="18" t="s">
        <v>58</v>
      </c>
    </row>
    <row r="12" spans="1:15" ht="17.100000000000001" customHeight="1" x14ac:dyDescent="0.2">
      <c r="A12" s="19">
        <f>[10]GBG!A4</f>
        <v>37</v>
      </c>
      <c r="B12" s="19">
        <f>[10]GBG!M4</f>
        <v>9</v>
      </c>
      <c r="C12" s="20" t="str">
        <f>[10]GBG!B4</f>
        <v>Spangler, Adam</v>
      </c>
      <c r="D12" s="20">
        <f>[10]GBG!X4</f>
        <v>25</v>
      </c>
      <c r="E12" s="20">
        <f>[10]GBG!AJ4</f>
        <v>6</v>
      </c>
      <c r="F12" s="20">
        <f>[10]GBG!AU4</f>
        <v>13</v>
      </c>
      <c r="G12" s="20">
        <f>[10]GBG!BG4</f>
        <v>6</v>
      </c>
      <c r="H12" s="20">
        <f>[10]GBG!BR4</f>
        <v>2</v>
      </c>
      <c r="I12" s="20">
        <f>[10]GBG!CD4</f>
        <v>0</v>
      </c>
      <c r="J12" s="20">
        <f>[10]GBG!CO4</f>
        <v>7</v>
      </c>
      <c r="K12" s="20">
        <f>[10]GBG!DA4</f>
        <v>5</v>
      </c>
      <c r="L12" s="20">
        <f>[10]GBG!DL4</f>
        <v>1</v>
      </c>
      <c r="M12" s="21">
        <f t="shared" ref="M12:M24" si="0">F12/D12</f>
        <v>0.52</v>
      </c>
      <c r="N12" s="20">
        <f>F12+G12+(H12*2)+(I12*3)</f>
        <v>23</v>
      </c>
      <c r="O12" s="21">
        <f>N12/D12</f>
        <v>0.92</v>
      </c>
    </row>
    <row r="13" spans="1:15" ht="17.100000000000001" customHeight="1" x14ac:dyDescent="0.2">
      <c r="A13" s="19">
        <f>[10]GBG!A5</f>
        <v>47</v>
      </c>
      <c r="B13" s="19">
        <f>[10]GBG!M5</f>
        <v>10</v>
      </c>
      <c r="C13" s="20" t="str">
        <f>[10]GBG!B5</f>
        <v>Linn, Bernie</v>
      </c>
      <c r="D13" s="20">
        <f>[10]GBG!X5</f>
        <v>31</v>
      </c>
      <c r="E13" s="20">
        <f>[10]GBG!AJ5</f>
        <v>5</v>
      </c>
      <c r="F13" s="20">
        <f>[10]GBG!AU5</f>
        <v>8</v>
      </c>
      <c r="G13" s="20">
        <f>[10]GBG!BG5</f>
        <v>0</v>
      </c>
      <c r="H13" s="20">
        <f>[10]GBG!BR5</f>
        <v>0</v>
      </c>
      <c r="I13" s="20">
        <f>[10]GBG!CD5</f>
        <v>0</v>
      </c>
      <c r="J13" s="20">
        <f>[10]GBG!CO5</f>
        <v>4</v>
      </c>
      <c r="K13" s="20">
        <f>[10]GBG!DA5</f>
        <v>3</v>
      </c>
      <c r="L13" s="20">
        <f>[10]GBG!DL5</f>
        <v>3</v>
      </c>
      <c r="M13" s="21">
        <f t="shared" si="0"/>
        <v>0.25806451612903225</v>
      </c>
      <c r="N13" s="20">
        <f>F13+G13+(H13*2)+(I13*3)</f>
        <v>8</v>
      </c>
      <c r="O13" s="21">
        <f t="shared" ref="O13:O24" si="1">N13/D13</f>
        <v>0.25806451612903225</v>
      </c>
    </row>
    <row r="14" spans="1:15" ht="17.100000000000001" customHeight="1" x14ac:dyDescent="0.2">
      <c r="A14" s="19">
        <f>[10]GBG!A6</f>
        <v>44</v>
      </c>
      <c r="B14" s="19">
        <f>[10]GBG!M6</f>
        <v>8</v>
      </c>
      <c r="C14" s="20" t="str">
        <f>[10]GBG!B6</f>
        <v>Hamme, Matt</v>
      </c>
      <c r="D14" s="20">
        <f>[10]GBG!X6</f>
        <v>21</v>
      </c>
      <c r="E14" s="20">
        <f>[10]GBG!AJ6</f>
        <v>6</v>
      </c>
      <c r="F14" s="20">
        <f>[10]GBG!AU6</f>
        <v>8</v>
      </c>
      <c r="G14" s="20">
        <f>[10]GBG!BG6</f>
        <v>2</v>
      </c>
      <c r="H14" s="20">
        <f>[10]GBG!BR6</f>
        <v>0</v>
      </c>
      <c r="I14" s="20">
        <f>[10]GBG!CD6</f>
        <v>3</v>
      </c>
      <c r="J14" s="20">
        <f>[10]GBG!CO6</f>
        <v>7</v>
      </c>
      <c r="K14" s="20">
        <f>[10]GBG!DA6</f>
        <v>4</v>
      </c>
      <c r="L14" s="20">
        <f>[10]GBG!DL6</f>
        <v>6</v>
      </c>
      <c r="M14" s="21">
        <f t="shared" si="0"/>
        <v>0.38095238095238093</v>
      </c>
      <c r="N14" s="20">
        <f t="shared" ref="N14:N24" si="2">F14+G14+(H14*2)+(I14*3)</f>
        <v>19</v>
      </c>
      <c r="O14" s="21">
        <f t="shared" si="1"/>
        <v>0.90476190476190477</v>
      </c>
    </row>
    <row r="15" spans="1:15" ht="17.100000000000001" customHeight="1" x14ac:dyDescent="0.2">
      <c r="A15" s="19">
        <f>[10]GBG!A7</f>
        <v>45</v>
      </c>
      <c r="B15" s="19">
        <f>[10]GBG!M7</f>
        <v>9</v>
      </c>
      <c r="C15" s="20" t="str">
        <f>[10]GBG!B7</f>
        <v>Peck, Dale</v>
      </c>
      <c r="D15" s="20">
        <f>[10]GBG!X7</f>
        <v>25</v>
      </c>
      <c r="E15" s="20">
        <f>[10]GBG!AJ7</f>
        <v>5</v>
      </c>
      <c r="F15" s="20">
        <f>[10]GBG!AU7</f>
        <v>7</v>
      </c>
      <c r="G15" s="20">
        <f>[10]GBG!BG7</f>
        <v>2</v>
      </c>
      <c r="H15" s="20">
        <f>[10]GBG!BR7</f>
        <v>0</v>
      </c>
      <c r="I15" s="20">
        <f>[10]GBG!CD7</f>
        <v>0</v>
      </c>
      <c r="J15" s="20">
        <f>[10]GBG!CO7</f>
        <v>6</v>
      </c>
      <c r="K15" s="20">
        <f>[10]GBG!DA7</f>
        <v>2</v>
      </c>
      <c r="L15" s="20">
        <f>[10]GBG!DL7</f>
        <v>3</v>
      </c>
      <c r="M15" s="21">
        <f t="shared" si="0"/>
        <v>0.28000000000000003</v>
      </c>
      <c r="N15" s="20">
        <f t="shared" si="2"/>
        <v>9</v>
      </c>
      <c r="O15" s="21">
        <f t="shared" si="1"/>
        <v>0.36</v>
      </c>
    </row>
    <row r="16" spans="1:15" ht="17.100000000000001" customHeight="1" x14ac:dyDescent="0.2">
      <c r="A16" s="19">
        <f>[10]GBG!A8</f>
        <v>44</v>
      </c>
      <c r="B16" s="19">
        <f>[10]GBG!M8</f>
        <v>9</v>
      </c>
      <c r="C16" s="20" t="str">
        <f>[10]GBG!B8</f>
        <v>Bankert, Troy M</v>
      </c>
      <c r="D16" s="20">
        <f>[10]GBG!X8</f>
        <v>26</v>
      </c>
      <c r="E16" s="20">
        <f>[10]GBG!AJ8</f>
        <v>2</v>
      </c>
      <c r="F16" s="20">
        <f>[10]GBG!AU8</f>
        <v>8</v>
      </c>
      <c r="G16" s="20">
        <f>[10]GBG!BG8</f>
        <v>0</v>
      </c>
      <c r="H16" s="20">
        <f>[10]GBG!BR8</f>
        <v>0</v>
      </c>
      <c r="I16" s="20">
        <f>[10]GBG!CD8</f>
        <v>0</v>
      </c>
      <c r="J16" s="20">
        <f>[10]GBG!CO8</f>
        <v>2</v>
      </c>
      <c r="K16" s="20">
        <f>[10]GBG!DA8</f>
        <v>3</v>
      </c>
      <c r="L16" s="20">
        <f>[10]GBG!DL8</f>
        <v>6</v>
      </c>
      <c r="M16" s="21">
        <f t="shared" si="0"/>
        <v>0.30769230769230771</v>
      </c>
      <c r="N16" s="20">
        <f t="shared" si="2"/>
        <v>8</v>
      </c>
      <c r="O16" s="21">
        <f t="shared" si="1"/>
        <v>0.30769230769230771</v>
      </c>
    </row>
    <row r="17" spans="1:15" ht="17.100000000000001" customHeight="1" x14ac:dyDescent="0.2">
      <c r="A17" s="19">
        <f>[10]GBG!A9</f>
        <v>48</v>
      </c>
      <c r="B17" s="19">
        <f>[10]GBG!M9</f>
        <v>8</v>
      </c>
      <c r="C17" s="20" t="str">
        <f>[10]GBG!B9</f>
        <v>Hall, Jon</v>
      </c>
      <c r="D17" s="20">
        <f>[10]GBG!X9</f>
        <v>23</v>
      </c>
      <c r="E17" s="20">
        <f>[10]GBG!AJ9</f>
        <v>1</v>
      </c>
      <c r="F17" s="20">
        <f>[10]GBG!AU9</f>
        <v>4</v>
      </c>
      <c r="G17" s="20">
        <f>[10]GBG!BG9</f>
        <v>0</v>
      </c>
      <c r="H17" s="20">
        <f>[10]GBG!BR9</f>
        <v>0</v>
      </c>
      <c r="I17" s="20">
        <f>[10]GBG!CD9</f>
        <v>0</v>
      </c>
      <c r="J17" s="20">
        <f>[10]GBG!CO9</f>
        <v>3</v>
      </c>
      <c r="K17" s="20">
        <f>[10]GBG!DA9</f>
        <v>1</v>
      </c>
      <c r="L17" s="20">
        <f>[10]GBG!DL9</f>
        <v>0</v>
      </c>
      <c r="M17" s="21">
        <f t="shared" si="0"/>
        <v>0.17391304347826086</v>
      </c>
      <c r="N17" s="20">
        <f t="shared" si="2"/>
        <v>4</v>
      </c>
      <c r="O17" s="21">
        <f t="shared" si="1"/>
        <v>0.17391304347826086</v>
      </c>
    </row>
    <row r="18" spans="1:15" ht="17.100000000000001" customHeight="1" x14ac:dyDescent="0.2">
      <c r="A18" s="19">
        <f>[10]GBG!A10</f>
        <v>40</v>
      </c>
      <c r="B18" s="19">
        <f>[10]GBG!M10</f>
        <v>5</v>
      </c>
      <c r="C18" s="20" t="str">
        <f>[10]GBG!B10</f>
        <v>Hoke, Steve Jr</v>
      </c>
      <c r="D18" s="20">
        <f>[10]GBG!X10</f>
        <v>16</v>
      </c>
      <c r="E18" s="20">
        <f>[10]GBG!AJ10</f>
        <v>0</v>
      </c>
      <c r="F18" s="20">
        <f>[10]GBG!AU10</f>
        <v>1</v>
      </c>
      <c r="G18" s="20">
        <f>[10]GBG!BG10</f>
        <v>0</v>
      </c>
      <c r="H18" s="20">
        <f>[10]GBG!BR10</f>
        <v>0</v>
      </c>
      <c r="I18" s="20">
        <f>[10]GBG!CD10</f>
        <v>0</v>
      </c>
      <c r="J18" s="20">
        <f>[10]GBG!CO10</f>
        <v>0</v>
      </c>
      <c r="K18" s="20">
        <f>[10]GBG!DA10</f>
        <v>0</v>
      </c>
      <c r="L18" s="20">
        <f>[10]GBG!DL10</f>
        <v>7</v>
      </c>
      <c r="M18" s="21">
        <f t="shared" si="0"/>
        <v>6.25E-2</v>
      </c>
      <c r="N18" s="20">
        <f t="shared" si="2"/>
        <v>1</v>
      </c>
      <c r="O18" s="21">
        <f t="shared" si="1"/>
        <v>6.25E-2</v>
      </c>
    </row>
    <row r="19" spans="1:15" ht="17.100000000000001" customHeight="1" x14ac:dyDescent="0.2">
      <c r="A19" s="19">
        <f>[10]GBG!A11</f>
        <v>38</v>
      </c>
      <c r="B19" s="19">
        <f>[10]GBG!M11</f>
        <v>10</v>
      </c>
      <c r="C19" s="20" t="str">
        <f>[10]GBG!B11</f>
        <v>Sliver, Kevin</v>
      </c>
      <c r="D19" s="20">
        <f>[10]GBG!X11</f>
        <v>31</v>
      </c>
      <c r="E19" s="20">
        <f>[10]GBG!AJ11</f>
        <v>2</v>
      </c>
      <c r="F19" s="20">
        <f>[10]GBG!AU11</f>
        <v>8</v>
      </c>
      <c r="G19" s="20">
        <f>[10]GBG!BG11</f>
        <v>0</v>
      </c>
      <c r="H19" s="20">
        <f>[10]GBG!BR11</f>
        <v>0</v>
      </c>
      <c r="I19" s="20">
        <f>[10]GBG!CD11</f>
        <v>0</v>
      </c>
      <c r="J19" s="20">
        <f>[10]GBG!CO11</f>
        <v>2</v>
      </c>
      <c r="K19" s="20">
        <f>[10]GBG!DA11</f>
        <v>2</v>
      </c>
      <c r="L19" s="20">
        <f>[10]GBG!DL11</f>
        <v>17</v>
      </c>
      <c r="M19" s="21">
        <f t="shared" si="0"/>
        <v>0.25806451612903225</v>
      </c>
      <c r="N19" s="20">
        <f t="shared" si="2"/>
        <v>8</v>
      </c>
      <c r="O19" s="21">
        <f t="shared" si="1"/>
        <v>0.25806451612903225</v>
      </c>
    </row>
    <row r="20" spans="1:15" ht="17.100000000000001" customHeight="1" x14ac:dyDescent="0.2">
      <c r="A20" s="19">
        <f>[10]GBG!A12</f>
        <v>46</v>
      </c>
      <c r="B20" s="19">
        <f>[10]GBG!M12</f>
        <v>10</v>
      </c>
      <c r="C20" s="20" t="str">
        <f>[10]GBG!B12</f>
        <v>Wenschhof, Lonnie</v>
      </c>
      <c r="D20" s="20">
        <f>[10]GBG!X12</f>
        <v>28</v>
      </c>
      <c r="E20" s="20">
        <f>[10]GBG!AJ12</f>
        <v>2</v>
      </c>
      <c r="F20" s="20">
        <f>[10]GBG!AU12</f>
        <v>8</v>
      </c>
      <c r="G20" s="20">
        <f>[10]GBG!BG12</f>
        <v>2</v>
      </c>
      <c r="H20" s="20">
        <f>[10]GBG!BR12</f>
        <v>0</v>
      </c>
      <c r="I20" s="20">
        <f>[10]GBG!CD12</f>
        <v>0</v>
      </c>
      <c r="J20" s="20">
        <f>[10]GBG!CO12</f>
        <v>4</v>
      </c>
      <c r="K20" s="20">
        <f>[10]GBG!DA12</f>
        <v>5</v>
      </c>
      <c r="L20" s="20">
        <f>[10]GBG!DL12</f>
        <v>10</v>
      </c>
      <c r="M20" s="21">
        <f t="shared" si="0"/>
        <v>0.2857142857142857</v>
      </c>
      <c r="N20" s="20">
        <f t="shared" si="2"/>
        <v>10</v>
      </c>
      <c r="O20" s="21">
        <f t="shared" si="1"/>
        <v>0.35714285714285715</v>
      </c>
    </row>
    <row r="21" spans="1:15" ht="17.100000000000001" customHeight="1" x14ac:dyDescent="0.2">
      <c r="A21" s="19">
        <f>[10]GBG!A13</f>
        <v>44</v>
      </c>
      <c r="B21" s="19">
        <f>[10]GBG!M13</f>
        <v>6</v>
      </c>
      <c r="C21" s="20" t="str">
        <f>[10]GBG!B13</f>
        <v>Devilbiss, Dan</v>
      </c>
      <c r="D21" s="20">
        <f>[10]GBG!X13</f>
        <v>15</v>
      </c>
      <c r="E21" s="20">
        <f>[10]GBG!AJ13</f>
        <v>2</v>
      </c>
      <c r="F21" s="20">
        <f>[10]GBG!AU13</f>
        <v>4</v>
      </c>
      <c r="G21" s="20">
        <f>[10]GBG!BG13</f>
        <v>2</v>
      </c>
      <c r="H21" s="20">
        <f>[10]GBG!BR13</f>
        <v>0</v>
      </c>
      <c r="I21" s="20">
        <f>[10]GBG!CD13</f>
        <v>0</v>
      </c>
      <c r="J21" s="20">
        <f>[10]GBG!CO13</f>
        <v>2</v>
      </c>
      <c r="K21" s="20">
        <f>[10]GBG!DA13</f>
        <v>2</v>
      </c>
      <c r="L21" s="20">
        <f>[10]GBG!DL13</f>
        <v>5</v>
      </c>
      <c r="M21" s="21">
        <f t="shared" si="0"/>
        <v>0.26666666666666666</v>
      </c>
      <c r="N21" s="20">
        <f t="shared" si="2"/>
        <v>6</v>
      </c>
      <c r="O21" s="21">
        <f t="shared" si="1"/>
        <v>0.4</v>
      </c>
    </row>
    <row r="22" spans="1:15" ht="17.100000000000001" customHeight="1" x14ac:dyDescent="0.2">
      <c r="A22" s="19">
        <f>[10]GBG!A14</f>
        <v>61</v>
      </c>
      <c r="B22" s="19">
        <f>[10]GBG!M14</f>
        <v>9</v>
      </c>
      <c r="C22" s="20" t="str">
        <f>[10]GBG!B14</f>
        <v>Topper, Rick</v>
      </c>
      <c r="D22" s="20">
        <f>[10]GBG!X14</f>
        <v>27</v>
      </c>
      <c r="E22" s="20">
        <f>[10]GBG!AJ14</f>
        <v>3</v>
      </c>
      <c r="F22" s="20">
        <f>[10]GBG!AU14</f>
        <v>6</v>
      </c>
      <c r="G22" s="20">
        <f>[10]GBG!BG14</f>
        <v>0</v>
      </c>
      <c r="H22" s="20">
        <f>[10]GBG!BR14</f>
        <v>0</v>
      </c>
      <c r="I22" s="20">
        <f>[10]GBG!CD14</f>
        <v>0</v>
      </c>
      <c r="J22" s="20">
        <f>[10]GBG!CO14</f>
        <v>1</v>
      </c>
      <c r="K22" s="20">
        <f>[10]GBG!DA14</f>
        <v>2</v>
      </c>
      <c r="L22" s="20">
        <f>[10]GBG!DL14</f>
        <v>11</v>
      </c>
      <c r="M22" s="21">
        <f t="shared" si="0"/>
        <v>0.22222222222222221</v>
      </c>
      <c r="N22" s="20">
        <f t="shared" si="2"/>
        <v>6</v>
      </c>
      <c r="O22" s="21">
        <f t="shared" si="1"/>
        <v>0.22222222222222221</v>
      </c>
    </row>
    <row r="23" spans="1:15" ht="17.100000000000001" customHeight="1" x14ac:dyDescent="0.2">
      <c r="A23" s="19">
        <f>[10]GBG!A15</f>
        <v>50</v>
      </c>
      <c r="B23" s="19">
        <f>[10]GBG!M15</f>
        <v>6</v>
      </c>
      <c r="C23" s="20" t="str">
        <f>[10]GBG!B15</f>
        <v>Knisley, Steve</v>
      </c>
      <c r="D23" s="20">
        <f>[10]GBG!X15</f>
        <v>16</v>
      </c>
      <c r="E23" s="20">
        <f>[10]GBG!AJ15</f>
        <v>1</v>
      </c>
      <c r="F23" s="20">
        <f>[10]GBG!AU15</f>
        <v>2</v>
      </c>
      <c r="G23" s="20">
        <f>[10]GBG!BG15</f>
        <v>0</v>
      </c>
      <c r="H23" s="20">
        <f>[10]GBG!BR15</f>
        <v>0</v>
      </c>
      <c r="I23" s="20">
        <f>[10]GBG!CD15</f>
        <v>0</v>
      </c>
      <c r="J23" s="20">
        <f>[10]GBG!CO15</f>
        <v>0</v>
      </c>
      <c r="K23" s="20">
        <f>[10]GBG!DA15</f>
        <v>1</v>
      </c>
      <c r="L23" s="20">
        <f>[10]GBG!DL15</f>
        <v>2</v>
      </c>
      <c r="M23" s="21">
        <f t="shared" si="0"/>
        <v>0.125</v>
      </c>
      <c r="N23" s="20">
        <f t="shared" si="2"/>
        <v>2</v>
      </c>
      <c r="O23" s="21">
        <f t="shared" si="1"/>
        <v>0.125</v>
      </c>
    </row>
    <row r="24" spans="1:15" ht="17.100000000000001" customHeight="1" x14ac:dyDescent="0.2">
      <c r="A24" s="19">
        <f>[10]GBG!A16</f>
        <v>68</v>
      </c>
      <c r="B24" s="19">
        <f>[10]GBG!M16</f>
        <v>10</v>
      </c>
      <c r="C24" s="20" t="str">
        <f>[10]GBG!B16</f>
        <v>Hoke, Steve Sr</v>
      </c>
      <c r="D24" s="20">
        <f>[10]GBG!X16</f>
        <v>27</v>
      </c>
      <c r="E24" s="20">
        <f>[10]GBG!AJ16</f>
        <v>8</v>
      </c>
      <c r="F24" s="20">
        <f>[10]GBG!AU16</f>
        <v>5</v>
      </c>
      <c r="G24" s="20">
        <f>[10]GBG!BG16</f>
        <v>0</v>
      </c>
      <c r="H24" s="20">
        <f>[10]GBG!BR16</f>
        <v>0</v>
      </c>
      <c r="I24" s="20">
        <f>[10]GBG!CD16</f>
        <v>0</v>
      </c>
      <c r="J24" s="20">
        <f>[10]GBG!CO16</f>
        <v>2</v>
      </c>
      <c r="K24" s="20">
        <f>[10]GBG!DA16</f>
        <v>5</v>
      </c>
      <c r="L24" s="20">
        <f>[10]GBG!DL16</f>
        <v>7</v>
      </c>
      <c r="M24" s="21">
        <f t="shared" si="0"/>
        <v>0.18518518518518517</v>
      </c>
      <c r="N24" s="20">
        <f t="shared" si="2"/>
        <v>5</v>
      </c>
      <c r="O24" s="21">
        <f t="shared" si="1"/>
        <v>0.18518518518518517</v>
      </c>
    </row>
    <row r="25" spans="1:15" ht="17.100000000000001" customHeight="1" x14ac:dyDescent="0.2">
      <c r="A25" s="19">
        <f>[10]GBG!A17</f>
        <v>49</v>
      </c>
      <c r="B25" s="19">
        <f>[10]GBG!M17</f>
        <v>0</v>
      </c>
      <c r="C25" s="20" t="str">
        <f>[10]GBG!B17</f>
        <v>Sawyer, Mark</v>
      </c>
      <c r="D25" s="20">
        <f>[10]GBG!X17</f>
        <v>0</v>
      </c>
      <c r="E25" s="20">
        <f>[10]GBG!AJ17</f>
        <v>0</v>
      </c>
      <c r="F25" s="20">
        <f>[10]GBG!AU17</f>
        <v>0</v>
      </c>
      <c r="G25" s="20">
        <f>[10]GBG!BG17</f>
        <v>0</v>
      </c>
      <c r="H25" s="20">
        <f>[10]GBG!BR17</f>
        <v>0</v>
      </c>
      <c r="I25" s="20">
        <f>[10]GBG!CD17</f>
        <v>0</v>
      </c>
      <c r="J25" s="20">
        <f>[10]GBG!CO17</f>
        <v>0</v>
      </c>
      <c r="K25" s="20">
        <f>[10]GBG!DA17</f>
        <v>0</v>
      </c>
      <c r="L25" s="20">
        <f>[10]GBG!DL17</f>
        <v>0</v>
      </c>
      <c r="M25" s="21" t="e">
        <f>F25/D25</f>
        <v>#DIV/0!</v>
      </c>
      <c r="N25" s="20">
        <f>F25+G25+(H25*2)+(I25*3)</f>
        <v>0</v>
      </c>
      <c r="O25" s="21" t="e">
        <f>N25/D25</f>
        <v>#DIV/0!</v>
      </c>
    </row>
    <row r="26" spans="1:15" ht="17.100000000000001" customHeight="1" x14ac:dyDescent="0.2">
      <c r="A26" s="19"/>
      <c r="B26" s="19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1"/>
      <c r="N26" s="20"/>
      <c r="O26" s="21"/>
    </row>
    <row r="27" spans="1:15" ht="17.100000000000001" customHeight="1" x14ac:dyDescent="0.2">
      <c r="A27" s="19"/>
      <c r="B27" s="19">
        <f>[10]GBG!M19</f>
        <v>0</v>
      </c>
      <c r="C27" s="20" t="str">
        <f>[10]GBG!B19</f>
        <v>Others</v>
      </c>
      <c r="D27" s="20">
        <f>[10]GBG!X19</f>
        <v>0</v>
      </c>
      <c r="E27" s="20">
        <f>[10]GBG!AJ19</f>
        <v>0</v>
      </c>
      <c r="F27" s="20">
        <f>[10]GBG!AU19</f>
        <v>0</v>
      </c>
      <c r="G27" s="20">
        <f>[10]GBG!BG19</f>
        <v>0</v>
      </c>
      <c r="H27" s="20">
        <f>[10]GBG!BR19</f>
        <v>0</v>
      </c>
      <c r="I27" s="20">
        <f>[10]GBG!CD19</f>
        <v>0</v>
      </c>
      <c r="J27" s="20">
        <f>[10]GBG!CO19</f>
        <v>0</v>
      </c>
      <c r="K27" s="20">
        <f>[10]GBG!DA19</f>
        <v>0</v>
      </c>
      <c r="L27" s="20">
        <f>[10]GBG!DL19</f>
        <v>0</v>
      </c>
      <c r="M27" s="21" t="e">
        <f>F27/D27</f>
        <v>#DIV/0!</v>
      </c>
      <c r="N27" s="20">
        <f>F27+G27+(H27*2)+(I27*3)</f>
        <v>0</v>
      </c>
      <c r="O27" s="21" t="e">
        <f>N27/D27</f>
        <v>#DIV/0!</v>
      </c>
    </row>
    <row r="28" spans="1:15" ht="17.100000000000001" customHeight="1" x14ac:dyDescent="0.2">
      <c r="A28" s="19"/>
      <c r="B28" s="19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1"/>
      <c r="N28" s="20"/>
      <c r="O28" s="21"/>
    </row>
    <row r="29" spans="1:15" ht="17.100000000000001" customHeight="1" x14ac:dyDescent="0.2">
      <c r="A29" s="22">
        <f>[10]GBG!A21</f>
        <v>661</v>
      </c>
      <c r="B29" s="22">
        <f>[10]GBG!M21</f>
        <v>109</v>
      </c>
      <c r="C29" s="22" t="s">
        <v>59</v>
      </c>
      <c r="D29" s="23">
        <f>[10]GBG!X21</f>
        <v>311</v>
      </c>
      <c r="E29" s="20">
        <f>[10]GBG!AJ21</f>
        <v>43</v>
      </c>
      <c r="F29" s="20">
        <f>[10]GBG!AU21</f>
        <v>82</v>
      </c>
      <c r="G29" s="20">
        <f>[10]GBG!BG21</f>
        <v>14</v>
      </c>
      <c r="H29" s="20">
        <f>[10]GBG!BR21</f>
        <v>2</v>
      </c>
      <c r="I29" s="20">
        <f>[10]GBG!CD21</f>
        <v>3</v>
      </c>
      <c r="J29" s="20">
        <f>[10]GBG!CO21</f>
        <v>40</v>
      </c>
      <c r="K29" s="20">
        <f>[10]GBG!DA21</f>
        <v>35</v>
      </c>
      <c r="L29" s="20">
        <f>[10]GBG!DL21</f>
        <v>78</v>
      </c>
      <c r="M29" s="21">
        <f>F29/D29</f>
        <v>0.26366559485530544</v>
      </c>
      <c r="N29" s="24">
        <f>SUM(N12:N28)</f>
        <v>109</v>
      </c>
      <c r="O29" s="21">
        <f>N29/D29</f>
        <v>0.35048231511254019</v>
      </c>
    </row>
    <row r="30" spans="1:15" ht="17.100000000000001" customHeight="1" x14ac:dyDescent="0.2">
      <c r="A30" s="25">
        <f>A29/14</f>
        <v>47.214285714285715</v>
      </c>
      <c r="B30" s="10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7"/>
      <c r="N30" s="26"/>
      <c r="O30" s="27"/>
    </row>
    <row r="31" spans="1:15" s="29" customFormat="1" ht="17.100000000000001" customHeight="1" x14ac:dyDescent="0.2">
      <c r="A31" s="28"/>
      <c r="B31" s="28"/>
    </row>
    <row r="32" spans="1:15" ht="17.100000000000001" customHeight="1" x14ac:dyDescent="0.2">
      <c r="A32" s="16" t="s">
        <v>44</v>
      </c>
      <c r="B32" s="16" t="s">
        <v>45</v>
      </c>
      <c r="C32" s="16" t="s">
        <v>46</v>
      </c>
      <c r="D32" s="16" t="s">
        <v>60</v>
      </c>
      <c r="E32" s="16" t="s">
        <v>49</v>
      </c>
      <c r="F32" s="16" t="s">
        <v>48</v>
      </c>
      <c r="G32" s="16" t="s">
        <v>54</v>
      </c>
      <c r="H32" s="16" t="s">
        <v>55</v>
      </c>
      <c r="I32" s="16" t="s">
        <v>61</v>
      </c>
      <c r="J32" s="16" t="s">
        <v>62</v>
      </c>
      <c r="K32" s="16" t="s">
        <v>63</v>
      </c>
      <c r="L32" s="16" t="s">
        <v>64</v>
      </c>
      <c r="M32" s="16" t="s">
        <v>2</v>
      </c>
      <c r="N32" s="16" t="s">
        <v>5</v>
      </c>
      <c r="O32" s="30" t="s">
        <v>65</v>
      </c>
    </row>
    <row r="33" spans="1:15" ht="17.100000000000001" customHeight="1" x14ac:dyDescent="0.2">
      <c r="A33" s="19">
        <f>[10]GBG!A25</f>
        <v>44</v>
      </c>
      <c r="B33" s="19">
        <f>[10]GBG!M25</f>
        <v>2</v>
      </c>
      <c r="C33" s="20" t="str">
        <f>[10]GBG!B25</f>
        <v>Hamme, Matt</v>
      </c>
      <c r="D33" s="21">
        <f>[10]GBG!X25</f>
        <v>1.667</v>
      </c>
      <c r="E33" s="20">
        <f>[10]GBG!AJ25</f>
        <v>1</v>
      </c>
      <c r="F33" s="20">
        <f>[10]GBG!AU25</f>
        <v>1</v>
      </c>
      <c r="G33" s="20">
        <f>[10]GBG!BG25</f>
        <v>0</v>
      </c>
      <c r="H33" s="20">
        <f>[10]GBG!BR25</f>
        <v>3</v>
      </c>
      <c r="I33" s="31">
        <f>E33*7/D33</f>
        <v>4.199160167966407</v>
      </c>
      <c r="J33" s="31">
        <f>F33*7/D33</f>
        <v>4.199160167966407</v>
      </c>
      <c r="K33" s="31">
        <f>G33*7/D33</f>
        <v>0</v>
      </c>
      <c r="L33" s="31">
        <f>H33*7/D33</f>
        <v>12.59748050389922</v>
      </c>
      <c r="M33" s="20">
        <f>[10]GBG!CD25</f>
        <v>0</v>
      </c>
      <c r="N33" s="20">
        <f>[10]GBG!CO25</f>
        <v>0</v>
      </c>
      <c r="O33" s="20">
        <f>[10]GBG!DA25</f>
        <v>0</v>
      </c>
    </row>
    <row r="34" spans="1:15" ht="17.100000000000001" customHeight="1" x14ac:dyDescent="0.2">
      <c r="A34" s="19">
        <f>[10]GBG!A26</f>
        <v>46</v>
      </c>
      <c r="B34" s="19">
        <f>[10]GBG!M26</f>
        <v>10</v>
      </c>
      <c r="C34" s="20" t="str">
        <f>[10]GBG!B26</f>
        <v>Wenschhof, Lonnie</v>
      </c>
      <c r="D34" s="21">
        <f>[10]GBG!X26</f>
        <v>35.332999999999998</v>
      </c>
      <c r="E34" s="20">
        <f>[10]GBG!AJ26</f>
        <v>59</v>
      </c>
      <c r="F34" s="20">
        <f>[10]GBG!AU26</f>
        <v>43</v>
      </c>
      <c r="G34" s="20">
        <f>[10]GBG!BG26</f>
        <v>33</v>
      </c>
      <c r="H34" s="20">
        <f>[10]GBG!BR26</f>
        <v>11</v>
      </c>
      <c r="I34" s="31">
        <f>E34*7/D34</f>
        <v>11.688789516882235</v>
      </c>
      <c r="J34" s="31">
        <f>F34*7/D34</f>
        <v>8.5189482919650192</v>
      </c>
      <c r="K34" s="31">
        <f>G34*7/D34</f>
        <v>6.5377975263917589</v>
      </c>
      <c r="L34" s="31">
        <f>H34*7/D34</f>
        <v>2.1792658421305862</v>
      </c>
      <c r="M34" s="20">
        <f>[10]GBG!CD26</f>
        <v>0</v>
      </c>
      <c r="N34" s="20">
        <f>[10]GBG!CO26</f>
        <v>6</v>
      </c>
      <c r="O34" s="20">
        <f>[10]GBG!DA26</f>
        <v>0</v>
      </c>
    </row>
    <row r="35" spans="1:15" ht="17.100000000000001" customHeight="1" x14ac:dyDescent="0.2">
      <c r="A35" s="19">
        <f>[10]GBG!A27</f>
        <v>68</v>
      </c>
      <c r="B35" s="19">
        <f>[10]GBG!M27</f>
        <v>10</v>
      </c>
      <c r="C35" s="20" t="str">
        <f>[10]GBG!B27</f>
        <v>Hoke, Steve</v>
      </c>
      <c r="D35" s="21">
        <f>[10]GBG!X27</f>
        <v>30</v>
      </c>
      <c r="E35" s="20">
        <f>[10]GBG!AJ27</f>
        <v>51</v>
      </c>
      <c r="F35" s="20">
        <f>[10]GBG!AU27</f>
        <v>22</v>
      </c>
      <c r="G35" s="20">
        <f>[10]GBG!BG27</f>
        <v>11</v>
      </c>
      <c r="H35" s="20">
        <f>[10]GBG!BR27</f>
        <v>9</v>
      </c>
      <c r="I35" s="31">
        <f>E35*7/D35</f>
        <v>11.9</v>
      </c>
      <c r="J35" s="31">
        <f>F35*7/D35</f>
        <v>5.1333333333333337</v>
      </c>
      <c r="K35" s="31">
        <f>G35*7/D35</f>
        <v>2.5666666666666669</v>
      </c>
      <c r="L35" s="31">
        <f>H35*7/D35</f>
        <v>2.1</v>
      </c>
      <c r="M35" s="20">
        <f>[10]GBG!CD27</f>
        <v>2</v>
      </c>
      <c r="N35" s="20">
        <f>[10]GBG!CO27</f>
        <v>1</v>
      </c>
      <c r="O35" s="20">
        <f>[10]GBG!DA27</f>
        <v>0</v>
      </c>
    </row>
    <row r="36" spans="1:15" ht="17.100000000000001" customHeight="1" x14ac:dyDescent="0.2">
      <c r="A36" s="19">
        <f>[10]GBG!A28</f>
        <v>37</v>
      </c>
      <c r="B36" s="19">
        <f>[10]GBG!M28</f>
        <v>2</v>
      </c>
      <c r="C36" s="20" t="str">
        <f>[10]GBG!B28</f>
        <v>Spangler, Adam</v>
      </c>
      <c r="D36" s="21">
        <f>[10]GBG!X28</f>
        <v>2</v>
      </c>
      <c r="E36" s="20">
        <f>[10]GBG!AJ28</f>
        <v>2</v>
      </c>
      <c r="F36" s="20">
        <f>[10]GBG!AU28</f>
        <v>0</v>
      </c>
      <c r="G36" s="20">
        <f>[10]GBG!BG28</f>
        <v>0</v>
      </c>
      <c r="H36" s="20">
        <f>[10]GBG!BR28</f>
        <v>1</v>
      </c>
      <c r="I36" s="31">
        <f>E36*7/D36</f>
        <v>7</v>
      </c>
      <c r="J36" s="31">
        <f>F36*7/D36</f>
        <v>0</v>
      </c>
      <c r="K36" s="31">
        <f>G36*7/D36</f>
        <v>0</v>
      </c>
      <c r="L36" s="31">
        <f>H36*7/D36</f>
        <v>3.5</v>
      </c>
      <c r="M36" s="20">
        <f>[10]GBG!CD28</f>
        <v>0</v>
      </c>
      <c r="N36" s="20">
        <f>[10]GBG!CO28</f>
        <v>0</v>
      </c>
      <c r="O36" s="20">
        <f>[10]GBG!DA28</f>
        <v>0</v>
      </c>
    </row>
    <row r="37" spans="1:15" ht="17.100000000000001" customHeight="1" x14ac:dyDescent="0.2">
      <c r="A37" s="19"/>
      <c r="B37" s="19"/>
      <c r="C37" s="20"/>
      <c r="D37" s="21"/>
      <c r="E37" s="20"/>
      <c r="F37" s="20"/>
      <c r="G37" s="20"/>
      <c r="H37" s="20"/>
      <c r="I37" s="31"/>
      <c r="J37" s="31"/>
      <c r="K37" s="31"/>
      <c r="L37" s="31"/>
      <c r="M37" s="20"/>
      <c r="N37" s="20"/>
      <c r="O37" s="20"/>
    </row>
    <row r="38" spans="1:15" ht="17.100000000000001" customHeight="1" x14ac:dyDescent="0.2">
      <c r="A38" s="19"/>
      <c r="B38" s="19"/>
      <c r="C38" s="20"/>
      <c r="D38" s="21"/>
      <c r="E38" s="20"/>
      <c r="F38" s="20"/>
      <c r="G38" s="20"/>
      <c r="H38" s="20"/>
      <c r="I38" s="31"/>
      <c r="J38" s="31"/>
      <c r="K38" s="31"/>
      <c r="L38" s="31"/>
      <c r="M38" s="20"/>
      <c r="N38" s="20"/>
      <c r="O38" s="20"/>
    </row>
    <row r="39" spans="1:15" ht="17.100000000000001" customHeight="1" x14ac:dyDescent="0.2">
      <c r="A39" s="19"/>
      <c r="B39" s="19"/>
      <c r="C39" s="20"/>
      <c r="D39" s="21"/>
      <c r="E39" s="20"/>
      <c r="F39" s="20"/>
      <c r="G39" s="20"/>
      <c r="H39" s="20"/>
      <c r="I39" s="31"/>
      <c r="J39" s="31"/>
      <c r="K39" s="31"/>
      <c r="L39" s="31"/>
      <c r="M39" s="20"/>
      <c r="N39" s="20"/>
      <c r="O39" s="20"/>
    </row>
    <row r="40" spans="1:15" ht="17.100000000000001" customHeight="1" x14ac:dyDescent="0.2">
      <c r="A40" s="19"/>
      <c r="B40" s="19"/>
      <c r="C40" s="20"/>
      <c r="D40" s="21"/>
      <c r="E40" s="20"/>
      <c r="F40" s="20"/>
      <c r="G40" s="20"/>
      <c r="H40" s="20"/>
      <c r="I40" s="20"/>
      <c r="J40" s="20"/>
      <c r="K40" s="20"/>
      <c r="L40" s="20"/>
      <c r="M40" s="31"/>
      <c r="N40" s="31"/>
      <c r="O40" s="31"/>
    </row>
    <row r="41" spans="1:15" ht="17.100000000000001" customHeight="1" x14ac:dyDescent="0.2">
      <c r="A41" s="19"/>
      <c r="B41" s="19"/>
      <c r="C41" s="20"/>
      <c r="D41" s="21"/>
      <c r="E41" s="20"/>
      <c r="F41" s="20"/>
      <c r="G41" s="20"/>
      <c r="H41" s="20"/>
      <c r="I41" s="20"/>
      <c r="J41" s="20"/>
      <c r="K41" s="20"/>
      <c r="L41" s="20"/>
      <c r="M41" s="31"/>
      <c r="N41" s="31"/>
      <c r="O41" s="31"/>
    </row>
    <row r="42" spans="1:15" ht="17.100000000000001" customHeight="1" x14ac:dyDescent="0.2">
      <c r="A42" s="22"/>
      <c r="B42" s="22">
        <f>[10]GBG!M34</f>
        <v>24</v>
      </c>
      <c r="C42" s="22" t="s">
        <v>59</v>
      </c>
      <c r="D42" s="21">
        <f>[10]GBG!X34</f>
        <v>69</v>
      </c>
      <c r="E42" s="20">
        <f>[10]GBG!AJ34</f>
        <v>113</v>
      </c>
      <c r="F42" s="20">
        <f>[10]GBG!AU34</f>
        <v>66</v>
      </c>
      <c r="G42" s="20">
        <f>[10]GBG!BG34</f>
        <v>44</v>
      </c>
      <c r="H42" s="20">
        <f>[10]GBG!BR34</f>
        <v>24</v>
      </c>
      <c r="I42" s="31">
        <f>E42*7/D42</f>
        <v>11.463768115942029</v>
      </c>
      <c r="J42" s="31">
        <f>F42*7/D42</f>
        <v>6.6956521739130439</v>
      </c>
      <c r="K42" s="32">
        <f>G42*7/D42</f>
        <v>4.4637681159420293</v>
      </c>
      <c r="L42" s="32">
        <f>H42*7/D42</f>
        <v>2.4347826086956523</v>
      </c>
      <c r="M42" s="20">
        <f>[10]GBG!CD34</f>
        <v>2</v>
      </c>
      <c r="N42" s="20">
        <f>[10]GBG!CO34</f>
        <v>7</v>
      </c>
      <c r="O42" s="20">
        <f>[10]GBG!DA34</f>
        <v>0</v>
      </c>
    </row>
    <row r="43" spans="1:15" ht="17.100000000000001" customHeight="1" x14ac:dyDescent="0.2"/>
    <row r="44" spans="1:15" ht="17.100000000000001" customHeight="1" x14ac:dyDescent="0.2"/>
    <row r="45" spans="1:15" ht="17.100000000000001" customHeight="1" x14ac:dyDescent="0.2"/>
    <row r="46" spans="1:15" ht="17.100000000000001" customHeight="1" x14ac:dyDescent="0.2"/>
    <row r="47" spans="1:15" ht="17.100000000000001" customHeight="1" x14ac:dyDescent="0.2"/>
  </sheetData>
  <pageMargins left="0.25" right="0.25" top="0.5" bottom="0.5" header="0.25" footer="0"/>
  <pageSetup orientation="portrait" r:id="rId1"/>
  <headerFooter alignWithMargins="0">
    <oddHeader>&amp;CYork County Oldtimers Baseball League Statistics Sheet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7"/>
  <sheetViews>
    <sheetView zoomScaleNormal="100" workbookViewId="0">
      <selection activeCell="N10" sqref="N10"/>
    </sheetView>
  </sheetViews>
  <sheetFormatPr defaultRowHeight="12.75" x14ac:dyDescent="0.2"/>
  <cols>
    <col min="1" max="1" width="5.7109375" customWidth="1"/>
    <col min="2" max="2" width="4.7109375" customWidth="1"/>
    <col min="3" max="3" width="16.7109375" customWidth="1"/>
    <col min="4" max="4" width="7.7109375" customWidth="1"/>
    <col min="5" max="15" width="5.7109375" customWidth="1"/>
  </cols>
  <sheetData>
    <row r="1" spans="1:15" s="8" customFormat="1" ht="17.100000000000001" customHeight="1" x14ac:dyDescent="0.25">
      <c r="A1" s="1" t="s">
        <v>122</v>
      </c>
      <c r="B1" s="2"/>
      <c r="C1" s="2"/>
      <c r="D1" s="2"/>
      <c r="E1" s="3"/>
      <c r="F1" s="4"/>
      <c r="G1" s="5" t="s">
        <v>1</v>
      </c>
      <c r="H1" s="6" t="s">
        <v>2</v>
      </c>
      <c r="I1" s="7" t="s">
        <v>135</v>
      </c>
      <c r="J1" s="5" t="s">
        <v>4</v>
      </c>
      <c r="K1" s="6" t="s">
        <v>2</v>
      </c>
      <c r="L1" s="7" t="s">
        <v>99</v>
      </c>
      <c r="M1" s="5" t="s">
        <v>7</v>
      </c>
      <c r="N1" s="6" t="s">
        <v>5</v>
      </c>
      <c r="O1" s="7" t="s">
        <v>138</v>
      </c>
    </row>
    <row r="2" spans="1:15" s="8" customFormat="1" ht="17.100000000000001" customHeight="1" x14ac:dyDescent="0.25">
      <c r="A2" s="2"/>
      <c r="B2" s="2"/>
      <c r="C2" s="2"/>
      <c r="D2" s="2"/>
      <c r="E2" s="3"/>
      <c r="F2" s="3"/>
      <c r="G2" s="9">
        <v>41889</v>
      </c>
      <c r="H2" s="10" t="s">
        <v>9</v>
      </c>
      <c r="I2" s="11"/>
      <c r="J2" s="9">
        <v>41896</v>
      </c>
      <c r="K2" s="10" t="s">
        <v>9</v>
      </c>
      <c r="L2" s="11"/>
      <c r="M2" s="9">
        <v>41903</v>
      </c>
      <c r="N2" s="10" t="s">
        <v>9</v>
      </c>
      <c r="O2" s="11"/>
    </row>
    <row r="3" spans="1:15" s="8" customFormat="1" ht="17.100000000000001" customHeight="1" x14ac:dyDescent="0.25">
      <c r="A3" s="1" t="s">
        <v>10</v>
      </c>
      <c r="B3" s="2"/>
      <c r="C3" s="1" t="s">
        <v>104</v>
      </c>
      <c r="D3" s="2"/>
      <c r="E3" s="12"/>
      <c r="F3" s="3"/>
      <c r="G3" s="13" t="s">
        <v>12</v>
      </c>
      <c r="H3" s="14" t="s">
        <v>40</v>
      </c>
      <c r="I3" s="15"/>
      <c r="J3" s="13" t="s">
        <v>125</v>
      </c>
      <c r="K3" s="14" t="s">
        <v>97</v>
      </c>
      <c r="L3" s="15"/>
      <c r="M3" s="13" t="s">
        <v>125</v>
      </c>
      <c r="N3" s="14" t="s">
        <v>25</v>
      </c>
      <c r="O3" s="15"/>
    </row>
    <row r="4" spans="1:15" s="8" customFormat="1" ht="17.100000000000001" customHeight="1" x14ac:dyDescent="0.25">
      <c r="A4" s="2"/>
      <c r="B4" s="2"/>
      <c r="C4" s="2"/>
      <c r="D4" s="2"/>
      <c r="E4" s="3"/>
      <c r="F4" s="3"/>
      <c r="G4" s="5" t="s">
        <v>17</v>
      </c>
      <c r="H4" s="6" t="s">
        <v>5</v>
      </c>
      <c r="I4" s="7" t="s">
        <v>106</v>
      </c>
      <c r="J4" s="5" t="s">
        <v>19</v>
      </c>
      <c r="K4" s="6" t="s">
        <v>5</v>
      </c>
      <c r="L4" s="7" t="s">
        <v>127</v>
      </c>
      <c r="M4" s="5" t="s">
        <v>21</v>
      </c>
      <c r="N4" s="6" t="s">
        <v>2</v>
      </c>
      <c r="O4" s="7" t="s">
        <v>99</v>
      </c>
    </row>
    <row r="5" spans="1:15" s="8" customFormat="1" ht="17.100000000000001" customHeight="1" x14ac:dyDescent="0.25">
      <c r="A5" s="1" t="s">
        <v>23</v>
      </c>
      <c r="B5" s="2"/>
      <c r="C5" s="1" t="s">
        <v>139</v>
      </c>
      <c r="D5" s="2"/>
      <c r="E5" s="12"/>
      <c r="F5" s="3"/>
      <c r="G5" s="9">
        <v>41910</v>
      </c>
      <c r="H5" s="10" t="s">
        <v>9</v>
      </c>
      <c r="I5" s="11"/>
      <c r="J5" s="9">
        <v>41917</v>
      </c>
      <c r="K5" s="10" t="s">
        <v>9</v>
      </c>
      <c r="L5" s="11"/>
      <c r="M5" s="9">
        <v>41924</v>
      </c>
      <c r="N5" s="10" t="s">
        <v>9</v>
      </c>
      <c r="O5" s="11"/>
    </row>
    <row r="6" spans="1:15" s="8" customFormat="1" ht="17.100000000000001" customHeight="1" x14ac:dyDescent="0.25">
      <c r="A6" s="2"/>
      <c r="B6" s="2"/>
      <c r="C6" s="2"/>
      <c r="D6" s="2"/>
      <c r="E6" s="3"/>
      <c r="F6" s="3"/>
      <c r="G6" s="13" t="s">
        <v>12</v>
      </c>
      <c r="H6" s="14" t="s">
        <v>15</v>
      </c>
      <c r="I6" s="15"/>
      <c r="J6" s="13" t="s">
        <v>12</v>
      </c>
      <c r="K6" s="14" t="s">
        <v>43</v>
      </c>
      <c r="L6" s="15"/>
      <c r="M6" s="13" t="s">
        <v>12</v>
      </c>
      <c r="N6" s="14" t="s">
        <v>134</v>
      </c>
      <c r="O6" s="15"/>
    </row>
    <row r="7" spans="1:15" s="8" customFormat="1" ht="17.100000000000001" customHeight="1" x14ac:dyDescent="0.25">
      <c r="A7" s="1" t="s">
        <v>28</v>
      </c>
      <c r="B7" s="2"/>
      <c r="C7" s="12">
        <v>5</v>
      </c>
      <c r="D7" s="5" t="s">
        <v>29</v>
      </c>
      <c r="E7" s="6" t="s">
        <v>5</v>
      </c>
      <c r="F7" s="7" t="s">
        <v>102</v>
      </c>
      <c r="G7" s="5" t="s">
        <v>31</v>
      </c>
      <c r="H7" s="6" t="s">
        <v>2</v>
      </c>
      <c r="I7" s="7" t="s">
        <v>89</v>
      </c>
      <c r="J7" s="5" t="s">
        <v>33</v>
      </c>
      <c r="K7" s="6" t="s">
        <v>2</v>
      </c>
      <c r="L7" s="7" t="s">
        <v>102</v>
      </c>
      <c r="M7" s="5" t="s">
        <v>35</v>
      </c>
      <c r="N7" s="6" t="s">
        <v>5</v>
      </c>
      <c r="O7" s="7" t="s">
        <v>114</v>
      </c>
    </row>
    <row r="8" spans="1:15" s="8" customFormat="1" ht="17.100000000000001" customHeight="1" x14ac:dyDescent="0.25">
      <c r="A8" s="1" t="s">
        <v>37</v>
      </c>
      <c r="B8" s="2"/>
      <c r="C8" s="12">
        <v>5</v>
      </c>
      <c r="D8" s="9">
        <v>41930</v>
      </c>
      <c r="E8" s="10" t="s">
        <v>9</v>
      </c>
      <c r="F8" s="11"/>
      <c r="G8" s="9">
        <v>41931</v>
      </c>
      <c r="H8" s="10" t="s">
        <v>9</v>
      </c>
      <c r="I8" s="11"/>
      <c r="J8" s="9">
        <v>41938</v>
      </c>
      <c r="K8" s="10" t="s">
        <v>9</v>
      </c>
      <c r="L8" s="11"/>
      <c r="M8" s="9">
        <v>41945</v>
      </c>
      <c r="N8" s="10" t="s">
        <v>9</v>
      </c>
      <c r="O8" s="11"/>
    </row>
    <row r="9" spans="1:15" s="8" customFormat="1" ht="17.100000000000001" customHeight="1" x14ac:dyDescent="0.25">
      <c r="A9" s="1" t="s">
        <v>38</v>
      </c>
      <c r="B9" s="2"/>
      <c r="C9" s="12">
        <v>0</v>
      </c>
      <c r="D9" s="13" t="s">
        <v>39</v>
      </c>
      <c r="E9" s="14" t="s">
        <v>13</v>
      </c>
      <c r="F9" s="15"/>
      <c r="G9" s="13" t="s">
        <v>125</v>
      </c>
      <c r="H9" s="14" t="s">
        <v>70</v>
      </c>
      <c r="I9" s="15"/>
      <c r="J9" s="13" t="s">
        <v>39</v>
      </c>
      <c r="K9" s="14" t="s">
        <v>94</v>
      </c>
      <c r="L9" s="15"/>
      <c r="M9" s="13" t="s">
        <v>125</v>
      </c>
      <c r="N9" s="14" t="s">
        <v>41</v>
      </c>
      <c r="O9" s="15"/>
    </row>
    <row r="10" spans="1:15" s="8" customFormat="1" ht="17.100000000000001" customHeight="1" x14ac:dyDescent="0.25">
      <c r="A10" s="1"/>
      <c r="B10" s="1"/>
      <c r="C10" s="1"/>
      <c r="D10" s="1"/>
      <c r="E10" s="12"/>
      <c r="F10" s="12"/>
      <c r="G10" s="1"/>
      <c r="H10" s="1"/>
      <c r="I10" s="12"/>
      <c r="J10" s="1"/>
      <c r="K10" s="1"/>
      <c r="L10" s="12"/>
      <c r="M10" s="1"/>
      <c r="N10" s="1"/>
      <c r="O10" s="1"/>
    </row>
    <row r="11" spans="1:15" ht="17.100000000000001" customHeight="1" x14ac:dyDescent="0.2">
      <c r="A11" s="16" t="s">
        <v>44</v>
      </c>
      <c r="B11" s="16" t="s">
        <v>45</v>
      </c>
      <c r="C11" s="17" t="s">
        <v>46</v>
      </c>
      <c r="D11" s="16" t="s">
        <v>47</v>
      </c>
      <c r="E11" s="16" t="s">
        <v>48</v>
      </c>
      <c r="F11" s="16" t="s">
        <v>49</v>
      </c>
      <c r="G11" s="16" t="s">
        <v>50</v>
      </c>
      <c r="H11" s="16" t="s">
        <v>51</v>
      </c>
      <c r="I11" s="16" t="s">
        <v>52</v>
      </c>
      <c r="J11" s="16" t="s">
        <v>53</v>
      </c>
      <c r="K11" s="16" t="s">
        <v>54</v>
      </c>
      <c r="L11" s="16" t="s">
        <v>55</v>
      </c>
      <c r="M11" s="16" t="s">
        <v>56</v>
      </c>
      <c r="N11" s="16" t="s">
        <v>57</v>
      </c>
      <c r="O11" s="18" t="s">
        <v>58</v>
      </c>
    </row>
    <row r="12" spans="1:15" ht="17.100000000000001" customHeight="1" x14ac:dyDescent="0.2">
      <c r="A12" s="19">
        <f>[11]GBG!A4</f>
        <v>52</v>
      </c>
      <c r="B12" s="19">
        <f>[11]GBG!M4</f>
        <v>10</v>
      </c>
      <c r="C12" s="20" t="str">
        <f>[11]GBG!B4</f>
        <v>Seitz, Tim</v>
      </c>
      <c r="D12" s="20">
        <f>[11]GBG!X4</f>
        <v>27</v>
      </c>
      <c r="E12" s="20">
        <f>[11]GBG!AJ4</f>
        <v>7</v>
      </c>
      <c r="F12" s="20">
        <f>[11]GBG!AU4</f>
        <v>12</v>
      </c>
      <c r="G12" s="20">
        <f>[11]GBG!BG4</f>
        <v>2</v>
      </c>
      <c r="H12" s="20">
        <f>[11]GBG!BR4</f>
        <v>0</v>
      </c>
      <c r="I12" s="20">
        <f>[11]GBG!CD4</f>
        <v>0</v>
      </c>
      <c r="J12" s="20">
        <f>[11]GBG!CO4</f>
        <v>5</v>
      </c>
      <c r="K12" s="20">
        <f>[11]GBG!DA4</f>
        <v>3</v>
      </c>
      <c r="L12" s="20">
        <f>[11]GBG!DL4</f>
        <v>0</v>
      </c>
      <c r="M12" s="21">
        <f t="shared" ref="M12:M24" si="0">F12/D12</f>
        <v>0.44444444444444442</v>
      </c>
      <c r="N12" s="20">
        <f>F12+G12+(H12*2)+(I12*3)</f>
        <v>14</v>
      </c>
      <c r="O12" s="21">
        <f>N12/D12</f>
        <v>0.51851851851851849</v>
      </c>
    </row>
    <row r="13" spans="1:15" ht="17.100000000000001" customHeight="1" x14ac:dyDescent="0.2">
      <c r="A13" s="19">
        <f>[11]GBG!A5</f>
        <v>51</v>
      </c>
      <c r="B13" s="19">
        <f>[11]GBG!M5</f>
        <v>10</v>
      </c>
      <c r="C13" s="20" t="str">
        <f>[11]GBG!B5</f>
        <v>Millon, Ernie</v>
      </c>
      <c r="D13" s="20">
        <f>[11]GBG!X5</f>
        <v>29</v>
      </c>
      <c r="E13" s="20">
        <f>[11]GBG!AJ5</f>
        <v>9</v>
      </c>
      <c r="F13" s="20">
        <f>[11]GBG!AU5</f>
        <v>11</v>
      </c>
      <c r="G13" s="20">
        <f>[11]GBG!BG5</f>
        <v>4</v>
      </c>
      <c r="H13" s="20">
        <f>[11]GBG!BR5</f>
        <v>0</v>
      </c>
      <c r="I13" s="20">
        <f>[11]GBG!CD5</f>
        <v>0</v>
      </c>
      <c r="J13" s="20">
        <f>[11]GBG!CO5</f>
        <v>4</v>
      </c>
      <c r="K13" s="20">
        <f>[11]GBG!DA5</f>
        <v>2</v>
      </c>
      <c r="L13" s="20">
        <f>[11]GBG!DL5</f>
        <v>7</v>
      </c>
      <c r="M13" s="21">
        <f t="shared" si="0"/>
        <v>0.37931034482758619</v>
      </c>
      <c r="N13" s="20">
        <f>F13+G13+(H13*2)+(I13*3)</f>
        <v>15</v>
      </c>
      <c r="O13" s="21">
        <f t="shared" ref="O13:O24" si="1">N13/D13</f>
        <v>0.51724137931034486</v>
      </c>
    </row>
    <row r="14" spans="1:15" ht="17.100000000000001" customHeight="1" x14ac:dyDescent="0.2">
      <c r="A14" s="19">
        <f>[11]GBG!A6</f>
        <v>53</v>
      </c>
      <c r="B14" s="19">
        <f>[11]GBG!M6</f>
        <v>9</v>
      </c>
      <c r="C14" s="20" t="str">
        <f>[11]GBG!B6</f>
        <v>Shoff, Todd</v>
      </c>
      <c r="D14" s="20">
        <f>[11]GBG!X6</f>
        <v>25</v>
      </c>
      <c r="E14" s="20">
        <f>[11]GBG!AJ6</f>
        <v>8</v>
      </c>
      <c r="F14" s="20">
        <f>[11]GBG!AU6</f>
        <v>12</v>
      </c>
      <c r="G14" s="20">
        <f>[11]GBG!BG6</f>
        <v>2</v>
      </c>
      <c r="H14" s="20">
        <f>[11]GBG!BR6</f>
        <v>0</v>
      </c>
      <c r="I14" s="20">
        <f>[11]GBG!CD6</f>
        <v>0</v>
      </c>
      <c r="J14" s="20">
        <f>[11]GBG!CO6</f>
        <v>6</v>
      </c>
      <c r="K14" s="20">
        <f>[11]GBG!DA6</f>
        <v>1</v>
      </c>
      <c r="L14" s="20">
        <f>[11]GBG!DL6</f>
        <v>2</v>
      </c>
      <c r="M14" s="21">
        <f t="shared" si="0"/>
        <v>0.48</v>
      </c>
      <c r="N14" s="20">
        <f t="shared" ref="N14:N24" si="2">F14+G14+(H14*2)+(I14*3)</f>
        <v>14</v>
      </c>
      <c r="O14" s="21">
        <f t="shared" si="1"/>
        <v>0.56000000000000005</v>
      </c>
    </row>
    <row r="15" spans="1:15" ht="17.100000000000001" customHeight="1" x14ac:dyDescent="0.2">
      <c r="A15" s="19">
        <f>[11]GBG!A7</f>
        <v>52</v>
      </c>
      <c r="B15" s="19">
        <f>[11]GBG!M7</f>
        <v>10</v>
      </c>
      <c r="C15" s="20" t="str">
        <f>[11]GBG!B7</f>
        <v>Pessognelli, Ken</v>
      </c>
      <c r="D15" s="20">
        <f>[11]GBG!X7</f>
        <v>27</v>
      </c>
      <c r="E15" s="20">
        <f>[11]GBG!AJ7</f>
        <v>7</v>
      </c>
      <c r="F15" s="20">
        <f>[11]GBG!AU7</f>
        <v>15</v>
      </c>
      <c r="G15" s="20">
        <f>[11]GBG!BG7</f>
        <v>3</v>
      </c>
      <c r="H15" s="20">
        <f>[11]GBG!BR7</f>
        <v>0</v>
      </c>
      <c r="I15" s="20">
        <f>[11]GBG!CD7</f>
        <v>0</v>
      </c>
      <c r="J15" s="20">
        <f>[11]GBG!CO7</f>
        <v>9</v>
      </c>
      <c r="K15" s="20">
        <f>[11]GBG!DA7</f>
        <v>3</v>
      </c>
      <c r="L15" s="20">
        <f>[11]GBG!DL7</f>
        <v>1</v>
      </c>
      <c r="M15" s="21">
        <f t="shared" si="0"/>
        <v>0.55555555555555558</v>
      </c>
      <c r="N15" s="20">
        <f t="shared" si="2"/>
        <v>18</v>
      </c>
      <c r="O15" s="21">
        <f t="shared" si="1"/>
        <v>0.66666666666666663</v>
      </c>
    </row>
    <row r="16" spans="1:15" ht="17.100000000000001" customHeight="1" x14ac:dyDescent="0.2">
      <c r="A16" s="19">
        <f>[11]GBG!A8</f>
        <v>47</v>
      </c>
      <c r="B16" s="19">
        <f>[11]GBG!M8</f>
        <v>9</v>
      </c>
      <c r="C16" s="20" t="str">
        <f>[11]GBG!B8</f>
        <v>Burk, Steve</v>
      </c>
      <c r="D16" s="20">
        <f>[11]GBG!X8</f>
        <v>22</v>
      </c>
      <c r="E16" s="20">
        <f>[11]GBG!AJ8</f>
        <v>4</v>
      </c>
      <c r="F16" s="20">
        <f>[11]GBG!AU8</f>
        <v>15</v>
      </c>
      <c r="G16" s="20">
        <f>[11]GBG!BG8</f>
        <v>3</v>
      </c>
      <c r="H16" s="20">
        <f>[11]GBG!BR8</f>
        <v>0</v>
      </c>
      <c r="I16" s="20">
        <f>[11]GBG!CD8</f>
        <v>0</v>
      </c>
      <c r="J16" s="20">
        <f>[11]GBG!CO8</f>
        <v>5</v>
      </c>
      <c r="K16" s="20">
        <f>[11]GBG!DA8</f>
        <v>5</v>
      </c>
      <c r="L16" s="20">
        <f>[11]GBG!DL8</f>
        <v>1</v>
      </c>
      <c r="M16" s="21">
        <f t="shared" si="0"/>
        <v>0.68181818181818177</v>
      </c>
      <c r="N16" s="20">
        <f t="shared" si="2"/>
        <v>18</v>
      </c>
      <c r="O16" s="21">
        <f t="shared" si="1"/>
        <v>0.81818181818181823</v>
      </c>
    </row>
    <row r="17" spans="1:15" ht="17.100000000000001" customHeight="1" x14ac:dyDescent="0.2">
      <c r="A17" s="19">
        <f>[11]GBG!A9</f>
        <v>56</v>
      </c>
      <c r="B17" s="19">
        <f>[11]GBG!M9</f>
        <v>10</v>
      </c>
      <c r="C17" s="20" t="str">
        <f>[11]GBG!B9</f>
        <v>Riccobono, Ric</v>
      </c>
      <c r="D17" s="20">
        <f>[11]GBG!X9</f>
        <v>29</v>
      </c>
      <c r="E17" s="20">
        <f>[11]GBG!AJ9</f>
        <v>6</v>
      </c>
      <c r="F17" s="20">
        <f>[11]GBG!AU9</f>
        <v>11</v>
      </c>
      <c r="G17" s="20">
        <f>[11]GBG!BG9</f>
        <v>0</v>
      </c>
      <c r="H17" s="20">
        <f>[11]GBG!BR9</f>
        <v>0</v>
      </c>
      <c r="I17" s="20">
        <f>[11]GBG!CD9</f>
        <v>0</v>
      </c>
      <c r="J17" s="20">
        <f>[11]GBG!CO9</f>
        <v>7</v>
      </c>
      <c r="K17" s="20">
        <f>[11]GBG!DA9</f>
        <v>1</v>
      </c>
      <c r="L17" s="20">
        <f>[11]GBG!DL9</f>
        <v>7</v>
      </c>
      <c r="M17" s="21">
        <f t="shared" si="0"/>
        <v>0.37931034482758619</v>
      </c>
      <c r="N17" s="20">
        <f t="shared" si="2"/>
        <v>11</v>
      </c>
      <c r="O17" s="21">
        <f t="shared" si="1"/>
        <v>0.37931034482758619</v>
      </c>
    </row>
    <row r="18" spans="1:15" ht="17.100000000000001" customHeight="1" x14ac:dyDescent="0.2">
      <c r="A18" s="19">
        <f>[11]GBG!A10</f>
        <v>47</v>
      </c>
      <c r="B18" s="19">
        <f>[11]GBG!M10</f>
        <v>9</v>
      </c>
      <c r="C18" s="20" t="str">
        <f>[11]GBG!B10</f>
        <v>Shirey, Mike</v>
      </c>
      <c r="D18" s="20">
        <f>[11]GBG!X10</f>
        <v>27</v>
      </c>
      <c r="E18" s="20">
        <f>[11]GBG!AJ10</f>
        <v>4</v>
      </c>
      <c r="F18" s="20">
        <f>[11]GBG!AU10</f>
        <v>10</v>
      </c>
      <c r="G18" s="20">
        <f>[11]GBG!BG10</f>
        <v>1</v>
      </c>
      <c r="H18" s="20">
        <f>[11]GBG!BR10</f>
        <v>1</v>
      </c>
      <c r="I18" s="20">
        <f>[11]GBG!CD10</f>
        <v>0</v>
      </c>
      <c r="J18" s="20">
        <f>[11]GBG!CO10</f>
        <v>3</v>
      </c>
      <c r="K18" s="20">
        <f>[11]GBG!DA10</f>
        <v>1</v>
      </c>
      <c r="L18" s="20">
        <f>[11]GBG!DL10</f>
        <v>3</v>
      </c>
      <c r="M18" s="21">
        <f t="shared" si="0"/>
        <v>0.37037037037037035</v>
      </c>
      <c r="N18" s="20">
        <f t="shared" si="2"/>
        <v>13</v>
      </c>
      <c r="O18" s="21">
        <f t="shared" si="1"/>
        <v>0.48148148148148145</v>
      </c>
    </row>
    <row r="19" spans="1:15" ht="17.100000000000001" customHeight="1" x14ac:dyDescent="0.2">
      <c r="A19" s="19">
        <f>[11]GBG!A11</f>
        <v>41</v>
      </c>
      <c r="B19" s="19">
        <f>[11]GBG!M11</f>
        <v>3</v>
      </c>
      <c r="C19" s="20" t="str">
        <f>[11]GBG!B11</f>
        <v>Yerg, Jason</v>
      </c>
      <c r="D19" s="20">
        <f>[11]GBG!X11</f>
        <v>9</v>
      </c>
      <c r="E19" s="20">
        <f>[11]GBG!AJ11</f>
        <v>2</v>
      </c>
      <c r="F19" s="20">
        <f>[11]GBG!AU11</f>
        <v>4</v>
      </c>
      <c r="G19" s="20">
        <f>[11]GBG!BG11</f>
        <v>2</v>
      </c>
      <c r="H19" s="20">
        <f>[11]GBG!BR11</f>
        <v>0</v>
      </c>
      <c r="I19" s="20">
        <f>[11]GBG!CD11</f>
        <v>0</v>
      </c>
      <c r="J19" s="20">
        <f>[11]GBG!CO11</f>
        <v>2</v>
      </c>
      <c r="K19" s="20">
        <f>[11]GBG!DA11</f>
        <v>0</v>
      </c>
      <c r="L19" s="20">
        <f>[11]GBG!DL11</f>
        <v>0</v>
      </c>
      <c r="M19" s="21">
        <f t="shared" si="0"/>
        <v>0.44444444444444442</v>
      </c>
      <c r="N19" s="20">
        <f t="shared" si="2"/>
        <v>6</v>
      </c>
      <c r="O19" s="21">
        <f t="shared" si="1"/>
        <v>0.66666666666666663</v>
      </c>
    </row>
    <row r="20" spans="1:15" ht="17.100000000000001" customHeight="1" x14ac:dyDescent="0.2">
      <c r="A20" s="19">
        <f>[11]GBG!A12</f>
        <v>53</v>
      </c>
      <c r="B20" s="19">
        <f>[11]GBG!M12</f>
        <v>8</v>
      </c>
      <c r="C20" s="20" t="str">
        <f>[11]GBG!B12</f>
        <v>Frey, Joe</v>
      </c>
      <c r="D20" s="20">
        <f>[11]GBG!X12</f>
        <v>22</v>
      </c>
      <c r="E20" s="20">
        <f>[11]GBG!AJ12</f>
        <v>0</v>
      </c>
      <c r="F20" s="20">
        <f>[11]GBG!AU12</f>
        <v>7</v>
      </c>
      <c r="G20" s="20">
        <f>[11]GBG!BG12</f>
        <v>0</v>
      </c>
      <c r="H20" s="20">
        <f>[11]GBG!BR12</f>
        <v>0</v>
      </c>
      <c r="I20" s="20">
        <f>[11]GBG!CD12</f>
        <v>0</v>
      </c>
      <c r="J20" s="20">
        <f>[11]GBG!CO12</f>
        <v>4</v>
      </c>
      <c r="K20" s="20">
        <f>[11]GBG!DA12</f>
        <v>2</v>
      </c>
      <c r="L20" s="20">
        <f>[11]GBG!DL12</f>
        <v>8</v>
      </c>
      <c r="M20" s="21">
        <f t="shared" si="0"/>
        <v>0.31818181818181818</v>
      </c>
      <c r="N20" s="20">
        <f t="shared" si="2"/>
        <v>7</v>
      </c>
      <c r="O20" s="21">
        <f t="shared" si="1"/>
        <v>0.31818181818181818</v>
      </c>
    </row>
    <row r="21" spans="1:15" ht="17.100000000000001" customHeight="1" x14ac:dyDescent="0.2">
      <c r="A21" s="19">
        <f>[11]GBG!A13</f>
        <v>43</v>
      </c>
      <c r="B21" s="19">
        <f>[11]GBG!M13</f>
        <v>9</v>
      </c>
      <c r="C21" s="20" t="str">
        <f>[11]GBG!B13</f>
        <v>Willet, Dave</v>
      </c>
      <c r="D21" s="20">
        <f>[11]GBG!X13</f>
        <v>25</v>
      </c>
      <c r="E21" s="20">
        <f>[11]GBG!AJ13</f>
        <v>2</v>
      </c>
      <c r="F21" s="20">
        <f>[11]GBG!AU13</f>
        <v>7</v>
      </c>
      <c r="G21" s="20">
        <f>[11]GBG!BG13</f>
        <v>0</v>
      </c>
      <c r="H21" s="20">
        <f>[11]GBG!BR13</f>
        <v>0</v>
      </c>
      <c r="I21" s="20">
        <f>[11]GBG!CD13</f>
        <v>0</v>
      </c>
      <c r="J21" s="20">
        <f>[11]GBG!CO13</f>
        <v>2</v>
      </c>
      <c r="K21" s="20">
        <f>[11]GBG!DA13</f>
        <v>3</v>
      </c>
      <c r="L21" s="20">
        <f>[11]GBG!DL13</f>
        <v>10</v>
      </c>
      <c r="M21" s="21">
        <f t="shared" si="0"/>
        <v>0.28000000000000003</v>
      </c>
      <c r="N21" s="20">
        <f t="shared" si="2"/>
        <v>7</v>
      </c>
      <c r="O21" s="21">
        <f t="shared" si="1"/>
        <v>0.28000000000000003</v>
      </c>
    </row>
    <row r="22" spans="1:15" ht="17.100000000000001" customHeight="1" x14ac:dyDescent="0.2">
      <c r="A22" s="19">
        <f>[11]GBG!A14</f>
        <v>41</v>
      </c>
      <c r="B22" s="19">
        <f>[11]GBG!M14</f>
        <v>7</v>
      </c>
      <c r="C22" s="20" t="str">
        <f>[11]GBG!B14</f>
        <v>Aylward, Bruce</v>
      </c>
      <c r="D22" s="20">
        <f>[11]GBG!X14</f>
        <v>17</v>
      </c>
      <c r="E22" s="20">
        <f>[11]GBG!AJ14</f>
        <v>3</v>
      </c>
      <c r="F22" s="20">
        <f>[11]GBG!AU14</f>
        <v>7</v>
      </c>
      <c r="G22" s="20">
        <f>[11]GBG!BG14</f>
        <v>1</v>
      </c>
      <c r="H22" s="20">
        <f>[11]GBG!BR14</f>
        <v>0</v>
      </c>
      <c r="I22" s="20">
        <f>[11]GBG!CD14</f>
        <v>0</v>
      </c>
      <c r="J22" s="20">
        <f>[11]GBG!CO14</f>
        <v>2</v>
      </c>
      <c r="K22" s="20">
        <f>[11]GBG!DA14</f>
        <v>3</v>
      </c>
      <c r="L22" s="20">
        <f>[11]GBG!DL14</f>
        <v>4</v>
      </c>
      <c r="M22" s="21">
        <f t="shared" si="0"/>
        <v>0.41176470588235292</v>
      </c>
      <c r="N22" s="20">
        <f t="shared" si="2"/>
        <v>8</v>
      </c>
      <c r="O22" s="21">
        <f t="shared" si="1"/>
        <v>0.47058823529411764</v>
      </c>
    </row>
    <row r="23" spans="1:15" ht="17.100000000000001" customHeight="1" x14ac:dyDescent="0.2">
      <c r="A23" s="19">
        <f>[11]GBG!A15</f>
        <v>40</v>
      </c>
      <c r="B23" s="19">
        <f>[11]GBG!M15</f>
        <v>9</v>
      </c>
      <c r="C23" s="20" t="str">
        <f>[11]GBG!B15</f>
        <v>Frey, Charles</v>
      </c>
      <c r="D23" s="20">
        <f>[11]GBG!X15</f>
        <v>21</v>
      </c>
      <c r="E23" s="20">
        <f>[11]GBG!AJ15</f>
        <v>1</v>
      </c>
      <c r="F23" s="20">
        <f>[11]GBG!AU15</f>
        <v>0</v>
      </c>
      <c r="G23" s="20">
        <f>[11]GBG!BG15</f>
        <v>0</v>
      </c>
      <c r="H23" s="20">
        <f>[11]GBG!BR15</f>
        <v>0</v>
      </c>
      <c r="I23" s="20">
        <f>[11]GBG!CD15</f>
        <v>0</v>
      </c>
      <c r="J23" s="20">
        <f>[11]GBG!CO15</f>
        <v>0</v>
      </c>
      <c r="K23" s="20">
        <f>[11]GBG!DA15</f>
        <v>4</v>
      </c>
      <c r="L23" s="20">
        <f>[11]GBG!DL15</f>
        <v>12</v>
      </c>
      <c r="M23" s="21">
        <f t="shared" si="0"/>
        <v>0</v>
      </c>
      <c r="N23" s="20">
        <f t="shared" si="2"/>
        <v>0</v>
      </c>
      <c r="O23" s="21">
        <f t="shared" si="1"/>
        <v>0</v>
      </c>
    </row>
    <row r="24" spans="1:15" ht="17.100000000000001" customHeight="1" x14ac:dyDescent="0.2">
      <c r="A24" s="19">
        <f>[11]GBG!A16</f>
        <v>59</v>
      </c>
      <c r="B24" s="19">
        <f>[11]GBG!M16</f>
        <v>9</v>
      </c>
      <c r="C24" s="20" t="str">
        <f>[11]GBG!B16</f>
        <v>Wentland, Barry</v>
      </c>
      <c r="D24" s="20">
        <f>[11]GBG!X16</f>
        <v>23</v>
      </c>
      <c r="E24" s="20">
        <f>[11]GBG!AJ16</f>
        <v>2</v>
      </c>
      <c r="F24" s="20">
        <f>[11]GBG!AU16</f>
        <v>7</v>
      </c>
      <c r="G24" s="20">
        <f>[11]GBG!BG16</f>
        <v>1</v>
      </c>
      <c r="H24" s="20">
        <f>[11]GBG!BR16</f>
        <v>0</v>
      </c>
      <c r="I24" s="20">
        <f>[11]GBG!CD16</f>
        <v>0</v>
      </c>
      <c r="J24" s="20">
        <f>[11]GBG!CO16</f>
        <v>4</v>
      </c>
      <c r="K24" s="20">
        <f>[11]GBG!DA16</f>
        <v>4</v>
      </c>
      <c r="L24" s="20">
        <f>[11]GBG!DL16</f>
        <v>3</v>
      </c>
      <c r="M24" s="21">
        <f t="shared" si="0"/>
        <v>0.30434782608695654</v>
      </c>
      <c r="N24" s="20">
        <f t="shared" si="2"/>
        <v>8</v>
      </c>
      <c r="O24" s="21">
        <f t="shared" si="1"/>
        <v>0.34782608695652173</v>
      </c>
    </row>
    <row r="25" spans="1:15" ht="17.100000000000001" customHeight="1" x14ac:dyDescent="0.2">
      <c r="A25" s="19"/>
      <c r="B25" s="19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1"/>
      <c r="N25" s="20"/>
      <c r="O25" s="21"/>
    </row>
    <row r="26" spans="1:15" ht="17.100000000000001" customHeight="1" x14ac:dyDescent="0.2">
      <c r="A26" s="19"/>
      <c r="B26" s="19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1"/>
      <c r="N26" s="20"/>
      <c r="O26" s="21"/>
    </row>
    <row r="27" spans="1:15" ht="17.100000000000001" customHeight="1" x14ac:dyDescent="0.2">
      <c r="A27" s="19"/>
      <c r="B27" s="19">
        <f>[11]GBG!M19</f>
        <v>0</v>
      </c>
      <c r="C27" s="20" t="str">
        <f>[11]GBG!B19</f>
        <v>Others</v>
      </c>
      <c r="D27" s="20">
        <f>[11]GBG!X19</f>
        <v>0</v>
      </c>
      <c r="E27" s="20">
        <f>[11]GBG!AJ19</f>
        <v>0</v>
      </c>
      <c r="F27" s="20">
        <f>[11]GBG!AU19</f>
        <v>0</v>
      </c>
      <c r="G27" s="20">
        <f>[11]GBG!BG19</f>
        <v>0</v>
      </c>
      <c r="H27" s="20">
        <f>[11]GBG!BR19</f>
        <v>0</v>
      </c>
      <c r="I27" s="20">
        <f>[11]GBG!CD19</f>
        <v>0</v>
      </c>
      <c r="J27" s="20">
        <f>[11]GBG!CO19</f>
        <v>0</v>
      </c>
      <c r="K27" s="20">
        <f>[11]GBG!DA19</f>
        <v>0</v>
      </c>
      <c r="L27" s="20">
        <f>[11]GBG!DL19</f>
        <v>0</v>
      </c>
      <c r="M27" s="21" t="e">
        <f>F27/D27</f>
        <v>#DIV/0!</v>
      </c>
      <c r="N27" s="20">
        <f>F27+G27+(H27*2)+(I27*3)</f>
        <v>0</v>
      </c>
      <c r="O27" s="21" t="e">
        <f>N27/D27</f>
        <v>#DIV/0!</v>
      </c>
    </row>
    <row r="28" spans="1:15" ht="17.100000000000001" customHeight="1" x14ac:dyDescent="0.2">
      <c r="A28" s="19"/>
      <c r="B28" s="19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1"/>
      <c r="N28" s="20"/>
      <c r="O28" s="21"/>
    </row>
    <row r="29" spans="1:15" ht="17.100000000000001" customHeight="1" x14ac:dyDescent="0.2">
      <c r="A29" s="22">
        <f>[11]GBG!A21</f>
        <v>635</v>
      </c>
      <c r="B29" s="22">
        <f>[11]GBG!M21</f>
        <v>112</v>
      </c>
      <c r="C29" s="22" t="s">
        <v>59</v>
      </c>
      <c r="D29" s="23">
        <f>[11]GBG!X21</f>
        <v>303</v>
      </c>
      <c r="E29" s="20">
        <f>[11]GBG!AJ21</f>
        <v>55</v>
      </c>
      <c r="F29" s="20">
        <f>[11]GBG!AU21</f>
        <v>118</v>
      </c>
      <c r="G29" s="20">
        <f>[11]GBG!BG21</f>
        <v>19</v>
      </c>
      <c r="H29" s="20">
        <f>[11]GBG!BR21</f>
        <v>1</v>
      </c>
      <c r="I29" s="20">
        <f>[11]GBG!CD21</f>
        <v>0</v>
      </c>
      <c r="J29" s="20">
        <f>[11]GBG!CO21</f>
        <v>53</v>
      </c>
      <c r="K29" s="20">
        <f>[11]GBG!DA21</f>
        <v>32</v>
      </c>
      <c r="L29" s="20">
        <f>[11]GBG!DL21</f>
        <v>58</v>
      </c>
      <c r="M29" s="21">
        <f>F29/D29</f>
        <v>0.38943894389438943</v>
      </c>
      <c r="N29" s="24">
        <f>SUM(N12:N28)</f>
        <v>139</v>
      </c>
      <c r="O29" s="21">
        <f>N29/D29</f>
        <v>0.45874587458745875</v>
      </c>
    </row>
    <row r="30" spans="1:15" ht="17.100000000000001" customHeight="1" x14ac:dyDescent="0.2">
      <c r="A30" s="25">
        <f>A29/13</f>
        <v>48.846153846153847</v>
      </c>
      <c r="B30" s="10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7"/>
      <c r="N30" s="26"/>
      <c r="O30" s="27"/>
    </row>
    <row r="31" spans="1:15" s="29" customFormat="1" ht="17.100000000000001" customHeight="1" x14ac:dyDescent="0.2">
      <c r="A31" s="28"/>
      <c r="B31" s="28"/>
    </row>
    <row r="32" spans="1:15" ht="17.100000000000001" customHeight="1" x14ac:dyDescent="0.2">
      <c r="A32" s="16" t="s">
        <v>44</v>
      </c>
      <c r="B32" s="16" t="s">
        <v>45</v>
      </c>
      <c r="C32" s="16" t="s">
        <v>46</v>
      </c>
      <c r="D32" s="16" t="s">
        <v>60</v>
      </c>
      <c r="E32" s="16" t="s">
        <v>49</v>
      </c>
      <c r="F32" s="16" t="s">
        <v>48</v>
      </c>
      <c r="G32" s="16" t="s">
        <v>54</v>
      </c>
      <c r="H32" s="16" t="s">
        <v>55</v>
      </c>
      <c r="I32" s="16" t="s">
        <v>61</v>
      </c>
      <c r="J32" s="16" t="s">
        <v>62</v>
      </c>
      <c r="K32" s="16" t="s">
        <v>63</v>
      </c>
      <c r="L32" s="16" t="s">
        <v>64</v>
      </c>
      <c r="M32" s="16" t="s">
        <v>2</v>
      </c>
      <c r="N32" s="16" t="s">
        <v>5</v>
      </c>
      <c r="O32" s="30" t="s">
        <v>65</v>
      </c>
    </row>
    <row r="33" spans="1:15" ht="17.100000000000001" customHeight="1" x14ac:dyDescent="0.2">
      <c r="A33" s="19">
        <f>[11]GBG!A25</f>
        <v>51</v>
      </c>
      <c r="B33" s="19">
        <f>[11]GBG!M25</f>
        <v>4</v>
      </c>
      <c r="C33" s="20" t="str">
        <f>[11]GBG!B25</f>
        <v>Millon, Ernie</v>
      </c>
      <c r="D33" s="21">
        <f>[11]GBG!X25</f>
        <v>7</v>
      </c>
      <c r="E33" s="20">
        <f>[11]GBG!AJ25</f>
        <v>12</v>
      </c>
      <c r="F33" s="20">
        <f>[11]GBG!AU25</f>
        <v>9</v>
      </c>
      <c r="G33" s="20">
        <f>[11]GBG!BG25</f>
        <v>5</v>
      </c>
      <c r="H33" s="20">
        <f>[11]GBG!BR25</f>
        <v>6</v>
      </c>
      <c r="I33" s="31">
        <f>E33*7/D33</f>
        <v>12</v>
      </c>
      <c r="J33" s="31">
        <f>F33*7/D33</f>
        <v>9</v>
      </c>
      <c r="K33" s="31">
        <f>G33*7/D33</f>
        <v>5</v>
      </c>
      <c r="L33" s="31">
        <f>H33*7/D33</f>
        <v>6</v>
      </c>
      <c r="M33" s="20">
        <f>[11]GBG!CD25</f>
        <v>1</v>
      </c>
      <c r="N33" s="20">
        <f>[11]GBG!CO25</f>
        <v>1</v>
      </c>
      <c r="O33" s="20">
        <f>[11]GBG!DA25</f>
        <v>0</v>
      </c>
    </row>
    <row r="34" spans="1:15" ht="17.100000000000001" customHeight="1" x14ac:dyDescent="0.2">
      <c r="A34" s="19">
        <f>[11]GBG!A26</f>
        <v>53</v>
      </c>
      <c r="B34" s="19">
        <f>[11]GBG!M26</f>
        <v>9</v>
      </c>
      <c r="C34" s="20" t="str">
        <f>[11]GBG!B26</f>
        <v>Shoff, Todd</v>
      </c>
      <c r="D34" s="21">
        <f>[11]GBG!X26</f>
        <v>35.332999999999998</v>
      </c>
      <c r="E34" s="20">
        <f>[11]GBG!AJ26</f>
        <v>54</v>
      </c>
      <c r="F34" s="20">
        <f>[11]GBG!AU26</f>
        <v>35</v>
      </c>
      <c r="G34" s="20">
        <f>[11]GBG!BG26</f>
        <v>21</v>
      </c>
      <c r="H34" s="20">
        <f>[11]GBG!BR26</f>
        <v>34</v>
      </c>
      <c r="I34" s="31">
        <f>E34*7/D34</f>
        <v>10.698214134095606</v>
      </c>
      <c r="J34" s="31">
        <f>F34*7/D34</f>
        <v>6.9340276795064106</v>
      </c>
      <c r="K34" s="31">
        <f>G34*7/D34</f>
        <v>4.160416607703846</v>
      </c>
      <c r="L34" s="31">
        <f>H34*7/D34</f>
        <v>6.7359126029490843</v>
      </c>
      <c r="M34" s="20">
        <f>[11]GBG!CD26</f>
        <v>2</v>
      </c>
      <c r="N34" s="20">
        <f>[11]GBG!CO26</f>
        <v>2</v>
      </c>
      <c r="O34" s="20">
        <f>[11]GBG!DA26</f>
        <v>0</v>
      </c>
    </row>
    <row r="35" spans="1:15" ht="17.100000000000001" customHeight="1" x14ac:dyDescent="0.2">
      <c r="A35" s="19">
        <f>[11]GBG!A27</f>
        <v>52</v>
      </c>
      <c r="B35" s="19">
        <f>[11]GBG!M27</f>
        <v>8</v>
      </c>
      <c r="C35" s="20" t="str">
        <f>[11]GBG!B27</f>
        <v>Pessognelli, Ken</v>
      </c>
      <c r="D35" s="21">
        <f>[11]GBG!X27</f>
        <v>21.667000000000002</v>
      </c>
      <c r="E35" s="20">
        <f>[11]GBG!AJ27</f>
        <v>33</v>
      </c>
      <c r="F35" s="20">
        <f>[11]GBG!AU27</f>
        <v>18</v>
      </c>
      <c r="G35" s="20">
        <f>[11]GBG!BG27</f>
        <v>18</v>
      </c>
      <c r="H35" s="20">
        <f>[11]GBG!BR27</f>
        <v>7</v>
      </c>
      <c r="I35" s="31">
        <f>E35*7/D35</f>
        <v>10.661374440393224</v>
      </c>
      <c r="J35" s="31">
        <f>F35*7/D35</f>
        <v>5.8152951493053946</v>
      </c>
      <c r="K35" s="31">
        <f>G35*7/D35</f>
        <v>5.8152951493053946</v>
      </c>
      <c r="L35" s="31">
        <f>H35*7/D35</f>
        <v>2.2615036691743202</v>
      </c>
      <c r="M35" s="20">
        <f>[11]GBG!CD27</f>
        <v>2</v>
      </c>
      <c r="N35" s="20">
        <f>[11]GBG!CO27</f>
        <v>1</v>
      </c>
      <c r="O35" s="20">
        <f>[11]GBG!DA27</f>
        <v>2</v>
      </c>
    </row>
    <row r="36" spans="1:15" ht="17.100000000000001" customHeight="1" x14ac:dyDescent="0.2">
      <c r="A36" s="19">
        <f>[11]GBG!A28</f>
        <v>52</v>
      </c>
      <c r="B36" s="19">
        <f>[11]GBG!M28</f>
        <v>1</v>
      </c>
      <c r="C36" s="20" t="str">
        <f>[11]GBG!B28</f>
        <v>Seitz, Tim</v>
      </c>
      <c r="D36" s="21">
        <f>[11]GBG!X28</f>
        <v>2</v>
      </c>
      <c r="E36" s="20">
        <f>[11]GBG!AJ28</f>
        <v>7</v>
      </c>
      <c r="F36" s="20">
        <f>[11]GBG!AU28</f>
        <v>9</v>
      </c>
      <c r="G36" s="20">
        <f>[11]GBG!BG28</f>
        <v>6</v>
      </c>
      <c r="H36" s="20">
        <f>[11]GBG!BR28</f>
        <v>2</v>
      </c>
      <c r="I36" s="31">
        <f>E36*7/D36</f>
        <v>24.5</v>
      </c>
      <c r="J36" s="31">
        <f>F36*7/D36</f>
        <v>31.5</v>
      </c>
      <c r="K36" s="31">
        <f>G36*7/D36</f>
        <v>21</v>
      </c>
      <c r="L36" s="31">
        <f>H36*7/D36</f>
        <v>7</v>
      </c>
      <c r="M36" s="20">
        <f>[11]GBG!CD28</f>
        <v>0</v>
      </c>
      <c r="N36" s="20">
        <f>[11]GBG!CO28</f>
        <v>1</v>
      </c>
      <c r="O36" s="20">
        <f>[11]GBG!DA28</f>
        <v>0</v>
      </c>
    </row>
    <row r="37" spans="1:15" ht="17.100000000000001" customHeight="1" x14ac:dyDescent="0.2">
      <c r="A37" s="19"/>
      <c r="B37" s="19"/>
      <c r="C37" s="20"/>
      <c r="D37" s="21"/>
      <c r="E37" s="20"/>
      <c r="F37" s="20"/>
      <c r="G37" s="20"/>
      <c r="H37" s="20"/>
      <c r="I37" s="31"/>
      <c r="J37" s="31"/>
      <c r="K37" s="31"/>
      <c r="L37" s="31"/>
      <c r="M37" s="20"/>
      <c r="N37" s="20"/>
      <c r="O37" s="20"/>
    </row>
    <row r="38" spans="1:15" ht="17.100000000000001" customHeight="1" x14ac:dyDescent="0.2">
      <c r="A38" s="19"/>
      <c r="B38" s="19"/>
      <c r="C38" s="20"/>
      <c r="D38" s="21"/>
      <c r="E38" s="20"/>
      <c r="F38" s="20"/>
      <c r="G38" s="20"/>
      <c r="H38" s="20"/>
      <c r="I38" s="31"/>
      <c r="J38" s="31"/>
      <c r="K38" s="31"/>
      <c r="L38" s="31"/>
      <c r="M38" s="20"/>
      <c r="N38" s="20"/>
      <c r="O38" s="20"/>
    </row>
    <row r="39" spans="1:15" ht="17.100000000000001" customHeight="1" x14ac:dyDescent="0.2">
      <c r="A39" s="19"/>
      <c r="B39" s="19"/>
      <c r="C39" s="20"/>
      <c r="D39" s="21"/>
      <c r="E39" s="20"/>
      <c r="F39" s="20"/>
      <c r="G39" s="20"/>
      <c r="H39" s="20"/>
      <c r="I39" s="31"/>
      <c r="J39" s="31"/>
      <c r="K39" s="31"/>
      <c r="L39" s="31"/>
      <c r="M39" s="20"/>
      <c r="N39" s="20"/>
      <c r="O39" s="20"/>
    </row>
    <row r="40" spans="1:15" ht="17.100000000000001" customHeight="1" x14ac:dyDescent="0.2">
      <c r="A40" s="19"/>
      <c r="B40" s="19"/>
      <c r="C40" s="20"/>
      <c r="D40" s="21"/>
      <c r="E40" s="20"/>
      <c r="F40" s="20"/>
      <c r="G40" s="20"/>
      <c r="H40" s="20"/>
      <c r="I40" s="20"/>
      <c r="J40" s="20"/>
      <c r="K40" s="20"/>
      <c r="L40" s="20"/>
      <c r="M40" s="31"/>
      <c r="N40" s="31"/>
      <c r="O40" s="31"/>
    </row>
    <row r="41" spans="1:15" ht="17.100000000000001" customHeight="1" x14ac:dyDescent="0.2">
      <c r="A41" s="19"/>
      <c r="B41" s="19"/>
      <c r="C41" s="20"/>
      <c r="D41" s="21"/>
      <c r="E41" s="20"/>
      <c r="F41" s="20"/>
      <c r="G41" s="20"/>
      <c r="H41" s="20"/>
      <c r="I41" s="20"/>
      <c r="J41" s="20"/>
      <c r="K41" s="20"/>
      <c r="L41" s="20"/>
      <c r="M41" s="31"/>
      <c r="N41" s="31"/>
      <c r="O41" s="31"/>
    </row>
    <row r="42" spans="1:15" ht="17.100000000000001" customHeight="1" x14ac:dyDescent="0.2">
      <c r="A42" s="22"/>
      <c r="B42" s="22">
        <f>[11]GBG!M34</f>
        <v>22</v>
      </c>
      <c r="C42" s="22" t="s">
        <v>59</v>
      </c>
      <c r="D42" s="21">
        <f>[11]GBG!X34</f>
        <v>66</v>
      </c>
      <c r="E42" s="20">
        <f>[11]GBG!AJ34</f>
        <v>106</v>
      </c>
      <c r="F42" s="20">
        <f>[11]GBG!AU34</f>
        <v>71</v>
      </c>
      <c r="G42" s="20">
        <f>[11]GBG!BG34</f>
        <v>50</v>
      </c>
      <c r="H42" s="20">
        <f>[11]GBG!BR34</f>
        <v>49</v>
      </c>
      <c r="I42" s="31">
        <f>E42*7/D42</f>
        <v>11.242424242424242</v>
      </c>
      <c r="J42" s="31">
        <f>F42*7/D42</f>
        <v>7.5303030303030303</v>
      </c>
      <c r="K42" s="32">
        <f>G42*7/D42</f>
        <v>5.3030303030303028</v>
      </c>
      <c r="L42" s="32">
        <f>H42*7/D42</f>
        <v>5.1969696969696972</v>
      </c>
      <c r="M42" s="20">
        <f>[11]GBG!CD34</f>
        <v>5</v>
      </c>
      <c r="N42" s="20">
        <f>[11]GBG!CO34</f>
        <v>5</v>
      </c>
      <c r="O42" s="20">
        <f>[11]GBG!DA34</f>
        <v>2</v>
      </c>
    </row>
    <row r="43" spans="1:15" ht="17.100000000000001" customHeight="1" x14ac:dyDescent="0.2"/>
    <row r="44" spans="1:15" ht="17.100000000000001" customHeight="1" x14ac:dyDescent="0.2"/>
    <row r="45" spans="1:15" ht="17.100000000000001" customHeight="1" x14ac:dyDescent="0.2"/>
    <row r="46" spans="1:15" ht="17.100000000000001" customHeight="1" x14ac:dyDescent="0.2"/>
    <row r="47" spans="1:15" ht="17.100000000000001" customHeight="1" x14ac:dyDescent="0.2"/>
  </sheetData>
  <pageMargins left="0.25" right="0.25" top="0.5" bottom="0.5" header="0.25" footer="0"/>
  <pageSetup orientation="portrait" r:id="rId1"/>
  <headerFooter alignWithMargins="0">
    <oddHeader>&amp;CYork County Oldtimers Baseball League Statistics Sheet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7"/>
  <sheetViews>
    <sheetView topLeftCell="A4" zoomScaleNormal="100" workbookViewId="0">
      <selection activeCell="N10" sqref="N10"/>
    </sheetView>
  </sheetViews>
  <sheetFormatPr defaultRowHeight="12.75" x14ac:dyDescent="0.2"/>
  <cols>
    <col min="1" max="1" width="5.7109375" customWidth="1"/>
    <col min="2" max="2" width="4.7109375" customWidth="1"/>
    <col min="3" max="3" width="16.7109375" customWidth="1"/>
    <col min="4" max="4" width="7.7109375" customWidth="1"/>
    <col min="5" max="15" width="5.7109375" customWidth="1"/>
  </cols>
  <sheetData>
    <row r="1" spans="1:15" s="8" customFormat="1" ht="17.100000000000001" customHeight="1" x14ac:dyDescent="0.25">
      <c r="A1" s="1" t="s">
        <v>122</v>
      </c>
      <c r="B1" s="2"/>
      <c r="C1" s="2"/>
      <c r="D1" s="2"/>
      <c r="E1" s="3"/>
      <c r="F1" s="4"/>
      <c r="G1" s="5" t="s">
        <v>1</v>
      </c>
      <c r="H1" s="6" t="s">
        <v>5</v>
      </c>
      <c r="I1" s="7" t="s">
        <v>68</v>
      </c>
      <c r="J1" s="5" t="s">
        <v>4</v>
      </c>
      <c r="K1" s="6" t="s">
        <v>2</v>
      </c>
      <c r="L1" s="7" t="s">
        <v>135</v>
      </c>
      <c r="M1" s="5" t="s">
        <v>7</v>
      </c>
      <c r="N1" s="6" t="s">
        <v>2</v>
      </c>
      <c r="O1" s="7" t="s">
        <v>30</v>
      </c>
    </row>
    <row r="2" spans="1:15" s="8" customFormat="1" ht="17.100000000000001" customHeight="1" x14ac:dyDescent="0.25">
      <c r="A2" s="2"/>
      <c r="B2" s="2"/>
      <c r="C2" s="2"/>
      <c r="D2" s="2"/>
      <c r="E2" s="3"/>
      <c r="F2" s="3"/>
      <c r="G2" s="9">
        <v>41889</v>
      </c>
      <c r="H2" s="10" t="s">
        <v>9</v>
      </c>
      <c r="I2" s="11"/>
      <c r="J2" s="9">
        <v>41896</v>
      </c>
      <c r="K2" s="10" t="s">
        <v>9</v>
      </c>
      <c r="L2" s="11"/>
      <c r="M2" s="9">
        <v>41903</v>
      </c>
      <c r="N2" s="10" t="s">
        <v>9</v>
      </c>
      <c r="O2" s="11"/>
    </row>
    <row r="3" spans="1:15" s="8" customFormat="1" ht="17.100000000000001" customHeight="1" x14ac:dyDescent="0.25">
      <c r="A3" s="1" t="s">
        <v>10</v>
      </c>
      <c r="B3" s="2"/>
      <c r="C3" s="1" t="s">
        <v>134</v>
      </c>
      <c r="D3" s="2"/>
      <c r="E3" s="12"/>
      <c r="F3" s="3"/>
      <c r="G3" s="13" t="s">
        <v>12</v>
      </c>
      <c r="H3" s="14" t="s">
        <v>94</v>
      </c>
      <c r="I3" s="15"/>
      <c r="J3" s="13" t="s">
        <v>12</v>
      </c>
      <c r="K3" s="14" t="s">
        <v>70</v>
      </c>
      <c r="L3" s="15"/>
      <c r="M3" s="13" t="s">
        <v>125</v>
      </c>
      <c r="N3" s="14" t="s">
        <v>40</v>
      </c>
      <c r="O3" s="15"/>
    </row>
    <row r="4" spans="1:15" s="8" customFormat="1" ht="17.100000000000001" customHeight="1" x14ac:dyDescent="0.25">
      <c r="A4" s="2"/>
      <c r="B4" s="2"/>
      <c r="C4" s="2"/>
      <c r="D4" s="2"/>
      <c r="E4" s="3"/>
      <c r="F4" s="3"/>
      <c r="G4" s="5" t="s">
        <v>17</v>
      </c>
      <c r="H4" s="6" t="s">
        <v>5</v>
      </c>
      <c r="I4" s="7" t="s">
        <v>82</v>
      </c>
      <c r="J4" s="5" t="s">
        <v>19</v>
      </c>
      <c r="K4" s="6" t="s">
        <v>5</v>
      </c>
      <c r="L4" s="7" t="s">
        <v>136</v>
      </c>
      <c r="M4" s="5" t="s">
        <v>21</v>
      </c>
      <c r="N4" s="6" t="s">
        <v>5</v>
      </c>
      <c r="O4" s="7" t="s">
        <v>99</v>
      </c>
    </row>
    <row r="5" spans="1:15" s="8" customFormat="1" ht="17.100000000000001" customHeight="1" x14ac:dyDescent="0.25">
      <c r="A5" s="1" t="s">
        <v>23</v>
      </c>
      <c r="B5" s="2"/>
      <c r="C5" s="1" t="s">
        <v>140</v>
      </c>
      <c r="D5" s="2"/>
      <c r="E5" s="12"/>
      <c r="F5" s="3"/>
      <c r="G5" s="9">
        <v>41910</v>
      </c>
      <c r="H5" s="10" t="s">
        <v>9</v>
      </c>
      <c r="I5" s="11"/>
      <c r="J5" s="9">
        <v>41917</v>
      </c>
      <c r="K5" s="10" t="s">
        <v>9</v>
      </c>
      <c r="L5" s="11"/>
      <c r="M5" s="9">
        <v>41924</v>
      </c>
      <c r="N5" s="10" t="s">
        <v>9</v>
      </c>
      <c r="O5" s="11"/>
    </row>
    <row r="6" spans="1:15" s="8" customFormat="1" ht="17.100000000000001" customHeight="1" x14ac:dyDescent="0.25">
      <c r="A6" s="2" t="s">
        <v>130</v>
      </c>
      <c r="B6" s="2"/>
      <c r="C6" s="2" t="s">
        <v>141</v>
      </c>
      <c r="D6" s="2"/>
      <c r="E6" s="3"/>
      <c r="F6" s="3"/>
      <c r="G6" s="13" t="s">
        <v>12</v>
      </c>
      <c r="H6" s="14" t="s">
        <v>42</v>
      </c>
      <c r="I6" s="15"/>
      <c r="J6" s="13" t="s">
        <v>125</v>
      </c>
      <c r="K6" s="14" t="s">
        <v>25</v>
      </c>
      <c r="L6" s="15"/>
      <c r="M6" s="13" t="s">
        <v>12</v>
      </c>
      <c r="N6" s="14" t="s">
        <v>104</v>
      </c>
      <c r="O6" s="15"/>
    </row>
    <row r="7" spans="1:15" s="8" customFormat="1" ht="17.100000000000001" customHeight="1" x14ac:dyDescent="0.25">
      <c r="A7" s="1" t="s">
        <v>28</v>
      </c>
      <c r="B7" s="2"/>
      <c r="C7" s="12">
        <v>4</v>
      </c>
      <c r="D7" s="5" t="s">
        <v>29</v>
      </c>
      <c r="E7" s="6" t="s">
        <v>2</v>
      </c>
      <c r="F7" s="7" t="s">
        <v>69</v>
      </c>
      <c r="G7" s="5" t="s">
        <v>31</v>
      </c>
      <c r="H7" s="6" t="s">
        <v>5</v>
      </c>
      <c r="I7" s="7" t="s">
        <v>132</v>
      </c>
      <c r="J7" s="5" t="s">
        <v>33</v>
      </c>
      <c r="K7" s="6" t="s">
        <v>2</v>
      </c>
      <c r="L7" s="7" t="s">
        <v>120</v>
      </c>
      <c r="M7" s="5" t="s">
        <v>35</v>
      </c>
      <c r="N7" s="6" t="s">
        <v>5</v>
      </c>
      <c r="O7" s="7" t="s">
        <v>110</v>
      </c>
    </row>
    <row r="8" spans="1:15" s="8" customFormat="1" ht="17.100000000000001" customHeight="1" x14ac:dyDescent="0.25">
      <c r="A8" s="1" t="s">
        <v>37</v>
      </c>
      <c r="B8" s="2"/>
      <c r="C8" s="12">
        <v>6</v>
      </c>
      <c r="D8" s="9">
        <v>41930</v>
      </c>
      <c r="E8" s="10" t="s">
        <v>9</v>
      </c>
      <c r="F8" s="11"/>
      <c r="G8" s="9">
        <v>41931</v>
      </c>
      <c r="H8" s="10" t="s">
        <v>9</v>
      </c>
      <c r="I8" s="11"/>
      <c r="J8" s="9">
        <v>41938</v>
      </c>
      <c r="K8" s="10" t="s">
        <v>9</v>
      </c>
      <c r="L8" s="11"/>
      <c r="M8" s="9">
        <v>41945</v>
      </c>
      <c r="N8" s="10" t="s">
        <v>9</v>
      </c>
      <c r="O8" s="11"/>
    </row>
    <row r="9" spans="1:15" s="8" customFormat="1" ht="17.100000000000001" customHeight="1" x14ac:dyDescent="0.25">
      <c r="A9" s="1" t="s">
        <v>38</v>
      </c>
      <c r="B9" s="2"/>
      <c r="C9" s="12">
        <v>0</v>
      </c>
      <c r="D9" s="13" t="s">
        <v>39</v>
      </c>
      <c r="E9" s="14" t="s">
        <v>16</v>
      </c>
      <c r="F9" s="15"/>
      <c r="G9" s="13" t="s">
        <v>39</v>
      </c>
      <c r="H9" s="14" t="s">
        <v>43</v>
      </c>
      <c r="I9" s="15"/>
      <c r="J9" s="13" t="s">
        <v>12</v>
      </c>
      <c r="K9" s="14" t="s">
        <v>115</v>
      </c>
      <c r="L9" s="15"/>
      <c r="M9" s="13" t="s">
        <v>39</v>
      </c>
      <c r="N9" s="14" t="s">
        <v>15</v>
      </c>
      <c r="O9" s="15"/>
    </row>
    <row r="10" spans="1:15" s="8" customFormat="1" ht="17.100000000000001" customHeight="1" x14ac:dyDescent="0.25">
      <c r="A10" s="1"/>
      <c r="B10" s="1"/>
      <c r="C10" s="1"/>
      <c r="D10" s="1"/>
      <c r="E10" s="12"/>
      <c r="F10" s="12"/>
      <c r="G10" s="1"/>
      <c r="H10" s="1"/>
      <c r="I10" s="12"/>
      <c r="J10" s="1"/>
      <c r="K10" s="1"/>
      <c r="L10" s="12"/>
      <c r="M10" s="1"/>
      <c r="N10" s="1"/>
      <c r="O10" s="1"/>
    </row>
    <row r="11" spans="1:15" ht="17.100000000000001" customHeight="1" x14ac:dyDescent="0.2">
      <c r="A11" s="16" t="s">
        <v>44</v>
      </c>
      <c r="B11" s="16" t="s">
        <v>45</v>
      </c>
      <c r="C11" s="17" t="s">
        <v>46</v>
      </c>
      <c r="D11" s="16" t="s">
        <v>47</v>
      </c>
      <c r="E11" s="16" t="s">
        <v>48</v>
      </c>
      <c r="F11" s="16" t="s">
        <v>49</v>
      </c>
      <c r="G11" s="16" t="s">
        <v>50</v>
      </c>
      <c r="H11" s="16" t="s">
        <v>51</v>
      </c>
      <c r="I11" s="16" t="s">
        <v>52</v>
      </c>
      <c r="J11" s="16" t="s">
        <v>53</v>
      </c>
      <c r="K11" s="16" t="s">
        <v>54</v>
      </c>
      <c r="L11" s="16" t="s">
        <v>55</v>
      </c>
      <c r="M11" s="16" t="s">
        <v>56</v>
      </c>
      <c r="N11" s="16" t="s">
        <v>57</v>
      </c>
      <c r="O11" s="18" t="s">
        <v>58</v>
      </c>
    </row>
    <row r="12" spans="1:15" ht="17.100000000000001" customHeight="1" x14ac:dyDescent="0.2">
      <c r="A12" s="19">
        <f>[12]GBG!A4</f>
        <v>53</v>
      </c>
      <c r="B12" s="19">
        <f>[12]GBG!M4</f>
        <v>7</v>
      </c>
      <c r="C12" s="20" t="str">
        <f>[12]GBG!B4</f>
        <v>Spring, Kirk</v>
      </c>
      <c r="D12" s="20">
        <f>[12]GBG!X4</f>
        <v>20</v>
      </c>
      <c r="E12" s="20">
        <f>[12]GBG!AJ4</f>
        <v>4</v>
      </c>
      <c r="F12" s="20">
        <f>[12]GBG!AU4</f>
        <v>8</v>
      </c>
      <c r="G12" s="20">
        <f>[12]GBG!BG4</f>
        <v>2</v>
      </c>
      <c r="H12" s="20">
        <f>[12]GBG!BR4</f>
        <v>0</v>
      </c>
      <c r="I12" s="20">
        <f>[12]GBG!CD4</f>
        <v>0</v>
      </c>
      <c r="J12" s="20">
        <f>[12]GBG!CO4</f>
        <v>0</v>
      </c>
      <c r="K12" s="20">
        <f>[12]GBG!DA4</f>
        <v>3</v>
      </c>
      <c r="L12" s="20">
        <f>[12]GBG!DL4</f>
        <v>2</v>
      </c>
      <c r="M12" s="21">
        <f t="shared" ref="M12:M24" si="0">F12/D12</f>
        <v>0.4</v>
      </c>
      <c r="N12" s="20">
        <f>F12+G12+(H12*2)+(I12*3)</f>
        <v>10</v>
      </c>
      <c r="O12" s="21">
        <f>N12/D12</f>
        <v>0.5</v>
      </c>
    </row>
    <row r="13" spans="1:15" ht="17.100000000000001" customHeight="1" x14ac:dyDescent="0.2">
      <c r="A13" s="19">
        <f>[12]GBG!A5</f>
        <v>55</v>
      </c>
      <c r="B13" s="19">
        <f>[12]GBG!M5</f>
        <v>9</v>
      </c>
      <c r="C13" s="20" t="str">
        <f>[12]GBG!B5</f>
        <v>Heidlebaugh, Brett</v>
      </c>
      <c r="D13" s="20">
        <f>[12]GBG!X5</f>
        <v>26</v>
      </c>
      <c r="E13" s="20">
        <f>[12]GBG!AJ5</f>
        <v>8</v>
      </c>
      <c r="F13" s="20">
        <f>[12]GBG!AU5</f>
        <v>6</v>
      </c>
      <c r="G13" s="20">
        <f>[12]GBG!BG5</f>
        <v>0</v>
      </c>
      <c r="H13" s="20">
        <f>[12]GBG!BR5</f>
        <v>0</v>
      </c>
      <c r="I13" s="20">
        <f>[12]GBG!CD5</f>
        <v>0</v>
      </c>
      <c r="J13" s="20">
        <f>[12]GBG!CO5</f>
        <v>3</v>
      </c>
      <c r="K13" s="20">
        <f>[12]GBG!DA5</f>
        <v>3</v>
      </c>
      <c r="L13" s="20">
        <f>[12]GBG!DL5</f>
        <v>1</v>
      </c>
      <c r="M13" s="21">
        <f t="shared" si="0"/>
        <v>0.23076923076923078</v>
      </c>
      <c r="N13" s="20">
        <f>F13+G13+(H13*2)+(I13*3)</f>
        <v>6</v>
      </c>
      <c r="O13" s="21">
        <f t="shared" ref="O13:O24" si="1">N13/D13</f>
        <v>0.23076923076923078</v>
      </c>
    </row>
    <row r="14" spans="1:15" ht="17.100000000000001" customHeight="1" x14ac:dyDescent="0.2">
      <c r="A14" s="19">
        <f>[12]GBG!A6</f>
        <v>45</v>
      </c>
      <c r="B14" s="19">
        <f>[12]GBG!M6</f>
        <v>9</v>
      </c>
      <c r="C14" s="20" t="str">
        <f>[12]GBG!B6</f>
        <v>Allman, Bill</v>
      </c>
      <c r="D14" s="20">
        <f>[12]GBG!X6</f>
        <v>23</v>
      </c>
      <c r="E14" s="20">
        <f>[12]GBG!AJ6</f>
        <v>7</v>
      </c>
      <c r="F14" s="20">
        <f>[12]GBG!AU6</f>
        <v>8</v>
      </c>
      <c r="G14" s="20">
        <f>[12]GBG!BG6</f>
        <v>0</v>
      </c>
      <c r="H14" s="20">
        <f>[12]GBG!BR6</f>
        <v>0</v>
      </c>
      <c r="I14" s="20">
        <f>[12]GBG!CD6</f>
        <v>0</v>
      </c>
      <c r="J14" s="20">
        <f>[12]GBG!CO6</f>
        <v>6</v>
      </c>
      <c r="K14" s="20">
        <f>[12]GBG!DA6</f>
        <v>3</v>
      </c>
      <c r="L14" s="20">
        <f>[12]GBG!DL6</f>
        <v>2</v>
      </c>
      <c r="M14" s="21">
        <f t="shared" si="0"/>
        <v>0.34782608695652173</v>
      </c>
      <c r="N14" s="20">
        <f t="shared" ref="N14:N24" si="2">F14+G14+(H14*2)+(I14*3)</f>
        <v>8</v>
      </c>
      <c r="O14" s="21">
        <f t="shared" si="1"/>
        <v>0.34782608695652173</v>
      </c>
    </row>
    <row r="15" spans="1:15" ht="17.100000000000001" customHeight="1" x14ac:dyDescent="0.2">
      <c r="A15" s="19">
        <f>[12]GBG!A7</f>
        <v>48</v>
      </c>
      <c r="B15" s="19">
        <f>[12]GBG!M7</f>
        <v>10</v>
      </c>
      <c r="C15" s="20" t="str">
        <f>[12]GBG!B7</f>
        <v>Mercado, Steve</v>
      </c>
      <c r="D15" s="20">
        <f>[12]GBG!X7</f>
        <v>26</v>
      </c>
      <c r="E15" s="20">
        <f>[12]GBG!AJ7</f>
        <v>7</v>
      </c>
      <c r="F15" s="20">
        <f>[12]GBG!AU7</f>
        <v>9</v>
      </c>
      <c r="G15" s="20">
        <f>[12]GBG!BG7</f>
        <v>1</v>
      </c>
      <c r="H15" s="20">
        <f>[12]GBG!BR7</f>
        <v>0</v>
      </c>
      <c r="I15" s="20">
        <f>[12]GBG!CD7</f>
        <v>0</v>
      </c>
      <c r="J15" s="20">
        <f>[12]GBG!CO7</f>
        <v>3</v>
      </c>
      <c r="K15" s="20">
        <f>[12]GBG!DA7</f>
        <v>4</v>
      </c>
      <c r="L15" s="20">
        <f>[12]GBG!DL7</f>
        <v>3</v>
      </c>
      <c r="M15" s="21">
        <f t="shared" si="0"/>
        <v>0.34615384615384615</v>
      </c>
      <c r="N15" s="20">
        <f t="shared" si="2"/>
        <v>10</v>
      </c>
      <c r="O15" s="21">
        <f t="shared" si="1"/>
        <v>0.38461538461538464</v>
      </c>
    </row>
    <row r="16" spans="1:15" ht="17.100000000000001" customHeight="1" x14ac:dyDescent="0.2">
      <c r="A16" s="19">
        <f>[12]GBG!A8</f>
        <v>42</v>
      </c>
      <c r="B16" s="19">
        <f>[12]GBG!M8</f>
        <v>7</v>
      </c>
      <c r="C16" s="20" t="str">
        <f>[12]GBG!B8</f>
        <v>Helms, Phil</v>
      </c>
      <c r="D16" s="20">
        <f>[12]GBG!X8</f>
        <v>16</v>
      </c>
      <c r="E16" s="20">
        <f>[12]GBG!AJ8</f>
        <v>5</v>
      </c>
      <c r="F16" s="20">
        <f>[12]GBG!AU8</f>
        <v>8</v>
      </c>
      <c r="G16" s="20">
        <f>[12]GBG!BG8</f>
        <v>1</v>
      </c>
      <c r="H16" s="20">
        <f>[12]GBG!BR8</f>
        <v>1</v>
      </c>
      <c r="I16" s="20">
        <f>[12]GBG!CD8</f>
        <v>0</v>
      </c>
      <c r="J16" s="20">
        <f>[12]GBG!CO8</f>
        <v>1</v>
      </c>
      <c r="K16" s="20">
        <f>[12]GBG!DA8</f>
        <v>3</v>
      </c>
      <c r="L16" s="20">
        <f>[12]GBG!DL8</f>
        <v>0</v>
      </c>
      <c r="M16" s="21">
        <f t="shared" si="0"/>
        <v>0.5</v>
      </c>
      <c r="N16" s="20">
        <f t="shared" si="2"/>
        <v>11</v>
      </c>
      <c r="O16" s="21">
        <f t="shared" si="1"/>
        <v>0.6875</v>
      </c>
    </row>
    <row r="17" spans="1:15" ht="17.100000000000001" customHeight="1" x14ac:dyDescent="0.2">
      <c r="A17" s="19">
        <f>[12]GBG!A9</f>
        <v>60</v>
      </c>
      <c r="B17" s="19">
        <f>[12]GBG!M9</f>
        <v>10</v>
      </c>
      <c r="C17" s="20" t="str">
        <f>[12]GBG!B9</f>
        <v>Schmuck, Keith</v>
      </c>
      <c r="D17" s="20">
        <f>[12]GBG!X9</f>
        <v>26</v>
      </c>
      <c r="E17" s="20">
        <f>[12]GBG!AJ9</f>
        <v>5</v>
      </c>
      <c r="F17" s="20">
        <f>[12]GBG!AU9</f>
        <v>10</v>
      </c>
      <c r="G17" s="20">
        <f>[12]GBG!BG9</f>
        <v>2</v>
      </c>
      <c r="H17" s="20">
        <f>[12]GBG!BR9</f>
        <v>0</v>
      </c>
      <c r="I17" s="20">
        <f>[12]GBG!CD9</f>
        <v>0</v>
      </c>
      <c r="J17" s="20">
        <f>[12]GBG!CO9</f>
        <v>10</v>
      </c>
      <c r="K17" s="20">
        <f>[12]GBG!DA9</f>
        <v>4</v>
      </c>
      <c r="L17" s="20">
        <f>[12]GBG!DL9</f>
        <v>1</v>
      </c>
      <c r="M17" s="21">
        <f t="shared" si="0"/>
        <v>0.38461538461538464</v>
      </c>
      <c r="N17" s="20">
        <f t="shared" si="2"/>
        <v>12</v>
      </c>
      <c r="O17" s="21">
        <f t="shared" si="1"/>
        <v>0.46153846153846156</v>
      </c>
    </row>
    <row r="18" spans="1:15" ht="17.100000000000001" customHeight="1" x14ac:dyDescent="0.2">
      <c r="A18" s="19">
        <f>[12]GBG!A10</f>
        <v>53</v>
      </c>
      <c r="B18" s="19">
        <f>[12]GBG!M10</f>
        <v>8</v>
      </c>
      <c r="C18" s="20" t="str">
        <f>[12]GBG!B10</f>
        <v>Schnetzka, Jim</v>
      </c>
      <c r="D18" s="20">
        <f>[12]GBG!X10</f>
        <v>23</v>
      </c>
      <c r="E18" s="20">
        <f>[12]GBG!AJ10</f>
        <v>3</v>
      </c>
      <c r="F18" s="20">
        <f>[12]GBG!AU10</f>
        <v>8</v>
      </c>
      <c r="G18" s="20">
        <f>[12]GBG!BG10</f>
        <v>2</v>
      </c>
      <c r="H18" s="20">
        <f>[12]GBG!BR10</f>
        <v>0</v>
      </c>
      <c r="I18" s="20">
        <f>[12]GBG!CD10</f>
        <v>1</v>
      </c>
      <c r="J18" s="20">
        <f>[12]GBG!CO10</f>
        <v>6</v>
      </c>
      <c r="K18" s="20">
        <f>[12]GBG!DA10</f>
        <v>1</v>
      </c>
      <c r="L18" s="20">
        <f>[12]GBG!DL10</f>
        <v>2</v>
      </c>
      <c r="M18" s="21">
        <f t="shared" si="0"/>
        <v>0.34782608695652173</v>
      </c>
      <c r="N18" s="20">
        <f t="shared" si="2"/>
        <v>13</v>
      </c>
      <c r="O18" s="21">
        <f t="shared" si="1"/>
        <v>0.56521739130434778</v>
      </c>
    </row>
    <row r="19" spans="1:15" ht="17.100000000000001" customHeight="1" x14ac:dyDescent="0.2">
      <c r="A19" s="19">
        <f>[12]GBG!A11</f>
        <v>50</v>
      </c>
      <c r="B19" s="19">
        <f>[12]GBG!M11</f>
        <v>8</v>
      </c>
      <c r="C19" s="20" t="str">
        <f>[12]GBG!B11</f>
        <v>Lindstrom. Kevin</v>
      </c>
      <c r="D19" s="20">
        <f>[12]GBG!X11</f>
        <v>23</v>
      </c>
      <c r="E19" s="20">
        <f>[12]GBG!AJ11</f>
        <v>4</v>
      </c>
      <c r="F19" s="20">
        <f>[12]GBG!AU11</f>
        <v>8</v>
      </c>
      <c r="G19" s="20">
        <f>[12]GBG!BG11</f>
        <v>0</v>
      </c>
      <c r="H19" s="20">
        <f>[12]GBG!BR11</f>
        <v>0</v>
      </c>
      <c r="I19" s="20">
        <f>[12]GBG!CD11</f>
        <v>0</v>
      </c>
      <c r="J19" s="20">
        <f>[12]GBG!CO11</f>
        <v>6</v>
      </c>
      <c r="K19" s="20">
        <f>[12]GBG!DA11</f>
        <v>1</v>
      </c>
      <c r="L19" s="20">
        <f>[12]GBG!DL11</f>
        <v>1</v>
      </c>
      <c r="M19" s="21">
        <f t="shared" si="0"/>
        <v>0.34782608695652173</v>
      </c>
      <c r="N19" s="20">
        <f t="shared" si="2"/>
        <v>8</v>
      </c>
      <c r="O19" s="21">
        <f t="shared" si="1"/>
        <v>0.34782608695652173</v>
      </c>
    </row>
    <row r="20" spans="1:15" ht="17.100000000000001" customHeight="1" x14ac:dyDescent="0.2">
      <c r="A20" s="19">
        <f>[12]GBG!A12</f>
        <v>50</v>
      </c>
      <c r="B20" s="19">
        <f>[12]GBG!M12</f>
        <v>6</v>
      </c>
      <c r="C20" s="20" t="str">
        <f>[12]GBG!B12</f>
        <v>Werner, Bob</v>
      </c>
      <c r="D20" s="20">
        <f>[12]GBG!X12</f>
        <v>17</v>
      </c>
      <c r="E20" s="20">
        <f>[12]GBG!AJ12</f>
        <v>0</v>
      </c>
      <c r="F20" s="20">
        <f>[12]GBG!AU12</f>
        <v>5</v>
      </c>
      <c r="G20" s="20">
        <f>[12]GBG!BG12</f>
        <v>0</v>
      </c>
      <c r="H20" s="20">
        <f>[12]GBG!BR12</f>
        <v>0</v>
      </c>
      <c r="I20" s="20">
        <f>[12]GBG!CD12</f>
        <v>0</v>
      </c>
      <c r="J20" s="20">
        <f>[12]GBG!CO12</f>
        <v>1</v>
      </c>
      <c r="K20" s="20">
        <f>[12]GBG!DA12</f>
        <v>0</v>
      </c>
      <c r="L20" s="20">
        <f>[12]GBG!DL12</f>
        <v>5</v>
      </c>
      <c r="M20" s="21">
        <f t="shared" si="0"/>
        <v>0.29411764705882354</v>
      </c>
      <c r="N20" s="20">
        <f t="shared" si="2"/>
        <v>5</v>
      </c>
      <c r="O20" s="21">
        <f t="shared" si="1"/>
        <v>0.29411764705882354</v>
      </c>
    </row>
    <row r="21" spans="1:15" ht="17.100000000000001" customHeight="1" x14ac:dyDescent="0.2">
      <c r="A21" s="19">
        <f>[12]GBG!A13</f>
        <v>48</v>
      </c>
      <c r="B21" s="19">
        <f>[12]GBG!M13</f>
        <v>7</v>
      </c>
      <c r="C21" s="20" t="str">
        <f>[12]GBG!B13</f>
        <v>Miller, Steve</v>
      </c>
      <c r="D21" s="20">
        <f>[12]GBG!X13</f>
        <v>19</v>
      </c>
      <c r="E21" s="20">
        <f>[12]GBG!AJ13</f>
        <v>0</v>
      </c>
      <c r="F21" s="20">
        <f>[12]GBG!AU13</f>
        <v>5</v>
      </c>
      <c r="G21" s="20">
        <f>[12]GBG!BG13</f>
        <v>1</v>
      </c>
      <c r="H21" s="20">
        <f>[12]GBG!BR13</f>
        <v>0</v>
      </c>
      <c r="I21" s="20">
        <f>[12]GBG!CD13</f>
        <v>0</v>
      </c>
      <c r="J21" s="20">
        <f>[12]GBG!CO13</f>
        <v>3</v>
      </c>
      <c r="K21" s="20">
        <f>[12]GBG!DA13</f>
        <v>1</v>
      </c>
      <c r="L21" s="20">
        <f>[12]GBG!DL13</f>
        <v>5</v>
      </c>
      <c r="M21" s="21">
        <f t="shared" si="0"/>
        <v>0.26315789473684209</v>
      </c>
      <c r="N21" s="20">
        <f t="shared" si="2"/>
        <v>6</v>
      </c>
      <c r="O21" s="21">
        <f t="shared" si="1"/>
        <v>0.31578947368421051</v>
      </c>
    </row>
    <row r="22" spans="1:15" ht="17.100000000000001" customHeight="1" x14ac:dyDescent="0.2">
      <c r="A22" s="19">
        <f>[12]GBG!A14</f>
        <v>58</v>
      </c>
      <c r="B22" s="19">
        <f>[12]GBG!M14</f>
        <v>10</v>
      </c>
      <c r="C22" s="20" t="str">
        <f>[12]GBG!B14</f>
        <v>Mitzel, Mike</v>
      </c>
      <c r="D22" s="20">
        <f>[12]GBG!X14</f>
        <v>30</v>
      </c>
      <c r="E22" s="20">
        <f>[12]GBG!AJ14</f>
        <v>2</v>
      </c>
      <c r="F22" s="20">
        <f>[12]GBG!AU14</f>
        <v>5</v>
      </c>
      <c r="G22" s="20">
        <f>[12]GBG!BG14</f>
        <v>0</v>
      </c>
      <c r="H22" s="20">
        <f>[12]GBG!BR14</f>
        <v>0</v>
      </c>
      <c r="I22" s="20">
        <f>[12]GBG!CD14</f>
        <v>0</v>
      </c>
      <c r="J22" s="20">
        <f>[12]GBG!CO14</f>
        <v>4</v>
      </c>
      <c r="K22" s="20">
        <f>[12]GBG!DA14</f>
        <v>1</v>
      </c>
      <c r="L22" s="20">
        <f>[12]GBG!DL14</f>
        <v>5</v>
      </c>
      <c r="M22" s="21">
        <f t="shared" si="0"/>
        <v>0.16666666666666666</v>
      </c>
      <c r="N22" s="20">
        <f t="shared" si="2"/>
        <v>5</v>
      </c>
      <c r="O22" s="21">
        <f t="shared" si="1"/>
        <v>0.16666666666666666</v>
      </c>
    </row>
    <row r="23" spans="1:15" ht="17.100000000000001" customHeight="1" x14ac:dyDescent="0.2">
      <c r="A23" s="19">
        <f>[12]GBG!A15</f>
        <v>60</v>
      </c>
      <c r="B23" s="19">
        <f>[12]GBG!M15</f>
        <v>8</v>
      </c>
      <c r="C23" s="20" t="str">
        <f>[12]GBG!B15</f>
        <v>Kennedy, Mike</v>
      </c>
      <c r="D23" s="20">
        <f>[12]GBG!X15</f>
        <v>18</v>
      </c>
      <c r="E23" s="20">
        <f>[12]GBG!AJ15</f>
        <v>2</v>
      </c>
      <c r="F23" s="20">
        <f>[12]GBG!AU15</f>
        <v>3</v>
      </c>
      <c r="G23" s="20">
        <f>[12]GBG!BG15</f>
        <v>0</v>
      </c>
      <c r="H23" s="20">
        <f>[12]GBG!BR15</f>
        <v>0</v>
      </c>
      <c r="I23" s="20">
        <f>[12]GBG!CD15</f>
        <v>0</v>
      </c>
      <c r="J23" s="20">
        <f>[12]GBG!CO15</f>
        <v>1</v>
      </c>
      <c r="K23" s="20">
        <f>[12]GBG!DA15</f>
        <v>5</v>
      </c>
      <c r="L23" s="20">
        <f>[12]GBG!DL15</f>
        <v>2</v>
      </c>
      <c r="M23" s="21">
        <f t="shared" si="0"/>
        <v>0.16666666666666666</v>
      </c>
      <c r="N23" s="20">
        <f t="shared" si="2"/>
        <v>3</v>
      </c>
      <c r="O23" s="21">
        <f t="shared" si="1"/>
        <v>0.16666666666666666</v>
      </c>
    </row>
    <row r="24" spans="1:15" ht="17.100000000000001" customHeight="1" x14ac:dyDescent="0.2">
      <c r="A24" s="19">
        <f>[12]GBG!A16</f>
        <v>39</v>
      </c>
      <c r="B24" s="19">
        <f>[12]GBG!M16</f>
        <v>7</v>
      </c>
      <c r="C24" s="20" t="str">
        <f>[12]GBG!B16</f>
        <v>Mitchell, Chad</v>
      </c>
      <c r="D24" s="20">
        <f>[12]GBG!X16</f>
        <v>21</v>
      </c>
      <c r="E24" s="20">
        <f>[12]GBG!AJ16</f>
        <v>3</v>
      </c>
      <c r="F24" s="20">
        <f>[12]GBG!AU16</f>
        <v>7</v>
      </c>
      <c r="G24" s="20">
        <f>[12]GBG!BG16</f>
        <v>1</v>
      </c>
      <c r="H24" s="20">
        <f>[12]GBG!BR16</f>
        <v>1</v>
      </c>
      <c r="I24" s="20">
        <f>[12]GBG!CD16</f>
        <v>0</v>
      </c>
      <c r="J24" s="20">
        <f>[12]GBG!CO16</f>
        <v>0</v>
      </c>
      <c r="K24" s="20">
        <f>[12]GBG!DA16</f>
        <v>0</v>
      </c>
      <c r="L24" s="20">
        <f>[12]GBG!DL16</f>
        <v>3</v>
      </c>
      <c r="M24" s="21">
        <f t="shared" si="0"/>
        <v>0.33333333333333331</v>
      </c>
      <c r="N24" s="20">
        <f t="shared" si="2"/>
        <v>10</v>
      </c>
      <c r="O24" s="21">
        <f t="shared" si="1"/>
        <v>0.47619047619047616</v>
      </c>
    </row>
    <row r="25" spans="1:15" ht="17.100000000000001" customHeight="1" x14ac:dyDescent="0.2">
      <c r="A25" s="19"/>
      <c r="B25" s="19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1"/>
      <c r="N25" s="20"/>
      <c r="O25" s="21"/>
    </row>
    <row r="26" spans="1:15" ht="17.100000000000001" customHeight="1" x14ac:dyDescent="0.2">
      <c r="A26" s="19"/>
      <c r="B26" s="19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1"/>
      <c r="N26" s="20"/>
      <c r="O26" s="21"/>
    </row>
    <row r="27" spans="1:15" ht="17.100000000000001" customHeight="1" x14ac:dyDescent="0.2">
      <c r="A27" s="19"/>
      <c r="B27" s="19">
        <f>[12]GBG!M19</f>
        <v>0</v>
      </c>
      <c r="C27" s="20" t="str">
        <f>[12]GBG!B19</f>
        <v>Others</v>
      </c>
      <c r="D27" s="20">
        <f>[12]GBG!X19</f>
        <v>0</v>
      </c>
      <c r="E27" s="20">
        <f>[12]GBG!AJ19</f>
        <v>0</v>
      </c>
      <c r="F27" s="20">
        <f>[12]GBG!AU19</f>
        <v>0</v>
      </c>
      <c r="G27" s="20">
        <f>[12]GBG!BG19</f>
        <v>0</v>
      </c>
      <c r="H27" s="20">
        <f>[12]GBG!BR19</f>
        <v>0</v>
      </c>
      <c r="I27" s="20">
        <f>[12]GBG!CD19</f>
        <v>0</v>
      </c>
      <c r="J27" s="20">
        <f>[12]GBG!CO19</f>
        <v>0</v>
      </c>
      <c r="K27" s="20">
        <f>[12]GBG!DA19</f>
        <v>0</v>
      </c>
      <c r="L27" s="20">
        <f>[12]GBG!DL19</f>
        <v>0</v>
      </c>
      <c r="M27" s="21" t="e">
        <f>F27/D27</f>
        <v>#DIV/0!</v>
      </c>
      <c r="N27" s="20">
        <f>F27+G27+(H27*2)+(I27*3)</f>
        <v>0</v>
      </c>
      <c r="O27" s="21" t="e">
        <f>N27/D27</f>
        <v>#DIV/0!</v>
      </c>
    </row>
    <row r="28" spans="1:15" ht="17.100000000000001" customHeight="1" x14ac:dyDescent="0.2">
      <c r="A28" s="19"/>
      <c r="B28" s="19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1"/>
      <c r="N28" s="20"/>
      <c r="O28" s="21"/>
    </row>
    <row r="29" spans="1:15" ht="17.100000000000001" customHeight="1" x14ac:dyDescent="0.2">
      <c r="A29" s="22">
        <f>[12]GBG!A21</f>
        <v>722</v>
      </c>
      <c r="B29" s="22">
        <f>[12]GBG!M21</f>
        <v>109</v>
      </c>
      <c r="C29" s="22" t="s">
        <v>59</v>
      </c>
      <c r="D29" s="23">
        <f>[12]GBG!X21</f>
        <v>294</v>
      </c>
      <c r="E29" s="20">
        <f>[12]GBG!AJ21</f>
        <v>51</v>
      </c>
      <c r="F29" s="20">
        <f>[12]GBG!AU21</f>
        <v>90</v>
      </c>
      <c r="G29" s="20">
        <f>[12]GBG!BG21</f>
        <v>10</v>
      </c>
      <c r="H29" s="20">
        <f>[12]GBG!BR21</f>
        <v>2</v>
      </c>
      <c r="I29" s="20">
        <f>[12]GBG!CD21</f>
        <v>1</v>
      </c>
      <c r="J29" s="20">
        <f>[12]GBG!CO21</f>
        <v>44</v>
      </c>
      <c r="K29" s="20">
        <f>[12]GBG!DA21</f>
        <v>30</v>
      </c>
      <c r="L29" s="20">
        <f>[12]GBG!DL21</f>
        <v>34</v>
      </c>
      <c r="M29" s="21">
        <f>F29/D29</f>
        <v>0.30612244897959184</v>
      </c>
      <c r="N29" s="24">
        <f>SUM(N12:N28)</f>
        <v>107</v>
      </c>
      <c r="O29" s="21">
        <f>N29/D29</f>
        <v>0.36394557823129253</v>
      </c>
    </row>
    <row r="30" spans="1:15" ht="17.100000000000001" customHeight="1" x14ac:dyDescent="0.2">
      <c r="A30" s="25">
        <f>A29/13</f>
        <v>55.53846153846154</v>
      </c>
      <c r="B30" s="10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7"/>
      <c r="N30" s="26"/>
      <c r="O30" s="27"/>
    </row>
    <row r="31" spans="1:15" s="29" customFormat="1" ht="17.100000000000001" customHeight="1" x14ac:dyDescent="0.2">
      <c r="A31" s="28"/>
      <c r="B31" s="28"/>
    </row>
    <row r="32" spans="1:15" ht="17.100000000000001" customHeight="1" x14ac:dyDescent="0.2">
      <c r="A32" s="16" t="s">
        <v>44</v>
      </c>
      <c r="B32" s="16" t="s">
        <v>45</v>
      </c>
      <c r="C32" s="16" t="s">
        <v>46</v>
      </c>
      <c r="D32" s="16" t="s">
        <v>60</v>
      </c>
      <c r="E32" s="16" t="s">
        <v>49</v>
      </c>
      <c r="F32" s="16" t="s">
        <v>48</v>
      </c>
      <c r="G32" s="16" t="s">
        <v>54</v>
      </c>
      <c r="H32" s="16" t="s">
        <v>55</v>
      </c>
      <c r="I32" s="16" t="s">
        <v>61</v>
      </c>
      <c r="J32" s="16" t="s">
        <v>62</v>
      </c>
      <c r="K32" s="16" t="s">
        <v>63</v>
      </c>
      <c r="L32" s="16" t="s">
        <v>64</v>
      </c>
      <c r="M32" s="16" t="s">
        <v>2</v>
      </c>
      <c r="N32" s="16" t="s">
        <v>5</v>
      </c>
      <c r="O32" s="30" t="s">
        <v>65</v>
      </c>
    </row>
    <row r="33" spans="1:15" ht="17.100000000000001" customHeight="1" x14ac:dyDescent="0.2">
      <c r="A33" s="19">
        <f>[12]GBG!A25</f>
        <v>45</v>
      </c>
      <c r="B33" s="19">
        <f>[12]GBG!M25</f>
        <v>2</v>
      </c>
      <c r="C33" s="20" t="str">
        <f>[12]GBG!B25</f>
        <v>Allman, Bill</v>
      </c>
      <c r="D33" s="21">
        <f>[12]GBG!X25</f>
        <v>5.3330000000000002</v>
      </c>
      <c r="E33" s="20">
        <f>[12]GBG!AJ25</f>
        <v>17</v>
      </c>
      <c r="F33" s="20">
        <f>[12]GBG!AU25</f>
        <v>14</v>
      </c>
      <c r="G33" s="20">
        <f>[12]GBG!BG25</f>
        <v>3</v>
      </c>
      <c r="H33" s="20">
        <f>[12]GBG!BR25</f>
        <v>6</v>
      </c>
      <c r="I33" s="31">
        <f t="shared" ref="I33:I38" si="3">E33*7/D33</f>
        <v>22.313894618413649</v>
      </c>
      <c r="J33" s="31">
        <f t="shared" ref="J33:J38" si="4">F33*7/D33</f>
        <v>18.37614850928183</v>
      </c>
      <c r="K33" s="31">
        <f t="shared" ref="K33:K38" si="5">G33*7/D33</f>
        <v>3.9377461091318207</v>
      </c>
      <c r="L33" s="31">
        <f t="shared" ref="L33:L38" si="6">H33*7/D33</f>
        <v>7.8754922182636413</v>
      </c>
      <c r="M33" s="20">
        <f>[12]GBG!CD25</f>
        <v>0</v>
      </c>
      <c r="N33" s="20">
        <f>[12]GBG!CO25</f>
        <v>2</v>
      </c>
      <c r="O33" s="20">
        <f>[12]GBG!DA25</f>
        <v>0</v>
      </c>
    </row>
    <row r="34" spans="1:15" ht="17.100000000000001" customHeight="1" x14ac:dyDescent="0.2">
      <c r="A34" s="19">
        <f>[12]GBG!A26</f>
        <v>48</v>
      </c>
      <c r="B34" s="19">
        <f>[12]GBG!M26</f>
        <v>4</v>
      </c>
      <c r="C34" s="20" t="str">
        <f>[12]GBG!B26</f>
        <v>Mercado, Steve</v>
      </c>
      <c r="D34" s="21">
        <f>[12]GBG!X26</f>
        <v>9.3339999999999996</v>
      </c>
      <c r="E34" s="20">
        <f>[12]GBG!AJ26</f>
        <v>24</v>
      </c>
      <c r="F34" s="20">
        <f>[12]GBG!AU26</f>
        <v>22</v>
      </c>
      <c r="G34" s="20">
        <f>[12]GBG!BG26</f>
        <v>8</v>
      </c>
      <c r="H34" s="20">
        <f>[12]GBG!BR26</f>
        <v>5</v>
      </c>
      <c r="I34" s="31">
        <f t="shared" si="3"/>
        <v>17.998714377544463</v>
      </c>
      <c r="J34" s="31">
        <f t="shared" si="4"/>
        <v>16.498821512749089</v>
      </c>
      <c r="K34" s="31">
        <f t="shared" si="5"/>
        <v>5.999571459181487</v>
      </c>
      <c r="L34" s="31">
        <f t="shared" si="6"/>
        <v>3.7497321619884296</v>
      </c>
      <c r="M34" s="20">
        <f>[12]GBG!CD26</f>
        <v>0</v>
      </c>
      <c r="N34" s="20">
        <f>[12]GBG!CO26</f>
        <v>1</v>
      </c>
      <c r="O34" s="20">
        <f>[12]GBG!DA26</f>
        <v>1</v>
      </c>
    </row>
    <row r="35" spans="1:15" ht="17.100000000000001" customHeight="1" x14ac:dyDescent="0.2">
      <c r="A35" s="19">
        <f>[12]GBG!A27</f>
        <v>42</v>
      </c>
      <c r="B35" s="19">
        <f>[12]GBG!M27</f>
        <v>7</v>
      </c>
      <c r="C35" s="20" t="str">
        <f>[12]GBG!B27</f>
        <v>Helms, Phil</v>
      </c>
      <c r="D35" s="21">
        <f>[12]GBG!X27</f>
        <v>19.332999999999998</v>
      </c>
      <c r="E35" s="20">
        <f>[12]GBG!AJ27</f>
        <v>27</v>
      </c>
      <c r="F35" s="20">
        <f>[12]GBG!AU27</f>
        <v>14</v>
      </c>
      <c r="G35" s="20">
        <f>[12]GBG!BG27</f>
        <v>13</v>
      </c>
      <c r="H35" s="20">
        <f>[12]GBG!BR27</f>
        <v>13</v>
      </c>
      <c r="I35" s="31">
        <f t="shared" si="3"/>
        <v>9.7760306212176076</v>
      </c>
      <c r="J35" s="31">
        <f t="shared" si="4"/>
        <v>5.0690529147054262</v>
      </c>
      <c r="K35" s="31">
        <f t="shared" si="5"/>
        <v>4.7069777065121814</v>
      </c>
      <c r="L35" s="31">
        <f t="shared" si="6"/>
        <v>4.7069777065121814</v>
      </c>
      <c r="M35" s="20">
        <f>[12]GBG!CD27</f>
        <v>0</v>
      </c>
      <c r="N35" s="20">
        <f>[12]GBG!CO27</f>
        <v>2</v>
      </c>
      <c r="O35" s="20">
        <f>[12]GBG!DA27</f>
        <v>2</v>
      </c>
    </row>
    <row r="36" spans="1:15" ht="17.100000000000001" customHeight="1" x14ac:dyDescent="0.2">
      <c r="A36" s="19">
        <f>[12]GBG!A28</f>
        <v>39</v>
      </c>
      <c r="B36" s="19">
        <f>[12]GBG!M28</f>
        <v>6</v>
      </c>
      <c r="C36" s="20" t="str">
        <f>[12]GBG!B28</f>
        <v>Mitchell, Chad</v>
      </c>
      <c r="D36" s="21">
        <f>[12]GBG!X28</f>
        <v>24</v>
      </c>
      <c r="E36" s="20">
        <f>[12]GBG!AJ28</f>
        <v>18</v>
      </c>
      <c r="F36" s="20">
        <f>[12]GBG!AU28</f>
        <v>4</v>
      </c>
      <c r="G36" s="20">
        <f>[12]GBG!BG28</f>
        <v>6</v>
      </c>
      <c r="H36" s="20">
        <f>[12]GBG!BR28</f>
        <v>25</v>
      </c>
      <c r="I36" s="31">
        <f t="shared" si="3"/>
        <v>5.25</v>
      </c>
      <c r="J36" s="31">
        <f t="shared" si="4"/>
        <v>1.1666666666666667</v>
      </c>
      <c r="K36" s="31">
        <f t="shared" si="5"/>
        <v>1.75</v>
      </c>
      <c r="L36" s="31">
        <f t="shared" si="6"/>
        <v>7.291666666666667</v>
      </c>
      <c r="M36" s="20">
        <f>[12]GBG!CD28</f>
        <v>3</v>
      </c>
      <c r="N36" s="20">
        <f>[12]GBG!CO28</f>
        <v>1</v>
      </c>
      <c r="O36" s="20">
        <f>[12]GBG!DA28</f>
        <v>0</v>
      </c>
    </row>
    <row r="37" spans="1:15" ht="17.100000000000001" customHeight="1" x14ac:dyDescent="0.2">
      <c r="A37" s="19">
        <f>[12]GBG!A29</f>
        <v>48</v>
      </c>
      <c r="B37" s="19">
        <f>[12]GBG!M29</f>
        <v>3</v>
      </c>
      <c r="C37" s="20" t="str">
        <f>[12]GBG!B29</f>
        <v>Miller, Steve</v>
      </c>
      <c r="D37" s="21">
        <f>[12]GBG!X29</f>
        <v>7</v>
      </c>
      <c r="E37" s="20">
        <f>[12]GBG!AJ29</f>
        <v>14</v>
      </c>
      <c r="F37" s="20">
        <f>[12]GBG!AU29</f>
        <v>11</v>
      </c>
      <c r="G37" s="20">
        <f>[12]GBG!BG29</f>
        <v>5</v>
      </c>
      <c r="H37" s="20">
        <f>[12]GBG!BR29</f>
        <v>4</v>
      </c>
      <c r="I37" s="31">
        <f t="shared" si="3"/>
        <v>14</v>
      </c>
      <c r="J37" s="31">
        <f t="shared" si="4"/>
        <v>11</v>
      </c>
      <c r="K37" s="31">
        <f t="shared" si="5"/>
        <v>5</v>
      </c>
      <c r="L37" s="31">
        <f t="shared" si="6"/>
        <v>4</v>
      </c>
      <c r="M37" s="20">
        <f>[12]GBG!CD29</f>
        <v>1</v>
      </c>
      <c r="N37" s="20">
        <f>[12]GBG!CO29</f>
        <v>0</v>
      </c>
      <c r="O37" s="20">
        <f>[12]GBG!DA29</f>
        <v>1</v>
      </c>
    </row>
    <row r="38" spans="1:15" ht="17.100000000000001" customHeight="1" x14ac:dyDescent="0.2">
      <c r="A38" s="19">
        <f>[12]GBG!A30</f>
        <v>60</v>
      </c>
      <c r="B38" s="19">
        <f>[12]GBG!M30</f>
        <v>1</v>
      </c>
      <c r="C38" s="20" t="str">
        <f>[12]GBG!B30</f>
        <v>Schmuck, Keith</v>
      </c>
      <c r="D38" s="21">
        <f>[12]GBG!X30</f>
        <v>2</v>
      </c>
      <c r="E38" s="20">
        <f>[12]GBG!AJ30</f>
        <v>5</v>
      </c>
      <c r="F38" s="20">
        <f>[12]GBG!AU30</f>
        <v>5</v>
      </c>
      <c r="G38" s="20">
        <f>[12]GBG!BG30</f>
        <v>3</v>
      </c>
      <c r="H38" s="20">
        <f>[12]GBG!BR30</f>
        <v>0</v>
      </c>
      <c r="I38" s="31">
        <f t="shared" si="3"/>
        <v>17.5</v>
      </c>
      <c r="J38" s="31">
        <f t="shared" si="4"/>
        <v>17.5</v>
      </c>
      <c r="K38" s="31">
        <f t="shared" si="5"/>
        <v>10.5</v>
      </c>
      <c r="L38" s="31">
        <f t="shared" si="6"/>
        <v>0</v>
      </c>
      <c r="M38" s="20">
        <f>[12]GBG!CD30</f>
        <v>0</v>
      </c>
      <c r="N38" s="20">
        <f>[12]GBG!CO30</f>
        <v>0</v>
      </c>
      <c r="O38" s="20">
        <f>[12]GBG!DA30</f>
        <v>0</v>
      </c>
    </row>
    <row r="39" spans="1:15" ht="17.100000000000001" customHeight="1" x14ac:dyDescent="0.2">
      <c r="A39" s="19"/>
      <c r="B39" s="19"/>
      <c r="C39" s="20"/>
      <c r="D39" s="21"/>
      <c r="E39" s="20"/>
      <c r="F39" s="20"/>
      <c r="G39" s="20"/>
      <c r="H39" s="20"/>
      <c r="I39" s="31"/>
      <c r="J39" s="31"/>
      <c r="K39" s="31"/>
      <c r="L39" s="31"/>
      <c r="M39" s="20"/>
      <c r="N39" s="20"/>
      <c r="O39" s="20"/>
    </row>
    <row r="40" spans="1:15" ht="17.100000000000001" customHeight="1" x14ac:dyDescent="0.2">
      <c r="A40" s="19"/>
      <c r="B40" s="19"/>
      <c r="C40" s="20"/>
      <c r="D40" s="21"/>
      <c r="E40" s="20"/>
      <c r="F40" s="20"/>
      <c r="G40" s="20"/>
      <c r="H40" s="20"/>
      <c r="I40" s="20"/>
      <c r="J40" s="20"/>
      <c r="K40" s="20"/>
      <c r="L40" s="20"/>
      <c r="M40" s="31"/>
      <c r="N40" s="31"/>
      <c r="O40" s="31"/>
    </row>
    <row r="41" spans="1:15" ht="17.100000000000001" customHeight="1" x14ac:dyDescent="0.2">
      <c r="A41" s="19"/>
      <c r="B41" s="19"/>
      <c r="C41" s="20"/>
      <c r="D41" s="21"/>
      <c r="E41" s="20"/>
      <c r="F41" s="20"/>
      <c r="G41" s="20"/>
      <c r="H41" s="20"/>
      <c r="I41" s="20"/>
      <c r="J41" s="20"/>
      <c r="K41" s="20"/>
      <c r="L41" s="20"/>
      <c r="M41" s="31"/>
      <c r="N41" s="31"/>
      <c r="O41" s="31"/>
    </row>
    <row r="42" spans="1:15" ht="17.100000000000001" customHeight="1" x14ac:dyDescent="0.2">
      <c r="A42" s="22"/>
      <c r="B42" s="22">
        <f>[12]GBG!M34</f>
        <v>23</v>
      </c>
      <c r="C42" s="22" t="s">
        <v>59</v>
      </c>
      <c r="D42" s="21">
        <f>[12]GBG!X34</f>
        <v>67</v>
      </c>
      <c r="E42" s="20">
        <f>[12]GBG!AJ34</f>
        <v>105</v>
      </c>
      <c r="F42" s="20">
        <f>[12]GBG!AU34</f>
        <v>70</v>
      </c>
      <c r="G42" s="20">
        <f>[12]GBG!BG34</f>
        <v>38</v>
      </c>
      <c r="H42" s="20">
        <f>[12]GBG!BR34</f>
        <v>53</v>
      </c>
      <c r="I42" s="31">
        <f>E42*7/D42</f>
        <v>10.970149253731343</v>
      </c>
      <c r="J42" s="31">
        <f>F42*7/D42</f>
        <v>7.3134328358208958</v>
      </c>
      <c r="K42" s="32">
        <f>G42*7/D42</f>
        <v>3.9701492537313432</v>
      </c>
      <c r="L42" s="32">
        <f>H42*7/D42</f>
        <v>5.5373134328358207</v>
      </c>
      <c r="M42" s="20">
        <f>[12]GBG!CD34</f>
        <v>4</v>
      </c>
      <c r="N42" s="20">
        <f>[12]GBG!CO34</f>
        <v>6</v>
      </c>
      <c r="O42" s="20">
        <f>[12]GBG!DA34</f>
        <v>4</v>
      </c>
    </row>
    <row r="43" spans="1:15" ht="17.100000000000001" customHeight="1" x14ac:dyDescent="0.2"/>
    <row r="44" spans="1:15" ht="17.100000000000001" customHeight="1" x14ac:dyDescent="0.2"/>
    <row r="45" spans="1:15" ht="17.100000000000001" customHeight="1" x14ac:dyDescent="0.2"/>
    <row r="46" spans="1:15" ht="17.100000000000001" customHeight="1" x14ac:dyDescent="0.2"/>
    <row r="47" spans="1:15" ht="17.100000000000001" customHeight="1" x14ac:dyDescent="0.2"/>
  </sheetData>
  <pageMargins left="0.25" right="0.25" top="0.5" bottom="0.5" header="0.25" footer="0"/>
  <pageSetup orientation="portrait" r:id="rId1"/>
  <headerFooter alignWithMargins="0">
    <oddHeader>&amp;CYork County Oldtimers Baseball League Statistics Sheet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7"/>
  <sheetViews>
    <sheetView zoomScaleNormal="100" workbookViewId="0"/>
  </sheetViews>
  <sheetFormatPr defaultRowHeight="12.75" x14ac:dyDescent="0.2"/>
  <cols>
    <col min="1" max="1" width="5.7109375" customWidth="1"/>
    <col min="2" max="2" width="4.7109375" customWidth="1"/>
    <col min="3" max="3" width="16.7109375" customWidth="1"/>
    <col min="4" max="4" width="7.7109375" customWidth="1"/>
    <col min="5" max="15" width="5.7109375" customWidth="1"/>
  </cols>
  <sheetData>
    <row r="1" spans="1:15" s="8" customFormat="1" ht="17.100000000000001" customHeight="1" x14ac:dyDescent="0.25">
      <c r="A1" s="1" t="s">
        <v>122</v>
      </c>
      <c r="B1" s="2"/>
      <c r="C1" s="2"/>
      <c r="D1" s="2"/>
      <c r="E1" s="3"/>
      <c r="F1" s="4"/>
      <c r="G1" s="5" t="s">
        <v>1</v>
      </c>
      <c r="H1" s="6" t="s">
        <v>2</v>
      </c>
      <c r="I1" s="7" t="s">
        <v>68</v>
      </c>
      <c r="J1" s="5" t="s">
        <v>4</v>
      </c>
      <c r="K1" s="6" t="s">
        <v>2</v>
      </c>
      <c r="L1" s="7" t="s">
        <v>67</v>
      </c>
      <c r="M1" s="5" t="s">
        <v>7</v>
      </c>
      <c r="N1" s="6" t="s">
        <v>5</v>
      </c>
      <c r="O1" s="7" t="s">
        <v>142</v>
      </c>
    </row>
    <row r="2" spans="1:15" s="8" customFormat="1" ht="17.100000000000001" customHeight="1" x14ac:dyDescent="0.25">
      <c r="A2" s="2"/>
      <c r="B2" s="2"/>
      <c r="C2" s="2"/>
      <c r="D2" s="2"/>
      <c r="E2" s="3"/>
      <c r="F2" s="3"/>
      <c r="G2" s="9">
        <v>41889</v>
      </c>
      <c r="H2" s="10" t="s">
        <v>9</v>
      </c>
      <c r="I2" s="11"/>
      <c r="J2" s="9">
        <v>41896</v>
      </c>
      <c r="K2" s="10" t="s">
        <v>9</v>
      </c>
      <c r="L2" s="11"/>
      <c r="M2" s="9">
        <v>41903</v>
      </c>
      <c r="N2" s="10" t="s">
        <v>9</v>
      </c>
      <c r="O2" s="11"/>
    </row>
    <row r="3" spans="1:15" s="8" customFormat="1" ht="17.100000000000001" customHeight="1" x14ac:dyDescent="0.25">
      <c r="A3" s="1" t="s">
        <v>10</v>
      </c>
      <c r="B3" s="2"/>
      <c r="C3" s="1" t="s">
        <v>94</v>
      </c>
      <c r="D3" s="2"/>
      <c r="E3" s="12"/>
      <c r="F3" s="3"/>
      <c r="G3" s="13" t="s">
        <v>12</v>
      </c>
      <c r="H3" s="14" t="s">
        <v>134</v>
      </c>
      <c r="I3" s="15"/>
      <c r="J3" s="13" t="s">
        <v>12</v>
      </c>
      <c r="K3" s="14" t="s">
        <v>40</v>
      </c>
      <c r="L3" s="15"/>
      <c r="M3" s="13" t="s">
        <v>12</v>
      </c>
      <c r="N3" s="14" t="s">
        <v>43</v>
      </c>
      <c r="O3" s="15"/>
    </row>
    <row r="4" spans="1:15" s="8" customFormat="1" ht="17.100000000000001" customHeight="1" x14ac:dyDescent="0.25">
      <c r="A4" s="2"/>
      <c r="B4" s="2"/>
      <c r="C4" s="2"/>
      <c r="D4" s="2"/>
      <c r="E4" s="3"/>
      <c r="F4" s="3"/>
      <c r="G4" s="5" t="s">
        <v>17</v>
      </c>
      <c r="H4" s="6" t="s">
        <v>2</v>
      </c>
      <c r="I4" s="7" t="s">
        <v>91</v>
      </c>
      <c r="J4" s="5" t="s">
        <v>19</v>
      </c>
      <c r="K4" s="6" t="s">
        <v>2</v>
      </c>
      <c r="L4" s="7" t="s">
        <v>143</v>
      </c>
      <c r="M4" s="5" t="s">
        <v>21</v>
      </c>
      <c r="N4" s="6" t="s">
        <v>2</v>
      </c>
      <c r="O4" s="7" t="s">
        <v>109</v>
      </c>
    </row>
    <row r="5" spans="1:15" s="8" customFormat="1" ht="17.100000000000001" customHeight="1" x14ac:dyDescent="0.25">
      <c r="A5" s="1" t="s">
        <v>23</v>
      </c>
      <c r="B5" s="2"/>
      <c r="C5" s="1" t="s">
        <v>144</v>
      </c>
      <c r="D5" s="2"/>
      <c r="E5" s="12"/>
      <c r="F5" s="3"/>
      <c r="G5" s="9">
        <v>41910</v>
      </c>
      <c r="H5" s="10" t="s">
        <v>9</v>
      </c>
      <c r="I5" s="11"/>
      <c r="J5" s="9">
        <v>41917</v>
      </c>
      <c r="K5" s="10" t="s">
        <v>9</v>
      </c>
      <c r="L5" s="11"/>
      <c r="M5" s="9">
        <v>41924</v>
      </c>
      <c r="N5" s="10" t="s">
        <v>9</v>
      </c>
      <c r="O5" s="11"/>
    </row>
    <row r="6" spans="1:15" s="8" customFormat="1" ht="17.100000000000001" customHeight="1" x14ac:dyDescent="0.25">
      <c r="A6" s="2"/>
      <c r="B6" s="2"/>
      <c r="C6" s="2"/>
      <c r="D6" s="2"/>
      <c r="E6" s="3"/>
      <c r="F6" s="3"/>
      <c r="G6" s="13" t="s">
        <v>125</v>
      </c>
      <c r="H6" s="14" t="s">
        <v>26</v>
      </c>
      <c r="I6" s="15"/>
      <c r="J6" s="13" t="s">
        <v>125</v>
      </c>
      <c r="K6" s="14" t="s">
        <v>115</v>
      </c>
      <c r="L6" s="15"/>
      <c r="M6" s="13" t="s">
        <v>12</v>
      </c>
      <c r="N6" s="14" t="s">
        <v>70</v>
      </c>
      <c r="O6" s="15"/>
    </row>
    <row r="7" spans="1:15" s="8" customFormat="1" ht="17.100000000000001" customHeight="1" x14ac:dyDescent="0.25">
      <c r="A7" s="1" t="s">
        <v>28</v>
      </c>
      <c r="B7" s="2"/>
      <c r="C7" s="12">
        <v>7</v>
      </c>
      <c r="D7" s="5" t="s">
        <v>29</v>
      </c>
      <c r="E7" s="6" t="s">
        <v>2</v>
      </c>
      <c r="F7" s="7" t="s">
        <v>109</v>
      </c>
      <c r="G7" s="5" t="s">
        <v>31</v>
      </c>
      <c r="H7" s="6" t="s">
        <v>5</v>
      </c>
      <c r="I7" s="7" t="s">
        <v>80</v>
      </c>
      <c r="J7" s="5" t="s">
        <v>33</v>
      </c>
      <c r="K7" s="6" t="s">
        <v>5</v>
      </c>
      <c r="L7" s="7" t="s">
        <v>102</v>
      </c>
      <c r="M7" s="5" t="s">
        <v>35</v>
      </c>
      <c r="N7" s="6" t="s">
        <v>2</v>
      </c>
      <c r="O7" s="7" t="s">
        <v>121</v>
      </c>
    </row>
    <row r="8" spans="1:15" s="8" customFormat="1" ht="17.100000000000001" customHeight="1" x14ac:dyDescent="0.25">
      <c r="A8" s="1" t="s">
        <v>37</v>
      </c>
      <c r="B8" s="2"/>
      <c r="C8" s="12">
        <v>3</v>
      </c>
      <c r="D8" s="9">
        <v>41930</v>
      </c>
      <c r="E8" s="10" t="s">
        <v>9</v>
      </c>
      <c r="F8" s="11"/>
      <c r="G8" s="9">
        <v>41931</v>
      </c>
      <c r="H8" s="10" t="s">
        <v>9</v>
      </c>
      <c r="I8" s="11"/>
      <c r="J8" s="9">
        <v>41938</v>
      </c>
      <c r="K8" s="10" t="s">
        <v>9</v>
      </c>
      <c r="L8" s="11"/>
      <c r="M8" s="9">
        <v>41945</v>
      </c>
      <c r="N8" s="10" t="s">
        <v>9</v>
      </c>
      <c r="O8" s="11"/>
    </row>
    <row r="9" spans="1:15" s="8" customFormat="1" ht="17.100000000000001" customHeight="1" x14ac:dyDescent="0.25">
      <c r="A9" s="1" t="s">
        <v>38</v>
      </c>
      <c r="B9" s="2"/>
      <c r="C9" s="12">
        <v>0</v>
      </c>
      <c r="D9" s="13" t="s">
        <v>125</v>
      </c>
      <c r="E9" s="14" t="s">
        <v>15</v>
      </c>
      <c r="F9" s="15"/>
      <c r="G9" s="13" t="s">
        <v>125</v>
      </c>
      <c r="H9" s="14" t="s">
        <v>25</v>
      </c>
      <c r="I9" s="15"/>
      <c r="J9" s="13" t="s">
        <v>39</v>
      </c>
      <c r="K9" s="14" t="s">
        <v>104</v>
      </c>
      <c r="L9" s="15"/>
      <c r="M9" s="13" t="s">
        <v>125</v>
      </c>
      <c r="N9" s="14" t="s">
        <v>27</v>
      </c>
      <c r="O9" s="15"/>
    </row>
    <row r="10" spans="1:15" s="8" customFormat="1" ht="17.100000000000001" customHeight="1" x14ac:dyDescent="0.25">
      <c r="A10" s="1"/>
      <c r="B10" s="1"/>
      <c r="C10" s="1"/>
      <c r="D10" s="1"/>
      <c r="E10" s="12"/>
      <c r="F10" s="12"/>
      <c r="G10" s="1"/>
      <c r="H10" s="1"/>
      <c r="I10" s="12"/>
      <c r="J10" s="1"/>
      <c r="K10" s="1"/>
      <c r="L10" s="12"/>
      <c r="M10" s="1"/>
      <c r="N10" s="1"/>
      <c r="O10" s="1"/>
    </row>
    <row r="11" spans="1:15" ht="17.100000000000001" customHeight="1" x14ac:dyDescent="0.2">
      <c r="A11" s="16" t="s">
        <v>44</v>
      </c>
      <c r="B11" s="16" t="s">
        <v>45</v>
      </c>
      <c r="C11" s="17" t="s">
        <v>46</v>
      </c>
      <c r="D11" s="16" t="s">
        <v>47</v>
      </c>
      <c r="E11" s="16" t="s">
        <v>48</v>
      </c>
      <c r="F11" s="16" t="s">
        <v>49</v>
      </c>
      <c r="G11" s="16" t="s">
        <v>50</v>
      </c>
      <c r="H11" s="16" t="s">
        <v>51</v>
      </c>
      <c r="I11" s="16" t="s">
        <v>52</v>
      </c>
      <c r="J11" s="16" t="s">
        <v>53</v>
      </c>
      <c r="K11" s="16" t="s">
        <v>54</v>
      </c>
      <c r="L11" s="16" t="s">
        <v>55</v>
      </c>
      <c r="M11" s="16" t="s">
        <v>56</v>
      </c>
      <c r="N11" s="16" t="s">
        <v>57</v>
      </c>
      <c r="O11" s="18" t="s">
        <v>58</v>
      </c>
    </row>
    <row r="12" spans="1:15" ht="17.100000000000001" customHeight="1" x14ac:dyDescent="0.2">
      <c r="A12" s="19">
        <f>[13]GBG!A4</f>
        <v>40</v>
      </c>
      <c r="B12" s="19">
        <f>[13]GBG!M4</f>
        <v>6</v>
      </c>
      <c r="C12" s="20" t="str">
        <f>[13]GBG!B4</f>
        <v>Heaps, Erin</v>
      </c>
      <c r="D12" s="20">
        <f>[13]GBG!X4</f>
        <v>19</v>
      </c>
      <c r="E12" s="20">
        <f>[13]GBG!AJ4</f>
        <v>7</v>
      </c>
      <c r="F12" s="20">
        <f>[13]GBG!AU4</f>
        <v>6</v>
      </c>
      <c r="G12" s="20">
        <f>[13]GBG!BG4</f>
        <v>2</v>
      </c>
      <c r="H12" s="20">
        <f>[13]GBG!BR4</f>
        <v>0</v>
      </c>
      <c r="I12" s="20">
        <f>[13]GBG!CD4</f>
        <v>0</v>
      </c>
      <c r="J12" s="20">
        <f>[13]GBG!CO4</f>
        <v>5</v>
      </c>
      <c r="K12" s="20">
        <f>[13]GBG!DA4</f>
        <v>1</v>
      </c>
      <c r="L12" s="20">
        <f>[13]GBG!DL4</f>
        <v>0</v>
      </c>
      <c r="M12" s="21">
        <f t="shared" ref="M12:M24" si="0">F12/D12</f>
        <v>0.31578947368421051</v>
      </c>
      <c r="N12" s="20">
        <f>F12+G12+(H12*2)+(I12*3)</f>
        <v>8</v>
      </c>
      <c r="O12" s="21">
        <f>N12/D12</f>
        <v>0.42105263157894735</v>
      </c>
    </row>
    <row r="13" spans="1:15" ht="17.100000000000001" customHeight="1" x14ac:dyDescent="0.2">
      <c r="A13" s="19">
        <f>[13]GBG!A5</f>
        <v>44</v>
      </c>
      <c r="B13" s="19">
        <f>[13]GBG!M5</f>
        <v>9</v>
      </c>
      <c r="C13" s="20" t="str">
        <f>[13]GBG!B5</f>
        <v>Goshorn, Cory</v>
      </c>
      <c r="D13" s="20">
        <f>[13]GBG!X5</f>
        <v>30</v>
      </c>
      <c r="E13" s="20">
        <f>[13]GBG!AJ5</f>
        <v>11</v>
      </c>
      <c r="F13" s="20">
        <f>[13]GBG!AU5</f>
        <v>13</v>
      </c>
      <c r="G13" s="20">
        <f>[13]GBG!BG5</f>
        <v>4</v>
      </c>
      <c r="H13" s="20">
        <f>[13]GBG!BR5</f>
        <v>0</v>
      </c>
      <c r="I13" s="20">
        <f>[13]GBG!CD5</f>
        <v>0</v>
      </c>
      <c r="J13" s="20">
        <f>[13]GBG!CO5</f>
        <v>10</v>
      </c>
      <c r="K13" s="20">
        <f>[13]GBG!DA5</f>
        <v>2</v>
      </c>
      <c r="L13" s="20">
        <f>[13]GBG!DL5</f>
        <v>3</v>
      </c>
      <c r="M13" s="21">
        <f t="shared" si="0"/>
        <v>0.43333333333333335</v>
      </c>
      <c r="N13" s="20">
        <f>F13+G13+(H13*2)+(I13*3)</f>
        <v>17</v>
      </c>
      <c r="O13" s="21">
        <f t="shared" ref="O13:O24" si="1">N13/D13</f>
        <v>0.56666666666666665</v>
      </c>
    </row>
    <row r="14" spans="1:15" ht="17.100000000000001" customHeight="1" x14ac:dyDescent="0.2">
      <c r="A14" s="19">
        <f>[13]GBG!A6</f>
        <v>48</v>
      </c>
      <c r="B14" s="19">
        <f>[13]GBG!M6</f>
        <v>10</v>
      </c>
      <c r="C14" s="20" t="str">
        <f>[13]GBG!B6</f>
        <v>Knaub, Corey</v>
      </c>
      <c r="D14" s="20">
        <f>[13]GBG!X6</f>
        <v>33</v>
      </c>
      <c r="E14" s="20">
        <f>[13]GBG!AJ6</f>
        <v>13</v>
      </c>
      <c r="F14" s="20">
        <f>[13]GBG!AU6</f>
        <v>12</v>
      </c>
      <c r="G14" s="20">
        <f>[13]GBG!BG6</f>
        <v>1</v>
      </c>
      <c r="H14" s="20">
        <f>[13]GBG!BR6</f>
        <v>0</v>
      </c>
      <c r="I14" s="20">
        <f>[13]GBG!CD6</f>
        <v>0</v>
      </c>
      <c r="J14" s="20">
        <f>[13]GBG!CO6</f>
        <v>1</v>
      </c>
      <c r="K14" s="20">
        <f>[13]GBG!DA6</f>
        <v>3</v>
      </c>
      <c r="L14" s="20">
        <f>[13]GBG!DL6</f>
        <v>1</v>
      </c>
      <c r="M14" s="21">
        <f t="shared" si="0"/>
        <v>0.36363636363636365</v>
      </c>
      <c r="N14" s="20">
        <f t="shared" ref="N14:N24" si="2">F14+G14+(H14*2)+(I14*3)</f>
        <v>13</v>
      </c>
      <c r="O14" s="21">
        <f t="shared" si="1"/>
        <v>0.39393939393939392</v>
      </c>
    </row>
    <row r="15" spans="1:15" ht="17.100000000000001" customHeight="1" x14ac:dyDescent="0.2">
      <c r="A15" s="19">
        <f>[13]GBG!A7</f>
        <v>42</v>
      </c>
      <c r="B15" s="19">
        <f>[13]GBG!M7</f>
        <v>10</v>
      </c>
      <c r="C15" s="20" t="str">
        <f>[13]GBG!B7</f>
        <v>Yoho, Eric</v>
      </c>
      <c r="D15" s="20">
        <f>[13]GBG!X7</f>
        <v>27</v>
      </c>
      <c r="E15" s="20">
        <f>[13]GBG!AJ7</f>
        <v>18</v>
      </c>
      <c r="F15" s="20">
        <f>[13]GBG!AU7</f>
        <v>12</v>
      </c>
      <c r="G15" s="20">
        <f>[13]GBG!BG7</f>
        <v>1</v>
      </c>
      <c r="H15" s="20">
        <f>[13]GBG!BR7</f>
        <v>1</v>
      </c>
      <c r="I15" s="20">
        <f>[13]GBG!CD7</f>
        <v>0</v>
      </c>
      <c r="J15" s="20">
        <f>[13]GBG!CO7</f>
        <v>8</v>
      </c>
      <c r="K15" s="20">
        <f>[13]GBG!DA7</f>
        <v>10</v>
      </c>
      <c r="L15" s="20">
        <f>[13]GBG!DL7</f>
        <v>0</v>
      </c>
      <c r="M15" s="21">
        <f t="shared" si="0"/>
        <v>0.44444444444444442</v>
      </c>
      <c r="N15" s="20">
        <f t="shared" si="2"/>
        <v>15</v>
      </c>
      <c r="O15" s="21">
        <f t="shared" si="1"/>
        <v>0.55555555555555558</v>
      </c>
    </row>
    <row r="16" spans="1:15" ht="17.100000000000001" customHeight="1" x14ac:dyDescent="0.2">
      <c r="A16" s="19">
        <f>[13]GBG!A8</f>
        <v>52</v>
      </c>
      <c r="B16" s="19">
        <f>[13]GBG!M8</f>
        <v>10</v>
      </c>
      <c r="C16" s="20" t="str">
        <f>[13]GBG!B8</f>
        <v>Drake, Bob</v>
      </c>
      <c r="D16" s="20">
        <f>[13]GBG!X8</f>
        <v>28</v>
      </c>
      <c r="E16" s="20">
        <f>[13]GBG!AJ8</f>
        <v>6</v>
      </c>
      <c r="F16" s="20">
        <f>[13]GBG!AU8</f>
        <v>14</v>
      </c>
      <c r="G16" s="20">
        <f>[13]GBG!BG8</f>
        <v>1</v>
      </c>
      <c r="H16" s="20">
        <f>[13]GBG!BR8</f>
        <v>0</v>
      </c>
      <c r="I16" s="20">
        <f>[13]GBG!CD8</f>
        <v>0</v>
      </c>
      <c r="J16" s="20">
        <f>[13]GBG!CO8</f>
        <v>14</v>
      </c>
      <c r="K16" s="20">
        <f>[13]GBG!DA8</f>
        <v>8</v>
      </c>
      <c r="L16" s="20">
        <f>[13]GBG!DL8</f>
        <v>0</v>
      </c>
      <c r="M16" s="21">
        <f t="shared" si="0"/>
        <v>0.5</v>
      </c>
      <c r="N16" s="20">
        <f t="shared" si="2"/>
        <v>15</v>
      </c>
      <c r="O16" s="21">
        <f t="shared" si="1"/>
        <v>0.5357142857142857</v>
      </c>
    </row>
    <row r="17" spans="1:15" ht="17.100000000000001" customHeight="1" x14ac:dyDescent="0.2">
      <c r="A17" s="19">
        <f>[13]GBG!A9</f>
        <v>37</v>
      </c>
      <c r="B17" s="19">
        <f>[13]GBG!M9</f>
        <v>8</v>
      </c>
      <c r="C17" s="20" t="str">
        <f>[13]GBG!B9</f>
        <v>Grady, Mike</v>
      </c>
      <c r="D17" s="20">
        <f>[13]GBG!X9</f>
        <v>26</v>
      </c>
      <c r="E17" s="20">
        <f>[13]GBG!AJ9</f>
        <v>7</v>
      </c>
      <c r="F17" s="20">
        <f>[13]GBG!AU9</f>
        <v>9</v>
      </c>
      <c r="G17" s="20">
        <f>[13]GBG!BG9</f>
        <v>2</v>
      </c>
      <c r="H17" s="20">
        <f>[13]GBG!BR9</f>
        <v>0</v>
      </c>
      <c r="I17" s="20">
        <f>[13]GBG!CD9</f>
        <v>0</v>
      </c>
      <c r="J17" s="20">
        <f>[13]GBG!CO9</f>
        <v>5</v>
      </c>
      <c r="K17" s="20">
        <f>[13]GBG!DA9</f>
        <v>2</v>
      </c>
      <c r="L17" s="20">
        <f>[13]GBG!DL9</f>
        <v>2</v>
      </c>
      <c r="M17" s="21">
        <f t="shared" si="0"/>
        <v>0.34615384615384615</v>
      </c>
      <c r="N17" s="20">
        <f t="shared" si="2"/>
        <v>11</v>
      </c>
      <c r="O17" s="21">
        <f t="shared" si="1"/>
        <v>0.42307692307692307</v>
      </c>
    </row>
    <row r="18" spans="1:15" ht="17.100000000000001" customHeight="1" x14ac:dyDescent="0.2">
      <c r="A18" s="19">
        <f>[13]GBG!A10</f>
        <v>58</v>
      </c>
      <c r="B18" s="19">
        <f>[13]GBG!M10</f>
        <v>3</v>
      </c>
      <c r="C18" s="20" t="str">
        <f>[13]GBG!B10</f>
        <v>Latchaw, Wayne Jr</v>
      </c>
      <c r="D18" s="20">
        <f>[13]GBG!X10</f>
        <v>11</v>
      </c>
      <c r="E18" s="20">
        <f>[13]GBG!AJ10</f>
        <v>2</v>
      </c>
      <c r="F18" s="20">
        <f>[13]GBG!AU10</f>
        <v>3</v>
      </c>
      <c r="G18" s="20">
        <f>[13]GBG!BG10</f>
        <v>1</v>
      </c>
      <c r="H18" s="20">
        <f>[13]GBG!BR10</f>
        <v>0</v>
      </c>
      <c r="I18" s="20">
        <f>[13]GBG!CD10</f>
        <v>0</v>
      </c>
      <c r="J18" s="20">
        <f>[13]GBG!CO10</f>
        <v>2</v>
      </c>
      <c r="K18" s="20">
        <f>[13]GBG!DA10</f>
        <v>0</v>
      </c>
      <c r="L18" s="20">
        <f>[13]GBG!DL10</f>
        <v>2</v>
      </c>
      <c r="M18" s="21">
        <f t="shared" si="0"/>
        <v>0.27272727272727271</v>
      </c>
      <c r="N18" s="20">
        <f t="shared" si="2"/>
        <v>4</v>
      </c>
      <c r="O18" s="21">
        <f t="shared" si="1"/>
        <v>0.36363636363636365</v>
      </c>
    </row>
    <row r="19" spans="1:15" ht="17.100000000000001" customHeight="1" x14ac:dyDescent="0.2">
      <c r="A19" s="19">
        <f>[13]GBG!A11</f>
        <v>44</v>
      </c>
      <c r="B19" s="19">
        <f>[13]GBG!M11</f>
        <v>9</v>
      </c>
      <c r="C19" s="20" t="str">
        <f>[13]GBG!B11</f>
        <v>Rishel, Max</v>
      </c>
      <c r="D19" s="20">
        <f>[13]GBG!X11</f>
        <v>25</v>
      </c>
      <c r="E19" s="20">
        <f>[13]GBG!AJ11</f>
        <v>5</v>
      </c>
      <c r="F19" s="20">
        <f>[13]GBG!AU11</f>
        <v>9</v>
      </c>
      <c r="G19" s="20">
        <f>[13]GBG!BG11</f>
        <v>4</v>
      </c>
      <c r="H19" s="20">
        <f>[13]GBG!BR11</f>
        <v>0</v>
      </c>
      <c r="I19" s="20">
        <f>[13]GBG!CD11</f>
        <v>0</v>
      </c>
      <c r="J19" s="20">
        <f>[13]GBG!CO11</f>
        <v>11</v>
      </c>
      <c r="K19" s="20">
        <f>[13]GBG!DA11</f>
        <v>6</v>
      </c>
      <c r="L19" s="20">
        <f>[13]GBG!DL11</f>
        <v>0</v>
      </c>
      <c r="M19" s="21">
        <f t="shared" si="0"/>
        <v>0.36</v>
      </c>
      <c r="N19" s="20">
        <f t="shared" si="2"/>
        <v>13</v>
      </c>
      <c r="O19" s="21">
        <f t="shared" si="1"/>
        <v>0.52</v>
      </c>
    </row>
    <row r="20" spans="1:15" ht="17.100000000000001" customHeight="1" x14ac:dyDescent="0.2">
      <c r="A20" s="19">
        <f>[13]GBG!A12</f>
        <v>42</v>
      </c>
      <c r="B20" s="19">
        <f>[13]GBG!M12</f>
        <v>9</v>
      </c>
      <c r="C20" s="20" t="str">
        <f>[13]GBG!B12</f>
        <v>Whelan, Mike</v>
      </c>
      <c r="D20" s="20">
        <f>[13]GBG!X12</f>
        <v>28</v>
      </c>
      <c r="E20" s="20">
        <f>[13]GBG!AJ12</f>
        <v>2</v>
      </c>
      <c r="F20" s="20">
        <f>[13]GBG!AU12</f>
        <v>8</v>
      </c>
      <c r="G20" s="20">
        <f>[13]GBG!BG12</f>
        <v>2</v>
      </c>
      <c r="H20" s="20">
        <f>[13]GBG!BR12</f>
        <v>0</v>
      </c>
      <c r="I20" s="20">
        <f>[13]GBG!CD12</f>
        <v>0</v>
      </c>
      <c r="J20" s="20">
        <f>[13]GBG!CO12</f>
        <v>11</v>
      </c>
      <c r="K20" s="20">
        <f>[13]GBG!DA12</f>
        <v>6</v>
      </c>
      <c r="L20" s="20">
        <f>[13]GBG!DL12</f>
        <v>10</v>
      </c>
      <c r="M20" s="21">
        <f t="shared" si="0"/>
        <v>0.2857142857142857</v>
      </c>
      <c r="N20" s="20">
        <f t="shared" si="2"/>
        <v>10</v>
      </c>
      <c r="O20" s="21">
        <f t="shared" si="1"/>
        <v>0.35714285714285715</v>
      </c>
    </row>
    <row r="21" spans="1:15" ht="17.100000000000001" customHeight="1" x14ac:dyDescent="0.2">
      <c r="A21" s="19">
        <f>[13]GBG!A13</f>
        <v>63</v>
      </c>
      <c r="B21" s="19">
        <f>[13]GBG!M13</f>
        <v>8</v>
      </c>
      <c r="C21" s="20" t="str">
        <f>[13]GBG!B13</f>
        <v>Ruppert, Dan</v>
      </c>
      <c r="D21" s="20">
        <f>[13]GBG!X13</f>
        <v>23</v>
      </c>
      <c r="E21" s="20">
        <f>[13]GBG!AJ13</f>
        <v>1</v>
      </c>
      <c r="F21" s="20">
        <f>[13]GBG!AU13</f>
        <v>2</v>
      </c>
      <c r="G21" s="20">
        <f>[13]GBG!BG13</f>
        <v>0</v>
      </c>
      <c r="H21" s="20">
        <f>[13]GBG!BR13</f>
        <v>0</v>
      </c>
      <c r="I21" s="20">
        <f>[13]GBG!CD13</f>
        <v>0</v>
      </c>
      <c r="J21" s="20">
        <f>[13]GBG!CO13</f>
        <v>5</v>
      </c>
      <c r="K21" s="20">
        <f>[13]GBG!DA13</f>
        <v>4</v>
      </c>
      <c r="L21" s="20">
        <f>[13]GBG!DL13</f>
        <v>2</v>
      </c>
      <c r="M21" s="21">
        <f t="shared" si="0"/>
        <v>8.6956521739130432E-2</v>
      </c>
      <c r="N21" s="20">
        <f t="shared" si="2"/>
        <v>2</v>
      </c>
      <c r="O21" s="21">
        <f t="shared" si="1"/>
        <v>8.6956521739130432E-2</v>
      </c>
    </row>
    <row r="22" spans="1:15" ht="17.100000000000001" customHeight="1" x14ac:dyDescent="0.2">
      <c r="A22" s="19">
        <f>[13]GBG!A14</f>
        <v>40</v>
      </c>
      <c r="B22" s="19">
        <f>[13]GBG!M14</f>
        <v>7</v>
      </c>
      <c r="C22" s="20" t="str">
        <f>[13]GBG!B14</f>
        <v>Vega, Renato</v>
      </c>
      <c r="D22" s="20">
        <f>[13]GBG!X14</f>
        <v>21</v>
      </c>
      <c r="E22" s="20">
        <f>[13]GBG!AJ14</f>
        <v>1</v>
      </c>
      <c r="F22" s="20">
        <f>[13]GBG!AU14</f>
        <v>6</v>
      </c>
      <c r="G22" s="20">
        <f>[13]GBG!BG14</f>
        <v>1</v>
      </c>
      <c r="H22" s="20">
        <f>[13]GBG!BR14</f>
        <v>0</v>
      </c>
      <c r="I22" s="20">
        <f>[13]GBG!CD14</f>
        <v>0</v>
      </c>
      <c r="J22" s="20">
        <f>[13]GBG!CO14</f>
        <v>3</v>
      </c>
      <c r="K22" s="20">
        <f>[13]GBG!DA14</f>
        <v>0</v>
      </c>
      <c r="L22" s="20">
        <f>[13]GBG!DL14</f>
        <v>4</v>
      </c>
      <c r="M22" s="21">
        <f t="shared" si="0"/>
        <v>0.2857142857142857</v>
      </c>
      <c r="N22" s="20">
        <f t="shared" si="2"/>
        <v>7</v>
      </c>
      <c r="O22" s="21">
        <f t="shared" si="1"/>
        <v>0.33333333333333331</v>
      </c>
    </row>
    <row r="23" spans="1:15" ht="17.100000000000001" customHeight="1" x14ac:dyDescent="0.2">
      <c r="A23" s="19">
        <f>[13]GBG!A15</f>
        <v>40</v>
      </c>
      <c r="B23" s="19">
        <f>[13]GBG!M15</f>
        <v>9</v>
      </c>
      <c r="C23" s="20" t="str">
        <f>[13]GBG!B15</f>
        <v>Shaffer, Chris</v>
      </c>
      <c r="D23" s="20">
        <f>[13]GBG!X15</f>
        <v>24</v>
      </c>
      <c r="E23" s="20">
        <f>[13]GBG!AJ15</f>
        <v>8</v>
      </c>
      <c r="F23" s="20">
        <f>[13]GBG!AU15</f>
        <v>8</v>
      </c>
      <c r="G23" s="20">
        <f>[13]GBG!BG15</f>
        <v>1</v>
      </c>
      <c r="H23" s="20">
        <f>[13]GBG!BR15</f>
        <v>0</v>
      </c>
      <c r="I23" s="20">
        <f>[13]GBG!CD15</f>
        <v>0</v>
      </c>
      <c r="J23" s="20">
        <f>[13]GBG!CO15</f>
        <v>3</v>
      </c>
      <c r="K23" s="20">
        <f>[13]GBG!DA15</f>
        <v>8</v>
      </c>
      <c r="L23" s="20">
        <f>[13]GBG!DL15</f>
        <v>5</v>
      </c>
      <c r="M23" s="21">
        <f t="shared" si="0"/>
        <v>0.33333333333333331</v>
      </c>
      <c r="N23" s="20">
        <f t="shared" si="2"/>
        <v>9</v>
      </c>
      <c r="O23" s="21">
        <f t="shared" si="1"/>
        <v>0.375</v>
      </c>
    </row>
    <row r="24" spans="1:15" ht="17.100000000000001" customHeight="1" x14ac:dyDescent="0.2">
      <c r="A24" s="19">
        <f>[13]GBG!A16</f>
        <v>54</v>
      </c>
      <c r="B24" s="19">
        <f>[13]GBG!M16</f>
        <v>10</v>
      </c>
      <c r="C24" s="20" t="str">
        <f>[13]GBG!B16</f>
        <v>Potts, Tim</v>
      </c>
      <c r="D24" s="20">
        <f>[13]GBG!X16</f>
        <v>34</v>
      </c>
      <c r="E24" s="20">
        <f>[13]GBG!AJ16</f>
        <v>3</v>
      </c>
      <c r="F24" s="20">
        <f>[13]GBG!AU16</f>
        <v>4</v>
      </c>
      <c r="G24" s="20">
        <f>[13]GBG!BG16</f>
        <v>0</v>
      </c>
      <c r="H24" s="20">
        <f>[13]GBG!BR16</f>
        <v>0</v>
      </c>
      <c r="I24" s="20">
        <f>[13]GBG!CD16</f>
        <v>0</v>
      </c>
      <c r="J24" s="20">
        <f>[13]GBG!CO16</f>
        <v>2</v>
      </c>
      <c r="K24" s="20">
        <f>[13]GBG!DA16</f>
        <v>2</v>
      </c>
      <c r="L24" s="20">
        <f>[13]GBG!DL16</f>
        <v>10</v>
      </c>
      <c r="M24" s="21">
        <f t="shared" si="0"/>
        <v>0.11764705882352941</v>
      </c>
      <c r="N24" s="20">
        <f t="shared" si="2"/>
        <v>4</v>
      </c>
      <c r="O24" s="21">
        <f t="shared" si="1"/>
        <v>0.11764705882352941</v>
      </c>
    </row>
    <row r="25" spans="1:15" ht="17.100000000000001" customHeight="1" x14ac:dyDescent="0.2">
      <c r="A25" s="19"/>
      <c r="B25" s="19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1"/>
      <c r="N25" s="20"/>
      <c r="O25" s="21"/>
    </row>
    <row r="26" spans="1:15" ht="17.100000000000001" customHeight="1" x14ac:dyDescent="0.2">
      <c r="A26" s="19"/>
      <c r="B26" s="19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1"/>
      <c r="N26" s="20"/>
      <c r="O26" s="21"/>
    </row>
    <row r="27" spans="1:15" ht="17.100000000000001" customHeight="1" x14ac:dyDescent="0.2">
      <c r="A27" s="19"/>
      <c r="B27" s="19">
        <f>[13]GBG!M19</f>
        <v>0</v>
      </c>
      <c r="C27" s="20" t="str">
        <f>[13]GBG!B19</f>
        <v>Others</v>
      </c>
      <c r="D27" s="20">
        <f>[13]GBG!X19</f>
        <v>0</v>
      </c>
      <c r="E27" s="20">
        <f>[13]GBG!AJ19</f>
        <v>0</v>
      </c>
      <c r="F27" s="20">
        <f>[13]GBG!AU19</f>
        <v>0</v>
      </c>
      <c r="G27" s="20">
        <f>[13]GBG!BG19</f>
        <v>0</v>
      </c>
      <c r="H27" s="20">
        <f>[13]GBG!BR19</f>
        <v>0</v>
      </c>
      <c r="I27" s="20">
        <f>[13]GBG!CD19</f>
        <v>0</v>
      </c>
      <c r="J27" s="20">
        <f>[13]GBG!CO19</f>
        <v>0</v>
      </c>
      <c r="K27" s="20">
        <f>[13]GBG!DA19</f>
        <v>0</v>
      </c>
      <c r="L27" s="20">
        <f>[13]GBG!DL19</f>
        <v>0</v>
      </c>
      <c r="M27" s="21" t="e">
        <f>F27/D27</f>
        <v>#DIV/0!</v>
      </c>
      <c r="N27" s="20">
        <f>F27+G27+(H27*2)+(I27*3)</f>
        <v>0</v>
      </c>
      <c r="O27" s="21" t="e">
        <f>N27/D27</f>
        <v>#DIV/0!</v>
      </c>
    </row>
    <row r="28" spans="1:15" ht="17.100000000000001" customHeight="1" x14ac:dyDescent="0.2">
      <c r="A28" s="19"/>
      <c r="B28" s="19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1"/>
      <c r="N28" s="20"/>
      <c r="O28" s="21"/>
    </row>
    <row r="29" spans="1:15" ht="17.100000000000001" customHeight="1" x14ac:dyDescent="0.2">
      <c r="A29" s="22">
        <f>[13]GBG!A21</f>
        <v>604</v>
      </c>
      <c r="B29" s="22">
        <f>[13]GBG!M21</f>
        <v>108</v>
      </c>
      <c r="C29" s="22" t="s">
        <v>59</v>
      </c>
      <c r="D29" s="23">
        <f>[13]GBG!X21</f>
        <v>329</v>
      </c>
      <c r="E29" s="20">
        <f>[13]GBG!AJ21</f>
        <v>84</v>
      </c>
      <c r="F29" s="20">
        <f>[13]GBG!AU21</f>
        <v>106</v>
      </c>
      <c r="G29" s="20">
        <f>[13]GBG!BG21</f>
        <v>20</v>
      </c>
      <c r="H29" s="20">
        <f>[13]GBG!BR21</f>
        <v>1</v>
      </c>
      <c r="I29" s="20">
        <f>[13]GBG!CD21</f>
        <v>0</v>
      </c>
      <c r="J29" s="20">
        <f>[13]GBG!CO21</f>
        <v>80</v>
      </c>
      <c r="K29" s="20">
        <f>[13]GBG!DA21</f>
        <v>52</v>
      </c>
      <c r="L29" s="20">
        <f>[13]GBG!DL21</f>
        <v>39</v>
      </c>
      <c r="M29" s="21">
        <f>F29/D29</f>
        <v>0.32218844984802431</v>
      </c>
      <c r="N29" s="24">
        <f>SUM(N12:N28)</f>
        <v>128</v>
      </c>
      <c r="O29" s="21">
        <f>N29/D29</f>
        <v>0.38905775075987842</v>
      </c>
    </row>
    <row r="30" spans="1:15" ht="17.100000000000001" customHeight="1" x14ac:dyDescent="0.2">
      <c r="A30" s="25">
        <f>A29/13</f>
        <v>46.46153846153846</v>
      </c>
      <c r="B30" s="10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7"/>
      <c r="N30" s="26"/>
      <c r="O30" s="27"/>
    </row>
    <row r="31" spans="1:15" s="29" customFormat="1" ht="17.100000000000001" customHeight="1" x14ac:dyDescent="0.2">
      <c r="A31" s="28"/>
      <c r="B31" s="28"/>
    </row>
    <row r="32" spans="1:15" ht="17.100000000000001" customHeight="1" x14ac:dyDescent="0.2">
      <c r="A32" s="16" t="s">
        <v>44</v>
      </c>
      <c r="B32" s="16" t="s">
        <v>45</v>
      </c>
      <c r="C32" s="16" t="s">
        <v>46</v>
      </c>
      <c r="D32" s="16" t="s">
        <v>60</v>
      </c>
      <c r="E32" s="16" t="s">
        <v>49</v>
      </c>
      <c r="F32" s="16" t="s">
        <v>48</v>
      </c>
      <c r="G32" s="16" t="s">
        <v>54</v>
      </c>
      <c r="H32" s="16" t="s">
        <v>55</v>
      </c>
      <c r="I32" s="16" t="s">
        <v>61</v>
      </c>
      <c r="J32" s="16" t="s">
        <v>62</v>
      </c>
      <c r="K32" s="16" t="s">
        <v>63</v>
      </c>
      <c r="L32" s="16" t="s">
        <v>64</v>
      </c>
      <c r="M32" s="16" t="s">
        <v>2</v>
      </c>
      <c r="N32" s="16" t="s">
        <v>5</v>
      </c>
      <c r="O32" s="30" t="s">
        <v>65</v>
      </c>
    </row>
    <row r="33" spans="1:15" ht="17.100000000000001" customHeight="1" x14ac:dyDescent="0.2">
      <c r="A33" s="19">
        <f>[13]GBG!A25</f>
        <v>40</v>
      </c>
      <c r="B33" s="19">
        <f>[13]GBG!M25</f>
        <v>1</v>
      </c>
      <c r="C33" s="20" t="str">
        <f>[13]GBG!B25</f>
        <v>Heaps, Erin</v>
      </c>
      <c r="D33" s="21">
        <f>[13]GBG!X25</f>
        <v>1</v>
      </c>
      <c r="E33" s="20">
        <f>[13]GBG!AJ25</f>
        <v>3</v>
      </c>
      <c r="F33" s="20">
        <f>[13]GBG!AU25</f>
        <v>4</v>
      </c>
      <c r="G33" s="20">
        <f>[13]GBG!BG25</f>
        <v>2</v>
      </c>
      <c r="H33" s="20">
        <f>[13]GBG!BR25</f>
        <v>1</v>
      </c>
      <c r="I33" s="31">
        <f t="shared" ref="I33:I38" si="3">E33*7/D33</f>
        <v>21</v>
      </c>
      <c r="J33" s="31">
        <f t="shared" ref="J33:J38" si="4">F33*7/D33</f>
        <v>28</v>
      </c>
      <c r="K33" s="31">
        <f t="shared" ref="K33:K38" si="5">G33*7/D33</f>
        <v>14</v>
      </c>
      <c r="L33" s="31">
        <f t="shared" ref="L33:L38" si="6">H33*7/D33</f>
        <v>7</v>
      </c>
      <c r="M33" s="20">
        <f>[13]GBG!CD25</f>
        <v>0</v>
      </c>
      <c r="N33" s="20">
        <f>[13]GBG!CO25</f>
        <v>0</v>
      </c>
      <c r="O33" s="20">
        <f>[13]GBG!DA25</f>
        <v>0</v>
      </c>
    </row>
    <row r="34" spans="1:15" ht="17.100000000000001" customHeight="1" x14ac:dyDescent="0.2">
      <c r="A34" s="19">
        <f>[13]GBG!A26</f>
        <v>48</v>
      </c>
      <c r="B34" s="19">
        <f>[13]GBG!M26</f>
        <v>9</v>
      </c>
      <c r="C34" s="20" t="str">
        <f>[13]GBG!B26</f>
        <v>Knaub, Corey</v>
      </c>
      <c r="D34" s="21">
        <f>[13]GBG!X26</f>
        <v>25.667000000000002</v>
      </c>
      <c r="E34" s="20">
        <f>[13]GBG!AJ26</f>
        <v>35</v>
      </c>
      <c r="F34" s="20">
        <f>[13]GBG!AU26</f>
        <v>18</v>
      </c>
      <c r="G34" s="20">
        <f>[13]GBG!BG26</f>
        <v>7</v>
      </c>
      <c r="H34" s="20">
        <f>[13]GBG!BR26</f>
        <v>22</v>
      </c>
      <c r="I34" s="31">
        <f t="shared" si="3"/>
        <v>9.5453305801223358</v>
      </c>
      <c r="J34" s="31">
        <f t="shared" si="4"/>
        <v>4.9090271554914864</v>
      </c>
      <c r="K34" s="31">
        <f t="shared" si="5"/>
        <v>1.9090661160244671</v>
      </c>
      <c r="L34" s="31">
        <f t="shared" si="6"/>
        <v>5.9999220789340395</v>
      </c>
      <c r="M34" s="20">
        <f>[13]GBG!CD26</f>
        <v>1</v>
      </c>
      <c r="N34" s="20">
        <f>[13]GBG!CO26</f>
        <v>0</v>
      </c>
      <c r="O34" s="20">
        <f>[13]GBG!DA26</f>
        <v>3</v>
      </c>
    </row>
    <row r="35" spans="1:15" ht="17.100000000000001" customHeight="1" x14ac:dyDescent="0.2">
      <c r="A35" s="19">
        <f>[13]GBG!A27</f>
        <v>52</v>
      </c>
      <c r="B35" s="19">
        <f>[13]GBG!M27</f>
        <v>9</v>
      </c>
      <c r="C35" s="20" t="str">
        <f>[13]GBG!B27</f>
        <v>Drake, Bob</v>
      </c>
      <c r="D35" s="21">
        <f>[13]GBG!X27</f>
        <v>34</v>
      </c>
      <c r="E35" s="20">
        <f>[13]GBG!AJ27</f>
        <v>44</v>
      </c>
      <c r="F35" s="20">
        <f>[13]GBG!AU27</f>
        <v>21</v>
      </c>
      <c r="G35" s="20">
        <f>[13]GBG!BG27</f>
        <v>14</v>
      </c>
      <c r="H35" s="20">
        <f>[13]GBG!BR27</f>
        <v>22</v>
      </c>
      <c r="I35" s="31">
        <f t="shared" si="3"/>
        <v>9.0588235294117645</v>
      </c>
      <c r="J35" s="31">
        <f t="shared" si="4"/>
        <v>4.3235294117647056</v>
      </c>
      <c r="K35" s="31">
        <f t="shared" si="5"/>
        <v>2.8823529411764706</v>
      </c>
      <c r="L35" s="31">
        <f t="shared" si="6"/>
        <v>4.5294117647058822</v>
      </c>
      <c r="M35" s="20">
        <f>[13]GBG!CD27</f>
        <v>6</v>
      </c>
      <c r="N35" s="20">
        <f>[13]GBG!CO27</f>
        <v>1</v>
      </c>
      <c r="O35" s="20">
        <f>[13]GBG!DA27</f>
        <v>0</v>
      </c>
    </row>
    <row r="36" spans="1:15" ht="17.100000000000001" customHeight="1" x14ac:dyDescent="0.2">
      <c r="A36" s="19">
        <f>[13]GBG!A28</f>
        <v>58</v>
      </c>
      <c r="B36" s="19">
        <f>[13]GBG!M28</f>
        <v>1</v>
      </c>
      <c r="C36" s="20" t="str">
        <f>[13]GBG!B28</f>
        <v>Latchaw, Wayne Jr</v>
      </c>
      <c r="D36" s="21">
        <f>[13]GBG!X28</f>
        <v>0.33300000000000002</v>
      </c>
      <c r="E36" s="20">
        <f>[13]GBG!AJ28</f>
        <v>0</v>
      </c>
      <c r="F36" s="20">
        <f>[13]GBG!AU28</f>
        <v>3</v>
      </c>
      <c r="G36" s="20">
        <f>[13]GBG!BG28</f>
        <v>3</v>
      </c>
      <c r="H36" s="20">
        <f>[13]GBG!BR28</f>
        <v>0</v>
      </c>
      <c r="I36" s="31">
        <f t="shared" si="3"/>
        <v>0</v>
      </c>
      <c r="J36" s="31">
        <f t="shared" si="4"/>
        <v>63.063063063063062</v>
      </c>
      <c r="K36" s="31">
        <f t="shared" si="5"/>
        <v>63.063063063063062</v>
      </c>
      <c r="L36" s="31">
        <f t="shared" si="6"/>
        <v>0</v>
      </c>
      <c r="M36" s="20">
        <f>[13]GBG!CD28</f>
        <v>0</v>
      </c>
      <c r="N36" s="20">
        <f>[13]GBG!CO28</f>
        <v>1</v>
      </c>
      <c r="O36" s="20">
        <f>[13]GBG!DA28</f>
        <v>0</v>
      </c>
    </row>
    <row r="37" spans="1:15" ht="17.100000000000001" customHeight="1" x14ac:dyDescent="0.2">
      <c r="A37" s="19">
        <f>[13]GBG!A29</f>
        <v>54</v>
      </c>
      <c r="B37" s="19">
        <f>[13]GBG!M29</f>
        <v>1</v>
      </c>
      <c r="C37" s="20" t="str">
        <f>[13]GBG!B29</f>
        <v>Potts, Tim</v>
      </c>
      <c r="D37" s="21">
        <f>[13]GBG!X29</f>
        <v>1</v>
      </c>
      <c r="E37" s="20">
        <f>[13]GBG!AJ29</f>
        <v>3</v>
      </c>
      <c r="F37" s="20">
        <f>[13]GBG!AU29</f>
        <v>1</v>
      </c>
      <c r="G37" s="20">
        <f>[13]GBG!BG29</f>
        <v>0</v>
      </c>
      <c r="H37" s="20">
        <f>[13]GBG!BR29</f>
        <v>0</v>
      </c>
      <c r="I37" s="31">
        <f t="shared" si="3"/>
        <v>21</v>
      </c>
      <c r="J37" s="31">
        <f t="shared" si="4"/>
        <v>7</v>
      </c>
      <c r="K37" s="31">
        <f t="shared" si="5"/>
        <v>0</v>
      </c>
      <c r="L37" s="31">
        <f t="shared" si="6"/>
        <v>0</v>
      </c>
      <c r="M37" s="20">
        <f>[13]GBG!CD29</f>
        <v>0</v>
      </c>
      <c r="N37" s="20">
        <f>[13]GBG!CO29</f>
        <v>0</v>
      </c>
      <c r="O37" s="20">
        <f>[13]GBG!DA29</f>
        <v>0</v>
      </c>
    </row>
    <row r="38" spans="1:15" ht="17.100000000000001" customHeight="1" x14ac:dyDescent="0.2">
      <c r="A38" s="19">
        <f>[13]GBG!A30</f>
        <v>44</v>
      </c>
      <c r="B38" s="19">
        <f>[13]GBG!M30</f>
        <v>2</v>
      </c>
      <c r="C38" s="20" t="str">
        <f>[13]GBG!B30</f>
        <v>Rishel, Max</v>
      </c>
      <c r="D38" s="21">
        <f>[13]GBG!X30</f>
        <v>3</v>
      </c>
      <c r="E38" s="20">
        <f>[13]GBG!AJ30</f>
        <v>7</v>
      </c>
      <c r="F38" s="20">
        <f>[13]GBG!AU30</f>
        <v>11</v>
      </c>
      <c r="G38" s="20">
        <f>[13]GBG!BG30</f>
        <v>12</v>
      </c>
      <c r="H38" s="20">
        <f>[13]GBG!BR30</f>
        <v>2</v>
      </c>
      <c r="I38" s="31">
        <f t="shared" si="3"/>
        <v>16.333333333333332</v>
      </c>
      <c r="J38" s="31">
        <f t="shared" si="4"/>
        <v>25.666666666666668</v>
      </c>
      <c r="K38" s="31">
        <f t="shared" si="5"/>
        <v>28</v>
      </c>
      <c r="L38" s="31">
        <f t="shared" si="6"/>
        <v>4.666666666666667</v>
      </c>
      <c r="M38" s="20">
        <f>[13]GBG!CD30</f>
        <v>0</v>
      </c>
      <c r="N38" s="20">
        <f>[13]GBG!CO30</f>
        <v>1</v>
      </c>
      <c r="O38" s="20">
        <f>[13]GBG!DA30</f>
        <v>0</v>
      </c>
    </row>
    <row r="39" spans="1:15" ht="17.100000000000001" customHeight="1" x14ac:dyDescent="0.2">
      <c r="A39" s="19">
        <f>[13]GBG!A31</f>
        <v>42</v>
      </c>
      <c r="B39" s="19">
        <f>[13]GBG!M31</f>
        <v>0</v>
      </c>
      <c r="C39" s="20" t="str">
        <f>[13]GBG!B31</f>
        <v>Yoho, Eric</v>
      </c>
      <c r="D39" s="21">
        <f>[13]GBG!X31</f>
        <v>2</v>
      </c>
      <c r="E39" s="20">
        <f>[13]GBG!AJ31</f>
        <v>5</v>
      </c>
      <c r="F39" s="20">
        <f>[13]GBG!AU31</f>
        <v>1</v>
      </c>
      <c r="G39" s="20">
        <f>[13]GBG!BG31</f>
        <v>1</v>
      </c>
      <c r="H39" s="20">
        <f>[13]GBG!BR31</f>
        <v>2</v>
      </c>
      <c r="I39" s="31">
        <f>E39*7/D39</f>
        <v>17.5</v>
      </c>
      <c r="J39" s="31">
        <f>F39*7/D39</f>
        <v>3.5</v>
      </c>
      <c r="K39" s="31">
        <f>G39*7/D39</f>
        <v>3.5</v>
      </c>
      <c r="L39" s="31">
        <f>H39*7/D39</f>
        <v>7</v>
      </c>
      <c r="M39" s="20">
        <f>[13]GBG!CD31</f>
        <v>0</v>
      </c>
      <c r="N39" s="20">
        <f>[13]GBG!CO31</f>
        <v>0</v>
      </c>
      <c r="O39" s="20">
        <f>[13]GBG!DA31</f>
        <v>0</v>
      </c>
    </row>
    <row r="40" spans="1:15" ht="17.100000000000001" customHeight="1" x14ac:dyDescent="0.2">
      <c r="A40" s="19"/>
      <c r="B40" s="19"/>
      <c r="C40" s="20"/>
      <c r="D40" s="21"/>
      <c r="E40" s="20"/>
      <c r="F40" s="20"/>
      <c r="G40" s="20"/>
      <c r="H40" s="20"/>
      <c r="I40" s="20"/>
      <c r="J40" s="20"/>
      <c r="K40" s="20"/>
      <c r="L40" s="20"/>
      <c r="M40" s="31"/>
      <c r="N40" s="31"/>
      <c r="O40" s="31"/>
    </row>
    <row r="41" spans="1:15" ht="17.100000000000001" customHeight="1" x14ac:dyDescent="0.2">
      <c r="A41" s="19"/>
      <c r="B41" s="19"/>
      <c r="C41" s="20"/>
      <c r="D41" s="21"/>
      <c r="E41" s="20"/>
      <c r="F41" s="20"/>
      <c r="G41" s="20"/>
      <c r="H41" s="20"/>
      <c r="I41" s="20"/>
      <c r="J41" s="20"/>
      <c r="K41" s="20"/>
      <c r="L41" s="20"/>
      <c r="M41" s="31"/>
      <c r="N41" s="31"/>
      <c r="O41" s="31"/>
    </row>
    <row r="42" spans="1:15" ht="17.100000000000001" customHeight="1" x14ac:dyDescent="0.2">
      <c r="A42" s="22"/>
      <c r="B42" s="22">
        <f>[13]GBG!M34</f>
        <v>23</v>
      </c>
      <c r="C42" s="22" t="s">
        <v>59</v>
      </c>
      <c r="D42" s="21">
        <f>[13]GBG!X34</f>
        <v>67</v>
      </c>
      <c r="E42" s="20">
        <f>[13]GBG!AJ34</f>
        <v>97</v>
      </c>
      <c r="F42" s="20">
        <f>[13]GBG!AU34</f>
        <v>59</v>
      </c>
      <c r="G42" s="20">
        <f>[13]GBG!BG34</f>
        <v>39</v>
      </c>
      <c r="H42" s="20">
        <f>[13]GBG!BR34</f>
        <v>49</v>
      </c>
      <c r="I42" s="31">
        <f>E42*7/D42</f>
        <v>10.134328358208956</v>
      </c>
      <c r="J42" s="31">
        <f>F42*7/D42</f>
        <v>6.1641791044776122</v>
      </c>
      <c r="K42" s="32">
        <f>G42*7/D42</f>
        <v>4.0746268656716422</v>
      </c>
      <c r="L42" s="32">
        <f>H42*7/D42</f>
        <v>5.1194029850746272</v>
      </c>
      <c r="M42" s="20">
        <f>[13]GBG!CD34</f>
        <v>7</v>
      </c>
      <c r="N42" s="20">
        <f>[13]GBG!CO34</f>
        <v>3</v>
      </c>
      <c r="O42" s="20">
        <f>[13]GBG!DA34</f>
        <v>3</v>
      </c>
    </row>
    <row r="43" spans="1:15" ht="17.100000000000001" customHeight="1" x14ac:dyDescent="0.2"/>
    <row r="44" spans="1:15" ht="17.100000000000001" customHeight="1" x14ac:dyDescent="0.2"/>
    <row r="45" spans="1:15" ht="17.100000000000001" customHeight="1" x14ac:dyDescent="0.2"/>
    <row r="46" spans="1:15" ht="17.100000000000001" customHeight="1" x14ac:dyDescent="0.2"/>
    <row r="47" spans="1:15" ht="17.100000000000001" customHeight="1" x14ac:dyDescent="0.2"/>
  </sheetData>
  <pageMargins left="0.25" right="0.25" top="0.5" bottom="0.5" header="0.25" footer="0"/>
  <pageSetup orientation="portrait" r:id="rId1"/>
  <headerFooter alignWithMargins="0">
    <oddHeader>&amp;CYork County Oldtimers Baseball League Statistics Sheet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7"/>
  <sheetViews>
    <sheetView zoomScaleNormal="100" workbookViewId="0">
      <selection activeCell="N10" sqref="N10"/>
    </sheetView>
  </sheetViews>
  <sheetFormatPr defaultRowHeight="12.75" x14ac:dyDescent="0.2"/>
  <cols>
    <col min="1" max="1" width="5.7109375" customWidth="1"/>
    <col min="2" max="2" width="4.7109375" customWidth="1"/>
    <col min="3" max="3" width="16.7109375" customWidth="1"/>
    <col min="4" max="4" width="7.7109375" customWidth="1"/>
    <col min="5" max="15" width="5.7109375" customWidth="1"/>
  </cols>
  <sheetData>
    <row r="1" spans="1:15" s="8" customFormat="1" ht="17.100000000000001" customHeight="1" x14ac:dyDescent="0.25">
      <c r="A1" s="1" t="s">
        <v>122</v>
      </c>
      <c r="B1" s="2"/>
      <c r="C1" s="2"/>
      <c r="D1" s="2"/>
      <c r="E1" s="3"/>
      <c r="F1" s="4"/>
      <c r="G1" s="5" t="s">
        <v>1</v>
      </c>
      <c r="H1" s="6" t="s">
        <v>5</v>
      </c>
      <c r="I1" s="7" t="s">
        <v>135</v>
      </c>
      <c r="J1" s="5" t="s">
        <v>4</v>
      </c>
      <c r="K1" s="6" t="s">
        <v>5</v>
      </c>
      <c r="L1" s="7" t="s">
        <v>67</v>
      </c>
      <c r="M1" s="5" t="s">
        <v>7</v>
      </c>
      <c r="N1" s="6" t="s">
        <v>5</v>
      </c>
      <c r="O1" s="7" t="s">
        <v>30</v>
      </c>
    </row>
    <row r="2" spans="1:15" s="8" customFormat="1" ht="17.100000000000001" customHeight="1" x14ac:dyDescent="0.25">
      <c r="A2" s="2"/>
      <c r="B2" s="2"/>
      <c r="C2" s="2"/>
      <c r="D2" s="2"/>
      <c r="E2" s="3"/>
      <c r="F2" s="3"/>
      <c r="G2" s="9">
        <v>41889</v>
      </c>
      <c r="H2" s="10" t="s">
        <v>9</v>
      </c>
      <c r="I2" s="11"/>
      <c r="J2" s="9">
        <v>41896</v>
      </c>
      <c r="K2" s="10" t="s">
        <v>9</v>
      </c>
      <c r="L2" s="11"/>
      <c r="M2" s="9">
        <v>41903</v>
      </c>
      <c r="N2" s="10" t="s">
        <v>9</v>
      </c>
      <c r="O2" s="11"/>
    </row>
    <row r="3" spans="1:15" s="8" customFormat="1" ht="17.100000000000001" customHeight="1" x14ac:dyDescent="0.25">
      <c r="A3" s="1" t="s">
        <v>10</v>
      </c>
      <c r="B3" s="2"/>
      <c r="C3" s="1" t="s">
        <v>40</v>
      </c>
      <c r="D3" s="2"/>
      <c r="E3" s="12"/>
      <c r="F3" s="3"/>
      <c r="G3" s="13" t="s">
        <v>125</v>
      </c>
      <c r="H3" s="14" t="s">
        <v>104</v>
      </c>
      <c r="I3" s="15"/>
      <c r="J3" s="13" t="s">
        <v>12</v>
      </c>
      <c r="K3" s="14" t="s">
        <v>94</v>
      </c>
      <c r="L3" s="15"/>
      <c r="M3" s="13" t="s">
        <v>125</v>
      </c>
      <c r="N3" s="14" t="s">
        <v>134</v>
      </c>
      <c r="O3" s="15"/>
    </row>
    <row r="4" spans="1:15" s="8" customFormat="1" ht="17.100000000000001" customHeight="1" x14ac:dyDescent="0.25">
      <c r="A4" s="2"/>
      <c r="B4" s="2"/>
      <c r="C4" s="2"/>
      <c r="D4" s="2"/>
      <c r="E4" s="3"/>
      <c r="F4" s="3"/>
      <c r="G4" s="5" t="s">
        <v>17</v>
      </c>
      <c r="H4" s="6" t="s">
        <v>5</v>
      </c>
      <c r="I4" s="7" t="s">
        <v>6</v>
      </c>
      <c r="J4" s="5" t="s">
        <v>19</v>
      </c>
      <c r="K4" s="6" t="s">
        <v>5</v>
      </c>
      <c r="L4" s="7" t="s">
        <v>89</v>
      </c>
      <c r="M4" s="5" t="s">
        <v>21</v>
      </c>
      <c r="N4" s="6" t="s">
        <v>2</v>
      </c>
      <c r="O4" s="7" t="s">
        <v>128</v>
      </c>
    </row>
    <row r="5" spans="1:15" s="8" customFormat="1" ht="17.100000000000001" customHeight="1" x14ac:dyDescent="0.25">
      <c r="A5" s="1" t="s">
        <v>23</v>
      </c>
      <c r="B5" s="2"/>
      <c r="C5" s="1" t="s">
        <v>145</v>
      </c>
      <c r="D5" s="2"/>
      <c r="E5" s="12"/>
      <c r="F5" s="3"/>
      <c r="G5" s="9">
        <v>41910</v>
      </c>
      <c r="H5" s="10" t="s">
        <v>9</v>
      </c>
      <c r="I5" s="11"/>
      <c r="J5" s="9">
        <v>41917</v>
      </c>
      <c r="K5" s="10" t="s">
        <v>9</v>
      </c>
      <c r="L5" s="11"/>
      <c r="M5" s="9">
        <v>41924</v>
      </c>
      <c r="N5" s="10" t="s">
        <v>9</v>
      </c>
      <c r="O5" s="11"/>
    </row>
    <row r="6" spans="1:15" s="8" customFormat="1" ht="17.100000000000001" customHeight="1" x14ac:dyDescent="0.25">
      <c r="A6" s="2" t="s">
        <v>130</v>
      </c>
      <c r="B6" s="2"/>
      <c r="C6" s="2" t="s">
        <v>146</v>
      </c>
      <c r="D6" s="2"/>
      <c r="E6" s="3"/>
      <c r="F6" s="3"/>
      <c r="G6" s="13" t="s">
        <v>12</v>
      </c>
      <c r="H6" s="14" t="s">
        <v>41</v>
      </c>
      <c r="I6" s="15"/>
      <c r="J6" s="13" t="s">
        <v>12</v>
      </c>
      <c r="K6" s="14" t="s">
        <v>70</v>
      </c>
      <c r="L6" s="15"/>
      <c r="M6" s="13" t="s">
        <v>125</v>
      </c>
      <c r="N6" s="14" t="s">
        <v>43</v>
      </c>
      <c r="O6" s="15"/>
    </row>
    <row r="7" spans="1:15" s="8" customFormat="1" ht="17.100000000000001" customHeight="1" x14ac:dyDescent="0.25">
      <c r="A7" s="1" t="s">
        <v>28</v>
      </c>
      <c r="B7" s="2"/>
      <c r="C7" s="12">
        <v>2</v>
      </c>
      <c r="D7" s="5" t="s">
        <v>29</v>
      </c>
      <c r="E7" s="6" t="s">
        <v>5</v>
      </c>
      <c r="F7" s="7" t="s">
        <v>30</v>
      </c>
      <c r="G7" s="5" t="s">
        <v>31</v>
      </c>
      <c r="H7" s="6" t="s">
        <v>5</v>
      </c>
      <c r="I7" s="7" t="s">
        <v>147</v>
      </c>
      <c r="J7" s="5" t="s">
        <v>33</v>
      </c>
      <c r="K7" s="6" t="s">
        <v>5</v>
      </c>
      <c r="L7" s="7" t="s">
        <v>20</v>
      </c>
      <c r="M7" s="5" t="s">
        <v>35</v>
      </c>
      <c r="N7" s="6" t="s">
        <v>2</v>
      </c>
      <c r="O7" s="7" t="s">
        <v>67</v>
      </c>
    </row>
    <row r="8" spans="1:15" s="8" customFormat="1" ht="17.100000000000001" customHeight="1" x14ac:dyDescent="0.25">
      <c r="A8" s="1" t="s">
        <v>37</v>
      </c>
      <c r="B8" s="2"/>
      <c r="C8" s="12">
        <v>8</v>
      </c>
      <c r="D8" s="9">
        <v>41930</v>
      </c>
      <c r="E8" s="10" t="s">
        <v>9</v>
      </c>
      <c r="F8" s="11"/>
      <c r="G8" s="9">
        <v>41931</v>
      </c>
      <c r="H8" s="10" t="s">
        <v>9</v>
      </c>
      <c r="I8" s="11"/>
      <c r="J8" s="9">
        <v>41938</v>
      </c>
      <c r="K8" s="10" t="s">
        <v>9</v>
      </c>
      <c r="L8" s="11"/>
      <c r="M8" s="9">
        <v>41945</v>
      </c>
      <c r="N8" s="10" t="s">
        <v>9</v>
      </c>
      <c r="O8" s="11"/>
    </row>
    <row r="9" spans="1:15" s="8" customFormat="1" ht="17.100000000000001" customHeight="1" x14ac:dyDescent="0.25">
      <c r="A9" s="1" t="s">
        <v>38</v>
      </c>
      <c r="B9" s="2"/>
      <c r="C9" s="12">
        <v>0</v>
      </c>
      <c r="D9" s="13" t="s">
        <v>125</v>
      </c>
      <c r="E9" s="14" t="s">
        <v>11</v>
      </c>
      <c r="F9" s="15"/>
      <c r="G9" s="13" t="s">
        <v>12</v>
      </c>
      <c r="H9" s="14" t="s">
        <v>115</v>
      </c>
      <c r="I9" s="15"/>
      <c r="J9" s="13" t="s">
        <v>12</v>
      </c>
      <c r="K9" s="14" t="s">
        <v>25</v>
      </c>
      <c r="L9" s="15"/>
      <c r="M9" s="13" t="s">
        <v>39</v>
      </c>
      <c r="N9" s="14" t="s">
        <v>16</v>
      </c>
      <c r="O9" s="15"/>
    </row>
    <row r="10" spans="1:15" s="8" customFormat="1" ht="17.100000000000001" customHeight="1" x14ac:dyDescent="0.25">
      <c r="A10" s="1"/>
      <c r="B10" s="1"/>
      <c r="C10" s="1"/>
      <c r="D10" s="1"/>
      <c r="E10" s="12"/>
      <c r="F10" s="12"/>
      <c r="G10" s="1"/>
      <c r="H10" s="1"/>
      <c r="I10" s="12"/>
      <c r="J10" s="1"/>
      <c r="K10" s="1"/>
      <c r="L10" s="12"/>
      <c r="M10" s="1"/>
      <c r="N10" s="1"/>
      <c r="O10" s="1"/>
    </row>
    <row r="11" spans="1:15" ht="17.100000000000001" customHeight="1" x14ac:dyDescent="0.2">
      <c r="A11" s="16" t="s">
        <v>44</v>
      </c>
      <c r="B11" s="16" t="s">
        <v>45</v>
      </c>
      <c r="C11" s="17" t="s">
        <v>46</v>
      </c>
      <c r="D11" s="16" t="s">
        <v>47</v>
      </c>
      <c r="E11" s="16" t="s">
        <v>48</v>
      </c>
      <c r="F11" s="16" t="s">
        <v>49</v>
      </c>
      <c r="G11" s="16" t="s">
        <v>50</v>
      </c>
      <c r="H11" s="16" t="s">
        <v>51</v>
      </c>
      <c r="I11" s="16" t="s">
        <v>52</v>
      </c>
      <c r="J11" s="16" t="s">
        <v>53</v>
      </c>
      <c r="K11" s="16" t="s">
        <v>54</v>
      </c>
      <c r="L11" s="16" t="s">
        <v>55</v>
      </c>
      <c r="M11" s="16" t="s">
        <v>56</v>
      </c>
      <c r="N11" s="16" t="s">
        <v>57</v>
      </c>
      <c r="O11" s="18" t="s">
        <v>58</v>
      </c>
    </row>
    <row r="12" spans="1:15" ht="17.100000000000001" customHeight="1" x14ac:dyDescent="0.2">
      <c r="A12" s="19">
        <f>[14]GBG!A4</f>
        <v>41</v>
      </c>
      <c r="B12" s="19">
        <f>[14]GBG!M4</f>
        <v>10</v>
      </c>
      <c r="C12" s="20" t="str">
        <f>[14]GBG!B4</f>
        <v>Welsh, Dan</v>
      </c>
      <c r="D12" s="20">
        <f>[14]GBG!X4</f>
        <v>27</v>
      </c>
      <c r="E12" s="20">
        <f>[14]GBG!AJ4</f>
        <v>11</v>
      </c>
      <c r="F12" s="20">
        <f>[14]GBG!AU4</f>
        <v>10</v>
      </c>
      <c r="G12" s="20">
        <f>[14]GBG!BG4</f>
        <v>1</v>
      </c>
      <c r="H12" s="20">
        <f>[14]GBG!BR4</f>
        <v>1</v>
      </c>
      <c r="I12" s="20">
        <f>[14]GBG!CD4</f>
        <v>0</v>
      </c>
      <c r="J12" s="20">
        <f>[14]GBG!CO4</f>
        <v>3</v>
      </c>
      <c r="K12" s="20">
        <f>[14]GBG!DA4</f>
        <v>2</v>
      </c>
      <c r="L12" s="20">
        <f>[14]GBG!DL4</f>
        <v>5</v>
      </c>
      <c r="M12" s="21">
        <f t="shared" ref="M12:M24" si="0">F12/D12</f>
        <v>0.37037037037037035</v>
      </c>
      <c r="N12" s="20">
        <f>F12+G12+(H12*2)+(I12*3)</f>
        <v>13</v>
      </c>
      <c r="O12" s="21">
        <f>N12/D12</f>
        <v>0.48148148148148145</v>
      </c>
    </row>
    <row r="13" spans="1:15" ht="17.100000000000001" customHeight="1" x14ac:dyDescent="0.2">
      <c r="A13" s="19">
        <f>[14]GBG!A5</f>
        <v>43</v>
      </c>
      <c r="B13" s="19">
        <f>[14]GBG!M5</f>
        <v>9</v>
      </c>
      <c r="C13" s="20" t="str">
        <f>[14]GBG!B5</f>
        <v>Bender, Brian</v>
      </c>
      <c r="D13" s="20">
        <f>[14]GBG!X5</f>
        <v>25</v>
      </c>
      <c r="E13" s="20">
        <f>[14]GBG!AJ5</f>
        <v>4</v>
      </c>
      <c r="F13" s="20">
        <f>[14]GBG!AU5</f>
        <v>12</v>
      </c>
      <c r="G13" s="20">
        <f>[14]GBG!BG5</f>
        <v>5</v>
      </c>
      <c r="H13" s="20">
        <f>[14]GBG!BR5</f>
        <v>0</v>
      </c>
      <c r="I13" s="20">
        <f>[14]GBG!CD5</f>
        <v>1</v>
      </c>
      <c r="J13" s="20">
        <f>[14]GBG!CO5</f>
        <v>8</v>
      </c>
      <c r="K13" s="20">
        <f>[14]GBG!DA5</f>
        <v>2</v>
      </c>
      <c r="L13" s="20">
        <f>[14]GBG!DL5</f>
        <v>1</v>
      </c>
      <c r="M13" s="21">
        <f t="shared" si="0"/>
        <v>0.48</v>
      </c>
      <c r="N13" s="20">
        <f>F13+G13+(H13*2)+(I13*3)</f>
        <v>20</v>
      </c>
      <c r="O13" s="21">
        <f t="shared" ref="O13:O24" si="1">N13/D13</f>
        <v>0.8</v>
      </c>
    </row>
    <row r="14" spans="1:15" ht="17.100000000000001" customHeight="1" x14ac:dyDescent="0.2">
      <c r="A14" s="19">
        <f>[14]GBG!A6</f>
        <v>53</v>
      </c>
      <c r="B14" s="19">
        <f>[14]GBG!M6</f>
        <v>7</v>
      </c>
      <c r="C14" s="20" t="str">
        <f>[14]GBG!B6</f>
        <v>Zayas, Andy</v>
      </c>
      <c r="D14" s="20">
        <f>[14]GBG!X6</f>
        <v>19</v>
      </c>
      <c r="E14" s="20">
        <f>[14]GBG!AJ6</f>
        <v>1</v>
      </c>
      <c r="F14" s="20">
        <f>[14]GBG!AU6</f>
        <v>6</v>
      </c>
      <c r="G14" s="20">
        <f>[14]GBG!BG6</f>
        <v>1</v>
      </c>
      <c r="H14" s="20">
        <f>[14]GBG!BR6</f>
        <v>0</v>
      </c>
      <c r="I14" s="20">
        <f>[14]GBG!CD6</f>
        <v>0</v>
      </c>
      <c r="J14" s="20">
        <f>[14]GBG!CO6</f>
        <v>4</v>
      </c>
      <c r="K14" s="20">
        <f>[14]GBG!DA6</f>
        <v>1</v>
      </c>
      <c r="L14" s="20">
        <f>[14]GBG!DL6</f>
        <v>2</v>
      </c>
      <c r="M14" s="21">
        <f t="shared" si="0"/>
        <v>0.31578947368421051</v>
      </c>
      <c r="N14" s="20">
        <f t="shared" ref="N14:N24" si="2">F14+G14+(H14*2)+(I14*3)</f>
        <v>7</v>
      </c>
      <c r="O14" s="21">
        <f t="shared" si="1"/>
        <v>0.36842105263157893</v>
      </c>
    </row>
    <row r="15" spans="1:15" ht="17.100000000000001" customHeight="1" x14ac:dyDescent="0.2">
      <c r="A15" s="19">
        <f>[14]GBG!A7</f>
        <v>46</v>
      </c>
      <c r="B15" s="19">
        <f>[14]GBG!M7</f>
        <v>8</v>
      </c>
      <c r="C15" s="20" t="str">
        <f>[14]GBG!B7</f>
        <v>Garrigan, Keith</v>
      </c>
      <c r="D15" s="20">
        <f>[14]GBG!X7</f>
        <v>20</v>
      </c>
      <c r="E15" s="20">
        <f>[14]GBG!AJ7</f>
        <v>1</v>
      </c>
      <c r="F15" s="20">
        <f>[14]GBG!AU7</f>
        <v>6</v>
      </c>
      <c r="G15" s="20">
        <f>[14]GBG!BG7</f>
        <v>0</v>
      </c>
      <c r="H15" s="20">
        <f>[14]GBG!BR7</f>
        <v>0</v>
      </c>
      <c r="I15" s="20">
        <f>[14]GBG!CD7</f>
        <v>0</v>
      </c>
      <c r="J15" s="20">
        <f>[14]GBG!CO7</f>
        <v>2</v>
      </c>
      <c r="K15" s="20">
        <f>[14]GBG!DA7</f>
        <v>2</v>
      </c>
      <c r="L15" s="20">
        <f>[14]GBG!DL7</f>
        <v>4</v>
      </c>
      <c r="M15" s="21">
        <f t="shared" si="0"/>
        <v>0.3</v>
      </c>
      <c r="N15" s="20">
        <f t="shared" si="2"/>
        <v>6</v>
      </c>
      <c r="O15" s="21">
        <f t="shared" si="1"/>
        <v>0.3</v>
      </c>
    </row>
    <row r="16" spans="1:15" ht="17.100000000000001" customHeight="1" x14ac:dyDescent="0.2">
      <c r="A16" s="19">
        <f>[14]GBG!A8</f>
        <v>54</v>
      </c>
      <c r="B16" s="19">
        <f>[14]GBG!M8</f>
        <v>9</v>
      </c>
      <c r="C16" s="20" t="str">
        <f>[14]GBG!B8</f>
        <v>Shaffer, Brad</v>
      </c>
      <c r="D16" s="20">
        <f>[14]GBG!X8</f>
        <v>21</v>
      </c>
      <c r="E16" s="20">
        <f>[14]GBG!AJ8</f>
        <v>1</v>
      </c>
      <c r="F16" s="20">
        <f>[14]GBG!AU8</f>
        <v>5</v>
      </c>
      <c r="G16" s="20">
        <f>[14]GBG!BG8</f>
        <v>0</v>
      </c>
      <c r="H16" s="20">
        <f>[14]GBG!BR8</f>
        <v>0</v>
      </c>
      <c r="I16" s="20">
        <f>[14]GBG!CD8</f>
        <v>0</v>
      </c>
      <c r="J16" s="20">
        <f>[14]GBG!CO8</f>
        <v>3</v>
      </c>
      <c r="K16" s="20">
        <f>[14]GBG!DA8</f>
        <v>4</v>
      </c>
      <c r="L16" s="20">
        <f>[14]GBG!DL8</f>
        <v>3</v>
      </c>
      <c r="M16" s="21">
        <f t="shared" si="0"/>
        <v>0.23809523809523808</v>
      </c>
      <c r="N16" s="20">
        <f t="shared" si="2"/>
        <v>5</v>
      </c>
      <c r="O16" s="21">
        <f t="shared" si="1"/>
        <v>0.23809523809523808</v>
      </c>
    </row>
    <row r="17" spans="1:15" ht="17.100000000000001" customHeight="1" x14ac:dyDescent="0.2">
      <c r="A17" s="19">
        <f>[14]GBG!A9</f>
        <v>50</v>
      </c>
      <c r="B17" s="19">
        <f>[14]GBG!M9</f>
        <v>9</v>
      </c>
      <c r="C17" s="20" t="str">
        <f>[14]GBG!B9</f>
        <v>Delp, Dan</v>
      </c>
      <c r="D17" s="20">
        <f>[14]GBG!X9</f>
        <v>20</v>
      </c>
      <c r="E17" s="20">
        <f>[14]GBG!AJ9</f>
        <v>2</v>
      </c>
      <c r="F17" s="20">
        <f>[14]GBG!AU9</f>
        <v>4</v>
      </c>
      <c r="G17" s="20">
        <f>[14]GBG!BG9</f>
        <v>0</v>
      </c>
      <c r="H17" s="20">
        <f>[14]GBG!BR9</f>
        <v>0</v>
      </c>
      <c r="I17" s="20">
        <f>[14]GBG!CD9</f>
        <v>0</v>
      </c>
      <c r="J17" s="20">
        <f>[14]GBG!CO9</f>
        <v>0</v>
      </c>
      <c r="K17" s="20">
        <f>[14]GBG!DA9</f>
        <v>3</v>
      </c>
      <c r="L17" s="20">
        <f>[14]GBG!DL9</f>
        <v>6</v>
      </c>
      <c r="M17" s="21">
        <f t="shared" si="0"/>
        <v>0.2</v>
      </c>
      <c r="N17" s="20">
        <f t="shared" si="2"/>
        <v>4</v>
      </c>
      <c r="O17" s="21">
        <f t="shared" si="1"/>
        <v>0.2</v>
      </c>
    </row>
    <row r="18" spans="1:15" ht="17.100000000000001" customHeight="1" x14ac:dyDescent="0.2">
      <c r="A18" s="19">
        <f>[14]GBG!A10</f>
        <v>55</v>
      </c>
      <c r="B18" s="19">
        <f>[14]GBG!M10</f>
        <v>10</v>
      </c>
      <c r="C18" s="20" t="str">
        <f>[14]GBG!B10</f>
        <v>Ballard, Owen</v>
      </c>
      <c r="D18" s="20">
        <f>[14]GBG!X10</f>
        <v>24</v>
      </c>
      <c r="E18" s="20">
        <f>[14]GBG!AJ10</f>
        <v>3</v>
      </c>
      <c r="F18" s="20">
        <f>[14]GBG!AU10</f>
        <v>5</v>
      </c>
      <c r="G18" s="20">
        <f>[14]GBG!BG10</f>
        <v>0</v>
      </c>
      <c r="H18" s="20">
        <f>[14]GBG!BR10</f>
        <v>0</v>
      </c>
      <c r="I18" s="20">
        <f>[14]GBG!CD10</f>
        <v>0</v>
      </c>
      <c r="J18" s="20">
        <f>[14]GBG!CO10</f>
        <v>1</v>
      </c>
      <c r="K18" s="20">
        <f>[14]GBG!DA10</f>
        <v>4</v>
      </c>
      <c r="L18" s="20">
        <f>[14]GBG!DL10</f>
        <v>4</v>
      </c>
      <c r="M18" s="21">
        <f t="shared" si="0"/>
        <v>0.20833333333333334</v>
      </c>
      <c r="N18" s="20">
        <f t="shared" si="2"/>
        <v>5</v>
      </c>
      <c r="O18" s="21">
        <f t="shared" si="1"/>
        <v>0.20833333333333334</v>
      </c>
    </row>
    <row r="19" spans="1:15" ht="17.100000000000001" customHeight="1" x14ac:dyDescent="0.2">
      <c r="A19" s="19">
        <f>[14]GBG!A11</f>
        <v>46</v>
      </c>
      <c r="B19" s="19">
        <f>[14]GBG!M11</f>
        <v>10</v>
      </c>
      <c r="C19" s="20" t="str">
        <f>[14]GBG!B11</f>
        <v>Hoover, Scott</v>
      </c>
      <c r="D19" s="20">
        <f>[14]GBG!X11</f>
        <v>26</v>
      </c>
      <c r="E19" s="20">
        <f>[14]GBG!AJ11</f>
        <v>2</v>
      </c>
      <c r="F19" s="20">
        <f>[14]GBG!AU11</f>
        <v>3</v>
      </c>
      <c r="G19" s="20">
        <f>[14]GBG!BG11</f>
        <v>0</v>
      </c>
      <c r="H19" s="20">
        <f>[14]GBG!BR11</f>
        <v>0</v>
      </c>
      <c r="I19" s="20">
        <f>[14]GBG!CD11</f>
        <v>0</v>
      </c>
      <c r="J19" s="20">
        <f>[14]GBG!CO11</f>
        <v>0</v>
      </c>
      <c r="K19" s="20">
        <f>[14]GBG!DA11</f>
        <v>2</v>
      </c>
      <c r="L19" s="20">
        <f>[14]GBG!DL11</f>
        <v>4</v>
      </c>
      <c r="M19" s="21">
        <f t="shared" si="0"/>
        <v>0.11538461538461539</v>
      </c>
      <c r="N19" s="20">
        <f t="shared" si="2"/>
        <v>3</v>
      </c>
      <c r="O19" s="21">
        <f t="shared" si="1"/>
        <v>0.11538461538461539</v>
      </c>
    </row>
    <row r="20" spans="1:15" ht="17.100000000000001" customHeight="1" x14ac:dyDescent="0.2">
      <c r="A20" s="19">
        <f>[14]GBG!A12</f>
        <v>55</v>
      </c>
      <c r="B20" s="19">
        <f>[14]GBG!M12</f>
        <v>8</v>
      </c>
      <c r="C20" s="20" t="str">
        <f>[14]GBG!B12</f>
        <v>Martin, Ron</v>
      </c>
      <c r="D20" s="20">
        <f>[14]GBG!X12</f>
        <v>19</v>
      </c>
      <c r="E20" s="20">
        <f>[14]GBG!AJ12</f>
        <v>3</v>
      </c>
      <c r="F20" s="20">
        <f>[14]GBG!AU12</f>
        <v>6</v>
      </c>
      <c r="G20" s="20">
        <f>[14]GBG!BG12</f>
        <v>0</v>
      </c>
      <c r="H20" s="20">
        <f>[14]GBG!BR12</f>
        <v>0</v>
      </c>
      <c r="I20" s="20">
        <f>[14]GBG!CD12</f>
        <v>0</v>
      </c>
      <c r="J20" s="20">
        <f>[14]GBG!CO12</f>
        <v>3</v>
      </c>
      <c r="K20" s="20">
        <f>[14]GBG!DA12</f>
        <v>2</v>
      </c>
      <c r="L20" s="20">
        <f>[14]GBG!DL12</f>
        <v>5</v>
      </c>
      <c r="M20" s="21">
        <f t="shared" si="0"/>
        <v>0.31578947368421051</v>
      </c>
      <c r="N20" s="20">
        <f t="shared" si="2"/>
        <v>6</v>
      </c>
      <c r="O20" s="21">
        <f t="shared" si="1"/>
        <v>0.31578947368421051</v>
      </c>
    </row>
    <row r="21" spans="1:15" ht="17.100000000000001" customHeight="1" x14ac:dyDescent="0.2">
      <c r="A21" s="19">
        <f>[14]GBG!A13</f>
        <v>50</v>
      </c>
      <c r="B21" s="19">
        <f>[14]GBG!M13</f>
        <v>9</v>
      </c>
      <c r="C21" s="20" t="str">
        <f>[14]GBG!B13</f>
        <v>Lucabaugh, Barry</v>
      </c>
      <c r="D21" s="20">
        <f>[14]GBG!X13</f>
        <v>19</v>
      </c>
      <c r="E21" s="20">
        <f>[14]GBG!AJ13</f>
        <v>4</v>
      </c>
      <c r="F21" s="20">
        <f>[14]GBG!AU13</f>
        <v>4</v>
      </c>
      <c r="G21" s="20">
        <f>[14]GBG!BG13</f>
        <v>1</v>
      </c>
      <c r="H21" s="20">
        <f>[14]GBG!BR13</f>
        <v>0</v>
      </c>
      <c r="I21" s="20">
        <f>[14]GBG!CD13</f>
        <v>0</v>
      </c>
      <c r="J21" s="20">
        <f>[14]GBG!CO13</f>
        <v>2</v>
      </c>
      <c r="K21" s="20">
        <f>[14]GBG!DA13</f>
        <v>5</v>
      </c>
      <c r="L21" s="20">
        <f>[14]GBG!DL13</f>
        <v>3</v>
      </c>
      <c r="M21" s="21">
        <f t="shared" si="0"/>
        <v>0.21052631578947367</v>
      </c>
      <c r="N21" s="20">
        <f t="shared" si="2"/>
        <v>5</v>
      </c>
      <c r="O21" s="21">
        <f t="shared" si="1"/>
        <v>0.26315789473684209</v>
      </c>
    </row>
    <row r="22" spans="1:15" ht="17.100000000000001" customHeight="1" x14ac:dyDescent="0.2">
      <c r="A22" s="19">
        <f>[14]GBG!A14</f>
        <v>61</v>
      </c>
      <c r="B22" s="19">
        <f>[14]GBG!M14</f>
        <v>8</v>
      </c>
      <c r="C22" s="20" t="str">
        <f>[14]GBG!B14</f>
        <v>Gilbert, Mick</v>
      </c>
      <c r="D22" s="20">
        <f>[14]GBG!X14</f>
        <v>19</v>
      </c>
      <c r="E22" s="20">
        <f>[14]GBG!AJ14</f>
        <v>2</v>
      </c>
      <c r="F22" s="20">
        <f>[14]GBG!AU14</f>
        <v>4</v>
      </c>
      <c r="G22" s="20">
        <f>[14]GBG!BG14</f>
        <v>0</v>
      </c>
      <c r="H22" s="20">
        <f>[14]GBG!BR14</f>
        <v>0</v>
      </c>
      <c r="I22" s="20">
        <f>[14]GBG!CD14</f>
        <v>0</v>
      </c>
      <c r="J22" s="20">
        <f>[14]GBG!CO14</f>
        <v>2</v>
      </c>
      <c r="K22" s="20">
        <f>[14]GBG!DA14</f>
        <v>3</v>
      </c>
      <c r="L22" s="20">
        <f>[14]GBG!DL14</f>
        <v>3</v>
      </c>
      <c r="M22" s="21">
        <f t="shared" si="0"/>
        <v>0.21052631578947367</v>
      </c>
      <c r="N22" s="20">
        <f t="shared" si="2"/>
        <v>4</v>
      </c>
      <c r="O22" s="21">
        <f t="shared" si="1"/>
        <v>0.21052631578947367</v>
      </c>
    </row>
    <row r="23" spans="1:15" ht="17.100000000000001" customHeight="1" x14ac:dyDescent="0.2">
      <c r="A23" s="19">
        <f>[14]GBG!A15</f>
        <v>48</v>
      </c>
      <c r="B23" s="19">
        <f>[14]GBG!M15</f>
        <v>4</v>
      </c>
      <c r="C23" s="20" t="str">
        <f>[14]GBG!B15</f>
        <v>Snyder, Rich</v>
      </c>
      <c r="D23" s="20">
        <f>[14]GBG!X15</f>
        <v>9</v>
      </c>
      <c r="E23" s="20">
        <f>[14]GBG!AJ15</f>
        <v>1</v>
      </c>
      <c r="F23" s="20">
        <f>[14]GBG!AU15</f>
        <v>4</v>
      </c>
      <c r="G23" s="20">
        <f>[14]GBG!BG15</f>
        <v>1</v>
      </c>
      <c r="H23" s="20">
        <f>[14]GBG!BR15</f>
        <v>0</v>
      </c>
      <c r="I23" s="20">
        <f>[14]GBG!CD15</f>
        <v>0</v>
      </c>
      <c r="J23" s="20">
        <f>[14]GBG!CO15</f>
        <v>1</v>
      </c>
      <c r="K23" s="20">
        <f>[14]GBG!DA15</f>
        <v>1</v>
      </c>
      <c r="L23" s="20">
        <f>[14]GBG!DL15</f>
        <v>1</v>
      </c>
      <c r="M23" s="21">
        <f t="shared" si="0"/>
        <v>0.44444444444444442</v>
      </c>
      <c r="N23" s="20">
        <f t="shared" si="2"/>
        <v>5</v>
      </c>
      <c r="O23" s="21">
        <f t="shared" si="1"/>
        <v>0.55555555555555558</v>
      </c>
    </row>
    <row r="24" spans="1:15" ht="17.100000000000001" customHeight="1" x14ac:dyDescent="0.2">
      <c r="A24" s="19">
        <f>[14]GBG!A16</f>
        <v>60</v>
      </c>
      <c r="B24" s="19">
        <f>[14]GBG!M16</f>
        <v>8</v>
      </c>
      <c r="C24" s="20" t="str">
        <f>[14]GBG!B16</f>
        <v>Bugaile, Eric</v>
      </c>
      <c r="D24" s="20">
        <f>[14]GBG!X16</f>
        <v>22</v>
      </c>
      <c r="E24" s="20">
        <f>[14]GBG!AJ16</f>
        <v>0</v>
      </c>
      <c r="F24" s="20">
        <f>[14]GBG!AU16</f>
        <v>3</v>
      </c>
      <c r="G24" s="20">
        <f>[14]GBG!BG16</f>
        <v>0</v>
      </c>
      <c r="H24" s="20">
        <f>[14]GBG!BR16</f>
        <v>0</v>
      </c>
      <c r="I24" s="20">
        <f>[14]GBG!CD16</f>
        <v>0</v>
      </c>
      <c r="J24" s="20">
        <f>[14]GBG!CO16</f>
        <v>0</v>
      </c>
      <c r="K24" s="20">
        <f>[14]GBG!DA16</f>
        <v>1</v>
      </c>
      <c r="L24" s="20">
        <f>[14]GBG!DL16</f>
        <v>7</v>
      </c>
      <c r="M24" s="21">
        <f t="shared" si="0"/>
        <v>0.13636363636363635</v>
      </c>
      <c r="N24" s="20">
        <f t="shared" si="2"/>
        <v>3</v>
      </c>
      <c r="O24" s="21">
        <f t="shared" si="1"/>
        <v>0.13636363636363635</v>
      </c>
    </row>
    <row r="25" spans="1:15" ht="17.100000000000001" customHeight="1" x14ac:dyDescent="0.2">
      <c r="A25" s="19"/>
      <c r="B25" s="19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1"/>
      <c r="N25" s="20"/>
      <c r="O25" s="21"/>
    </row>
    <row r="26" spans="1:15" ht="17.100000000000001" customHeight="1" x14ac:dyDescent="0.2">
      <c r="A26" s="19"/>
      <c r="B26" s="19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1"/>
      <c r="N26" s="20"/>
      <c r="O26" s="21"/>
    </row>
    <row r="27" spans="1:15" ht="17.100000000000001" customHeight="1" x14ac:dyDescent="0.2">
      <c r="A27" s="19"/>
      <c r="B27" s="19">
        <f>[14]GBG!M19</f>
        <v>0</v>
      </c>
      <c r="C27" s="20" t="str">
        <f>[14]GBG!B19</f>
        <v>Others</v>
      </c>
      <c r="D27" s="20">
        <f>[14]GBG!X19</f>
        <v>0</v>
      </c>
      <c r="E27" s="20">
        <f>[14]GBG!AJ19</f>
        <v>0</v>
      </c>
      <c r="F27" s="20">
        <f>[14]GBG!AU19</f>
        <v>0</v>
      </c>
      <c r="G27" s="20">
        <f>[14]GBG!BG19</f>
        <v>0</v>
      </c>
      <c r="H27" s="20">
        <f>[14]GBG!BR19</f>
        <v>0</v>
      </c>
      <c r="I27" s="20">
        <f>[14]GBG!CD19</f>
        <v>0</v>
      </c>
      <c r="J27" s="20">
        <f>[14]GBG!CO19</f>
        <v>0</v>
      </c>
      <c r="K27" s="20">
        <f>[14]GBG!DA19</f>
        <v>0</v>
      </c>
      <c r="L27" s="20">
        <f>[14]GBG!DL19</f>
        <v>0</v>
      </c>
      <c r="M27" s="21" t="e">
        <f>F27/D27</f>
        <v>#DIV/0!</v>
      </c>
      <c r="N27" s="20">
        <f>F27+G27+(H27*2)+(I27*3)</f>
        <v>0</v>
      </c>
      <c r="O27" s="21" t="e">
        <f>N27/D27</f>
        <v>#DIV/0!</v>
      </c>
    </row>
    <row r="28" spans="1:15" ht="17.100000000000001" customHeight="1" x14ac:dyDescent="0.2">
      <c r="A28" s="19"/>
      <c r="B28" s="19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1"/>
      <c r="N28" s="20"/>
      <c r="O28" s="21"/>
    </row>
    <row r="29" spans="1:15" ht="17.100000000000001" customHeight="1" x14ac:dyDescent="0.2">
      <c r="A29" s="22">
        <f>[14]GBG!A21</f>
        <v>662</v>
      </c>
      <c r="B29" s="22">
        <f>[14]GBG!M21</f>
        <v>109</v>
      </c>
      <c r="C29" s="22" t="s">
        <v>59</v>
      </c>
      <c r="D29" s="23">
        <f>[14]GBG!X21</f>
        <v>270</v>
      </c>
      <c r="E29" s="20">
        <f>[14]GBG!AJ21</f>
        <v>35</v>
      </c>
      <c r="F29" s="20">
        <f>[14]GBG!AU21</f>
        <v>72</v>
      </c>
      <c r="G29" s="20">
        <f>[14]GBG!BG21</f>
        <v>9</v>
      </c>
      <c r="H29" s="20">
        <f>[14]GBG!BR21</f>
        <v>1</v>
      </c>
      <c r="I29" s="20">
        <f>[14]GBG!CD21</f>
        <v>1</v>
      </c>
      <c r="J29" s="20">
        <f>[14]GBG!CO21</f>
        <v>29</v>
      </c>
      <c r="K29" s="20">
        <f>[14]GBG!DA21</f>
        <v>32</v>
      </c>
      <c r="L29" s="20">
        <f>[14]GBG!DL21</f>
        <v>48</v>
      </c>
      <c r="M29" s="21">
        <f>F29/D29</f>
        <v>0.26666666666666666</v>
      </c>
      <c r="N29" s="24">
        <f>SUM(N12:N28)</f>
        <v>86</v>
      </c>
      <c r="O29" s="21">
        <f>N29/D29</f>
        <v>0.31851851851851853</v>
      </c>
    </row>
    <row r="30" spans="1:15" ht="17.100000000000001" customHeight="1" x14ac:dyDescent="0.2">
      <c r="A30" s="25">
        <f>A29/13</f>
        <v>50.92307692307692</v>
      </c>
      <c r="B30" s="10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7"/>
      <c r="N30" s="26"/>
      <c r="O30" s="27"/>
    </row>
    <row r="31" spans="1:15" s="29" customFormat="1" ht="17.100000000000001" customHeight="1" x14ac:dyDescent="0.2">
      <c r="A31" s="28"/>
      <c r="B31" s="28"/>
    </row>
    <row r="32" spans="1:15" ht="17.100000000000001" customHeight="1" x14ac:dyDescent="0.2">
      <c r="A32" s="16" t="s">
        <v>44</v>
      </c>
      <c r="B32" s="16" t="s">
        <v>45</v>
      </c>
      <c r="C32" s="16" t="s">
        <v>46</v>
      </c>
      <c r="D32" s="16" t="s">
        <v>60</v>
      </c>
      <c r="E32" s="16" t="s">
        <v>49</v>
      </c>
      <c r="F32" s="16" t="s">
        <v>48</v>
      </c>
      <c r="G32" s="16" t="s">
        <v>54</v>
      </c>
      <c r="H32" s="16" t="s">
        <v>55</v>
      </c>
      <c r="I32" s="16" t="s">
        <v>61</v>
      </c>
      <c r="J32" s="16" t="s">
        <v>62</v>
      </c>
      <c r="K32" s="16" t="s">
        <v>63</v>
      </c>
      <c r="L32" s="16" t="s">
        <v>64</v>
      </c>
      <c r="M32" s="16" t="s">
        <v>2</v>
      </c>
      <c r="N32" s="16" t="s">
        <v>5</v>
      </c>
      <c r="O32" s="30" t="s">
        <v>65</v>
      </c>
    </row>
    <row r="33" spans="1:15" ht="17.100000000000001" customHeight="1" x14ac:dyDescent="0.2">
      <c r="A33" s="19">
        <f>[14]GBG!A25</f>
        <v>41</v>
      </c>
      <c r="B33" s="19">
        <f>[14]GBG!M25</f>
        <v>6</v>
      </c>
      <c r="C33" s="20" t="str">
        <f>[14]GBG!B25</f>
        <v>Welsh, Dan</v>
      </c>
      <c r="D33" s="21">
        <f>[14]GBG!X25</f>
        <v>17.667000000000002</v>
      </c>
      <c r="E33" s="20">
        <f>[14]GBG!AJ25</f>
        <v>28</v>
      </c>
      <c r="F33" s="20">
        <f>[14]GBG!AU25</f>
        <v>28</v>
      </c>
      <c r="G33" s="20">
        <f>[14]GBG!BG25</f>
        <v>22</v>
      </c>
      <c r="H33" s="20">
        <f>[14]GBG!BR25</f>
        <v>8</v>
      </c>
      <c r="I33" s="31">
        <f>E33*7/D33</f>
        <v>11.094130299428311</v>
      </c>
      <c r="J33" s="31">
        <f>F33*7/D33</f>
        <v>11.094130299428311</v>
      </c>
      <c r="K33" s="31">
        <f>G33*7/D33</f>
        <v>8.7168166638365303</v>
      </c>
      <c r="L33" s="31">
        <f>H33*7/D33</f>
        <v>3.1697515141223747</v>
      </c>
      <c r="M33" s="20">
        <f>[14]GBG!CD25</f>
        <v>1</v>
      </c>
      <c r="N33" s="20">
        <f>[14]GBG!CO25</f>
        <v>2</v>
      </c>
      <c r="O33" s="20">
        <f>[14]GBG!DA25</f>
        <v>0</v>
      </c>
    </row>
    <row r="34" spans="1:15" ht="17.100000000000001" customHeight="1" x14ac:dyDescent="0.2">
      <c r="A34" s="19">
        <f>[14]GBG!A26</f>
        <v>53</v>
      </c>
      <c r="B34" s="19">
        <f>[14]GBG!M26</f>
        <v>6</v>
      </c>
      <c r="C34" s="20" t="str">
        <f>[14]GBG!B26</f>
        <v>Zayas, Andy</v>
      </c>
      <c r="D34" s="21">
        <f>[14]GBG!X26</f>
        <v>19</v>
      </c>
      <c r="E34" s="20">
        <f>[14]GBG!AJ26</f>
        <v>24</v>
      </c>
      <c r="F34" s="20">
        <f>[14]GBG!AU26</f>
        <v>17</v>
      </c>
      <c r="G34" s="20">
        <f>[14]GBG!BG26</f>
        <v>11</v>
      </c>
      <c r="H34" s="20">
        <f>[14]GBG!BR26</f>
        <v>11</v>
      </c>
      <c r="I34" s="31">
        <f>E34*7/D34</f>
        <v>8.8421052631578956</v>
      </c>
      <c r="J34" s="31">
        <f>F34*7/D34</f>
        <v>6.2631578947368425</v>
      </c>
      <c r="K34" s="31">
        <f>G34*7/D34</f>
        <v>4.0526315789473681</v>
      </c>
      <c r="L34" s="31">
        <f>H34*7/D34</f>
        <v>4.0526315789473681</v>
      </c>
      <c r="M34" s="20">
        <f>[14]GBG!CD26</f>
        <v>1</v>
      </c>
      <c r="N34" s="20">
        <f>[14]GBG!CO26</f>
        <v>2</v>
      </c>
      <c r="O34" s="20">
        <f>[14]GBG!DA26</f>
        <v>0</v>
      </c>
    </row>
    <row r="35" spans="1:15" ht="17.100000000000001" customHeight="1" x14ac:dyDescent="0.2">
      <c r="A35" s="19">
        <f>[14]GBG!A27</f>
        <v>46</v>
      </c>
      <c r="B35" s="19">
        <f>[14]GBG!M27</f>
        <v>4</v>
      </c>
      <c r="C35" s="20" t="str">
        <f>[14]GBG!B27</f>
        <v>Garrigan, Keith</v>
      </c>
      <c r="D35" s="21">
        <f>[14]GBG!X27</f>
        <v>13.333</v>
      </c>
      <c r="E35" s="20">
        <f>[14]GBG!AJ27</f>
        <v>20</v>
      </c>
      <c r="F35" s="20">
        <f>[14]GBG!AU27</f>
        <v>18</v>
      </c>
      <c r="G35" s="20">
        <f>[14]GBG!BG27</f>
        <v>13</v>
      </c>
      <c r="H35" s="20">
        <f>[14]GBG!BR27</f>
        <v>10</v>
      </c>
      <c r="I35" s="31">
        <f>E35*7/D35</f>
        <v>10.500262506562663</v>
      </c>
      <c r="J35" s="31">
        <f>F35*7/D35</f>
        <v>9.4502362559063968</v>
      </c>
      <c r="K35" s="31">
        <f>G35*7/D35</f>
        <v>6.8251706292657319</v>
      </c>
      <c r="L35" s="31">
        <f>H35*7/D35</f>
        <v>5.2501312532813316</v>
      </c>
      <c r="M35" s="20">
        <f>[14]GBG!CD27</f>
        <v>0</v>
      </c>
      <c r="N35" s="20">
        <f>[14]GBG!CO27</f>
        <v>2</v>
      </c>
      <c r="O35" s="20">
        <f>[14]GBG!DA27</f>
        <v>0</v>
      </c>
    </row>
    <row r="36" spans="1:15" ht="17.100000000000001" customHeight="1" x14ac:dyDescent="0.2">
      <c r="A36" s="19">
        <f>[14]GBG!A28</f>
        <v>55</v>
      </c>
      <c r="B36" s="19">
        <f>[14]GBG!M28</f>
        <v>5</v>
      </c>
      <c r="C36" s="20" t="str">
        <f>[14]GBG!B28</f>
        <v>Ballard, Owen</v>
      </c>
      <c r="D36" s="21">
        <f>[14]GBG!X28</f>
        <v>13</v>
      </c>
      <c r="E36" s="20">
        <f>[14]GBG!AJ28</f>
        <v>17</v>
      </c>
      <c r="F36" s="20">
        <f>[14]GBG!AU28</f>
        <v>8</v>
      </c>
      <c r="G36" s="20">
        <f>[14]GBG!BG28</f>
        <v>5</v>
      </c>
      <c r="H36" s="20">
        <f>[14]GBG!BR28</f>
        <v>6</v>
      </c>
      <c r="I36" s="31">
        <f>E36*7/D36</f>
        <v>9.1538461538461533</v>
      </c>
      <c r="J36" s="31">
        <f>F36*7/D36</f>
        <v>4.3076923076923075</v>
      </c>
      <c r="K36" s="31">
        <f>G36*7/D36</f>
        <v>2.6923076923076925</v>
      </c>
      <c r="L36" s="31">
        <f>H36*7/D36</f>
        <v>3.2307692307692308</v>
      </c>
      <c r="M36" s="20">
        <f>[14]GBG!CD28</f>
        <v>0</v>
      </c>
      <c r="N36" s="20">
        <f>[14]GBG!CO28</f>
        <v>2</v>
      </c>
      <c r="O36" s="20">
        <f>[14]GBG!DA28</f>
        <v>0</v>
      </c>
    </row>
    <row r="37" spans="1:15" ht="17.100000000000001" customHeight="1" x14ac:dyDescent="0.2">
      <c r="A37" s="19">
        <f>[14]GBG!A29</f>
        <v>46</v>
      </c>
      <c r="B37" s="19">
        <f>[14]GBG!M29</f>
        <v>1</v>
      </c>
      <c r="C37" s="20" t="str">
        <f>[14]GBG!B29</f>
        <v>Hoover, Scott</v>
      </c>
      <c r="D37" s="21">
        <f>[14]GBG!X29</f>
        <v>1</v>
      </c>
      <c r="E37" s="20">
        <f>[14]GBG!AJ29</f>
        <v>4</v>
      </c>
      <c r="F37" s="20">
        <f>[14]GBG!AU29</f>
        <v>4</v>
      </c>
      <c r="G37" s="20">
        <f>[14]GBG!BG29</f>
        <v>0</v>
      </c>
      <c r="H37" s="20">
        <f>[14]GBG!BR29</f>
        <v>0</v>
      </c>
      <c r="I37" s="31">
        <f>E37*7/D37</f>
        <v>28</v>
      </c>
      <c r="J37" s="31">
        <f>F37*7/D37</f>
        <v>28</v>
      </c>
      <c r="K37" s="31">
        <f>G37*7/D37</f>
        <v>0</v>
      </c>
      <c r="L37" s="31">
        <f>H37*7/D37</f>
        <v>0</v>
      </c>
      <c r="M37" s="20">
        <f>[14]GBG!CD29</f>
        <v>0</v>
      </c>
      <c r="N37" s="20">
        <f>[14]GBG!CO29</f>
        <v>0</v>
      </c>
      <c r="O37" s="20">
        <f>[14]GBG!DA29</f>
        <v>0</v>
      </c>
    </row>
    <row r="38" spans="1:15" ht="17.100000000000001" customHeight="1" x14ac:dyDescent="0.2">
      <c r="A38" s="19"/>
      <c r="B38" s="19"/>
      <c r="C38" s="20"/>
      <c r="D38" s="21"/>
      <c r="E38" s="20"/>
      <c r="F38" s="20"/>
      <c r="G38" s="20"/>
      <c r="H38" s="20"/>
      <c r="I38" s="31"/>
      <c r="J38" s="31"/>
      <c r="K38" s="31"/>
      <c r="L38" s="31"/>
      <c r="M38" s="20"/>
      <c r="N38" s="20"/>
      <c r="O38" s="20"/>
    </row>
    <row r="39" spans="1:15" ht="17.100000000000001" customHeight="1" x14ac:dyDescent="0.2">
      <c r="A39" s="19"/>
      <c r="B39" s="19"/>
      <c r="C39" s="20"/>
      <c r="D39" s="21"/>
      <c r="E39" s="20"/>
      <c r="F39" s="20"/>
      <c r="G39" s="20"/>
      <c r="H39" s="20"/>
      <c r="I39" s="31"/>
      <c r="J39" s="31"/>
      <c r="K39" s="31"/>
      <c r="L39" s="31"/>
      <c r="M39" s="20"/>
      <c r="N39" s="20"/>
      <c r="O39" s="20"/>
    </row>
    <row r="40" spans="1:15" ht="17.100000000000001" customHeight="1" x14ac:dyDescent="0.2">
      <c r="A40" s="19"/>
      <c r="B40" s="19"/>
      <c r="C40" s="20"/>
      <c r="D40" s="21"/>
      <c r="E40" s="20"/>
      <c r="F40" s="20"/>
      <c r="G40" s="20"/>
      <c r="H40" s="20"/>
      <c r="I40" s="20"/>
      <c r="J40" s="20"/>
      <c r="K40" s="20"/>
      <c r="L40" s="20"/>
      <c r="M40" s="31"/>
      <c r="N40" s="31"/>
      <c r="O40" s="31"/>
    </row>
    <row r="41" spans="1:15" ht="17.100000000000001" customHeight="1" x14ac:dyDescent="0.2">
      <c r="A41" s="19"/>
      <c r="B41" s="19"/>
      <c r="C41" s="20"/>
      <c r="D41" s="21"/>
      <c r="E41" s="20"/>
      <c r="F41" s="20"/>
      <c r="G41" s="20"/>
      <c r="H41" s="20"/>
      <c r="I41" s="20"/>
      <c r="J41" s="20"/>
      <c r="K41" s="20"/>
      <c r="L41" s="20"/>
      <c r="M41" s="31"/>
      <c r="N41" s="31"/>
      <c r="O41" s="31"/>
    </row>
    <row r="42" spans="1:15" ht="17.100000000000001" customHeight="1" x14ac:dyDescent="0.2">
      <c r="A42" s="22"/>
      <c r="B42" s="22">
        <f>[14]GBG!M34</f>
        <v>22</v>
      </c>
      <c r="C42" s="22" t="s">
        <v>59</v>
      </c>
      <c r="D42" s="21">
        <f>[14]GBG!X34</f>
        <v>64</v>
      </c>
      <c r="E42" s="20">
        <f>[14]GBG!AJ34</f>
        <v>93</v>
      </c>
      <c r="F42" s="20">
        <f>[14]GBG!AU34</f>
        <v>75</v>
      </c>
      <c r="G42" s="20">
        <f>[14]GBG!BG34</f>
        <v>51</v>
      </c>
      <c r="H42" s="20">
        <f>[14]GBG!BR34</f>
        <v>35</v>
      </c>
      <c r="I42" s="31">
        <f>E42*7/D42</f>
        <v>10.171875</v>
      </c>
      <c r="J42" s="31">
        <f>F42*7/D42</f>
        <v>8.203125</v>
      </c>
      <c r="K42" s="32">
        <f>G42*7/D42</f>
        <v>5.578125</v>
      </c>
      <c r="L42" s="32">
        <f>H42*7/D42</f>
        <v>3.828125</v>
      </c>
      <c r="M42" s="20">
        <f>[14]GBG!CD34</f>
        <v>2</v>
      </c>
      <c r="N42" s="20">
        <f>[14]GBG!CO34</f>
        <v>8</v>
      </c>
      <c r="O42" s="20">
        <f>[14]GBG!DA34</f>
        <v>0</v>
      </c>
    </row>
    <row r="43" spans="1:15" ht="17.100000000000001" customHeight="1" x14ac:dyDescent="0.2"/>
    <row r="44" spans="1:15" ht="17.100000000000001" customHeight="1" x14ac:dyDescent="0.2"/>
    <row r="45" spans="1:15" ht="17.100000000000001" customHeight="1" x14ac:dyDescent="0.2"/>
    <row r="46" spans="1:15" ht="17.100000000000001" customHeight="1" x14ac:dyDescent="0.2"/>
    <row r="47" spans="1:15" ht="17.100000000000001" customHeight="1" x14ac:dyDescent="0.2"/>
  </sheetData>
  <pageMargins left="0.25" right="0.25" top="0.5" bottom="0.5" header="0.25" footer="0"/>
  <pageSetup orientation="portrait" r:id="rId1"/>
  <headerFooter alignWithMargins="0">
    <oddHeader>&amp;CYork County Oldtimers Baseball League Statistics Sheet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7"/>
  <sheetViews>
    <sheetView zoomScaleNormal="100" workbookViewId="0">
      <selection activeCell="N10" sqref="N10"/>
    </sheetView>
  </sheetViews>
  <sheetFormatPr defaultRowHeight="12.75" x14ac:dyDescent="0.2"/>
  <cols>
    <col min="1" max="1" width="5.7109375" customWidth="1"/>
    <col min="2" max="2" width="4.7109375" customWidth="1"/>
    <col min="3" max="3" width="16.7109375" customWidth="1"/>
    <col min="4" max="4" width="7.7109375" customWidth="1"/>
    <col min="5" max="15" width="5.7109375" customWidth="1"/>
  </cols>
  <sheetData>
    <row r="1" spans="1:15" s="8" customFormat="1" ht="17.100000000000001" customHeight="1" x14ac:dyDescent="0.25">
      <c r="A1" s="1" t="s">
        <v>122</v>
      </c>
      <c r="B1" s="2"/>
      <c r="C1" s="2"/>
      <c r="D1" s="2"/>
      <c r="E1" s="3"/>
      <c r="F1" s="4"/>
      <c r="G1" s="5" t="s">
        <v>1</v>
      </c>
      <c r="H1" s="6" t="s">
        <v>5</v>
      </c>
      <c r="I1" s="7" t="s">
        <v>123</v>
      </c>
      <c r="J1" s="5" t="s">
        <v>4</v>
      </c>
      <c r="K1" s="6" t="s">
        <v>5</v>
      </c>
      <c r="L1" s="7" t="s">
        <v>99</v>
      </c>
      <c r="M1" s="5" t="s">
        <v>7</v>
      </c>
      <c r="N1" s="6" t="s">
        <v>5</v>
      </c>
      <c r="O1" s="7" t="s">
        <v>136</v>
      </c>
    </row>
    <row r="2" spans="1:15" s="8" customFormat="1" ht="17.100000000000001" customHeight="1" x14ac:dyDescent="0.25">
      <c r="A2" s="2"/>
      <c r="B2" s="2"/>
      <c r="C2" s="2"/>
      <c r="D2" s="2"/>
      <c r="E2" s="3"/>
      <c r="F2" s="3"/>
      <c r="G2" s="9">
        <v>41889</v>
      </c>
      <c r="H2" s="10" t="s">
        <v>9</v>
      </c>
      <c r="I2" s="11"/>
      <c r="J2" s="9">
        <v>41896</v>
      </c>
      <c r="K2" s="10" t="s">
        <v>9</v>
      </c>
      <c r="L2" s="11"/>
      <c r="M2" s="9">
        <v>41903</v>
      </c>
      <c r="N2" s="10" t="s">
        <v>9</v>
      </c>
      <c r="O2" s="11"/>
    </row>
    <row r="3" spans="1:15" s="8" customFormat="1" ht="17.100000000000001" customHeight="1" x14ac:dyDescent="0.25">
      <c r="A3" s="1" t="s">
        <v>10</v>
      </c>
      <c r="B3" s="2"/>
      <c r="C3" s="1" t="s">
        <v>97</v>
      </c>
      <c r="D3" s="2"/>
      <c r="E3" s="12"/>
      <c r="F3" s="3"/>
      <c r="G3" s="13" t="s">
        <v>125</v>
      </c>
      <c r="H3" s="14" t="s">
        <v>43</v>
      </c>
      <c r="I3" s="15"/>
      <c r="J3" s="13" t="s">
        <v>125</v>
      </c>
      <c r="K3" s="14" t="s">
        <v>104</v>
      </c>
      <c r="L3" s="15"/>
      <c r="M3" s="13" t="s">
        <v>12</v>
      </c>
      <c r="N3" s="14" t="s">
        <v>70</v>
      </c>
      <c r="O3" s="15"/>
    </row>
    <row r="4" spans="1:15" s="8" customFormat="1" ht="17.100000000000001" customHeight="1" x14ac:dyDescent="0.25">
      <c r="A4" s="2"/>
      <c r="B4" s="2"/>
      <c r="C4" s="2"/>
      <c r="D4" s="2"/>
      <c r="E4" s="3"/>
      <c r="F4" s="3"/>
      <c r="G4" s="5" t="s">
        <v>17</v>
      </c>
      <c r="H4" s="6" t="s">
        <v>2</v>
      </c>
      <c r="I4" s="7" t="s">
        <v>117</v>
      </c>
      <c r="J4" s="5" t="s">
        <v>19</v>
      </c>
      <c r="K4" s="6" t="s">
        <v>5</v>
      </c>
      <c r="L4" s="7" t="s">
        <v>143</v>
      </c>
      <c r="M4" s="5" t="s">
        <v>21</v>
      </c>
      <c r="N4" s="6" t="s">
        <v>5</v>
      </c>
      <c r="O4" s="7" t="s">
        <v>3</v>
      </c>
    </row>
    <row r="5" spans="1:15" s="8" customFormat="1" ht="17.100000000000001" customHeight="1" x14ac:dyDescent="0.25">
      <c r="A5" s="1" t="s">
        <v>23</v>
      </c>
      <c r="B5" s="2"/>
      <c r="C5" s="1" t="s">
        <v>148</v>
      </c>
      <c r="D5" s="2"/>
      <c r="E5" s="12"/>
      <c r="F5" s="3"/>
      <c r="G5" s="9">
        <v>41910</v>
      </c>
      <c r="H5" s="10" t="s">
        <v>9</v>
      </c>
      <c r="I5" s="11"/>
      <c r="J5" s="9">
        <v>41917</v>
      </c>
      <c r="K5" s="10" t="s">
        <v>9</v>
      </c>
      <c r="L5" s="11"/>
      <c r="M5" s="9">
        <v>41924</v>
      </c>
      <c r="N5" s="10" t="s">
        <v>9</v>
      </c>
      <c r="O5" s="11"/>
    </row>
    <row r="6" spans="1:15" s="8" customFormat="1" ht="17.100000000000001" customHeight="1" x14ac:dyDescent="0.25">
      <c r="A6" s="2" t="s">
        <v>85</v>
      </c>
      <c r="B6" s="2"/>
      <c r="C6" s="2" t="s">
        <v>149</v>
      </c>
      <c r="D6" s="2"/>
      <c r="E6" s="3"/>
      <c r="F6" s="3"/>
      <c r="G6" s="13" t="s">
        <v>125</v>
      </c>
      <c r="H6" s="14" t="s">
        <v>27</v>
      </c>
      <c r="I6" s="15"/>
      <c r="J6" s="13" t="s">
        <v>125</v>
      </c>
      <c r="K6" s="14" t="s">
        <v>94</v>
      </c>
      <c r="L6" s="15"/>
      <c r="M6" s="13" t="s">
        <v>39</v>
      </c>
      <c r="N6" s="14" t="s">
        <v>25</v>
      </c>
      <c r="O6" s="15"/>
    </row>
    <row r="7" spans="1:15" s="8" customFormat="1" ht="17.100000000000001" customHeight="1" x14ac:dyDescent="0.25">
      <c r="A7" s="1" t="s">
        <v>28</v>
      </c>
      <c r="B7" s="2"/>
      <c r="C7" s="12">
        <v>2</v>
      </c>
      <c r="D7" s="5" t="s">
        <v>29</v>
      </c>
      <c r="E7" s="6" t="s">
        <v>5</v>
      </c>
      <c r="F7" s="7" t="s">
        <v>113</v>
      </c>
      <c r="G7" s="5" t="s">
        <v>31</v>
      </c>
      <c r="H7" s="6" t="s">
        <v>2</v>
      </c>
      <c r="I7" s="7" t="s">
        <v>147</v>
      </c>
      <c r="J7" s="5" t="s">
        <v>33</v>
      </c>
      <c r="K7" s="6" t="s">
        <v>5</v>
      </c>
      <c r="L7" s="7" t="s">
        <v>120</v>
      </c>
      <c r="M7" s="5" t="s">
        <v>35</v>
      </c>
      <c r="N7" s="6" t="s">
        <v>5</v>
      </c>
      <c r="O7" s="7" t="s">
        <v>96</v>
      </c>
    </row>
    <row r="8" spans="1:15" s="8" customFormat="1" ht="17.100000000000001" customHeight="1" x14ac:dyDescent="0.25">
      <c r="A8" s="1" t="s">
        <v>37</v>
      </c>
      <c r="B8" s="2"/>
      <c r="C8" s="12">
        <v>8</v>
      </c>
      <c r="D8" s="9">
        <v>41930</v>
      </c>
      <c r="E8" s="10" t="s">
        <v>9</v>
      </c>
      <c r="F8" s="11"/>
      <c r="G8" s="9">
        <v>41931</v>
      </c>
      <c r="H8" s="10" t="s">
        <v>9</v>
      </c>
      <c r="I8" s="11"/>
      <c r="J8" s="9">
        <v>41938</v>
      </c>
      <c r="K8" s="10" t="s">
        <v>9</v>
      </c>
      <c r="L8" s="11"/>
      <c r="M8" s="9">
        <v>41945</v>
      </c>
      <c r="N8" s="10" t="s">
        <v>9</v>
      </c>
      <c r="O8" s="11"/>
    </row>
    <row r="9" spans="1:15" s="8" customFormat="1" ht="17.100000000000001" customHeight="1" x14ac:dyDescent="0.25">
      <c r="A9" s="1" t="s">
        <v>38</v>
      </c>
      <c r="B9" s="2"/>
      <c r="C9" s="12">
        <v>0</v>
      </c>
      <c r="D9" s="13" t="s">
        <v>12</v>
      </c>
      <c r="E9" s="14" t="s">
        <v>41</v>
      </c>
      <c r="F9" s="15"/>
      <c r="G9" s="13" t="s">
        <v>12</v>
      </c>
      <c r="H9" s="14" t="s">
        <v>40</v>
      </c>
      <c r="I9" s="15"/>
      <c r="J9" s="13" t="s">
        <v>12</v>
      </c>
      <c r="K9" s="14" t="s">
        <v>134</v>
      </c>
      <c r="L9" s="15"/>
      <c r="M9" s="13" t="s">
        <v>12</v>
      </c>
      <c r="N9" s="14" t="s">
        <v>26</v>
      </c>
      <c r="O9" s="15"/>
    </row>
    <row r="10" spans="1:15" s="8" customFormat="1" ht="17.100000000000001" customHeight="1" x14ac:dyDescent="0.25">
      <c r="A10" s="1"/>
      <c r="B10" s="1"/>
      <c r="C10" s="1"/>
      <c r="D10" s="1"/>
      <c r="E10" s="12"/>
      <c r="F10" s="12"/>
      <c r="G10" s="1"/>
      <c r="H10" s="1"/>
      <c r="I10" s="12"/>
      <c r="J10" s="1"/>
      <c r="K10" s="1"/>
      <c r="L10" s="12"/>
      <c r="M10" s="1"/>
      <c r="N10" s="1"/>
      <c r="O10" s="1"/>
    </row>
    <row r="11" spans="1:15" ht="17.100000000000001" customHeight="1" x14ac:dyDescent="0.2">
      <c r="A11" s="16" t="s">
        <v>44</v>
      </c>
      <c r="B11" s="16" t="s">
        <v>45</v>
      </c>
      <c r="C11" s="17" t="s">
        <v>46</v>
      </c>
      <c r="D11" s="16" t="s">
        <v>47</v>
      </c>
      <c r="E11" s="16" t="s">
        <v>48</v>
      </c>
      <c r="F11" s="16" t="s">
        <v>49</v>
      </c>
      <c r="G11" s="16" t="s">
        <v>50</v>
      </c>
      <c r="H11" s="16" t="s">
        <v>51</v>
      </c>
      <c r="I11" s="16" t="s">
        <v>52</v>
      </c>
      <c r="J11" s="16" t="s">
        <v>53</v>
      </c>
      <c r="K11" s="16" t="s">
        <v>54</v>
      </c>
      <c r="L11" s="16" t="s">
        <v>55</v>
      </c>
      <c r="M11" s="16" t="s">
        <v>56</v>
      </c>
      <c r="N11" s="16" t="s">
        <v>57</v>
      </c>
      <c r="O11" s="18" t="s">
        <v>58</v>
      </c>
    </row>
    <row r="12" spans="1:15" ht="17.100000000000001" customHeight="1" x14ac:dyDescent="0.2">
      <c r="A12" s="19">
        <f>[15]GBG!A4</f>
        <v>51</v>
      </c>
      <c r="B12" s="19">
        <f>[15]GBG!M4</f>
        <v>6</v>
      </c>
      <c r="C12" s="20" t="str">
        <f>[15]GBG!B4</f>
        <v>Brubaker, Stan</v>
      </c>
      <c r="D12" s="20">
        <f>[15]GBG!X4</f>
        <v>17</v>
      </c>
      <c r="E12" s="20">
        <f>[15]GBG!AJ4</f>
        <v>2</v>
      </c>
      <c r="F12" s="20">
        <f>[15]GBG!AU4</f>
        <v>5</v>
      </c>
      <c r="G12" s="20">
        <f>[15]GBG!BG4</f>
        <v>0</v>
      </c>
      <c r="H12" s="20">
        <f>[15]GBG!BR4</f>
        <v>0</v>
      </c>
      <c r="I12" s="20">
        <f>[15]GBG!CD4</f>
        <v>0</v>
      </c>
      <c r="J12" s="20">
        <f>[15]GBG!CO4</f>
        <v>0</v>
      </c>
      <c r="K12" s="20">
        <f>[15]GBG!DA4</f>
        <v>1</v>
      </c>
      <c r="L12" s="20">
        <f>[15]GBG!DL4</f>
        <v>2</v>
      </c>
      <c r="M12" s="21">
        <f t="shared" ref="M12:M24" si="0">F12/D12</f>
        <v>0.29411764705882354</v>
      </c>
      <c r="N12" s="20">
        <f>F12+G12+(H12*2)+(I12*3)</f>
        <v>5</v>
      </c>
      <c r="O12" s="21">
        <f>N12/D12</f>
        <v>0.29411764705882354</v>
      </c>
    </row>
    <row r="13" spans="1:15" ht="17.100000000000001" customHeight="1" x14ac:dyDescent="0.2">
      <c r="A13" s="19">
        <f>[15]GBG!A5</f>
        <v>46</v>
      </c>
      <c r="B13" s="19">
        <f>[15]GBG!M5</f>
        <v>6</v>
      </c>
      <c r="C13" s="20" t="str">
        <f>[15]GBG!B5</f>
        <v>Brubaker, Merle</v>
      </c>
      <c r="D13" s="20">
        <f>[15]GBG!X5</f>
        <v>17</v>
      </c>
      <c r="E13" s="20">
        <f>[15]GBG!AJ5</f>
        <v>6</v>
      </c>
      <c r="F13" s="20">
        <f>[15]GBG!AU5</f>
        <v>9</v>
      </c>
      <c r="G13" s="20">
        <f>[15]GBG!BG5</f>
        <v>4</v>
      </c>
      <c r="H13" s="20">
        <f>[15]GBG!BR5</f>
        <v>0</v>
      </c>
      <c r="I13" s="20">
        <f>[15]GBG!CD5</f>
        <v>0</v>
      </c>
      <c r="J13" s="20">
        <f>[15]GBG!CO5</f>
        <v>2</v>
      </c>
      <c r="K13" s="20">
        <f>[15]GBG!DA5</f>
        <v>3</v>
      </c>
      <c r="L13" s="20">
        <f>[15]GBG!DL5</f>
        <v>1</v>
      </c>
      <c r="M13" s="21">
        <f t="shared" si="0"/>
        <v>0.52941176470588236</v>
      </c>
      <c r="N13" s="20">
        <f>F13+G13+(H13*2)+(I13*3)</f>
        <v>13</v>
      </c>
      <c r="O13" s="21">
        <f t="shared" ref="O13:O24" si="1">N13/D13</f>
        <v>0.76470588235294112</v>
      </c>
    </row>
    <row r="14" spans="1:15" ht="17.100000000000001" customHeight="1" x14ac:dyDescent="0.2">
      <c r="A14" s="19">
        <f>[15]GBG!A6</f>
        <v>46</v>
      </c>
      <c r="B14" s="19">
        <f>[15]GBG!M6</f>
        <v>8</v>
      </c>
      <c r="C14" s="20" t="str">
        <f>[15]GBG!B6</f>
        <v>Miller, Rich</v>
      </c>
      <c r="D14" s="20">
        <f>[15]GBG!X6</f>
        <v>21</v>
      </c>
      <c r="E14" s="20">
        <f>[15]GBG!AJ6</f>
        <v>7</v>
      </c>
      <c r="F14" s="20">
        <f>[15]GBG!AU6</f>
        <v>6</v>
      </c>
      <c r="G14" s="20">
        <f>[15]GBG!BG6</f>
        <v>2</v>
      </c>
      <c r="H14" s="20">
        <f>[15]GBG!BR6</f>
        <v>1</v>
      </c>
      <c r="I14" s="20">
        <f>[15]GBG!CD6</f>
        <v>0</v>
      </c>
      <c r="J14" s="20">
        <f>[15]GBG!CO6</f>
        <v>1</v>
      </c>
      <c r="K14" s="20">
        <f>[15]GBG!DA6</f>
        <v>3</v>
      </c>
      <c r="L14" s="20">
        <f>[15]GBG!DL6</f>
        <v>4</v>
      </c>
      <c r="M14" s="21">
        <f t="shared" si="0"/>
        <v>0.2857142857142857</v>
      </c>
      <c r="N14" s="20">
        <f t="shared" ref="N14:N24" si="2">F14+G14+(H14*2)+(I14*3)</f>
        <v>10</v>
      </c>
      <c r="O14" s="21">
        <f t="shared" si="1"/>
        <v>0.47619047619047616</v>
      </c>
    </row>
    <row r="15" spans="1:15" ht="17.100000000000001" customHeight="1" x14ac:dyDescent="0.2">
      <c r="A15" s="19">
        <f>[15]GBG!A7</f>
        <v>41</v>
      </c>
      <c r="B15" s="19">
        <f>[15]GBG!M7</f>
        <v>8</v>
      </c>
      <c r="C15" s="20" t="str">
        <f>[15]GBG!B7</f>
        <v>Goebeler, Rick</v>
      </c>
      <c r="D15" s="20">
        <f>[15]GBG!X7</f>
        <v>22</v>
      </c>
      <c r="E15" s="20">
        <f>[15]GBG!AJ7</f>
        <v>6</v>
      </c>
      <c r="F15" s="20">
        <f>[15]GBG!AU7</f>
        <v>9</v>
      </c>
      <c r="G15" s="20">
        <f>[15]GBG!BG7</f>
        <v>3</v>
      </c>
      <c r="H15" s="20">
        <f>[15]GBG!BR7</f>
        <v>1</v>
      </c>
      <c r="I15" s="20">
        <f>[15]GBG!CD7</f>
        <v>3</v>
      </c>
      <c r="J15" s="20">
        <f>[15]GBG!CO7</f>
        <v>9</v>
      </c>
      <c r="K15" s="20">
        <f>[15]GBG!DA7</f>
        <v>1</v>
      </c>
      <c r="L15" s="20">
        <f>[15]GBG!DL7</f>
        <v>1</v>
      </c>
      <c r="M15" s="21">
        <f t="shared" si="0"/>
        <v>0.40909090909090912</v>
      </c>
      <c r="N15" s="20">
        <f t="shared" si="2"/>
        <v>23</v>
      </c>
      <c r="O15" s="21">
        <f t="shared" si="1"/>
        <v>1.0454545454545454</v>
      </c>
    </row>
    <row r="16" spans="1:15" ht="17.100000000000001" customHeight="1" x14ac:dyDescent="0.2">
      <c r="A16" s="19">
        <f>[15]GBG!A8</f>
        <v>51</v>
      </c>
      <c r="B16" s="19">
        <f>[15]GBG!M8</f>
        <v>8</v>
      </c>
      <c r="C16" s="20" t="str">
        <f>[15]GBG!B8</f>
        <v>Kohler, Roy</v>
      </c>
      <c r="D16" s="20">
        <f>[15]GBG!X8</f>
        <v>21</v>
      </c>
      <c r="E16" s="20">
        <f>[15]GBG!AJ8</f>
        <v>3</v>
      </c>
      <c r="F16" s="20">
        <f>[15]GBG!AU8</f>
        <v>7</v>
      </c>
      <c r="G16" s="20">
        <f>[15]GBG!BG8</f>
        <v>0</v>
      </c>
      <c r="H16" s="20">
        <f>[15]GBG!BR8</f>
        <v>1</v>
      </c>
      <c r="I16" s="20">
        <f>[15]GBG!CD8</f>
        <v>0</v>
      </c>
      <c r="J16" s="20">
        <f>[15]GBG!CO8</f>
        <v>2</v>
      </c>
      <c r="K16" s="20">
        <f>[15]GBG!DA8</f>
        <v>2</v>
      </c>
      <c r="L16" s="20">
        <f>[15]GBG!DL8</f>
        <v>1</v>
      </c>
      <c r="M16" s="21">
        <f t="shared" si="0"/>
        <v>0.33333333333333331</v>
      </c>
      <c r="N16" s="20">
        <f t="shared" si="2"/>
        <v>9</v>
      </c>
      <c r="O16" s="21">
        <f t="shared" si="1"/>
        <v>0.42857142857142855</v>
      </c>
    </row>
    <row r="17" spans="1:15" ht="17.100000000000001" customHeight="1" x14ac:dyDescent="0.2">
      <c r="A17" s="19">
        <f>[15]GBG!A9</f>
        <v>62</v>
      </c>
      <c r="B17" s="19">
        <f>[15]GBG!M9</f>
        <v>9</v>
      </c>
      <c r="C17" s="20" t="str">
        <f>[15]GBG!B9</f>
        <v>Eshelman, Dave</v>
      </c>
      <c r="D17" s="20">
        <f>[15]GBG!X9</f>
        <v>21</v>
      </c>
      <c r="E17" s="20">
        <f>[15]GBG!AJ9</f>
        <v>0</v>
      </c>
      <c r="F17" s="20">
        <f>[15]GBG!AU9</f>
        <v>4</v>
      </c>
      <c r="G17" s="20">
        <f>[15]GBG!BG9</f>
        <v>0</v>
      </c>
      <c r="H17" s="20">
        <f>[15]GBG!BR9</f>
        <v>0</v>
      </c>
      <c r="I17" s="20">
        <f>[15]GBG!CD9</f>
        <v>0</v>
      </c>
      <c r="J17" s="20">
        <f>[15]GBG!CO9</f>
        <v>3</v>
      </c>
      <c r="K17" s="20">
        <f>[15]GBG!DA9</f>
        <v>6</v>
      </c>
      <c r="L17" s="20">
        <f>[15]GBG!DL9</f>
        <v>1</v>
      </c>
      <c r="M17" s="21">
        <f t="shared" si="0"/>
        <v>0.19047619047619047</v>
      </c>
      <c r="N17" s="20">
        <f t="shared" si="2"/>
        <v>4</v>
      </c>
      <c r="O17" s="21">
        <f t="shared" si="1"/>
        <v>0.19047619047619047</v>
      </c>
    </row>
    <row r="18" spans="1:15" ht="17.100000000000001" customHeight="1" x14ac:dyDescent="0.2">
      <c r="A18" s="19">
        <f>[15]GBG!A10</f>
        <v>66</v>
      </c>
      <c r="B18" s="19">
        <f>[15]GBG!M10</f>
        <v>10</v>
      </c>
      <c r="C18" s="20" t="str">
        <f>[15]GBG!B10</f>
        <v>Bubb, Charles</v>
      </c>
      <c r="D18" s="20">
        <f>[15]GBG!X10</f>
        <v>25</v>
      </c>
      <c r="E18" s="20">
        <f>[15]GBG!AJ10</f>
        <v>4</v>
      </c>
      <c r="F18" s="20">
        <f>[15]GBG!AU10</f>
        <v>5</v>
      </c>
      <c r="G18" s="20">
        <f>[15]GBG!BG10</f>
        <v>1</v>
      </c>
      <c r="H18" s="20">
        <f>[15]GBG!BR10</f>
        <v>0</v>
      </c>
      <c r="I18" s="20">
        <f>[15]GBG!CD10</f>
        <v>0</v>
      </c>
      <c r="J18" s="20">
        <f>[15]GBG!CO10</f>
        <v>5</v>
      </c>
      <c r="K18" s="20">
        <f>[15]GBG!DA10</f>
        <v>3</v>
      </c>
      <c r="L18" s="20">
        <f>[15]GBG!DL10</f>
        <v>3</v>
      </c>
      <c r="M18" s="21">
        <f t="shared" si="0"/>
        <v>0.2</v>
      </c>
      <c r="N18" s="20">
        <f t="shared" si="2"/>
        <v>6</v>
      </c>
      <c r="O18" s="21">
        <f t="shared" si="1"/>
        <v>0.24</v>
      </c>
    </row>
    <row r="19" spans="1:15" ht="17.100000000000001" customHeight="1" x14ac:dyDescent="0.2">
      <c r="A19" s="19">
        <f>[15]GBG!A11</f>
        <v>66</v>
      </c>
      <c r="B19" s="19">
        <f>[15]GBG!M11</f>
        <v>10</v>
      </c>
      <c r="C19" s="20" t="str">
        <f>[15]GBG!B11</f>
        <v>Schuchart, Tony</v>
      </c>
      <c r="D19" s="20">
        <f>[15]GBG!X11</f>
        <v>22</v>
      </c>
      <c r="E19" s="20">
        <f>[15]GBG!AJ11</f>
        <v>2</v>
      </c>
      <c r="F19" s="20">
        <f>[15]GBG!AU11</f>
        <v>6</v>
      </c>
      <c r="G19" s="20">
        <f>[15]GBG!BG11</f>
        <v>0</v>
      </c>
      <c r="H19" s="20">
        <f>[15]GBG!BR11</f>
        <v>0</v>
      </c>
      <c r="I19" s="20">
        <f>[15]GBG!CD11</f>
        <v>0</v>
      </c>
      <c r="J19" s="20">
        <f>[15]GBG!CO11</f>
        <v>4</v>
      </c>
      <c r="K19" s="20">
        <f>[15]GBG!DA11</f>
        <v>4</v>
      </c>
      <c r="L19" s="20">
        <f>[15]GBG!DL11</f>
        <v>4</v>
      </c>
      <c r="M19" s="21">
        <f t="shared" si="0"/>
        <v>0.27272727272727271</v>
      </c>
      <c r="N19" s="20">
        <f t="shared" si="2"/>
        <v>6</v>
      </c>
      <c r="O19" s="21">
        <f t="shared" si="1"/>
        <v>0.27272727272727271</v>
      </c>
    </row>
    <row r="20" spans="1:15" ht="17.100000000000001" customHeight="1" x14ac:dyDescent="0.2">
      <c r="A20" s="19">
        <f>[15]GBG!A12</f>
        <v>49</v>
      </c>
      <c r="B20" s="19">
        <f>[15]GBG!M12</f>
        <v>10</v>
      </c>
      <c r="C20" s="20" t="str">
        <f>[15]GBG!B12</f>
        <v>Keznor, Curtis</v>
      </c>
      <c r="D20" s="20">
        <f>[15]GBG!X12</f>
        <v>29</v>
      </c>
      <c r="E20" s="20">
        <f>[15]GBG!AJ12</f>
        <v>1</v>
      </c>
      <c r="F20" s="20">
        <f>[15]GBG!AU12</f>
        <v>8</v>
      </c>
      <c r="G20" s="20">
        <f>[15]GBG!BG12</f>
        <v>0</v>
      </c>
      <c r="H20" s="20">
        <f>[15]GBG!BR12</f>
        <v>0</v>
      </c>
      <c r="I20" s="20">
        <f>[15]GBG!CD12</f>
        <v>0</v>
      </c>
      <c r="J20" s="20">
        <f>[15]GBG!CO12</f>
        <v>1</v>
      </c>
      <c r="K20" s="20">
        <f>[15]GBG!DA12</f>
        <v>0</v>
      </c>
      <c r="L20" s="20">
        <f>[15]GBG!DL12</f>
        <v>1</v>
      </c>
      <c r="M20" s="21">
        <f t="shared" si="0"/>
        <v>0.27586206896551724</v>
      </c>
      <c r="N20" s="20">
        <f t="shared" si="2"/>
        <v>8</v>
      </c>
      <c r="O20" s="21">
        <f t="shared" si="1"/>
        <v>0.27586206896551724</v>
      </c>
    </row>
    <row r="21" spans="1:15" ht="17.100000000000001" customHeight="1" x14ac:dyDescent="0.2">
      <c r="A21" s="19">
        <f>[15]GBG!A13</f>
        <v>54</v>
      </c>
      <c r="B21" s="19">
        <f>[15]GBG!M13</f>
        <v>9</v>
      </c>
      <c r="C21" s="20" t="str">
        <f>[15]GBG!B13</f>
        <v>Haywood, Steve</v>
      </c>
      <c r="D21" s="20">
        <f>[15]GBG!X13</f>
        <v>23</v>
      </c>
      <c r="E21" s="20">
        <f>[15]GBG!AJ13</f>
        <v>2</v>
      </c>
      <c r="F21" s="20">
        <f>[15]GBG!AU13</f>
        <v>6</v>
      </c>
      <c r="G21" s="20">
        <f>[15]GBG!BG13</f>
        <v>2</v>
      </c>
      <c r="H21" s="20">
        <f>[15]GBG!BR13</f>
        <v>0</v>
      </c>
      <c r="I21" s="20">
        <f>[15]GBG!CD13</f>
        <v>0</v>
      </c>
      <c r="J21" s="20">
        <f>[15]GBG!CO13</f>
        <v>2</v>
      </c>
      <c r="K21" s="20">
        <f>[15]GBG!DA13</f>
        <v>2</v>
      </c>
      <c r="L21" s="20">
        <f>[15]GBG!DL13</f>
        <v>3</v>
      </c>
      <c r="M21" s="21">
        <f t="shared" si="0"/>
        <v>0.2608695652173913</v>
      </c>
      <c r="N21" s="20">
        <f t="shared" si="2"/>
        <v>8</v>
      </c>
      <c r="O21" s="21">
        <f t="shared" si="1"/>
        <v>0.34782608695652173</v>
      </c>
    </row>
    <row r="22" spans="1:15" ht="17.100000000000001" customHeight="1" x14ac:dyDescent="0.2">
      <c r="A22" s="19">
        <f>[15]GBG!A14</f>
        <v>59</v>
      </c>
      <c r="B22" s="19">
        <f>[15]GBG!M14</f>
        <v>9</v>
      </c>
      <c r="C22" s="20" t="str">
        <f>[15]GBG!B14</f>
        <v>Lovell, Greg</v>
      </c>
      <c r="D22" s="20">
        <f>[15]GBG!X14</f>
        <v>27</v>
      </c>
      <c r="E22" s="20">
        <f>[15]GBG!AJ14</f>
        <v>3</v>
      </c>
      <c r="F22" s="20">
        <f>[15]GBG!AU14</f>
        <v>2</v>
      </c>
      <c r="G22" s="20">
        <f>[15]GBG!BG14</f>
        <v>1</v>
      </c>
      <c r="H22" s="20">
        <f>[15]GBG!BR14</f>
        <v>0</v>
      </c>
      <c r="I22" s="20">
        <f>[15]GBG!CD14</f>
        <v>0</v>
      </c>
      <c r="J22" s="20">
        <f>[15]GBG!CO14</f>
        <v>1</v>
      </c>
      <c r="K22" s="20">
        <f>[15]GBG!DA14</f>
        <v>0</v>
      </c>
      <c r="L22" s="20">
        <f>[15]GBG!DL14</f>
        <v>1</v>
      </c>
      <c r="M22" s="21">
        <f t="shared" si="0"/>
        <v>7.407407407407407E-2</v>
      </c>
      <c r="N22" s="20">
        <f t="shared" si="2"/>
        <v>3</v>
      </c>
      <c r="O22" s="21">
        <f t="shared" si="1"/>
        <v>0.1111111111111111</v>
      </c>
    </row>
    <row r="23" spans="1:15" ht="17.100000000000001" customHeight="1" x14ac:dyDescent="0.2">
      <c r="A23" s="19">
        <f>[15]GBG!A15</f>
        <v>57</v>
      </c>
      <c r="B23" s="19">
        <f>[15]GBG!M15</f>
        <v>6</v>
      </c>
      <c r="C23" s="20" t="str">
        <f>[15]GBG!B15</f>
        <v>Stanford, Rick</v>
      </c>
      <c r="D23" s="20">
        <f>[15]GBG!X15</f>
        <v>15</v>
      </c>
      <c r="E23" s="20">
        <f>[15]GBG!AJ15</f>
        <v>2</v>
      </c>
      <c r="F23" s="20">
        <f>[15]GBG!AU15</f>
        <v>4</v>
      </c>
      <c r="G23" s="20">
        <f>[15]GBG!BG15</f>
        <v>0</v>
      </c>
      <c r="H23" s="20">
        <f>[15]GBG!BR15</f>
        <v>0</v>
      </c>
      <c r="I23" s="20">
        <f>[15]GBG!CD15</f>
        <v>0</v>
      </c>
      <c r="J23" s="20">
        <f>[15]GBG!CO15</f>
        <v>0</v>
      </c>
      <c r="K23" s="20">
        <f>[15]GBG!DA15</f>
        <v>2</v>
      </c>
      <c r="L23" s="20">
        <f>[15]GBG!DL15</f>
        <v>4</v>
      </c>
      <c r="M23" s="21">
        <f t="shared" si="0"/>
        <v>0.26666666666666666</v>
      </c>
      <c r="N23" s="20">
        <f t="shared" si="2"/>
        <v>4</v>
      </c>
      <c r="O23" s="21">
        <f t="shared" si="1"/>
        <v>0.26666666666666666</v>
      </c>
    </row>
    <row r="24" spans="1:15" ht="17.100000000000001" customHeight="1" x14ac:dyDescent="0.2">
      <c r="A24" s="19">
        <f>[15]GBG!A16</f>
        <v>62</v>
      </c>
      <c r="B24" s="19">
        <f>[15]GBG!M16</f>
        <v>10</v>
      </c>
      <c r="C24" s="20" t="str">
        <f>[15]GBG!B16</f>
        <v>Steckline, Sam</v>
      </c>
      <c r="D24" s="20">
        <f>[15]GBG!X16</f>
        <v>28</v>
      </c>
      <c r="E24" s="20">
        <f>[15]GBG!AJ16</f>
        <v>2</v>
      </c>
      <c r="F24" s="20">
        <f>[15]GBG!AU16</f>
        <v>3</v>
      </c>
      <c r="G24" s="20">
        <f>[15]GBG!BG16</f>
        <v>0</v>
      </c>
      <c r="H24" s="20">
        <f>[15]GBG!BR16</f>
        <v>0</v>
      </c>
      <c r="I24" s="20">
        <f>[15]GBG!CD16</f>
        <v>0</v>
      </c>
      <c r="J24" s="20">
        <f>[15]GBG!CO16</f>
        <v>1</v>
      </c>
      <c r="K24" s="20">
        <f>[15]GBG!DA16</f>
        <v>1</v>
      </c>
      <c r="L24" s="20">
        <f>[15]GBG!DL16</f>
        <v>4</v>
      </c>
      <c r="M24" s="21">
        <f t="shared" si="0"/>
        <v>0.10714285714285714</v>
      </c>
      <c r="N24" s="20">
        <f t="shared" si="2"/>
        <v>3</v>
      </c>
      <c r="O24" s="21">
        <f t="shared" si="1"/>
        <v>0.10714285714285714</v>
      </c>
    </row>
    <row r="25" spans="1:15" ht="17.100000000000001" customHeight="1" x14ac:dyDescent="0.2">
      <c r="A25" s="19">
        <f>[15]GBG!A17</f>
        <v>77</v>
      </c>
      <c r="B25" s="19">
        <f>[15]GBG!M17</f>
        <v>2</v>
      </c>
      <c r="C25" s="20" t="str">
        <f>[15]GBG!B17</f>
        <v>Bubb, Ed</v>
      </c>
      <c r="D25" s="20">
        <f>[15]GBG!X17</f>
        <v>4</v>
      </c>
      <c r="E25" s="20">
        <f>[15]GBG!AJ17</f>
        <v>0</v>
      </c>
      <c r="F25" s="20">
        <f>[15]GBG!AU17</f>
        <v>0</v>
      </c>
      <c r="G25" s="20">
        <f>[15]GBG!BG17</f>
        <v>0</v>
      </c>
      <c r="H25" s="20">
        <f>[15]GBG!BR17</f>
        <v>0</v>
      </c>
      <c r="I25" s="20">
        <f>[15]GBG!CD17</f>
        <v>0</v>
      </c>
      <c r="J25" s="20">
        <f>[15]GBG!CO17</f>
        <v>0</v>
      </c>
      <c r="K25" s="20">
        <f>[15]GBG!DA17</f>
        <v>0</v>
      </c>
      <c r="L25" s="20">
        <f>[15]GBG!DL17</f>
        <v>1</v>
      </c>
      <c r="M25" s="21">
        <f>F25/D25</f>
        <v>0</v>
      </c>
      <c r="N25" s="20">
        <f>F25+G25+(H25*2)+(I25*3)</f>
        <v>0</v>
      </c>
      <c r="O25" s="21">
        <f>N25/D25</f>
        <v>0</v>
      </c>
    </row>
    <row r="26" spans="1:15" ht="17.100000000000001" customHeight="1" x14ac:dyDescent="0.2">
      <c r="A26" s="19"/>
      <c r="B26" s="19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1"/>
      <c r="N26" s="20"/>
      <c r="O26" s="21"/>
    </row>
    <row r="27" spans="1:15" ht="17.100000000000001" customHeight="1" x14ac:dyDescent="0.2">
      <c r="A27" s="19"/>
      <c r="B27" s="19">
        <f>[15]GBG!M19</f>
        <v>0</v>
      </c>
      <c r="C27" s="20" t="str">
        <f>[15]GBG!B19</f>
        <v>Others</v>
      </c>
      <c r="D27" s="20">
        <f>[15]GBG!X19</f>
        <v>0</v>
      </c>
      <c r="E27" s="20">
        <f>[15]GBG!AJ19</f>
        <v>0</v>
      </c>
      <c r="F27" s="20">
        <f>[15]GBG!AU19</f>
        <v>0</v>
      </c>
      <c r="G27" s="20">
        <f>[15]GBG!BG19</f>
        <v>0</v>
      </c>
      <c r="H27" s="20">
        <f>[15]GBG!BR19</f>
        <v>0</v>
      </c>
      <c r="I27" s="20">
        <f>[15]GBG!CD19</f>
        <v>0</v>
      </c>
      <c r="J27" s="20">
        <f>[15]GBG!CO19</f>
        <v>0</v>
      </c>
      <c r="K27" s="20">
        <f>[15]GBG!DA19</f>
        <v>0</v>
      </c>
      <c r="L27" s="20">
        <f>[15]GBG!DL19</f>
        <v>0</v>
      </c>
      <c r="M27" s="21" t="e">
        <f>F27/D27</f>
        <v>#DIV/0!</v>
      </c>
      <c r="N27" s="20">
        <f>F27+G27+(H27*2)+(I27*3)</f>
        <v>0</v>
      </c>
      <c r="O27" s="21" t="e">
        <f>N27/D27</f>
        <v>#DIV/0!</v>
      </c>
    </row>
    <row r="28" spans="1:15" ht="17.100000000000001" customHeight="1" x14ac:dyDescent="0.2">
      <c r="A28" s="19"/>
      <c r="B28" s="19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1"/>
      <c r="N28" s="20"/>
      <c r="O28" s="21"/>
    </row>
    <row r="29" spans="1:15" ht="17.100000000000001" customHeight="1" x14ac:dyDescent="0.2">
      <c r="A29" s="22">
        <f>[15]GBG!A21</f>
        <v>787</v>
      </c>
      <c r="B29" s="22">
        <f>[15]GBG!M21</f>
        <v>111</v>
      </c>
      <c r="C29" s="22" t="s">
        <v>59</v>
      </c>
      <c r="D29" s="23">
        <f>[15]GBG!X21</f>
        <v>292</v>
      </c>
      <c r="E29" s="20">
        <f>[15]GBG!AJ21</f>
        <v>40</v>
      </c>
      <c r="F29" s="20">
        <f>[15]GBG!AU21</f>
        <v>74</v>
      </c>
      <c r="G29" s="20">
        <f>[15]GBG!BG21</f>
        <v>13</v>
      </c>
      <c r="H29" s="20">
        <f>[15]GBG!BR21</f>
        <v>3</v>
      </c>
      <c r="I29" s="20">
        <f>[15]GBG!CD21</f>
        <v>3</v>
      </c>
      <c r="J29" s="20">
        <f>[15]GBG!CO21</f>
        <v>31</v>
      </c>
      <c r="K29" s="20">
        <f>[15]GBG!DA21</f>
        <v>28</v>
      </c>
      <c r="L29" s="20">
        <f>[15]GBG!DL21</f>
        <v>31</v>
      </c>
      <c r="M29" s="21">
        <f>F29/D29</f>
        <v>0.25342465753424659</v>
      </c>
      <c r="N29" s="24">
        <f>SUM(N12:N28)</f>
        <v>102</v>
      </c>
      <c r="O29" s="21">
        <f>N29/D29</f>
        <v>0.34931506849315069</v>
      </c>
    </row>
    <row r="30" spans="1:15" ht="17.100000000000001" customHeight="1" x14ac:dyDescent="0.2">
      <c r="A30" s="25">
        <f>A29/14</f>
        <v>56.214285714285715</v>
      </c>
      <c r="B30" s="10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7"/>
      <c r="N30" s="26"/>
      <c r="O30" s="27"/>
    </row>
    <row r="31" spans="1:15" s="29" customFormat="1" ht="17.100000000000001" customHeight="1" x14ac:dyDescent="0.2">
      <c r="A31" s="28"/>
      <c r="B31" s="28"/>
    </row>
    <row r="32" spans="1:15" ht="17.100000000000001" customHeight="1" x14ac:dyDescent="0.2">
      <c r="A32" s="16" t="s">
        <v>44</v>
      </c>
      <c r="B32" s="16" t="s">
        <v>45</v>
      </c>
      <c r="C32" s="16" t="s">
        <v>46</v>
      </c>
      <c r="D32" s="16" t="s">
        <v>60</v>
      </c>
      <c r="E32" s="16" t="s">
        <v>49</v>
      </c>
      <c r="F32" s="16" t="s">
        <v>48</v>
      </c>
      <c r="G32" s="16" t="s">
        <v>54</v>
      </c>
      <c r="H32" s="16" t="s">
        <v>55</v>
      </c>
      <c r="I32" s="16" t="s">
        <v>61</v>
      </c>
      <c r="J32" s="16" t="s">
        <v>62</v>
      </c>
      <c r="K32" s="16" t="s">
        <v>63</v>
      </c>
      <c r="L32" s="16" t="s">
        <v>64</v>
      </c>
      <c r="M32" s="16" t="s">
        <v>2</v>
      </c>
      <c r="N32" s="16" t="s">
        <v>5</v>
      </c>
      <c r="O32" s="30" t="s">
        <v>65</v>
      </c>
    </row>
    <row r="33" spans="1:15" ht="17.100000000000001" customHeight="1" x14ac:dyDescent="0.2">
      <c r="A33" s="19">
        <f>[15]GBG!A25</f>
        <v>41</v>
      </c>
      <c r="B33" s="19">
        <f>[15]GBG!M25</f>
        <v>8</v>
      </c>
      <c r="C33" s="20" t="str">
        <f>[15]GBG!B25</f>
        <v>Goebeler, Rick</v>
      </c>
      <c r="D33" s="21">
        <f>[15]GBG!X25</f>
        <v>30</v>
      </c>
      <c r="E33" s="20">
        <f>[15]GBG!AJ25</f>
        <v>32</v>
      </c>
      <c r="F33" s="20">
        <f>[15]GBG!AU25</f>
        <v>15</v>
      </c>
      <c r="G33" s="20">
        <f>[15]GBG!BG25</f>
        <v>3</v>
      </c>
      <c r="H33" s="20">
        <f>[15]GBG!BR25</f>
        <v>28</v>
      </c>
      <c r="I33" s="31">
        <f t="shared" ref="I33:I38" si="3">E33*7/D33</f>
        <v>7.4666666666666668</v>
      </c>
      <c r="J33" s="31">
        <f t="shared" ref="J33:J38" si="4">F33*7/D33</f>
        <v>3.5</v>
      </c>
      <c r="K33" s="31">
        <f t="shared" ref="K33:K38" si="5">G33*7/D33</f>
        <v>0.7</v>
      </c>
      <c r="L33" s="31">
        <f t="shared" ref="L33:L38" si="6">H33*7/D33</f>
        <v>6.5333333333333332</v>
      </c>
      <c r="M33" s="20">
        <f>[15]GBG!CD25</f>
        <v>1</v>
      </c>
      <c r="N33" s="20">
        <f>[15]GBG!CO25</f>
        <v>4</v>
      </c>
      <c r="O33" s="20">
        <f>[15]GBG!DA25</f>
        <v>0</v>
      </c>
    </row>
    <row r="34" spans="1:15" ht="17.100000000000001" customHeight="1" x14ac:dyDescent="0.2">
      <c r="A34" s="19">
        <f>[15]GBG!A26</f>
        <v>59</v>
      </c>
      <c r="B34" s="19">
        <f>[15]GBG!M26</f>
        <v>8</v>
      </c>
      <c r="C34" s="20" t="str">
        <f>[15]GBG!B26</f>
        <v>Lovell, Greg</v>
      </c>
      <c r="D34" s="21">
        <f>[15]GBG!X26</f>
        <v>15.666699999999999</v>
      </c>
      <c r="E34" s="20">
        <f>[15]GBG!AJ26</f>
        <v>22</v>
      </c>
      <c r="F34" s="20">
        <f>[15]GBG!AU26</f>
        <v>8</v>
      </c>
      <c r="G34" s="20">
        <f>[15]GBG!BG26</f>
        <v>2</v>
      </c>
      <c r="H34" s="20">
        <f>[15]GBG!BR26</f>
        <v>8</v>
      </c>
      <c r="I34" s="31">
        <f t="shared" si="3"/>
        <v>9.8297663196461293</v>
      </c>
      <c r="J34" s="31">
        <f t="shared" si="4"/>
        <v>3.5744604798713198</v>
      </c>
      <c r="K34" s="31">
        <f t="shared" si="5"/>
        <v>0.89361511996782994</v>
      </c>
      <c r="L34" s="31">
        <f t="shared" si="6"/>
        <v>3.5744604798713198</v>
      </c>
      <c r="M34" s="20">
        <f>[15]GBG!CD26</f>
        <v>1</v>
      </c>
      <c r="N34" s="20">
        <f>[15]GBG!CO26</f>
        <v>2</v>
      </c>
      <c r="O34" s="20">
        <f>[15]GBG!DA26</f>
        <v>0</v>
      </c>
    </row>
    <row r="35" spans="1:15" ht="17.100000000000001" customHeight="1" x14ac:dyDescent="0.2">
      <c r="A35" s="19">
        <f>[15]GBG!A27</f>
        <v>51</v>
      </c>
      <c r="B35" s="19">
        <f>[15]GBG!M27</f>
        <v>0</v>
      </c>
      <c r="C35" s="20" t="str">
        <f>[15]GBG!B27</f>
        <v>Kohler, Roy</v>
      </c>
      <c r="D35" s="21">
        <f>[15]GBG!X27</f>
        <v>0</v>
      </c>
      <c r="E35" s="20">
        <f>[15]GBG!AJ27</f>
        <v>0</v>
      </c>
      <c r="F35" s="20">
        <f>[15]GBG!AU27</f>
        <v>0</v>
      </c>
      <c r="G35" s="20">
        <f>[15]GBG!BG27</f>
        <v>0</v>
      </c>
      <c r="H35" s="20">
        <f>[15]GBG!BR27</f>
        <v>0</v>
      </c>
      <c r="I35" s="31" t="e">
        <f t="shared" si="3"/>
        <v>#DIV/0!</v>
      </c>
      <c r="J35" s="31" t="e">
        <f t="shared" si="4"/>
        <v>#DIV/0!</v>
      </c>
      <c r="K35" s="31" t="e">
        <f t="shared" si="5"/>
        <v>#DIV/0!</v>
      </c>
      <c r="L35" s="31" t="e">
        <f t="shared" si="6"/>
        <v>#DIV/0!</v>
      </c>
      <c r="M35" s="20">
        <f>[15]GBG!CD27</f>
        <v>0</v>
      </c>
      <c r="N35" s="20">
        <f>[15]GBG!CO27</f>
        <v>0</v>
      </c>
      <c r="O35" s="20">
        <f>[15]GBG!DA27</f>
        <v>0</v>
      </c>
    </row>
    <row r="36" spans="1:15" ht="17.100000000000001" customHeight="1" x14ac:dyDescent="0.2">
      <c r="A36" s="19">
        <f>[15]GBG!A28</f>
        <v>46</v>
      </c>
      <c r="B36" s="19">
        <f>[15]GBG!M28</f>
        <v>6</v>
      </c>
      <c r="C36" s="20" t="str">
        <f>[15]GBG!B28</f>
        <v>Miller, Rich</v>
      </c>
      <c r="D36" s="21">
        <f>[15]GBG!X28</f>
        <v>15.333</v>
      </c>
      <c r="E36" s="20">
        <f>[15]GBG!AJ28</f>
        <v>27</v>
      </c>
      <c r="F36" s="20">
        <f>[15]GBG!AU28</f>
        <v>29</v>
      </c>
      <c r="G36" s="20">
        <f>[15]GBG!BG28</f>
        <v>22</v>
      </c>
      <c r="H36" s="20">
        <f>[15]GBG!BR28</f>
        <v>12</v>
      </c>
      <c r="I36" s="31">
        <f t="shared" si="3"/>
        <v>12.326354920759147</v>
      </c>
      <c r="J36" s="31">
        <f t="shared" si="4"/>
        <v>13.239418248222787</v>
      </c>
      <c r="K36" s="31">
        <f t="shared" si="5"/>
        <v>10.043696602100045</v>
      </c>
      <c r="L36" s="31">
        <f t="shared" si="6"/>
        <v>5.4783799647818432</v>
      </c>
      <c r="M36" s="20">
        <f>[15]GBG!CD28</f>
        <v>0</v>
      </c>
      <c r="N36" s="20">
        <f>[15]GBG!CO28</f>
        <v>2</v>
      </c>
      <c r="O36" s="20">
        <f>[15]GBG!DA28</f>
        <v>0</v>
      </c>
    </row>
    <row r="37" spans="1:15" ht="17.100000000000001" customHeight="1" x14ac:dyDescent="0.2">
      <c r="A37" s="19">
        <f>[15]GBG!A29</f>
        <v>54</v>
      </c>
      <c r="B37" s="19">
        <f>[15]GBG!M29</f>
        <v>2</v>
      </c>
      <c r="C37" s="20" t="str">
        <f>[15]GBG!B29</f>
        <v>Haywood, Steve</v>
      </c>
      <c r="D37" s="21">
        <f>[15]GBG!X29</f>
        <v>3</v>
      </c>
      <c r="E37" s="20">
        <f>[15]GBG!AJ29</f>
        <v>5</v>
      </c>
      <c r="F37" s="20">
        <f>[15]GBG!AU29</f>
        <v>7</v>
      </c>
      <c r="G37" s="20">
        <f>[15]GBG!BG29</f>
        <v>5</v>
      </c>
      <c r="H37" s="20">
        <f>[15]GBG!BR29</f>
        <v>2</v>
      </c>
      <c r="I37" s="31">
        <f t="shared" si="3"/>
        <v>11.666666666666666</v>
      </c>
      <c r="J37" s="31">
        <f t="shared" si="4"/>
        <v>16.333333333333332</v>
      </c>
      <c r="K37" s="31">
        <f t="shared" si="5"/>
        <v>11.666666666666666</v>
      </c>
      <c r="L37" s="31">
        <f t="shared" si="6"/>
        <v>4.666666666666667</v>
      </c>
      <c r="M37" s="20">
        <f>[15]GBG!CD29</f>
        <v>0</v>
      </c>
      <c r="N37" s="20">
        <f>[15]GBG!CO29</f>
        <v>0</v>
      </c>
      <c r="O37" s="20">
        <f>[15]GBG!DA29</f>
        <v>0</v>
      </c>
    </row>
    <row r="38" spans="1:15" ht="17.100000000000001" customHeight="1" x14ac:dyDescent="0.2">
      <c r="A38" s="19">
        <f>[15]GBG!A30</f>
        <v>46</v>
      </c>
      <c r="B38" s="19">
        <f>[15]GBG!M30</f>
        <v>1</v>
      </c>
      <c r="C38" s="20" t="str">
        <f>[15]GBG!B30</f>
        <v>Brubaker, Merle</v>
      </c>
      <c r="D38" s="21">
        <f>[15]GBG!X30</f>
        <v>1.333</v>
      </c>
      <c r="E38" s="20">
        <f>[15]GBG!AJ30</f>
        <v>3</v>
      </c>
      <c r="F38" s="20">
        <f>[15]GBG!AU30</f>
        <v>6</v>
      </c>
      <c r="G38" s="20">
        <f>[15]GBG!BG30</f>
        <v>5</v>
      </c>
      <c r="H38" s="20">
        <f>[15]GBG!BR30</f>
        <v>3</v>
      </c>
      <c r="I38" s="31">
        <f t="shared" si="3"/>
        <v>15.753938484621155</v>
      </c>
      <c r="J38" s="31">
        <f t="shared" si="4"/>
        <v>31.507876969242311</v>
      </c>
      <c r="K38" s="31">
        <f t="shared" si="5"/>
        <v>26.256564141035259</v>
      </c>
      <c r="L38" s="31">
        <f t="shared" si="6"/>
        <v>15.753938484621155</v>
      </c>
      <c r="M38" s="20">
        <f>[15]GBG!CD30</f>
        <v>0</v>
      </c>
      <c r="N38" s="20">
        <f>[15]GBG!CO30</f>
        <v>0</v>
      </c>
      <c r="O38" s="20">
        <f>[15]GBG!DA30</f>
        <v>0</v>
      </c>
    </row>
    <row r="39" spans="1:15" ht="17.100000000000001" customHeight="1" x14ac:dyDescent="0.2">
      <c r="A39" s="19"/>
      <c r="B39" s="19"/>
      <c r="C39" s="20"/>
      <c r="D39" s="21"/>
      <c r="E39" s="20"/>
      <c r="F39" s="20"/>
      <c r="G39" s="20"/>
      <c r="H39" s="20"/>
      <c r="I39" s="31"/>
      <c r="J39" s="31"/>
      <c r="K39" s="31"/>
      <c r="L39" s="31"/>
      <c r="M39" s="20"/>
      <c r="N39" s="20"/>
      <c r="O39" s="20"/>
    </row>
    <row r="40" spans="1:15" ht="17.100000000000001" customHeight="1" x14ac:dyDescent="0.2">
      <c r="A40" s="19"/>
      <c r="B40" s="19"/>
      <c r="C40" s="20"/>
      <c r="D40" s="21"/>
      <c r="E40" s="20"/>
      <c r="F40" s="20"/>
      <c r="G40" s="20"/>
      <c r="H40" s="20"/>
      <c r="I40" s="20"/>
      <c r="J40" s="20"/>
      <c r="K40" s="20"/>
      <c r="L40" s="20"/>
      <c r="M40" s="31"/>
      <c r="N40" s="31"/>
      <c r="O40" s="31"/>
    </row>
    <row r="41" spans="1:15" ht="17.100000000000001" customHeight="1" x14ac:dyDescent="0.2">
      <c r="A41" s="19"/>
      <c r="B41" s="19"/>
      <c r="C41" s="20"/>
      <c r="D41" s="21"/>
      <c r="E41" s="20"/>
      <c r="F41" s="20"/>
      <c r="G41" s="20"/>
      <c r="H41" s="20"/>
      <c r="I41" s="20"/>
      <c r="J41" s="20"/>
      <c r="K41" s="20"/>
      <c r="L41" s="20"/>
      <c r="M41" s="31"/>
      <c r="N41" s="31"/>
      <c r="O41" s="31"/>
    </row>
    <row r="42" spans="1:15" ht="17.100000000000001" customHeight="1" x14ac:dyDescent="0.2">
      <c r="A42" s="22"/>
      <c r="B42" s="22">
        <f>[15]GBG!M34</f>
        <v>25</v>
      </c>
      <c r="C42" s="22" t="s">
        <v>59</v>
      </c>
      <c r="D42" s="21">
        <f>[15]GBG!X34</f>
        <v>65.332700000000003</v>
      </c>
      <c r="E42" s="20">
        <f>[15]GBG!AJ34</f>
        <v>89</v>
      </c>
      <c r="F42" s="20">
        <f>[15]GBG!AU34</f>
        <v>65</v>
      </c>
      <c r="G42" s="20">
        <f>[15]GBG!BG34</f>
        <v>37</v>
      </c>
      <c r="H42" s="20">
        <f>[15]GBG!BR34</f>
        <v>53</v>
      </c>
      <c r="I42" s="31">
        <f>E42*7/D42</f>
        <v>9.5358067246570251</v>
      </c>
      <c r="J42" s="31">
        <f>F42*7/D42</f>
        <v>6.9643532258731078</v>
      </c>
      <c r="K42" s="32">
        <f>G42*7/D42</f>
        <v>3.9643241439585384</v>
      </c>
      <c r="L42" s="32">
        <f>H42*7/D42</f>
        <v>5.6786264764811492</v>
      </c>
      <c r="M42" s="20">
        <f>[15]GBG!CD34</f>
        <v>2</v>
      </c>
      <c r="N42" s="20">
        <f>[15]GBG!CO34</f>
        <v>8</v>
      </c>
      <c r="O42" s="20">
        <f>[15]GBG!DA34</f>
        <v>0</v>
      </c>
    </row>
    <row r="43" spans="1:15" ht="17.100000000000001" customHeight="1" x14ac:dyDescent="0.2"/>
    <row r="44" spans="1:15" ht="17.100000000000001" customHeight="1" x14ac:dyDescent="0.2"/>
    <row r="45" spans="1:15" ht="17.100000000000001" customHeight="1" x14ac:dyDescent="0.2"/>
    <row r="46" spans="1:15" ht="17.100000000000001" customHeight="1" x14ac:dyDescent="0.2"/>
    <row r="47" spans="1:15" ht="17.100000000000001" customHeight="1" x14ac:dyDescent="0.2"/>
  </sheetData>
  <pageMargins left="0.25" right="0.25" top="0.5" bottom="0.5" header="0.25" footer="0"/>
  <pageSetup orientation="portrait" r:id="rId1"/>
  <headerFooter alignWithMargins="0">
    <oddHeader>&amp;CYork County Oldtimers Baseball League Statistics Sheet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7"/>
  <sheetViews>
    <sheetView zoomScaleNormal="100" workbookViewId="0">
      <selection activeCell="P25" sqref="P25"/>
    </sheetView>
  </sheetViews>
  <sheetFormatPr defaultRowHeight="12.75" x14ac:dyDescent="0.2"/>
  <cols>
    <col min="1" max="1" width="5.7109375" customWidth="1"/>
    <col min="2" max="2" width="4.7109375" customWidth="1"/>
    <col min="3" max="3" width="16.7109375" customWidth="1"/>
    <col min="4" max="4" width="7.7109375" customWidth="1"/>
    <col min="5" max="15" width="5.7109375" customWidth="1"/>
  </cols>
  <sheetData>
    <row r="1" spans="1:15" s="8" customFormat="1" ht="17.100000000000001" customHeight="1" x14ac:dyDescent="0.25">
      <c r="A1" s="1" t="s">
        <v>122</v>
      </c>
      <c r="B1" s="2"/>
      <c r="C1" s="2"/>
      <c r="D1" s="2"/>
      <c r="E1" s="3"/>
      <c r="F1" s="4"/>
      <c r="G1" s="5" t="s">
        <v>1</v>
      </c>
      <c r="H1" s="6" t="s">
        <v>2</v>
      </c>
      <c r="I1" s="7" t="s">
        <v>22</v>
      </c>
      <c r="J1" s="5" t="s">
        <v>4</v>
      </c>
      <c r="K1" s="6" t="s">
        <v>2</v>
      </c>
      <c r="L1" s="7" t="s">
        <v>80</v>
      </c>
      <c r="M1" s="5" t="s">
        <v>7</v>
      </c>
      <c r="N1" s="6" t="s">
        <v>2</v>
      </c>
      <c r="O1" s="7" t="s">
        <v>138</v>
      </c>
    </row>
    <row r="2" spans="1:15" s="8" customFormat="1" ht="17.100000000000001" customHeight="1" x14ac:dyDescent="0.25">
      <c r="A2" s="2"/>
      <c r="B2" s="2"/>
      <c r="C2" s="2"/>
      <c r="D2" s="2"/>
      <c r="E2" s="3"/>
      <c r="F2" s="3"/>
      <c r="G2" s="9">
        <v>41889</v>
      </c>
      <c r="H2" s="10" t="s">
        <v>9</v>
      </c>
      <c r="I2" s="11"/>
      <c r="J2" s="9">
        <v>41896</v>
      </c>
      <c r="K2" s="10" t="s">
        <v>9</v>
      </c>
      <c r="L2" s="11"/>
      <c r="M2" s="9">
        <v>41903</v>
      </c>
      <c r="N2" s="10" t="s">
        <v>9</v>
      </c>
      <c r="O2" s="11"/>
    </row>
    <row r="3" spans="1:15" s="8" customFormat="1" ht="17.100000000000001" customHeight="1" x14ac:dyDescent="0.25">
      <c r="A3" s="1" t="s">
        <v>10</v>
      </c>
      <c r="B3" s="2"/>
      <c r="C3" s="1" t="s">
        <v>25</v>
      </c>
      <c r="D3" s="2"/>
      <c r="E3" s="12"/>
      <c r="F3" s="3"/>
      <c r="G3" s="13" t="s">
        <v>125</v>
      </c>
      <c r="H3" s="14" t="s">
        <v>70</v>
      </c>
      <c r="I3" s="15"/>
      <c r="J3" s="13" t="s">
        <v>12</v>
      </c>
      <c r="K3" s="14" t="s">
        <v>43</v>
      </c>
      <c r="L3" s="15"/>
      <c r="M3" s="13" t="s">
        <v>125</v>
      </c>
      <c r="N3" s="14" t="s">
        <v>104</v>
      </c>
      <c r="O3" s="15"/>
    </row>
    <row r="4" spans="1:15" s="8" customFormat="1" ht="17.100000000000001" customHeight="1" x14ac:dyDescent="0.25">
      <c r="A4" s="2"/>
      <c r="B4" s="2"/>
      <c r="C4" s="2"/>
      <c r="D4" s="2"/>
      <c r="E4" s="3"/>
      <c r="F4" s="3"/>
      <c r="G4" s="5" t="s">
        <v>17</v>
      </c>
      <c r="H4" s="6" t="s">
        <v>5</v>
      </c>
      <c r="I4" s="7" t="s">
        <v>18</v>
      </c>
      <c r="J4" s="5" t="s">
        <v>19</v>
      </c>
      <c r="K4" s="6" t="s">
        <v>2</v>
      </c>
      <c r="L4" s="7" t="s">
        <v>136</v>
      </c>
      <c r="M4" s="5" t="s">
        <v>21</v>
      </c>
      <c r="N4" s="6" t="s">
        <v>2</v>
      </c>
      <c r="O4" s="7" t="s">
        <v>3</v>
      </c>
    </row>
    <row r="5" spans="1:15" s="8" customFormat="1" ht="17.100000000000001" customHeight="1" x14ac:dyDescent="0.25">
      <c r="A5" s="1" t="s">
        <v>23</v>
      </c>
      <c r="B5" s="2"/>
      <c r="C5" s="1" t="s">
        <v>150</v>
      </c>
      <c r="D5" s="2"/>
      <c r="E5" s="12"/>
      <c r="F5" s="3"/>
      <c r="G5" s="9">
        <v>41910</v>
      </c>
      <c r="H5" s="10" t="s">
        <v>9</v>
      </c>
      <c r="I5" s="11"/>
      <c r="J5" s="9">
        <v>41917</v>
      </c>
      <c r="K5" s="10" t="s">
        <v>9</v>
      </c>
      <c r="L5" s="11"/>
      <c r="M5" s="9">
        <v>41924</v>
      </c>
      <c r="N5" s="10" t="s">
        <v>9</v>
      </c>
      <c r="O5" s="11"/>
    </row>
    <row r="6" spans="1:15" s="8" customFormat="1" ht="17.100000000000001" customHeight="1" x14ac:dyDescent="0.25">
      <c r="A6" s="2"/>
      <c r="B6" s="2"/>
      <c r="C6" s="2"/>
      <c r="D6" s="2"/>
      <c r="E6" s="3"/>
      <c r="F6" s="3"/>
      <c r="G6" s="13" t="s">
        <v>12</v>
      </c>
      <c r="H6" s="14" t="s">
        <v>11</v>
      </c>
      <c r="I6" s="15"/>
      <c r="J6" s="13" t="s">
        <v>125</v>
      </c>
      <c r="K6" s="14" t="s">
        <v>134</v>
      </c>
      <c r="L6" s="15"/>
      <c r="M6" s="13" t="s">
        <v>39</v>
      </c>
      <c r="N6" s="14" t="s">
        <v>115</v>
      </c>
      <c r="O6" s="15"/>
    </row>
    <row r="7" spans="1:15" s="8" customFormat="1" ht="17.100000000000001" customHeight="1" x14ac:dyDescent="0.25">
      <c r="A7" s="1" t="s">
        <v>28</v>
      </c>
      <c r="B7" s="2"/>
      <c r="C7" s="12">
        <v>8</v>
      </c>
      <c r="D7" s="5" t="s">
        <v>29</v>
      </c>
      <c r="E7" s="6" t="s">
        <v>2</v>
      </c>
      <c r="F7" s="7" t="s">
        <v>87</v>
      </c>
      <c r="G7" s="5" t="s">
        <v>31</v>
      </c>
      <c r="H7" s="6" t="s">
        <v>2</v>
      </c>
      <c r="I7" s="7" t="s">
        <v>80</v>
      </c>
      <c r="J7" s="5" t="s">
        <v>33</v>
      </c>
      <c r="K7" s="6" t="s">
        <v>2</v>
      </c>
      <c r="L7" s="7" t="s">
        <v>20</v>
      </c>
      <c r="M7" s="5" t="s">
        <v>35</v>
      </c>
      <c r="N7" s="6" t="s">
        <v>5</v>
      </c>
      <c r="O7" s="7" t="s">
        <v>88</v>
      </c>
    </row>
    <row r="8" spans="1:15" s="8" customFormat="1" ht="17.100000000000001" customHeight="1" x14ac:dyDescent="0.25">
      <c r="A8" s="1" t="s">
        <v>37</v>
      </c>
      <c r="B8" s="2"/>
      <c r="C8" s="12">
        <v>2</v>
      </c>
      <c r="D8" s="9">
        <v>41930</v>
      </c>
      <c r="E8" s="10" t="s">
        <v>9</v>
      </c>
      <c r="F8" s="11"/>
      <c r="G8" s="9">
        <v>41931</v>
      </c>
      <c r="H8" s="10" t="s">
        <v>9</v>
      </c>
      <c r="I8" s="11"/>
      <c r="J8" s="9">
        <v>41938</v>
      </c>
      <c r="K8" s="10" t="s">
        <v>9</v>
      </c>
      <c r="L8" s="11"/>
      <c r="M8" s="9">
        <v>41945</v>
      </c>
      <c r="N8" s="10" t="s">
        <v>9</v>
      </c>
      <c r="O8" s="11"/>
    </row>
    <row r="9" spans="1:15" s="8" customFormat="1" ht="17.100000000000001" customHeight="1" x14ac:dyDescent="0.25">
      <c r="A9" s="1" t="s">
        <v>38</v>
      </c>
      <c r="B9" s="2"/>
      <c r="C9" s="12">
        <v>0</v>
      </c>
      <c r="D9" s="13" t="s">
        <v>125</v>
      </c>
      <c r="E9" s="14" t="s">
        <v>42</v>
      </c>
      <c r="F9" s="15"/>
      <c r="G9" s="13" t="s">
        <v>125</v>
      </c>
      <c r="H9" s="14" t="s">
        <v>94</v>
      </c>
      <c r="I9" s="15"/>
      <c r="J9" s="13" t="s">
        <v>12</v>
      </c>
      <c r="K9" s="14" t="s">
        <v>40</v>
      </c>
      <c r="L9" s="15"/>
      <c r="M9" s="13" t="s">
        <v>12</v>
      </c>
      <c r="N9" s="14" t="s">
        <v>42</v>
      </c>
      <c r="O9" s="15"/>
    </row>
    <row r="10" spans="1:15" s="8" customFormat="1" ht="17.100000000000001" customHeight="1" x14ac:dyDescent="0.25">
      <c r="A10" s="1"/>
      <c r="B10" s="1"/>
      <c r="C10" s="1"/>
      <c r="D10" s="1"/>
      <c r="E10" s="12"/>
      <c r="F10" s="12"/>
      <c r="G10" s="1"/>
      <c r="H10" s="1"/>
      <c r="I10" s="12"/>
      <c r="J10" s="1"/>
      <c r="K10" s="1"/>
      <c r="L10" s="12"/>
      <c r="M10" s="1"/>
      <c r="N10" s="1"/>
      <c r="O10" s="1"/>
    </row>
    <row r="11" spans="1:15" ht="17.100000000000001" customHeight="1" x14ac:dyDescent="0.2">
      <c r="A11" s="16" t="s">
        <v>44</v>
      </c>
      <c r="B11" s="16" t="s">
        <v>45</v>
      </c>
      <c r="C11" s="17" t="s">
        <v>46</v>
      </c>
      <c r="D11" s="16" t="s">
        <v>47</v>
      </c>
      <c r="E11" s="16" t="s">
        <v>48</v>
      </c>
      <c r="F11" s="16" t="s">
        <v>49</v>
      </c>
      <c r="G11" s="16" t="s">
        <v>50</v>
      </c>
      <c r="H11" s="16" t="s">
        <v>51</v>
      </c>
      <c r="I11" s="16" t="s">
        <v>52</v>
      </c>
      <c r="J11" s="16" t="s">
        <v>53</v>
      </c>
      <c r="K11" s="16" t="s">
        <v>54</v>
      </c>
      <c r="L11" s="16" t="s">
        <v>55</v>
      </c>
      <c r="M11" s="16" t="s">
        <v>56</v>
      </c>
      <c r="N11" s="16" t="s">
        <v>57</v>
      </c>
      <c r="O11" s="18" t="s">
        <v>58</v>
      </c>
    </row>
    <row r="12" spans="1:15" ht="17.100000000000001" customHeight="1" x14ac:dyDescent="0.2">
      <c r="A12" s="19">
        <f>[16]GBG!A4</f>
        <v>38</v>
      </c>
      <c r="B12" s="19">
        <f>[16]GBG!M4</f>
        <v>10</v>
      </c>
      <c r="C12" s="20" t="str">
        <f>[16]GBG!B4</f>
        <v>Lucas, Doug</v>
      </c>
      <c r="D12" s="20">
        <f>[16]GBG!X4</f>
        <v>27</v>
      </c>
      <c r="E12" s="20">
        <f>[16]GBG!AJ4</f>
        <v>7</v>
      </c>
      <c r="F12" s="20">
        <f>[16]GBG!AU4</f>
        <v>12</v>
      </c>
      <c r="G12" s="20">
        <f>[16]GBG!BG4</f>
        <v>3</v>
      </c>
      <c r="H12" s="20">
        <f>[16]GBG!BR4</f>
        <v>1</v>
      </c>
      <c r="I12" s="20">
        <f>[16]GBG!CD4</f>
        <v>0</v>
      </c>
      <c r="J12" s="20">
        <f>[16]GBG!CO4</f>
        <v>8</v>
      </c>
      <c r="K12" s="20">
        <f>[16]GBG!DA4</f>
        <v>3</v>
      </c>
      <c r="L12" s="20">
        <f>[16]GBG!DL4</f>
        <v>6</v>
      </c>
      <c r="M12" s="21">
        <f t="shared" ref="M12:M24" si="0">F12/D12</f>
        <v>0.44444444444444442</v>
      </c>
      <c r="N12" s="20">
        <f>F12+G12+(H12*2)+(I12*3)</f>
        <v>17</v>
      </c>
      <c r="O12" s="21">
        <f>N12/D12</f>
        <v>0.62962962962962965</v>
      </c>
    </row>
    <row r="13" spans="1:15" ht="17.100000000000001" customHeight="1" x14ac:dyDescent="0.2">
      <c r="A13" s="19">
        <f>[16]GBG!A5</f>
        <v>45</v>
      </c>
      <c r="B13" s="19">
        <f>[16]GBG!M5</f>
        <v>7</v>
      </c>
      <c r="C13" s="20" t="str">
        <f>[16]GBG!B5</f>
        <v>Welter, Ken</v>
      </c>
      <c r="D13" s="20">
        <f>[16]GBG!X5</f>
        <v>16</v>
      </c>
      <c r="E13" s="20">
        <f>[16]GBG!AJ5</f>
        <v>7</v>
      </c>
      <c r="F13" s="20">
        <f>[16]GBG!AU5</f>
        <v>7</v>
      </c>
      <c r="G13" s="20">
        <f>[16]GBG!BG5</f>
        <v>2</v>
      </c>
      <c r="H13" s="20">
        <f>[16]GBG!BR5</f>
        <v>0</v>
      </c>
      <c r="I13" s="20">
        <f>[16]GBG!CD5</f>
        <v>0</v>
      </c>
      <c r="J13" s="20">
        <f>[16]GBG!CO5</f>
        <v>2</v>
      </c>
      <c r="K13" s="20">
        <f>[16]GBG!DA5</f>
        <v>5</v>
      </c>
      <c r="L13" s="20">
        <f>[16]GBG!DL5</f>
        <v>2</v>
      </c>
      <c r="M13" s="21">
        <f t="shared" si="0"/>
        <v>0.4375</v>
      </c>
      <c r="N13" s="20">
        <f>F13+G13+(H13*2)+(I13*3)</f>
        <v>9</v>
      </c>
      <c r="O13" s="21">
        <f t="shared" ref="O13:O24" si="1">N13/D13</f>
        <v>0.5625</v>
      </c>
    </row>
    <row r="14" spans="1:15" ht="17.100000000000001" customHeight="1" x14ac:dyDescent="0.2">
      <c r="A14" s="19">
        <f>[16]GBG!A6</f>
        <v>58</v>
      </c>
      <c r="B14" s="19">
        <f>[16]GBG!M6</f>
        <v>10</v>
      </c>
      <c r="C14" s="20" t="str">
        <f>[16]GBG!B6</f>
        <v>Brenner, Rick</v>
      </c>
      <c r="D14" s="20">
        <f>[16]GBG!X6</f>
        <v>27</v>
      </c>
      <c r="E14" s="20">
        <f>[16]GBG!AJ6</f>
        <v>10</v>
      </c>
      <c r="F14" s="20">
        <f>[16]GBG!AU6</f>
        <v>15</v>
      </c>
      <c r="G14" s="20">
        <f>[16]GBG!BG6</f>
        <v>6</v>
      </c>
      <c r="H14" s="20">
        <f>[16]GBG!BR6</f>
        <v>1</v>
      </c>
      <c r="I14" s="20">
        <f>[16]GBG!CD6</f>
        <v>0</v>
      </c>
      <c r="J14" s="20">
        <f>[16]GBG!CO6</f>
        <v>10</v>
      </c>
      <c r="K14" s="20">
        <f>[16]GBG!DA6</f>
        <v>4</v>
      </c>
      <c r="L14" s="20">
        <f>[16]GBG!DL6</f>
        <v>0</v>
      </c>
      <c r="M14" s="21">
        <f t="shared" si="0"/>
        <v>0.55555555555555558</v>
      </c>
      <c r="N14" s="20">
        <f t="shared" ref="N14:N24" si="2">F14+G14+(H14*2)+(I14*3)</f>
        <v>23</v>
      </c>
      <c r="O14" s="21">
        <f t="shared" si="1"/>
        <v>0.85185185185185186</v>
      </c>
    </row>
    <row r="15" spans="1:15" ht="17.100000000000001" customHeight="1" x14ac:dyDescent="0.2">
      <c r="A15" s="19">
        <f>[16]GBG!A7</f>
        <v>58</v>
      </c>
      <c r="B15" s="19">
        <f>[16]GBG!M7</f>
        <v>9</v>
      </c>
      <c r="C15" s="20" t="str">
        <f>[16]GBG!B7</f>
        <v>Robertson, Steve</v>
      </c>
      <c r="D15" s="20">
        <f>[16]GBG!X7</f>
        <v>23</v>
      </c>
      <c r="E15" s="20">
        <f>[16]GBG!AJ7</f>
        <v>4</v>
      </c>
      <c r="F15" s="20">
        <f>[16]GBG!AU7</f>
        <v>10</v>
      </c>
      <c r="G15" s="20">
        <f>[16]GBG!BG7</f>
        <v>2</v>
      </c>
      <c r="H15" s="20">
        <f>[16]GBG!BR7</f>
        <v>0</v>
      </c>
      <c r="I15" s="20">
        <f>[16]GBG!CD7</f>
        <v>0</v>
      </c>
      <c r="J15" s="20">
        <f>[16]GBG!CO7</f>
        <v>6</v>
      </c>
      <c r="K15" s="20">
        <f>[16]GBG!DA7</f>
        <v>3</v>
      </c>
      <c r="L15" s="20">
        <f>[16]GBG!DL7</f>
        <v>0</v>
      </c>
      <c r="M15" s="21">
        <f t="shared" si="0"/>
        <v>0.43478260869565216</v>
      </c>
      <c r="N15" s="20">
        <f t="shared" si="2"/>
        <v>12</v>
      </c>
      <c r="O15" s="21">
        <f t="shared" si="1"/>
        <v>0.52173913043478259</v>
      </c>
    </row>
    <row r="16" spans="1:15" ht="17.100000000000001" customHeight="1" x14ac:dyDescent="0.2">
      <c r="A16" s="19">
        <f>[16]GBG!A8</f>
        <v>58</v>
      </c>
      <c r="B16" s="19">
        <f>[16]GBG!M8</f>
        <v>10</v>
      </c>
      <c r="C16" s="20" t="str">
        <f>[16]GBG!B8</f>
        <v>Stottlemyer, Barry</v>
      </c>
      <c r="D16" s="20">
        <f>[16]GBG!X8</f>
        <v>27</v>
      </c>
      <c r="E16" s="20">
        <f>[16]GBG!AJ8</f>
        <v>4</v>
      </c>
      <c r="F16" s="20">
        <f>[16]GBG!AU8</f>
        <v>8</v>
      </c>
      <c r="G16" s="20">
        <f>[16]GBG!BG8</f>
        <v>0</v>
      </c>
      <c r="H16" s="20">
        <f>[16]GBG!BR8</f>
        <v>0</v>
      </c>
      <c r="I16" s="20">
        <f>[16]GBG!CD8</f>
        <v>0</v>
      </c>
      <c r="J16" s="20">
        <f>[16]GBG!CO8</f>
        <v>4</v>
      </c>
      <c r="K16" s="20">
        <f>[16]GBG!DA8</f>
        <v>4</v>
      </c>
      <c r="L16" s="20">
        <f>[16]GBG!DL8</f>
        <v>2</v>
      </c>
      <c r="M16" s="21">
        <f t="shared" si="0"/>
        <v>0.29629629629629628</v>
      </c>
      <c r="N16" s="20">
        <f t="shared" si="2"/>
        <v>8</v>
      </c>
      <c r="O16" s="21">
        <f t="shared" si="1"/>
        <v>0.29629629629629628</v>
      </c>
    </row>
    <row r="17" spans="1:15" ht="17.100000000000001" customHeight="1" x14ac:dyDescent="0.2">
      <c r="A17" s="19">
        <f>[16]GBG!A9</f>
        <v>49</v>
      </c>
      <c r="B17" s="19">
        <f>[16]GBG!M9</f>
        <v>9</v>
      </c>
      <c r="C17" s="20" t="str">
        <f>[16]GBG!B9</f>
        <v>Bevenour, Keith</v>
      </c>
      <c r="D17" s="20">
        <f>[16]GBG!X9</f>
        <v>23</v>
      </c>
      <c r="E17" s="20">
        <f>[16]GBG!AJ9</f>
        <v>5</v>
      </c>
      <c r="F17" s="20">
        <f>[16]GBG!AU9</f>
        <v>8</v>
      </c>
      <c r="G17" s="20">
        <f>[16]GBG!BG9</f>
        <v>3</v>
      </c>
      <c r="H17" s="20">
        <f>[16]GBG!BR9</f>
        <v>0</v>
      </c>
      <c r="I17" s="20">
        <f>[16]GBG!CD9</f>
        <v>0</v>
      </c>
      <c r="J17" s="20">
        <f>[16]GBG!CO9</f>
        <v>8</v>
      </c>
      <c r="K17" s="20">
        <f>[16]GBG!DA9</f>
        <v>5</v>
      </c>
      <c r="L17" s="20">
        <f>[16]GBG!DL9</f>
        <v>0</v>
      </c>
      <c r="M17" s="21">
        <f t="shared" si="0"/>
        <v>0.34782608695652173</v>
      </c>
      <c r="N17" s="20">
        <f t="shared" si="2"/>
        <v>11</v>
      </c>
      <c r="O17" s="21">
        <f t="shared" si="1"/>
        <v>0.47826086956521741</v>
      </c>
    </row>
    <row r="18" spans="1:15" ht="17.100000000000001" customHeight="1" x14ac:dyDescent="0.2">
      <c r="A18" s="19">
        <f>[16]GBG!A10</f>
        <v>43</v>
      </c>
      <c r="B18" s="19">
        <f>[16]GBG!M10</f>
        <v>7</v>
      </c>
      <c r="C18" s="20" t="str">
        <f>[16]GBG!B10</f>
        <v>Vargas, Pedro</v>
      </c>
      <c r="D18" s="20">
        <f>[16]GBG!X10</f>
        <v>18</v>
      </c>
      <c r="E18" s="20">
        <f>[16]GBG!AJ10</f>
        <v>0</v>
      </c>
      <c r="F18" s="20">
        <f>[16]GBG!AU10</f>
        <v>4</v>
      </c>
      <c r="G18" s="20">
        <f>[16]GBG!BG10</f>
        <v>0</v>
      </c>
      <c r="H18" s="20">
        <f>[16]GBG!BR10</f>
        <v>0</v>
      </c>
      <c r="I18" s="20">
        <f>[16]GBG!CD10</f>
        <v>0</v>
      </c>
      <c r="J18" s="20">
        <f>[16]GBG!CO10</f>
        <v>2</v>
      </c>
      <c r="K18" s="20">
        <f>[16]GBG!DA10</f>
        <v>1</v>
      </c>
      <c r="L18" s="20">
        <f>[16]GBG!DL10</f>
        <v>1</v>
      </c>
      <c r="M18" s="21">
        <f t="shared" si="0"/>
        <v>0.22222222222222221</v>
      </c>
      <c r="N18" s="20">
        <f t="shared" si="2"/>
        <v>4</v>
      </c>
      <c r="O18" s="21">
        <f t="shared" si="1"/>
        <v>0.22222222222222221</v>
      </c>
    </row>
    <row r="19" spans="1:15" ht="17.100000000000001" customHeight="1" x14ac:dyDescent="0.2">
      <c r="A19" s="19">
        <f>[16]GBG!A11</f>
        <v>51</v>
      </c>
      <c r="B19" s="19">
        <f>[16]GBG!M11</f>
        <v>9</v>
      </c>
      <c r="C19" s="20" t="str">
        <f>[16]GBG!B11</f>
        <v>Reilly, Rick</v>
      </c>
      <c r="D19" s="20">
        <f>[16]GBG!X11</f>
        <v>23</v>
      </c>
      <c r="E19" s="20">
        <f>[16]GBG!AJ11</f>
        <v>3</v>
      </c>
      <c r="F19" s="20">
        <f>[16]GBG!AU11</f>
        <v>9</v>
      </c>
      <c r="G19" s="20">
        <f>[16]GBG!BG11</f>
        <v>2</v>
      </c>
      <c r="H19" s="20">
        <f>[16]GBG!BR11</f>
        <v>0</v>
      </c>
      <c r="I19" s="20">
        <f>[16]GBG!CD11</f>
        <v>0</v>
      </c>
      <c r="J19" s="20">
        <f>[16]GBG!CO11</f>
        <v>2</v>
      </c>
      <c r="K19" s="20">
        <f>[16]GBG!DA11</f>
        <v>1</v>
      </c>
      <c r="L19" s="20">
        <f>[16]GBG!DL11</f>
        <v>7</v>
      </c>
      <c r="M19" s="21">
        <f t="shared" si="0"/>
        <v>0.39130434782608697</v>
      </c>
      <c r="N19" s="20">
        <f t="shared" si="2"/>
        <v>11</v>
      </c>
      <c r="O19" s="21">
        <f t="shared" si="1"/>
        <v>0.47826086956521741</v>
      </c>
    </row>
    <row r="20" spans="1:15" ht="17.100000000000001" customHeight="1" x14ac:dyDescent="0.2">
      <c r="A20" s="19">
        <f>[16]GBG!A12</f>
        <v>45</v>
      </c>
      <c r="B20" s="19">
        <f>[16]GBG!M12</f>
        <v>9</v>
      </c>
      <c r="C20" s="20" t="str">
        <f>[16]GBG!B12</f>
        <v>Leisher, Jerry</v>
      </c>
      <c r="D20" s="20">
        <f>[16]GBG!X12</f>
        <v>22</v>
      </c>
      <c r="E20" s="20">
        <f>[16]GBG!AJ12</f>
        <v>1</v>
      </c>
      <c r="F20" s="20">
        <f>[16]GBG!AU12</f>
        <v>6</v>
      </c>
      <c r="G20" s="20">
        <f>[16]GBG!BG12</f>
        <v>1</v>
      </c>
      <c r="H20" s="20">
        <f>[16]GBG!BR12</f>
        <v>0</v>
      </c>
      <c r="I20" s="20">
        <f>[16]GBG!CD12</f>
        <v>0</v>
      </c>
      <c r="J20" s="20">
        <f>[16]GBG!CO12</f>
        <v>6</v>
      </c>
      <c r="K20" s="20">
        <f>[16]GBG!DA12</f>
        <v>4</v>
      </c>
      <c r="L20" s="20">
        <f>[16]GBG!DL12</f>
        <v>3</v>
      </c>
      <c r="M20" s="21">
        <f t="shared" si="0"/>
        <v>0.27272727272727271</v>
      </c>
      <c r="N20" s="20">
        <f t="shared" si="2"/>
        <v>7</v>
      </c>
      <c r="O20" s="21">
        <f t="shared" si="1"/>
        <v>0.31818181818181818</v>
      </c>
    </row>
    <row r="21" spans="1:15" ht="17.100000000000001" customHeight="1" x14ac:dyDescent="0.2">
      <c r="A21" s="19">
        <f>[16]GBG!A13</f>
        <v>47</v>
      </c>
      <c r="B21" s="19">
        <f>[16]GBG!M13</f>
        <v>8</v>
      </c>
      <c r="C21" s="20" t="str">
        <f>[16]GBG!B13</f>
        <v>Whitaker, Mike</v>
      </c>
      <c r="D21" s="20">
        <f>[16]GBG!X13</f>
        <v>23</v>
      </c>
      <c r="E21" s="20">
        <f>[16]GBG!AJ13</f>
        <v>5</v>
      </c>
      <c r="F21" s="20">
        <f>[16]GBG!AU13</f>
        <v>6</v>
      </c>
      <c r="G21" s="20">
        <f>[16]GBG!BG13</f>
        <v>1</v>
      </c>
      <c r="H21" s="20">
        <f>[16]GBG!BR13</f>
        <v>0</v>
      </c>
      <c r="I21" s="20">
        <f>[16]GBG!CD13</f>
        <v>0</v>
      </c>
      <c r="J21" s="20">
        <f>[16]GBG!CO13</f>
        <v>2</v>
      </c>
      <c r="K21" s="20">
        <f>[16]GBG!DA13</f>
        <v>1</v>
      </c>
      <c r="L21" s="20">
        <f>[16]GBG!DL13</f>
        <v>5</v>
      </c>
      <c r="M21" s="21">
        <f t="shared" si="0"/>
        <v>0.2608695652173913</v>
      </c>
      <c r="N21" s="20">
        <f t="shared" si="2"/>
        <v>7</v>
      </c>
      <c r="O21" s="21">
        <f t="shared" si="1"/>
        <v>0.30434782608695654</v>
      </c>
    </row>
    <row r="22" spans="1:15" ht="17.100000000000001" customHeight="1" x14ac:dyDescent="0.2">
      <c r="A22" s="19">
        <f>[16]GBG!A14</f>
        <v>45</v>
      </c>
      <c r="B22" s="19">
        <f>[16]GBG!M14</f>
        <v>10</v>
      </c>
      <c r="C22" s="20" t="str">
        <f>[16]GBG!B14</f>
        <v>Teeter, Gary</v>
      </c>
      <c r="D22" s="20">
        <f>[16]GBG!X14</f>
        <v>23</v>
      </c>
      <c r="E22" s="20">
        <f>[16]GBG!AJ14</f>
        <v>2</v>
      </c>
      <c r="F22" s="20">
        <f>[16]GBG!AU14</f>
        <v>0</v>
      </c>
      <c r="G22" s="20">
        <f>[16]GBG!BG14</f>
        <v>0</v>
      </c>
      <c r="H22" s="20">
        <f>[16]GBG!BR14</f>
        <v>0</v>
      </c>
      <c r="I22" s="20">
        <f>[16]GBG!CD14</f>
        <v>0</v>
      </c>
      <c r="J22" s="20">
        <f>[16]GBG!CO14</f>
        <v>1</v>
      </c>
      <c r="K22" s="20">
        <f>[16]GBG!DA14</f>
        <v>6</v>
      </c>
      <c r="L22" s="20">
        <f>[16]GBG!DL14</f>
        <v>7</v>
      </c>
      <c r="M22" s="21">
        <f t="shared" si="0"/>
        <v>0</v>
      </c>
      <c r="N22" s="20">
        <f t="shared" si="2"/>
        <v>0</v>
      </c>
      <c r="O22" s="21">
        <f t="shared" si="1"/>
        <v>0</v>
      </c>
    </row>
    <row r="23" spans="1:15" ht="17.100000000000001" customHeight="1" x14ac:dyDescent="0.2">
      <c r="A23" s="19">
        <f>[16]GBG!A15</f>
        <v>52</v>
      </c>
      <c r="B23" s="19">
        <f>[16]GBG!M15</f>
        <v>9</v>
      </c>
      <c r="C23" s="20" t="str">
        <f>[16]GBG!B15</f>
        <v>Platts, Steve</v>
      </c>
      <c r="D23" s="20">
        <f>[16]GBG!X15</f>
        <v>22</v>
      </c>
      <c r="E23" s="20">
        <f>[16]GBG!AJ15</f>
        <v>12</v>
      </c>
      <c r="F23" s="20">
        <f>[16]GBG!AU15</f>
        <v>8</v>
      </c>
      <c r="G23" s="20">
        <f>[16]GBG!BG15</f>
        <v>2</v>
      </c>
      <c r="H23" s="20">
        <f>[16]GBG!BR15</f>
        <v>0</v>
      </c>
      <c r="I23" s="20">
        <f>[16]GBG!CD15</f>
        <v>0</v>
      </c>
      <c r="J23" s="20">
        <f>[16]GBG!CO15</f>
        <v>2</v>
      </c>
      <c r="K23" s="20">
        <f>[16]GBG!DA15</f>
        <v>5</v>
      </c>
      <c r="L23" s="20">
        <f>[16]GBG!DL15</f>
        <v>0</v>
      </c>
      <c r="M23" s="21">
        <f t="shared" si="0"/>
        <v>0.36363636363636365</v>
      </c>
      <c r="N23" s="20">
        <f t="shared" si="2"/>
        <v>10</v>
      </c>
      <c r="O23" s="21">
        <f t="shared" si="1"/>
        <v>0.45454545454545453</v>
      </c>
    </row>
    <row r="24" spans="1:15" ht="17.100000000000001" customHeight="1" x14ac:dyDescent="0.2">
      <c r="A24" s="19">
        <f>[16]GBG!A16</f>
        <v>44</v>
      </c>
      <c r="B24" s="19">
        <f>[16]GBG!M16</f>
        <v>9</v>
      </c>
      <c r="C24" s="20" t="str">
        <f>[16]GBG!B16</f>
        <v>Schwenk, Jeff</v>
      </c>
      <c r="D24" s="20">
        <f>[16]GBG!X16</f>
        <v>25</v>
      </c>
      <c r="E24" s="20">
        <f>[16]GBG!AJ16</f>
        <v>7</v>
      </c>
      <c r="F24" s="20">
        <f>[16]GBG!AU16</f>
        <v>9</v>
      </c>
      <c r="G24" s="20">
        <f>[16]GBG!BG16</f>
        <v>2</v>
      </c>
      <c r="H24" s="20">
        <f>[16]GBG!BR16</f>
        <v>2</v>
      </c>
      <c r="I24" s="20">
        <f>[16]GBG!CD16</f>
        <v>0</v>
      </c>
      <c r="J24" s="20">
        <f>[16]GBG!CO16</f>
        <v>5</v>
      </c>
      <c r="K24" s="20">
        <f>[16]GBG!DA16</f>
        <v>1</v>
      </c>
      <c r="L24" s="20">
        <f>[16]GBG!DL16</f>
        <v>2</v>
      </c>
      <c r="M24" s="21">
        <f t="shared" si="0"/>
        <v>0.36</v>
      </c>
      <c r="N24" s="20">
        <f t="shared" si="2"/>
        <v>15</v>
      </c>
      <c r="O24" s="21">
        <f t="shared" si="1"/>
        <v>0.6</v>
      </c>
    </row>
    <row r="25" spans="1:15" ht="17.100000000000001" customHeight="1" x14ac:dyDescent="0.2">
      <c r="A25" s="19"/>
      <c r="B25" s="19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1"/>
      <c r="N25" s="20"/>
      <c r="O25" s="21"/>
    </row>
    <row r="26" spans="1:15" ht="17.100000000000001" customHeight="1" x14ac:dyDescent="0.2">
      <c r="A26" s="19"/>
      <c r="B26" s="19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1"/>
      <c r="N26" s="20"/>
      <c r="O26" s="21"/>
    </row>
    <row r="27" spans="1:15" ht="17.100000000000001" customHeight="1" x14ac:dyDescent="0.2">
      <c r="A27" s="19"/>
      <c r="B27" s="19">
        <f>[16]GBG!M19</f>
        <v>0</v>
      </c>
      <c r="C27" s="20" t="str">
        <f>[16]GBG!B19</f>
        <v>Others</v>
      </c>
      <c r="D27" s="20">
        <f>[16]GBG!X19</f>
        <v>0</v>
      </c>
      <c r="E27" s="20">
        <f>[16]GBG!AJ19</f>
        <v>0</v>
      </c>
      <c r="F27" s="20">
        <f>[16]GBG!AU19</f>
        <v>0</v>
      </c>
      <c r="G27" s="20">
        <f>[16]GBG!BG19</f>
        <v>0</v>
      </c>
      <c r="H27" s="20">
        <f>[16]GBG!BR19</f>
        <v>0</v>
      </c>
      <c r="I27" s="20">
        <f>[16]GBG!CD19</f>
        <v>0</v>
      </c>
      <c r="J27" s="20">
        <f>[16]GBG!CO19</f>
        <v>0</v>
      </c>
      <c r="K27" s="20">
        <f>[16]GBG!DA19</f>
        <v>0</v>
      </c>
      <c r="L27" s="20">
        <f>[16]GBG!DL19</f>
        <v>0</v>
      </c>
      <c r="M27" s="21" t="e">
        <f>F27/D27</f>
        <v>#DIV/0!</v>
      </c>
      <c r="N27" s="20">
        <f>F27+G27+(H27*2)+(I27*3)</f>
        <v>0</v>
      </c>
      <c r="O27" s="21" t="e">
        <f>N27/D27</f>
        <v>#DIV/0!</v>
      </c>
    </row>
    <row r="28" spans="1:15" ht="17.100000000000001" customHeight="1" x14ac:dyDescent="0.2">
      <c r="A28" s="19"/>
      <c r="B28" s="19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1"/>
      <c r="N28" s="20"/>
      <c r="O28" s="21"/>
    </row>
    <row r="29" spans="1:15" ht="17.100000000000001" customHeight="1" x14ac:dyDescent="0.2">
      <c r="A29" s="22">
        <f>[16]GBG!A21</f>
        <v>633</v>
      </c>
      <c r="B29" s="22">
        <f>[16]GBG!M21</f>
        <v>116</v>
      </c>
      <c r="C29" s="22" t="s">
        <v>59</v>
      </c>
      <c r="D29" s="23">
        <f>[16]GBG!X21</f>
        <v>299</v>
      </c>
      <c r="E29" s="20">
        <f>[16]GBG!AJ21</f>
        <v>67</v>
      </c>
      <c r="F29" s="20">
        <f>[16]GBG!AU21</f>
        <v>102</v>
      </c>
      <c r="G29" s="20">
        <f>[16]GBG!BG21</f>
        <v>24</v>
      </c>
      <c r="H29" s="20">
        <f>[16]GBG!BR21</f>
        <v>4</v>
      </c>
      <c r="I29" s="20">
        <f>[16]GBG!CD21</f>
        <v>0</v>
      </c>
      <c r="J29" s="20">
        <f>[16]GBG!CO21</f>
        <v>58</v>
      </c>
      <c r="K29" s="20">
        <f>[16]GBG!DA21</f>
        <v>43</v>
      </c>
      <c r="L29" s="20">
        <f>[16]GBG!DL21</f>
        <v>35</v>
      </c>
      <c r="M29" s="21">
        <f>F29/D29</f>
        <v>0.34113712374581939</v>
      </c>
      <c r="N29" s="24">
        <f>SUM(N12:N28)</f>
        <v>134</v>
      </c>
      <c r="O29" s="21">
        <f>N29/D29</f>
        <v>0.44816053511705684</v>
      </c>
    </row>
    <row r="30" spans="1:15" ht="17.100000000000001" customHeight="1" x14ac:dyDescent="0.2">
      <c r="A30" s="25">
        <f>A29/13</f>
        <v>48.692307692307693</v>
      </c>
      <c r="B30" s="10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7"/>
      <c r="N30" s="26"/>
      <c r="O30" s="27"/>
    </row>
    <row r="31" spans="1:15" s="29" customFormat="1" ht="17.100000000000001" customHeight="1" x14ac:dyDescent="0.2">
      <c r="A31" s="28"/>
      <c r="B31" s="28"/>
    </row>
    <row r="32" spans="1:15" ht="17.100000000000001" customHeight="1" x14ac:dyDescent="0.2">
      <c r="A32" s="16" t="s">
        <v>44</v>
      </c>
      <c r="B32" s="16" t="s">
        <v>45</v>
      </c>
      <c r="C32" s="16" t="s">
        <v>46</v>
      </c>
      <c r="D32" s="16" t="s">
        <v>60</v>
      </c>
      <c r="E32" s="16" t="s">
        <v>49</v>
      </c>
      <c r="F32" s="16" t="s">
        <v>48</v>
      </c>
      <c r="G32" s="16" t="s">
        <v>54</v>
      </c>
      <c r="H32" s="16" t="s">
        <v>55</v>
      </c>
      <c r="I32" s="16" t="s">
        <v>61</v>
      </c>
      <c r="J32" s="16" t="s">
        <v>62</v>
      </c>
      <c r="K32" s="16" t="s">
        <v>63</v>
      </c>
      <c r="L32" s="16" t="s">
        <v>64</v>
      </c>
      <c r="M32" s="16" t="s">
        <v>2</v>
      </c>
      <c r="N32" s="16" t="s">
        <v>5</v>
      </c>
      <c r="O32" s="30" t="s">
        <v>65</v>
      </c>
    </row>
    <row r="33" spans="1:15" ht="17.100000000000001" customHeight="1" x14ac:dyDescent="0.2">
      <c r="A33" s="19">
        <f>[16]GBG!A25</f>
        <v>58</v>
      </c>
      <c r="B33" s="19">
        <f>[16]GBG!M25</f>
        <v>10</v>
      </c>
      <c r="C33" s="20" t="str">
        <f>[16]GBG!B25</f>
        <v>Brenner, Rick</v>
      </c>
      <c r="D33" s="21">
        <f>[16]GBG!X25</f>
        <v>31</v>
      </c>
      <c r="E33" s="20">
        <f>[16]GBG!AJ25</f>
        <v>48</v>
      </c>
      <c r="F33" s="20">
        <f>[16]GBG!AU25</f>
        <v>31</v>
      </c>
      <c r="G33" s="20">
        <f>[16]GBG!BG25</f>
        <v>10</v>
      </c>
      <c r="H33" s="20">
        <f>[16]GBG!BR25</f>
        <v>20</v>
      </c>
      <c r="I33" s="31">
        <f>E33*7/D33</f>
        <v>10.838709677419354</v>
      </c>
      <c r="J33" s="31">
        <f>F33*7/D33</f>
        <v>7</v>
      </c>
      <c r="K33" s="31">
        <f>G33*7/D33</f>
        <v>2.2580645161290325</v>
      </c>
      <c r="L33" s="31">
        <f>H33*7/D33</f>
        <v>4.5161290322580649</v>
      </c>
      <c r="M33" s="20">
        <f>[16]GBG!CD25</f>
        <v>2</v>
      </c>
      <c r="N33" s="20">
        <f>[16]GBG!CO25</f>
        <v>1</v>
      </c>
      <c r="O33" s="20">
        <f>[16]GBG!DA25</f>
        <v>3</v>
      </c>
    </row>
    <row r="34" spans="1:15" ht="17.100000000000001" customHeight="1" x14ac:dyDescent="0.2">
      <c r="A34" s="19">
        <f>[16]GBG!A26</f>
        <v>58</v>
      </c>
      <c r="B34" s="19">
        <f>[16]GBG!M26</f>
        <v>1</v>
      </c>
      <c r="C34" s="20" t="str">
        <f>[16]GBG!B26</f>
        <v>Robertson, Steve</v>
      </c>
      <c r="D34" s="21">
        <f>[16]GBG!X26</f>
        <v>0.66700000000000004</v>
      </c>
      <c r="E34" s="20">
        <f>[16]GBG!AJ26</f>
        <v>3</v>
      </c>
      <c r="F34" s="20">
        <f>[16]GBG!AU26</f>
        <v>1</v>
      </c>
      <c r="G34" s="20">
        <f>[16]GBG!BG26</f>
        <v>1</v>
      </c>
      <c r="H34" s="20">
        <f>[16]GBG!BR26</f>
        <v>0</v>
      </c>
      <c r="I34" s="31">
        <f>E34*7/D34</f>
        <v>31.484257871064464</v>
      </c>
      <c r="J34" s="31">
        <f>F34*7/D34</f>
        <v>10.494752623688155</v>
      </c>
      <c r="K34" s="31">
        <f>G34*7/D34</f>
        <v>10.494752623688155</v>
      </c>
      <c r="L34" s="31">
        <f>H34*7/D34</f>
        <v>0</v>
      </c>
      <c r="M34" s="20">
        <f>[16]GBG!CD26</f>
        <v>0</v>
      </c>
      <c r="N34" s="20">
        <f>[16]GBG!CO26</f>
        <v>0</v>
      </c>
      <c r="O34" s="20">
        <f>[16]GBG!DA26</f>
        <v>0</v>
      </c>
    </row>
    <row r="35" spans="1:15" ht="17.100000000000001" customHeight="1" x14ac:dyDescent="0.2">
      <c r="A35" s="19">
        <f>[16]GBG!A27</f>
        <v>58</v>
      </c>
      <c r="B35" s="19">
        <f>[16]GBG!M27</f>
        <v>10</v>
      </c>
      <c r="C35" s="20" t="str">
        <f>[16]GBG!B27</f>
        <v>Stottlemyer, Barry</v>
      </c>
      <c r="D35" s="21">
        <f>[16]GBG!X27</f>
        <v>32.667000000000002</v>
      </c>
      <c r="E35" s="20">
        <f>[16]GBG!AJ27</f>
        <v>44</v>
      </c>
      <c r="F35" s="20">
        <f>[16]GBG!AU27</f>
        <v>20</v>
      </c>
      <c r="G35" s="20">
        <f>[16]GBG!BG27</f>
        <v>14</v>
      </c>
      <c r="H35" s="20">
        <f>[16]GBG!BR27</f>
        <v>18</v>
      </c>
      <c r="I35" s="31">
        <f>E35*7/D35</f>
        <v>9.4284752196406156</v>
      </c>
      <c r="J35" s="31">
        <f>F35*7/D35</f>
        <v>4.2856705543820981</v>
      </c>
      <c r="K35" s="31">
        <f>G35*7/D35</f>
        <v>2.9999693880674685</v>
      </c>
      <c r="L35" s="31">
        <f>H35*7/D35</f>
        <v>3.8571034989438879</v>
      </c>
      <c r="M35" s="20">
        <f>[16]GBG!CD27</f>
        <v>6</v>
      </c>
      <c r="N35" s="20">
        <f>[16]GBG!CO27</f>
        <v>1</v>
      </c>
      <c r="O35" s="20">
        <f>[16]GBG!DA27</f>
        <v>1</v>
      </c>
    </row>
    <row r="36" spans="1:15" ht="17.100000000000001" customHeight="1" x14ac:dyDescent="0.2">
      <c r="A36" s="19">
        <f>[16]GBG!A28</f>
        <v>38</v>
      </c>
      <c r="B36" s="19">
        <f>[16]GBG!M28</f>
        <v>2</v>
      </c>
      <c r="C36" s="20" t="str">
        <f>[16]GBG!B28</f>
        <v>Lucas, Doug</v>
      </c>
      <c r="D36" s="21">
        <f>[16]GBG!X28</f>
        <v>2.3330000000000002</v>
      </c>
      <c r="E36" s="20">
        <f>[16]GBG!AJ28</f>
        <v>0</v>
      </c>
      <c r="F36" s="20">
        <f>[16]GBG!AU28</f>
        <v>1</v>
      </c>
      <c r="G36" s="20">
        <f>[16]GBG!BG28</f>
        <v>3</v>
      </c>
      <c r="H36" s="20">
        <f>[16]GBG!BR28</f>
        <v>5</v>
      </c>
      <c r="I36" s="31">
        <f>E36*7/D36</f>
        <v>0</v>
      </c>
      <c r="J36" s="31">
        <f>F36*7/D36</f>
        <v>3.0004286326618086</v>
      </c>
      <c r="K36" s="31">
        <f>G36*7/D36</f>
        <v>9.0012858979854258</v>
      </c>
      <c r="L36" s="31">
        <f>H36*7/D36</f>
        <v>15.002143163309043</v>
      </c>
      <c r="M36" s="20">
        <f>[16]GBG!CD28</f>
        <v>0</v>
      </c>
      <c r="N36" s="20">
        <f>[16]GBG!CO28</f>
        <v>0</v>
      </c>
      <c r="O36" s="20">
        <f>[16]GBG!DA28</f>
        <v>1</v>
      </c>
    </row>
    <row r="37" spans="1:15" ht="17.100000000000001" customHeight="1" x14ac:dyDescent="0.2">
      <c r="A37" s="19">
        <f>[16]GBG!A29</f>
        <v>45</v>
      </c>
      <c r="B37" s="19">
        <f>[16]GBG!M29</f>
        <v>2</v>
      </c>
      <c r="C37" s="20" t="str">
        <f>[16]GBG!B29</f>
        <v>Teeter, Gary</v>
      </c>
      <c r="D37" s="21">
        <f>[16]GBG!X29</f>
        <v>1.333</v>
      </c>
      <c r="E37" s="20">
        <f>[16]GBG!AJ29</f>
        <v>4</v>
      </c>
      <c r="F37" s="20">
        <f>[16]GBG!AU29</f>
        <v>3</v>
      </c>
      <c r="G37" s="20">
        <f>[16]GBG!BG29</f>
        <v>6</v>
      </c>
      <c r="H37" s="20">
        <f>[16]GBG!BR29</f>
        <v>0</v>
      </c>
      <c r="I37" s="31">
        <f>E37*7/D37</f>
        <v>21.005251312828207</v>
      </c>
      <c r="J37" s="31">
        <f>F37*7/D37</f>
        <v>15.753938484621155</v>
      </c>
      <c r="K37" s="31">
        <f>G37*7/D37</f>
        <v>31.507876969242311</v>
      </c>
      <c r="L37" s="31">
        <f>H37*7/D37</f>
        <v>0</v>
      </c>
      <c r="M37" s="20">
        <f>[16]GBG!CD29</f>
        <v>0</v>
      </c>
      <c r="N37" s="20">
        <f>[16]GBG!CO29</f>
        <v>0</v>
      </c>
      <c r="O37" s="20">
        <f>[16]GBG!DA29</f>
        <v>0</v>
      </c>
    </row>
    <row r="38" spans="1:15" ht="17.100000000000001" customHeight="1" x14ac:dyDescent="0.2">
      <c r="A38" s="19"/>
      <c r="B38" s="19"/>
      <c r="C38" s="20"/>
      <c r="D38" s="21"/>
      <c r="E38" s="20"/>
      <c r="F38" s="20"/>
      <c r="G38" s="20"/>
      <c r="H38" s="20"/>
      <c r="I38" s="31"/>
      <c r="J38" s="31"/>
      <c r="K38" s="31"/>
      <c r="L38" s="31"/>
      <c r="M38" s="20"/>
      <c r="N38" s="20"/>
      <c r="O38" s="20"/>
    </row>
    <row r="39" spans="1:15" ht="17.100000000000001" customHeight="1" x14ac:dyDescent="0.2">
      <c r="A39" s="19"/>
      <c r="B39" s="19"/>
      <c r="C39" s="20"/>
      <c r="D39" s="21"/>
      <c r="E39" s="20"/>
      <c r="F39" s="20"/>
      <c r="G39" s="20"/>
      <c r="H39" s="20"/>
      <c r="I39" s="31"/>
      <c r="J39" s="31"/>
      <c r="K39" s="31"/>
      <c r="L39" s="31"/>
      <c r="M39" s="20"/>
      <c r="N39" s="20"/>
      <c r="O39" s="20"/>
    </row>
    <row r="40" spans="1:15" ht="17.100000000000001" customHeight="1" x14ac:dyDescent="0.2">
      <c r="A40" s="19"/>
      <c r="B40" s="19"/>
      <c r="C40" s="20"/>
      <c r="D40" s="21"/>
      <c r="E40" s="20"/>
      <c r="F40" s="20"/>
      <c r="G40" s="20"/>
      <c r="H40" s="20"/>
      <c r="I40" s="20"/>
      <c r="J40" s="20"/>
      <c r="K40" s="20"/>
      <c r="L40" s="20"/>
      <c r="M40" s="31"/>
      <c r="N40" s="31"/>
      <c r="O40" s="31"/>
    </row>
    <row r="41" spans="1:15" ht="17.100000000000001" customHeight="1" x14ac:dyDescent="0.2">
      <c r="A41" s="19"/>
      <c r="B41" s="19"/>
      <c r="C41" s="20"/>
      <c r="D41" s="21"/>
      <c r="E41" s="20"/>
      <c r="F41" s="20"/>
      <c r="G41" s="20"/>
      <c r="H41" s="20"/>
      <c r="I41" s="20"/>
      <c r="J41" s="20"/>
      <c r="K41" s="20"/>
      <c r="L41" s="20"/>
      <c r="M41" s="31"/>
      <c r="N41" s="31"/>
      <c r="O41" s="31"/>
    </row>
    <row r="42" spans="1:15" ht="17.100000000000001" customHeight="1" x14ac:dyDescent="0.2">
      <c r="A42" s="22"/>
      <c r="B42" s="22">
        <f>[16]GBG!M34</f>
        <v>25</v>
      </c>
      <c r="C42" s="22" t="s">
        <v>59</v>
      </c>
      <c r="D42" s="21">
        <f>[16]GBG!X34</f>
        <v>68</v>
      </c>
      <c r="E42" s="20">
        <f>[16]GBG!AJ34</f>
        <v>99</v>
      </c>
      <c r="F42" s="20">
        <f>[16]GBG!AU34</f>
        <v>56</v>
      </c>
      <c r="G42" s="20">
        <f>[16]GBG!BG34</f>
        <v>34</v>
      </c>
      <c r="H42" s="20">
        <f>[16]GBG!BR34</f>
        <v>43</v>
      </c>
      <c r="I42" s="31">
        <f>E42*7/D42</f>
        <v>10.191176470588236</v>
      </c>
      <c r="J42" s="31">
        <f>F42*7/D42</f>
        <v>5.7647058823529411</v>
      </c>
      <c r="K42" s="32">
        <f>G42*7/D42</f>
        <v>3.5</v>
      </c>
      <c r="L42" s="32">
        <f>H42*7/D42</f>
        <v>4.4264705882352944</v>
      </c>
      <c r="M42" s="20">
        <f>[16]GBG!CD34</f>
        <v>8</v>
      </c>
      <c r="N42" s="20">
        <f>[16]GBG!CO34</f>
        <v>2</v>
      </c>
      <c r="O42" s="20">
        <f>[16]GBG!DA34</f>
        <v>5</v>
      </c>
    </row>
    <row r="43" spans="1:15" ht="17.100000000000001" customHeight="1" x14ac:dyDescent="0.2"/>
    <row r="44" spans="1:15" ht="17.100000000000001" customHeight="1" x14ac:dyDescent="0.2"/>
    <row r="45" spans="1:15" ht="17.100000000000001" customHeight="1" x14ac:dyDescent="0.2"/>
    <row r="46" spans="1:15" ht="17.100000000000001" customHeight="1" x14ac:dyDescent="0.2"/>
    <row r="47" spans="1:15" ht="17.100000000000001" customHeight="1" x14ac:dyDescent="0.2"/>
  </sheetData>
  <pageMargins left="0.25" right="0.25" top="0.5" bottom="0.5" header="0.25" footer="0"/>
  <pageSetup orientation="portrait" r:id="rId1"/>
  <headerFooter alignWithMargins="0">
    <oddHeader>&amp;CYork County Oldtimers Baseball League Statistics Sheet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7"/>
  <sheetViews>
    <sheetView zoomScaleNormal="100" workbookViewId="0">
      <selection activeCell="B35" sqref="B35"/>
    </sheetView>
  </sheetViews>
  <sheetFormatPr defaultRowHeight="12.75" x14ac:dyDescent="0.2"/>
  <cols>
    <col min="1" max="1" width="5.7109375" customWidth="1"/>
    <col min="2" max="2" width="4.7109375" customWidth="1"/>
    <col min="3" max="3" width="16.7109375" customWidth="1"/>
    <col min="4" max="4" width="7.7109375" customWidth="1"/>
    <col min="5" max="15" width="5.7109375" customWidth="1"/>
  </cols>
  <sheetData>
    <row r="1" spans="1:15" s="8" customFormat="1" ht="17.100000000000001" customHeight="1" x14ac:dyDescent="0.25">
      <c r="A1" s="1" t="s">
        <v>0</v>
      </c>
      <c r="B1" s="2"/>
      <c r="C1" s="2"/>
      <c r="D1" s="2"/>
      <c r="E1" s="3"/>
      <c r="F1" s="4"/>
      <c r="G1" s="5" t="s">
        <v>1</v>
      </c>
      <c r="H1" s="6" t="s">
        <v>5</v>
      </c>
      <c r="I1" s="7" t="s">
        <v>79</v>
      </c>
      <c r="J1" s="5" t="s">
        <v>4</v>
      </c>
      <c r="K1" s="6" t="s">
        <v>5</v>
      </c>
      <c r="L1" s="7" t="s">
        <v>78</v>
      </c>
      <c r="M1" s="5" t="s">
        <v>7</v>
      </c>
      <c r="N1" s="6" t="s">
        <v>5</v>
      </c>
      <c r="O1" s="7" t="s">
        <v>8</v>
      </c>
    </row>
    <row r="2" spans="1:15" s="8" customFormat="1" ht="17.100000000000001" customHeight="1" x14ac:dyDescent="0.25">
      <c r="A2" s="2"/>
      <c r="B2" s="2"/>
      <c r="C2" s="2"/>
      <c r="D2" s="2"/>
      <c r="E2" s="3"/>
      <c r="F2" s="3"/>
      <c r="G2" s="9">
        <v>41889</v>
      </c>
      <c r="H2" s="10" t="s">
        <v>9</v>
      </c>
      <c r="I2" s="11"/>
      <c r="J2" s="9">
        <v>41896</v>
      </c>
      <c r="K2" s="10" t="s">
        <v>9</v>
      </c>
      <c r="L2" s="11"/>
      <c r="M2" s="9">
        <v>41903</v>
      </c>
      <c r="N2" s="10" t="s">
        <v>9</v>
      </c>
      <c r="O2" s="11"/>
    </row>
    <row r="3" spans="1:15" s="8" customFormat="1" ht="17.100000000000001" customHeight="1" x14ac:dyDescent="0.25">
      <c r="A3" s="1" t="s">
        <v>10</v>
      </c>
      <c r="B3" s="2"/>
      <c r="C3" s="1" t="s">
        <v>16</v>
      </c>
      <c r="D3" s="2"/>
      <c r="E3" s="12"/>
      <c r="F3" s="3"/>
      <c r="G3" s="13" t="s">
        <v>12</v>
      </c>
      <c r="H3" s="14" t="s">
        <v>15</v>
      </c>
      <c r="I3" s="15"/>
      <c r="J3" s="13" t="s">
        <v>14</v>
      </c>
      <c r="K3" s="14" t="s">
        <v>26</v>
      </c>
      <c r="L3" s="15"/>
      <c r="M3" s="13" t="s">
        <v>12</v>
      </c>
      <c r="N3" s="14" t="s">
        <v>11</v>
      </c>
      <c r="O3" s="15"/>
    </row>
    <row r="4" spans="1:15" s="8" customFormat="1" ht="17.100000000000001" customHeight="1" x14ac:dyDescent="0.25">
      <c r="A4" s="2"/>
      <c r="B4" s="2"/>
      <c r="C4" s="2"/>
      <c r="D4" s="2"/>
      <c r="E4" s="3"/>
      <c r="F4" s="3"/>
      <c r="G4" s="5" t="s">
        <v>17</v>
      </c>
      <c r="H4" s="6" t="s">
        <v>77</v>
      </c>
      <c r="I4" s="7" t="s">
        <v>76</v>
      </c>
      <c r="J4" s="5" t="s">
        <v>19</v>
      </c>
      <c r="K4" s="6" t="s">
        <v>5</v>
      </c>
      <c r="L4" s="7" t="s">
        <v>75</v>
      </c>
      <c r="M4" s="5" t="s">
        <v>21</v>
      </c>
      <c r="N4" s="6" t="s">
        <v>5</v>
      </c>
      <c r="O4" s="7" t="s">
        <v>74</v>
      </c>
    </row>
    <row r="5" spans="1:15" s="8" customFormat="1" ht="17.100000000000001" customHeight="1" x14ac:dyDescent="0.25">
      <c r="A5" s="1" t="s">
        <v>23</v>
      </c>
      <c r="B5" s="2"/>
      <c r="C5" s="1" t="s">
        <v>73</v>
      </c>
      <c r="D5" s="2"/>
      <c r="E5" s="12"/>
      <c r="F5" s="3"/>
      <c r="G5" s="9">
        <v>41910</v>
      </c>
      <c r="H5" s="10" t="s">
        <v>9</v>
      </c>
      <c r="I5" s="11"/>
      <c r="J5" s="9">
        <v>41917</v>
      </c>
      <c r="K5" s="10" t="s">
        <v>9</v>
      </c>
      <c r="L5" s="11"/>
      <c r="M5" s="9">
        <v>41924</v>
      </c>
      <c r="N5" s="10" t="s">
        <v>9</v>
      </c>
      <c r="O5" s="11"/>
    </row>
    <row r="6" spans="1:15" s="8" customFormat="1" ht="17.100000000000001" customHeight="1" x14ac:dyDescent="0.25">
      <c r="A6" s="2" t="s">
        <v>72</v>
      </c>
      <c r="B6" s="2"/>
      <c r="C6" s="2" t="s">
        <v>71</v>
      </c>
      <c r="D6" s="2"/>
      <c r="E6" s="3"/>
      <c r="F6" s="3"/>
      <c r="G6" s="13" t="s">
        <v>14</v>
      </c>
      <c r="H6" s="14" t="s">
        <v>70</v>
      </c>
      <c r="I6" s="15"/>
      <c r="J6" s="13" t="s">
        <v>12</v>
      </c>
      <c r="K6" s="14" t="s">
        <v>42</v>
      </c>
      <c r="L6" s="15"/>
      <c r="M6" s="13" t="s">
        <v>14</v>
      </c>
      <c r="N6" s="14" t="s">
        <v>13</v>
      </c>
      <c r="O6" s="15"/>
    </row>
    <row r="7" spans="1:15" s="8" customFormat="1" ht="17.100000000000001" customHeight="1" x14ac:dyDescent="0.25">
      <c r="A7" s="1" t="s">
        <v>28</v>
      </c>
      <c r="B7" s="2"/>
      <c r="C7" s="12">
        <v>0</v>
      </c>
      <c r="D7" s="5" t="s">
        <v>29</v>
      </c>
      <c r="E7" s="6" t="s">
        <v>5</v>
      </c>
      <c r="F7" s="7" t="s">
        <v>69</v>
      </c>
      <c r="G7" s="5" t="s">
        <v>31</v>
      </c>
      <c r="H7" s="6" t="s">
        <v>5</v>
      </c>
      <c r="I7" s="7" t="s">
        <v>68</v>
      </c>
      <c r="J7" s="5" t="s">
        <v>33</v>
      </c>
      <c r="K7" s="6" t="s">
        <v>5</v>
      </c>
      <c r="L7" s="7" t="s">
        <v>67</v>
      </c>
      <c r="M7" s="5" t="s">
        <v>35</v>
      </c>
      <c r="N7" s="6" t="s">
        <v>5</v>
      </c>
      <c r="O7" s="7" t="s">
        <v>67</v>
      </c>
    </row>
    <row r="8" spans="1:15" s="8" customFormat="1" ht="17.100000000000001" customHeight="1" x14ac:dyDescent="0.25">
      <c r="A8" s="1" t="s">
        <v>37</v>
      </c>
      <c r="B8" s="2"/>
      <c r="C8" s="12">
        <v>9</v>
      </c>
      <c r="D8" s="9">
        <v>41930</v>
      </c>
      <c r="E8" s="10" t="s">
        <v>9</v>
      </c>
      <c r="F8" s="11"/>
      <c r="G8" s="9">
        <v>41931</v>
      </c>
      <c r="H8" s="10" t="s">
        <v>9</v>
      </c>
      <c r="I8" s="11"/>
      <c r="J8" s="9">
        <v>41938</v>
      </c>
      <c r="K8" s="10" t="s">
        <v>9</v>
      </c>
      <c r="L8" s="11"/>
      <c r="M8" s="9">
        <v>41945</v>
      </c>
      <c r="N8" s="10" t="s">
        <v>9</v>
      </c>
      <c r="O8" s="11"/>
    </row>
    <row r="9" spans="1:15" s="8" customFormat="1" ht="17.100000000000001" customHeight="1" x14ac:dyDescent="0.25">
      <c r="A9" s="1" t="s">
        <v>38</v>
      </c>
      <c r="B9" s="2"/>
      <c r="C9" s="12">
        <v>1</v>
      </c>
      <c r="D9" s="13" t="s">
        <v>39</v>
      </c>
      <c r="E9" s="14" t="s">
        <v>66</v>
      </c>
      <c r="F9" s="15"/>
      <c r="G9" s="13" t="s">
        <v>39</v>
      </c>
      <c r="H9" s="14" t="s">
        <v>27</v>
      </c>
      <c r="I9" s="15"/>
      <c r="J9" s="13" t="s">
        <v>12</v>
      </c>
      <c r="K9" s="14" t="s">
        <v>41</v>
      </c>
      <c r="L9" s="15"/>
      <c r="M9" s="13" t="s">
        <v>14</v>
      </c>
      <c r="N9" s="14" t="s">
        <v>40</v>
      </c>
      <c r="O9" s="15"/>
    </row>
    <row r="10" spans="1:15" s="8" customFormat="1" ht="17.100000000000001" customHeight="1" x14ac:dyDescent="0.25">
      <c r="A10" s="1"/>
      <c r="B10" s="1"/>
      <c r="C10" s="1"/>
      <c r="D10" s="1"/>
      <c r="E10" s="12"/>
      <c r="F10" s="12"/>
      <c r="G10" s="1"/>
      <c r="H10" s="1"/>
      <c r="I10" s="12"/>
      <c r="J10" s="1"/>
      <c r="K10" s="1"/>
      <c r="L10" s="12"/>
      <c r="M10" s="1"/>
      <c r="N10" s="1"/>
      <c r="O10" s="1"/>
    </row>
    <row r="11" spans="1:15" ht="17.100000000000001" customHeight="1" x14ac:dyDescent="0.2">
      <c r="A11" s="16" t="s">
        <v>44</v>
      </c>
      <c r="B11" s="16" t="s">
        <v>45</v>
      </c>
      <c r="C11" s="17" t="s">
        <v>46</v>
      </c>
      <c r="D11" s="16" t="s">
        <v>47</v>
      </c>
      <c r="E11" s="16" t="s">
        <v>48</v>
      </c>
      <c r="F11" s="16" t="s">
        <v>49</v>
      </c>
      <c r="G11" s="16" t="s">
        <v>50</v>
      </c>
      <c r="H11" s="16" t="s">
        <v>51</v>
      </c>
      <c r="I11" s="16" t="s">
        <v>52</v>
      </c>
      <c r="J11" s="16" t="s">
        <v>53</v>
      </c>
      <c r="K11" s="16" t="s">
        <v>54</v>
      </c>
      <c r="L11" s="16" t="s">
        <v>55</v>
      </c>
      <c r="M11" s="16" t="s">
        <v>56</v>
      </c>
      <c r="N11" s="16" t="s">
        <v>57</v>
      </c>
      <c r="O11" s="18" t="s">
        <v>58</v>
      </c>
    </row>
    <row r="12" spans="1:15" ht="17.100000000000001" customHeight="1" x14ac:dyDescent="0.2">
      <c r="A12" s="19">
        <f>[2]GBG!A4</f>
        <v>49</v>
      </c>
      <c r="B12" s="19">
        <f>[2]GBG!M4</f>
        <v>9</v>
      </c>
      <c r="C12" s="20" t="str">
        <f>[2]GBG!B4</f>
        <v>Landis, Jere</v>
      </c>
      <c r="D12" s="20">
        <f>[2]GBG!X4</f>
        <v>18</v>
      </c>
      <c r="E12" s="20">
        <f>[2]GBG!AJ4</f>
        <v>7</v>
      </c>
      <c r="F12" s="20">
        <f>[2]GBG!AU4</f>
        <v>6</v>
      </c>
      <c r="G12" s="20">
        <f>[2]GBG!BG4</f>
        <v>1</v>
      </c>
      <c r="H12" s="20">
        <f>[2]GBG!BR4</f>
        <v>0</v>
      </c>
      <c r="I12" s="20">
        <f>[2]GBG!CD4</f>
        <v>0</v>
      </c>
      <c r="J12" s="20">
        <f>[2]GBG!CO4</f>
        <v>0</v>
      </c>
      <c r="K12" s="20">
        <f>[2]GBG!DA4</f>
        <v>7</v>
      </c>
      <c r="L12" s="20">
        <f>[2]GBG!DL4</f>
        <v>1</v>
      </c>
      <c r="M12" s="21">
        <f>F12/D12</f>
        <v>0.33333333333333331</v>
      </c>
      <c r="N12" s="20">
        <f>F12+G12+(H12*2)+(I12*3)</f>
        <v>7</v>
      </c>
      <c r="O12" s="21">
        <f>N12/D12</f>
        <v>0.3888888888888889</v>
      </c>
    </row>
    <row r="13" spans="1:15" ht="17.100000000000001" customHeight="1" x14ac:dyDescent="0.2">
      <c r="A13" s="19">
        <f>[2]GBG!A5</f>
        <v>47</v>
      </c>
      <c r="B13" s="19">
        <f>[2]GBG!M5</f>
        <v>7</v>
      </c>
      <c r="C13" s="20" t="str">
        <f>[2]GBG!B5</f>
        <v>Matias, Angel "Pete"</v>
      </c>
      <c r="D13" s="20">
        <f>[2]GBG!X5</f>
        <v>16</v>
      </c>
      <c r="E13" s="20">
        <f>[2]GBG!AJ5</f>
        <v>5</v>
      </c>
      <c r="F13" s="20">
        <f>[2]GBG!AU5</f>
        <v>5</v>
      </c>
      <c r="G13" s="20">
        <f>[2]GBG!BG5</f>
        <v>0</v>
      </c>
      <c r="H13" s="20">
        <f>[2]GBG!BR5</f>
        <v>0</v>
      </c>
      <c r="I13" s="20">
        <f>[2]GBG!CD5</f>
        <v>0</v>
      </c>
      <c r="J13" s="20">
        <f>[2]GBG!CO5</f>
        <v>2</v>
      </c>
      <c r="K13" s="20">
        <f>[2]GBG!DA5</f>
        <v>2</v>
      </c>
      <c r="L13" s="20">
        <f>[2]GBG!DL5</f>
        <v>1</v>
      </c>
      <c r="M13" s="21">
        <f>F13/D13</f>
        <v>0.3125</v>
      </c>
      <c r="N13" s="20">
        <f>F13+G13+(H13*2)+(I13*3)</f>
        <v>5</v>
      </c>
      <c r="O13" s="21">
        <f>N13/D13</f>
        <v>0.3125</v>
      </c>
    </row>
    <row r="14" spans="1:15" ht="17.100000000000001" customHeight="1" x14ac:dyDescent="0.2">
      <c r="A14" s="19">
        <f>[2]GBG!A6</f>
        <v>55</v>
      </c>
      <c r="B14" s="19">
        <f>[2]GBG!M6</f>
        <v>10</v>
      </c>
      <c r="C14" s="20" t="str">
        <f>[2]GBG!B6</f>
        <v>Persing, Jay</v>
      </c>
      <c r="D14" s="20">
        <f>[2]GBG!X6</f>
        <v>24</v>
      </c>
      <c r="E14" s="20">
        <f>[2]GBG!AJ6</f>
        <v>2</v>
      </c>
      <c r="F14" s="20">
        <f>[2]GBG!AU6</f>
        <v>9</v>
      </c>
      <c r="G14" s="20">
        <f>[2]GBG!BG6</f>
        <v>0</v>
      </c>
      <c r="H14" s="20">
        <f>[2]GBG!BR6</f>
        <v>0</v>
      </c>
      <c r="I14" s="20">
        <f>[2]GBG!CD6</f>
        <v>0</v>
      </c>
      <c r="J14" s="20">
        <f>[2]GBG!CO6</f>
        <v>3</v>
      </c>
      <c r="K14" s="20">
        <f>[2]GBG!DA6</f>
        <v>4</v>
      </c>
      <c r="L14" s="20">
        <f>[2]GBG!DL6</f>
        <v>3</v>
      </c>
      <c r="M14" s="21">
        <f>F14/D14</f>
        <v>0.375</v>
      </c>
      <c r="N14" s="20">
        <f>F14+G14+(H14*2)+(I14*3)</f>
        <v>9</v>
      </c>
      <c r="O14" s="21">
        <f>N14/D14</f>
        <v>0.375</v>
      </c>
    </row>
    <row r="15" spans="1:15" ht="17.100000000000001" customHeight="1" x14ac:dyDescent="0.2">
      <c r="A15" s="19">
        <f>[2]GBG!A7</f>
        <v>50</v>
      </c>
      <c r="B15" s="19">
        <f>[2]GBG!M7</f>
        <v>9</v>
      </c>
      <c r="C15" s="20" t="str">
        <f>[2]GBG!B7</f>
        <v>Brignall, Ken</v>
      </c>
      <c r="D15" s="20">
        <f>[2]GBG!X7</f>
        <v>21</v>
      </c>
      <c r="E15" s="20">
        <f>[2]GBG!AJ7</f>
        <v>0</v>
      </c>
      <c r="F15" s="20">
        <f>[2]GBG!AU7</f>
        <v>7</v>
      </c>
      <c r="G15" s="20">
        <f>[2]GBG!BG7</f>
        <v>0</v>
      </c>
      <c r="H15" s="20">
        <f>[2]GBG!BR7</f>
        <v>0</v>
      </c>
      <c r="I15" s="20">
        <f>[2]GBG!CD7</f>
        <v>0</v>
      </c>
      <c r="J15" s="20">
        <f>[2]GBG!CO7</f>
        <v>4</v>
      </c>
      <c r="K15" s="20">
        <f>[2]GBG!DA7</f>
        <v>3</v>
      </c>
      <c r="L15" s="20">
        <f>[2]GBG!DL7</f>
        <v>2</v>
      </c>
      <c r="M15" s="21">
        <f>F15/D15</f>
        <v>0.33333333333333331</v>
      </c>
      <c r="N15" s="20">
        <f>F15+G15+(H15*2)+(I15*3)</f>
        <v>7</v>
      </c>
      <c r="O15" s="21">
        <f>N15/D15</f>
        <v>0.33333333333333331</v>
      </c>
    </row>
    <row r="16" spans="1:15" ht="17.100000000000001" customHeight="1" x14ac:dyDescent="0.2">
      <c r="A16" s="19">
        <f>[2]GBG!A8</f>
        <v>48</v>
      </c>
      <c r="B16" s="19">
        <f>[2]GBG!M8</f>
        <v>10</v>
      </c>
      <c r="C16" s="20" t="str">
        <f>[2]GBG!B8</f>
        <v>Grothe, Chris</v>
      </c>
      <c r="D16" s="20">
        <f>[2]GBG!X8</f>
        <v>26</v>
      </c>
      <c r="E16" s="20">
        <f>[2]GBG!AJ8</f>
        <v>2</v>
      </c>
      <c r="F16" s="20">
        <f>[2]GBG!AU8</f>
        <v>9</v>
      </c>
      <c r="G16" s="20">
        <f>[2]GBG!BG8</f>
        <v>3</v>
      </c>
      <c r="H16" s="20">
        <f>[2]GBG!BR8</f>
        <v>0</v>
      </c>
      <c r="I16" s="20">
        <f>[2]GBG!CD8</f>
        <v>0</v>
      </c>
      <c r="J16" s="20">
        <f>[2]GBG!CO8</f>
        <v>3</v>
      </c>
      <c r="K16" s="20">
        <f>[2]GBG!DA8</f>
        <v>1</v>
      </c>
      <c r="L16" s="20">
        <f>[2]GBG!DL8</f>
        <v>1</v>
      </c>
      <c r="M16" s="21">
        <f>F16/D16</f>
        <v>0.34615384615384615</v>
      </c>
      <c r="N16" s="20">
        <f>F16+G16+(H16*2)+(I16*3)</f>
        <v>12</v>
      </c>
      <c r="O16" s="21">
        <f>N16/D16</f>
        <v>0.46153846153846156</v>
      </c>
    </row>
    <row r="17" spans="1:15" ht="17.100000000000001" customHeight="1" x14ac:dyDescent="0.2">
      <c r="A17" s="19">
        <f>[2]GBG!A9</f>
        <v>51</v>
      </c>
      <c r="B17" s="19">
        <f>[2]GBG!M9</f>
        <v>9</v>
      </c>
      <c r="C17" s="20" t="str">
        <f>[2]GBG!B9</f>
        <v>Sterrett,  Mark</v>
      </c>
      <c r="D17" s="20">
        <f>[2]GBG!X9</f>
        <v>23</v>
      </c>
      <c r="E17" s="20">
        <f>[2]GBG!AJ9</f>
        <v>1</v>
      </c>
      <c r="F17" s="20">
        <f>[2]GBG!AU9</f>
        <v>5</v>
      </c>
      <c r="G17" s="20">
        <f>[2]GBG!BG9</f>
        <v>0</v>
      </c>
      <c r="H17" s="20">
        <f>[2]GBG!BR9</f>
        <v>0</v>
      </c>
      <c r="I17" s="20">
        <f>[2]GBG!CD9</f>
        <v>0</v>
      </c>
      <c r="J17" s="20">
        <f>[2]GBG!CO9</f>
        <v>3</v>
      </c>
      <c r="K17" s="20">
        <f>[2]GBG!DA9</f>
        <v>4</v>
      </c>
      <c r="L17" s="20">
        <f>[2]GBG!DL9</f>
        <v>5</v>
      </c>
      <c r="M17" s="21">
        <f>F17/D17</f>
        <v>0.21739130434782608</v>
      </c>
      <c r="N17" s="20">
        <f>F17+G17+(H17*2)+(I17*3)</f>
        <v>5</v>
      </c>
      <c r="O17" s="21">
        <f>N17/D17</f>
        <v>0.21739130434782608</v>
      </c>
    </row>
    <row r="18" spans="1:15" ht="17.100000000000001" customHeight="1" x14ac:dyDescent="0.2">
      <c r="A18" s="19">
        <f>[2]GBG!A10</f>
        <v>43</v>
      </c>
      <c r="B18" s="19">
        <f>[2]GBG!M10</f>
        <v>10</v>
      </c>
      <c r="C18" s="20" t="str">
        <f>[2]GBG!B10</f>
        <v>Wilson, John</v>
      </c>
      <c r="D18" s="20">
        <f>[2]GBG!X10</f>
        <v>20</v>
      </c>
      <c r="E18" s="20">
        <f>[2]GBG!AJ10</f>
        <v>5</v>
      </c>
      <c r="F18" s="20">
        <f>[2]GBG!AU10</f>
        <v>4</v>
      </c>
      <c r="G18" s="20">
        <f>[2]GBG!BG10</f>
        <v>2</v>
      </c>
      <c r="H18" s="20">
        <f>[2]GBG!BR10</f>
        <v>0</v>
      </c>
      <c r="I18" s="20">
        <f>[2]GBG!CD10</f>
        <v>0</v>
      </c>
      <c r="J18" s="20">
        <f>[2]GBG!CO10</f>
        <v>0</v>
      </c>
      <c r="K18" s="20">
        <f>[2]GBG!DA10</f>
        <v>7</v>
      </c>
      <c r="L18" s="20">
        <f>[2]GBG!DL10</f>
        <v>9</v>
      </c>
      <c r="M18" s="21">
        <f>F18/D18</f>
        <v>0.2</v>
      </c>
      <c r="N18" s="20">
        <f>F18+G18+(H18*2)+(I18*3)</f>
        <v>6</v>
      </c>
      <c r="O18" s="21">
        <f>N18/D18</f>
        <v>0.3</v>
      </c>
    </row>
    <row r="19" spans="1:15" ht="17.100000000000001" customHeight="1" x14ac:dyDescent="0.2">
      <c r="A19" s="19">
        <f>[2]GBG!A11</f>
        <v>55</v>
      </c>
      <c r="B19" s="19">
        <f>[2]GBG!M11</f>
        <v>10</v>
      </c>
      <c r="C19" s="20" t="str">
        <f>[2]GBG!B11</f>
        <v>Marchione, Jim</v>
      </c>
      <c r="D19" s="20">
        <f>[2]GBG!X11</f>
        <v>25</v>
      </c>
      <c r="E19" s="20">
        <f>[2]GBG!AJ11</f>
        <v>1</v>
      </c>
      <c r="F19" s="20">
        <f>[2]GBG!AU11</f>
        <v>5</v>
      </c>
      <c r="G19" s="20">
        <f>[2]GBG!BG11</f>
        <v>0</v>
      </c>
      <c r="H19" s="20">
        <f>[2]GBG!BR11</f>
        <v>0</v>
      </c>
      <c r="I19" s="20">
        <f>[2]GBG!CD11</f>
        <v>0</v>
      </c>
      <c r="J19" s="20">
        <f>[2]GBG!CO11</f>
        <v>1</v>
      </c>
      <c r="K19" s="20">
        <f>[2]GBG!DA11</f>
        <v>2</v>
      </c>
      <c r="L19" s="20">
        <f>[2]GBG!DL11</f>
        <v>5</v>
      </c>
      <c r="M19" s="21">
        <f>F19/D19</f>
        <v>0.2</v>
      </c>
      <c r="N19" s="20">
        <f>F19+G19+(H19*2)+(I19*3)</f>
        <v>5</v>
      </c>
      <c r="O19" s="21">
        <f>N19/D19</f>
        <v>0.2</v>
      </c>
    </row>
    <row r="20" spans="1:15" ht="17.100000000000001" customHeight="1" x14ac:dyDescent="0.2">
      <c r="A20" s="19">
        <f>[2]GBG!A12</f>
        <v>56</v>
      </c>
      <c r="B20" s="19">
        <f>[2]GBG!M12</f>
        <v>10</v>
      </c>
      <c r="C20" s="20" t="str">
        <f>[2]GBG!B12</f>
        <v>Hamill, Ed</v>
      </c>
      <c r="D20" s="20">
        <f>[2]GBG!X12</f>
        <v>20</v>
      </c>
      <c r="E20" s="20">
        <f>[2]GBG!AJ12</f>
        <v>2</v>
      </c>
      <c r="F20" s="20">
        <f>[2]GBG!AU12</f>
        <v>6</v>
      </c>
      <c r="G20" s="20">
        <f>[2]GBG!BG12</f>
        <v>0</v>
      </c>
      <c r="H20" s="20">
        <f>[2]GBG!BR12</f>
        <v>0</v>
      </c>
      <c r="I20" s="20">
        <f>[2]GBG!CD12</f>
        <v>0</v>
      </c>
      <c r="J20" s="20">
        <f>[2]GBG!CO12</f>
        <v>3</v>
      </c>
      <c r="K20" s="20">
        <f>[2]GBG!DA12</f>
        <v>5</v>
      </c>
      <c r="L20" s="20">
        <f>[2]GBG!DL12</f>
        <v>7</v>
      </c>
      <c r="M20" s="21">
        <f>F20/D20</f>
        <v>0.3</v>
      </c>
      <c r="N20" s="20">
        <f>F20+G20+(H20*2)+(I20*3)</f>
        <v>6</v>
      </c>
      <c r="O20" s="21">
        <f>N20/D20</f>
        <v>0.3</v>
      </c>
    </row>
    <row r="21" spans="1:15" ht="17.100000000000001" customHeight="1" x14ac:dyDescent="0.2">
      <c r="A21" s="19">
        <f>[2]GBG!A13</f>
        <v>50</v>
      </c>
      <c r="B21" s="19">
        <f>[2]GBG!M13</f>
        <v>10</v>
      </c>
      <c r="C21" s="20" t="str">
        <f>[2]GBG!B13</f>
        <v>Ettien, Scott</v>
      </c>
      <c r="D21" s="20">
        <f>[2]GBG!X13</f>
        <v>23</v>
      </c>
      <c r="E21" s="20">
        <f>[2]GBG!AJ13</f>
        <v>3</v>
      </c>
      <c r="F21" s="20">
        <f>[2]GBG!AU13</f>
        <v>7</v>
      </c>
      <c r="G21" s="20">
        <f>[2]GBG!BG13</f>
        <v>0</v>
      </c>
      <c r="H21" s="20">
        <f>[2]GBG!BR13</f>
        <v>0</v>
      </c>
      <c r="I21" s="20">
        <f>[2]GBG!CD13</f>
        <v>0</v>
      </c>
      <c r="J21" s="20">
        <f>[2]GBG!CO13</f>
        <v>3</v>
      </c>
      <c r="K21" s="20">
        <f>[2]GBG!DA13</f>
        <v>2</v>
      </c>
      <c r="L21" s="20">
        <f>[2]GBG!DL13</f>
        <v>5</v>
      </c>
      <c r="M21" s="21">
        <f>F21/D21</f>
        <v>0.30434782608695654</v>
      </c>
      <c r="N21" s="20">
        <f>F21+G21+(H21*2)+(I21*3)</f>
        <v>7</v>
      </c>
      <c r="O21" s="21">
        <f>N21/D21</f>
        <v>0.30434782608695654</v>
      </c>
    </row>
    <row r="22" spans="1:15" ht="17.100000000000001" customHeight="1" x14ac:dyDescent="0.2">
      <c r="A22" s="19">
        <f>[2]GBG!A14</f>
        <v>63</v>
      </c>
      <c r="B22" s="19">
        <f>[2]GBG!M14</f>
        <v>8</v>
      </c>
      <c r="C22" s="20" t="str">
        <f>[2]GBG!B14</f>
        <v>Schedin, Swede</v>
      </c>
      <c r="D22" s="20">
        <f>[2]GBG!X14</f>
        <v>18</v>
      </c>
      <c r="E22" s="20">
        <f>[2]GBG!AJ14</f>
        <v>1</v>
      </c>
      <c r="F22" s="20">
        <f>[2]GBG!AU14</f>
        <v>1</v>
      </c>
      <c r="G22" s="20">
        <f>[2]GBG!BG14</f>
        <v>0</v>
      </c>
      <c r="H22" s="20">
        <f>[2]GBG!BR14</f>
        <v>0</v>
      </c>
      <c r="I22" s="20">
        <f>[2]GBG!CD14</f>
        <v>0</v>
      </c>
      <c r="J22" s="20">
        <f>[2]GBG!CO14</f>
        <v>2</v>
      </c>
      <c r="K22" s="20">
        <f>[2]GBG!DA14</f>
        <v>3</v>
      </c>
      <c r="L22" s="20">
        <f>[2]GBG!DL14</f>
        <v>7</v>
      </c>
      <c r="M22" s="21">
        <f>F22/D22</f>
        <v>5.5555555555555552E-2</v>
      </c>
      <c r="N22" s="20">
        <f>F22+G22+(H22*2)+(I22*3)</f>
        <v>1</v>
      </c>
      <c r="O22" s="21">
        <f>N22/D22</f>
        <v>5.5555555555555552E-2</v>
      </c>
    </row>
    <row r="23" spans="1:15" ht="17.100000000000001" customHeight="1" x14ac:dyDescent="0.2">
      <c r="A23" s="19">
        <f>[2]GBG!A15</f>
        <v>67</v>
      </c>
      <c r="B23" s="19">
        <f>[2]GBG!M15</f>
        <v>10</v>
      </c>
      <c r="C23" s="20" t="str">
        <f>[2]GBG!B15</f>
        <v>Alvelo, Carlos</v>
      </c>
      <c r="D23" s="20">
        <f>[2]GBG!X15</f>
        <v>24</v>
      </c>
      <c r="E23" s="20">
        <f>[2]GBG!AJ15</f>
        <v>0</v>
      </c>
      <c r="F23" s="20">
        <f>[2]GBG!AU15</f>
        <v>3</v>
      </c>
      <c r="G23" s="20">
        <f>[2]GBG!BG15</f>
        <v>0</v>
      </c>
      <c r="H23" s="20">
        <f>[2]GBG!BR15</f>
        <v>0</v>
      </c>
      <c r="I23" s="20">
        <f>[2]GBG!CD15</f>
        <v>0</v>
      </c>
      <c r="J23" s="20">
        <f>[2]GBG!CO15</f>
        <v>0</v>
      </c>
      <c r="K23" s="20">
        <f>[2]GBG!DA15</f>
        <v>3</v>
      </c>
      <c r="L23" s="20">
        <f>[2]GBG!DL15</f>
        <v>4</v>
      </c>
      <c r="M23" s="21">
        <f>F23/D23</f>
        <v>0.125</v>
      </c>
      <c r="N23" s="20">
        <f>F23+G23+(H23*2)+(I23*3)</f>
        <v>3</v>
      </c>
      <c r="O23" s="21">
        <f>N23/D23</f>
        <v>0.125</v>
      </c>
    </row>
    <row r="24" spans="1:15" ht="17.100000000000001" customHeight="1" x14ac:dyDescent="0.2">
      <c r="A24" s="19">
        <f>[2]GBG!A16</f>
        <v>73</v>
      </c>
      <c r="B24" s="19">
        <f>[2]GBG!M16</f>
        <v>10</v>
      </c>
      <c r="C24" s="20" t="str">
        <f>[2]GBG!B16</f>
        <v>Chronister, Dale</v>
      </c>
      <c r="D24" s="20">
        <f>[2]GBG!X16</f>
        <v>25</v>
      </c>
      <c r="E24" s="20">
        <f>[2]GBG!AJ16</f>
        <v>1</v>
      </c>
      <c r="F24" s="20">
        <f>[2]GBG!AU16</f>
        <v>4</v>
      </c>
      <c r="G24" s="20">
        <f>[2]GBG!BG16</f>
        <v>0</v>
      </c>
      <c r="H24" s="20">
        <f>[2]GBG!BR16</f>
        <v>0</v>
      </c>
      <c r="I24" s="20">
        <f>[2]GBG!CD16</f>
        <v>0</v>
      </c>
      <c r="J24" s="20">
        <f>[2]GBG!CO16</f>
        <v>2</v>
      </c>
      <c r="K24" s="20">
        <f>[2]GBG!DA16</f>
        <v>2</v>
      </c>
      <c r="L24" s="20">
        <f>[2]GBG!DL16</f>
        <v>3</v>
      </c>
      <c r="M24" s="21">
        <f>F24/D24</f>
        <v>0.16</v>
      </c>
      <c r="N24" s="20">
        <f>F24+G24+(H24*2)+(I24*3)</f>
        <v>4</v>
      </c>
      <c r="O24" s="21">
        <f>N24/D24</f>
        <v>0.16</v>
      </c>
    </row>
    <row r="25" spans="1:15" ht="17.100000000000001" customHeight="1" x14ac:dyDescent="0.2">
      <c r="A25" s="19"/>
      <c r="B25" s="19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1"/>
      <c r="N25" s="20"/>
      <c r="O25" s="21"/>
    </row>
    <row r="26" spans="1:15" ht="17.100000000000001" customHeight="1" x14ac:dyDescent="0.2">
      <c r="A26" s="19"/>
      <c r="B26" s="19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1"/>
      <c r="N26" s="20"/>
      <c r="O26" s="21"/>
    </row>
    <row r="27" spans="1:15" ht="17.100000000000001" customHeight="1" x14ac:dyDescent="0.2">
      <c r="A27" s="19"/>
      <c r="B27" s="19">
        <f>[2]GBG!M19</f>
        <v>0</v>
      </c>
      <c r="C27" s="20" t="str">
        <f>[2]GBG!B19</f>
        <v>Others</v>
      </c>
      <c r="D27" s="20">
        <f>[2]GBG!X19</f>
        <v>0</v>
      </c>
      <c r="E27" s="20">
        <f>[2]GBG!AJ19</f>
        <v>0</v>
      </c>
      <c r="F27" s="20">
        <f>[2]GBG!AU19</f>
        <v>0</v>
      </c>
      <c r="G27" s="20">
        <f>[2]GBG!BG19</f>
        <v>0</v>
      </c>
      <c r="H27" s="20">
        <f>[2]GBG!BR19</f>
        <v>0</v>
      </c>
      <c r="I27" s="20">
        <f>[2]GBG!CD19</f>
        <v>0</v>
      </c>
      <c r="J27" s="20">
        <f>[2]GBG!CO19</f>
        <v>0</v>
      </c>
      <c r="K27" s="20">
        <f>[2]GBG!DA19</f>
        <v>0</v>
      </c>
      <c r="L27" s="20">
        <f>[2]GBG!DL19</f>
        <v>0</v>
      </c>
      <c r="M27" s="21" t="e">
        <f>F27/D27</f>
        <v>#DIV/0!</v>
      </c>
      <c r="N27" s="20">
        <f>F27+G27+(H27*2)+(I27*3)</f>
        <v>0</v>
      </c>
      <c r="O27" s="21" t="e">
        <f>N27/D27</f>
        <v>#DIV/0!</v>
      </c>
    </row>
    <row r="28" spans="1:15" ht="17.100000000000001" customHeight="1" x14ac:dyDescent="0.2">
      <c r="A28" s="19"/>
      <c r="B28" s="19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1"/>
      <c r="N28" s="20"/>
      <c r="O28" s="21"/>
    </row>
    <row r="29" spans="1:15" ht="17.100000000000001" customHeight="1" x14ac:dyDescent="0.2">
      <c r="A29" s="22">
        <f>[2]GBG!A21</f>
        <v>707</v>
      </c>
      <c r="B29" s="22">
        <f>[2]GBG!M21</f>
        <v>122</v>
      </c>
      <c r="C29" s="22" t="s">
        <v>59</v>
      </c>
      <c r="D29" s="23">
        <f>[2]GBG!X21</f>
        <v>283</v>
      </c>
      <c r="E29" s="20">
        <f>[2]GBG!AJ21</f>
        <v>30</v>
      </c>
      <c r="F29" s="20">
        <f>[2]GBG!AU21</f>
        <v>71</v>
      </c>
      <c r="G29" s="20">
        <f>[2]GBG!BG21</f>
        <v>6</v>
      </c>
      <c r="H29" s="20">
        <f>[2]GBG!BR21</f>
        <v>0</v>
      </c>
      <c r="I29" s="20">
        <f>[2]GBG!CD21</f>
        <v>0</v>
      </c>
      <c r="J29" s="20">
        <f>[2]GBG!CO21</f>
        <v>26</v>
      </c>
      <c r="K29" s="20">
        <f>[2]GBG!DA21</f>
        <v>45</v>
      </c>
      <c r="L29" s="20">
        <f>[2]GBG!DL21</f>
        <v>53</v>
      </c>
      <c r="M29" s="21">
        <f>F29/D29</f>
        <v>0.25088339222614842</v>
      </c>
      <c r="N29" s="24">
        <f>SUM(N12:N28)</f>
        <v>77</v>
      </c>
      <c r="O29" s="21">
        <f>N29/D29</f>
        <v>0.27208480565371024</v>
      </c>
    </row>
    <row r="30" spans="1:15" ht="17.100000000000001" customHeight="1" x14ac:dyDescent="0.2">
      <c r="A30" s="25">
        <f>A29/13</f>
        <v>54.384615384615387</v>
      </c>
      <c r="B30" s="10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7"/>
      <c r="N30" s="26"/>
      <c r="O30" s="27"/>
    </row>
    <row r="31" spans="1:15" s="29" customFormat="1" ht="17.100000000000001" customHeight="1" x14ac:dyDescent="0.2">
      <c r="A31" s="28"/>
      <c r="B31" s="28"/>
    </row>
    <row r="32" spans="1:15" ht="17.100000000000001" customHeight="1" x14ac:dyDescent="0.2">
      <c r="A32" s="16" t="s">
        <v>44</v>
      </c>
      <c r="B32" s="16" t="s">
        <v>45</v>
      </c>
      <c r="C32" s="16" t="s">
        <v>46</v>
      </c>
      <c r="D32" s="16" t="s">
        <v>60</v>
      </c>
      <c r="E32" s="16" t="s">
        <v>49</v>
      </c>
      <c r="F32" s="16" t="s">
        <v>48</v>
      </c>
      <c r="G32" s="16" t="s">
        <v>54</v>
      </c>
      <c r="H32" s="16" t="s">
        <v>55</v>
      </c>
      <c r="I32" s="16" t="s">
        <v>61</v>
      </c>
      <c r="J32" s="16" t="s">
        <v>62</v>
      </c>
      <c r="K32" s="16" t="s">
        <v>63</v>
      </c>
      <c r="L32" s="16" t="s">
        <v>64</v>
      </c>
      <c r="M32" s="16" t="s">
        <v>2</v>
      </c>
      <c r="N32" s="16" t="s">
        <v>5</v>
      </c>
      <c r="O32" s="30" t="s">
        <v>65</v>
      </c>
    </row>
    <row r="33" spans="1:15" ht="17.100000000000001" customHeight="1" x14ac:dyDescent="0.2">
      <c r="A33" s="19">
        <f>[2]GBG!A25</f>
        <v>55</v>
      </c>
      <c r="B33" s="19">
        <f>[2]GBG!M25</f>
        <v>6</v>
      </c>
      <c r="C33" s="20" t="str">
        <f>[2]GBG!B25</f>
        <v>Persing, Jay</v>
      </c>
      <c r="D33" s="21">
        <f>[2]GBG!X25</f>
        <v>15</v>
      </c>
      <c r="E33" s="20">
        <f>[2]GBG!AJ25</f>
        <v>41</v>
      </c>
      <c r="F33" s="20">
        <f>[2]GBG!AU25</f>
        <v>31</v>
      </c>
      <c r="G33" s="20">
        <f>[2]GBG!BG25</f>
        <v>8</v>
      </c>
      <c r="H33" s="20">
        <f>[2]GBG!BR25</f>
        <v>9</v>
      </c>
      <c r="I33" s="31">
        <f>E33*7/D33</f>
        <v>19.133333333333333</v>
      </c>
      <c r="J33" s="31">
        <f>F33*7/D33</f>
        <v>14.466666666666667</v>
      </c>
      <c r="K33" s="31">
        <f>G33*7/D33</f>
        <v>3.7333333333333334</v>
      </c>
      <c r="L33" s="31">
        <f>H33*7/D33</f>
        <v>4.2</v>
      </c>
      <c r="M33" s="20">
        <f>[2]GBG!CD25</f>
        <v>0</v>
      </c>
      <c r="N33" s="20">
        <f>[2]GBG!CO25</f>
        <v>3</v>
      </c>
      <c r="O33" s="20">
        <f>[2]GBG!DA25</f>
        <v>0</v>
      </c>
    </row>
    <row r="34" spans="1:15" ht="17.100000000000001" customHeight="1" x14ac:dyDescent="0.2">
      <c r="A34" s="19">
        <f>[2]GBG!A26</f>
        <v>50</v>
      </c>
      <c r="B34" s="19">
        <f>[2]GBG!M26</f>
        <v>8</v>
      </c>
      <c r="C34" s="20" t="str">
        <f>[2]GBG!B26</f>
        <v>Brignall, Ken</v>
      </c>
      <c r="D34" s="21">
        <f>[2]GBG!X26</f>
        <v>30</v>
      </c>
      <c r="E34" s="20">
        <f>[2]GBG!AJ26</f>
        <v>38</v>
      </c>
      <c r="F34" s="20">
        <f>[2]GBG!AU26</f>
        <v>26</v>
      </c>
      <c r="G34" s="20">
        <f>[2]GBG!BG26</f>
        <v>21</v>
      </c>
      <c r="H34" s="20">
        <f>[2]GBG!BR26</f>
        <v>46</v>
      </c>
      <c r="I34" s="31">
        <f>E34*7/D34</f>
        <v>8.8666666666666671</v>
      </c>
      <c r="J34" s="31">
        <f>F34*7/D34</f>
        <v>6.0666666666666664</v>
      </c>
      <c r="K34" s="31">
        <f>G34*7/D34</f>
        <v>4.9000000000000004</v>
      </c>
      <c r="L34" s="31">
        <f>H34*7/D34</f>
        <v>10.733333333333333</v>
      </c>
      <c r="M34" s="20">
        <f>[2]GBG!CD26</f>
        <v>0</v>
      </c>
      <c r="N34" s="20">
        <f>[2]GBG!CO26</f>
        <v>2</v>
      </c>
      <c r="O34" s="20">
        <f>[2]GBG!DA26</f>
        <v>0</v>
      </c>
    </row>
    <row r="35" spans="1:15" ht="17.100000000000001" customHeight="1" x14ac:dyDescent="0.2">
      <c r="A35" s="19">
        <f>[2]GBG!A27</f>
        <v>56</v>
      </c>
      <c r="B35" s="19">
        <f>[2]GBG!M27</f>
        <v>0</v>
      </c>
      <c r="C35" s="20" t="str">
        <f>[2]GBG!B27</f>
        <v>Hamill, Ed</v>
      </c>
      <c r="D35" s="21">
        <f>[2]GBG!X27</f>
        <v>0</v>
      </c>
      <c r="E35" s="20">
        <f>[2]GBG!AJ27</f>
        <v>0</v>
      </c>
      <c r="F35" s="20">
        <f>[2]GBG!AU27</f>
        <v>0</v>
      </c>
      <c r="G35" s="20">
        <f>[2]GBG!BG27</f>
        <v>0</v>
      </c>
      <c r="H35" s="20">
        <f>[2]GBG!BR27</f>
        <v>0</v>
      </c>
      <c r="I35" s="31" t="e">
        <f>E35*7/D35</f>
        <v>#DIV/0!</v>
      </c>
      <c r="J35" s="31" t="e">
        <f>F35*7/D35</f>
        <v>#DIV/0!</v>
      </c>
      <c r="K35" s="31" t="e">
        <f>G35*7/D35</f>
        <v>#DIV/0!</v>
      </c>
      <c r="L35" s="31" t="e">
        <f>H35*7/D35</f>
        <v>#DIV/0!</v>
      </c>
      <c r="M35" s="20">
        <f>[2]GBG!CD27</f>
        <v>0</v>
      </c>
      <c r="N35" s="20">
        <f>[2]GBG!CO27</f>
        <v>0</v>
      </c>
      <c r="O35" s="20">
        <f>[2]GBG!DA27</f>
        <v>0</v>
      </c>
    </row>
    <row r="36" spans="1:15" ht="17.100000000000001" customHeight="1" x14ac:dyDescent="0.2">
      <c r="A36" s="19">
        <f>[2]GBG!A28</f>
        <v>50</v>
      </c>
      <c r="B36" s="19">
        <f>[2]GBG!M28</f>
        <v>2</v>
      </c>
      <c r="C36" s="20" t="str">
        <f>[2]GBG!B28</f>
        <v>Ettien, Scott</v>
      </c>
      <c r="D36" s="21">
        <f>[2]GBG!X28</f>
        <v>6</v>
      </c>
      <c r="E36" s="20">
        <f>[2]GBG!AJ28</f>
        <v>8</v>
      </c>
      <c r="F36" s="20">
        <f>[2]GBG!AU28</f>
        <v>7</v>
      </c>
      <c r="G36" s="20">
        <f>[2]GBG!BG28</f>
        <v>9</v>
      </c>
      <c r="H36" s="20">
        <f>[2]GBG!BR28</f>
        <v>3</v>
      </c>
      <c r="I36" s="31">
        <f>E36*7/D36</f>
        <v>9.3333333333333339</v>
      </c>
      <c r="J36" s="31">
        <f>F36*7/D36</f>
        <v>8.1666666666666661</v>
      </c>
      <c r="K36" s="31">
        <f>G36*7/D36</f>
        <v>10.5</v>
      </c>
      <c r="L36" s="31">
        <f>H36*7/D36</f>
        <v>3.5</v>
      </c>
      <c r="M36" s="20">
        <f>[2]GBG!CD28</f>
        <v>0</v>
      </c>
      <c r="N36" s="20">
        <f>[2]GBG!CO28</f>
        <v>2</v>
      </c>
      <c r="O36" s="20">
        <f>[2]GBG!DA28</f>
        <v>0</v>
      </c>
    </row>
    <row r="37" spans="1:15" ht="17.100000000000001" customHeight="1" x14ac:dyDescent="0.2">
      <c r="A37" s="19">
        <f>[2]GBG!A29</f>
        <v>47</v>
      </c>
      <c r="B37" s="19">
        <f>[2]GBG!M29</f>
        <v>4</v>
      </c>
      <c r="C37" s="20" t="str">
        <f>[2]GBG!B29</f>
        <v>Matias, Angel "Pete"</v>
      </c>
      <c r="D37" s="21">
        <f>[2]GBG!X29</f>
        <v>14</v>
      </c>
      <c r="E37" s="20">
        <f>[2]GBG!AJ29</f>
        <v>26</v>
      </c>
      <c r="F37" s="20">
        <f>[2]GBG!AU29</f>
        <v>25</v>
      </c>
      <c r="G37" s="20">
        <f>[2]GBG!BG29</f>
        <v>13</v>
      </c>
      <c r="H37" s="20">
        <f>[2]GBG!BR29</f>
        <v>5</v>
      </c>
      <c r="I37" s="31">
        <f>E37*7/D37</f>
        <v>13</v>
      </c>
      <c r="J37" s="31">
        <f>F37*7/D37</f>
        <v>12.5</v>
      </c>
      <c r="K37" s="31">
        <f>G37*7/D37</f>
        <v>6.5</v>
      </c>
      <c r="L37" s="31">
        <f>H37*7/D37</f>
        <v>2.5</v>
      </c>
      <c r="M37" s="20">
        <f>[2]GBG!CD29</f>
        <v>0</v>
      </c>
      <c r="N37" s="20">
        <f>[2]GBG!CO29</f>
        <v>2</v>
      </c>
      <c r="O37" s="20">
        <f>[2]GBG!DA29</f>
        <v>0</v>
      </c>
    </row>
    <row r="38" spans="1:15" ht="17.100000000000001" customHeight="1" x14ac:dyDescent="0.2">
      <c r="A38" s="19"/>
      <c r="B38" s="19"/>
      <c r="C38" s="20"/>
      <c r="D38" s="21"/>
      <c r="E38" s="20"/>
      <c r="F38" s="20"/>
      <c r="G38" s="20"/>
      <c r="H38" s="20"/>
      <c r="I38" s="31"/>
      <c r="J38" s="31"/>
      <c r="K38" s="31"/>
      <c r="L38" s="31"/>
      <c r="M38" s="20"/>
      <c r="N38" s="20"/>
      <c r="O38" s="20"/>
    </row>
    <row r="39" spans="1:15" ht="17.100000000000001" customHeight="1" x14ac:dyDescent="0.2">
      <c r="A39" s="19"/>
      <c r="B39" s="19"/>
      <c r="C39" s="20"/>
      <c r="D39" s="21"/>
      <c r="E39" s="20"/>
      <c r="F39" s="20"/>
      <c r="G39" s="20"/>
      <c r="H39" s="20"/>
      <c r="I39" s="31"/>
      <c r="J39" s="31"/>
      <c r="K39" s="31"/>
      <c r="L39" s="31"/>
      <c r="M39" s="20"/>
      <c r="N39" s="20"/>
      <c r="O39" s="20"/>
    </row>
    <row r="40" spans="1:15" ht="17.100000000000001" customHeight="1" x14ac:dyDescent="0.2">
      <c r="A40" s="19"/>
      <c r="B40" s="19"/>
      <c r="C40" s="20"/>
      <c r="D40" s="21"/>
      <c r="E40" s="20"/>
      <c r="F40" s="20"/>
      <c r="G40" s="20"/>
      <c r="H40" s="20"/>
      <c r="I40" s="20"/>
      <c r="J40" s="20"/>
      <c r="K40" s="20"/>
      <c r="L40" s="20"/>
      <c r="M40" s="31"/>
      <c r="N40" s="31"/>
      <c r="O40" s="31"/>
    </row>
    <row r="41" spans="1:15" ht="17.100000000000001" customHeight="1" x14ac:dyDescent="0.2">
      <c r="A41" s="19"/>
      <c r="B41" s="19"/>
      <c r="C41" s="20"/>
      <c r="D41" s="21"/>
      <c r="E41" s="20"/>
      <c r="F41" s="20"/>
      <c r="G41" s="20"/>
      <c r="H41" s="20"/>
      <c r="I41" s="20"/>
      <c r="J41" s="20"/>
      <c r="K41" s="20"/>
      <c r="L41" s="20"/>
      <c r="M41" s="31"/>
      <c r="N41" s="31"/>
      <c r="O41" s="31"/>
    </row>
    <row r="42" spans="1:15" ht="17.100000000000001" customHeight="1" x14ac:dyDescent="0.2">
      <c r="A42" s="22"/>
      <c r="B42" s="22">
        <f>[2]GBG!M34</f>
        <v>20</v>
      </c>
      <c r="C42" s="22" t="s">
        <v>59</v>
      </c>
      <c r="D42" s="21">
        <f>[2]GBG!X34</f>
        <v>65</v>
      </c>
      <c r="E42" s="20">
        <f>[2]GBG!AJ34</f>
        <v>113</v>
      </c>
      <c r="F42" s="20">
        <f>[2]GBG!AU34</f>
        <v>89</v>
      </c>
      <c r="G42" s="20">
        <f>[2]GBG!BG34</f>
        <v>51</v>
      </c>
      <c r="H42" s="20">
        <f>[2]GBG!BR34</f>
        <v>63</v>
      </c>
      <c r="I42" s="31">
        <f>E42*7/D42</f>
        <v>12.169230769230769</v>
      </c>
      <c r="J42" s="31">
        <f>F42*7/D42</f>
        <v>9.5846153846153843</v>
      </c>
      <c r="K42" s="32">
        <f>G42*7/D42</f>
        <v>5.4923076923076923</v>
      </c>
      <c r="L42" s="32">
        <f>H42*7/D42</f>
        <v>6.7846153846153845</v>
      </c>
      <c r="M42" s="20">
        <f>[2]GBG!CD34</f>
        <v>0</v>
      </c>
      <c r="N42" s="20">
        <f>[2]GBG!CO34</f>
        <v>9</v>
      </c>
      <c r="O42" s="20">
        <f>[2]GBG!DA34</f>
        <v>0</v>
      </c>
    </row>
    <row r="43" spans="1:15" ht="17.100000000000001" customHeight="1" x14ac:dyDescent="0.2"/>
    <row r="44" spans="1:15" ht="17.100000000000001" customHeight="1" x14ac:dyDescent="0.2"/>
    <row r="45" spans="1:15" ht="17.100000000000001" customHeight="1" x14ac:dyDescent="0.2"/>
    <row r="46" spans="1:15" ht="17.100000000000001" customHeight="1" x14ac:dyDescent="0.2"/>
    <row r="47" spans="1:15" ht="17.100000000000001" customHeight="1" x14ac:dyDescent="0.2"/>
  </sheetData>
  <pageMargins left="0.25" right="0.25" top="0.5" bottom="0.5" header="0.25" footer="0"/>
  <pageSetup orientation="portrait" r:id="rId1"/>
  <headerFooter alignWithMargins="0">
    <oddHeader>&amp;CYork County Oldtimers Baseball League Statistics Sheet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7"/>
  <sheetViews>
    <sheetView zoomScaleNormal="100" workbookViewId="0">
      <selection activeCell="R13" sqref="R13"/>
    </sheetView>
  </sheetViews>
  <sheetFormatPr defaultRowHeight="12.75" x14ac:dyDescent="0.2"/>
  <cols>
    <col min="1" max="1" width="5.7109375" customWidth="1"/>
    <col min="2" max="2" width="4.7109375" customWidth="1"/>
    <col min="3" max="3" width="16.7109375" customWidth="1"/>
    <col min="4" max="4" width="7.7109375" customWidth="1"/>
    <col min="5" max="15" width="5.7109375" customWidth="1"/>
  </cols>
  <sheetData>
    <row r="1" spans="1:15" s="8" customFormat="1" ht="17.100000000000001" customHeight="1" x14ac:dyDescent="0.25">
      <c r="A1" s="1" t="s">
        <v>0</v>
      </c>
      <c r="B1" s="2"/>
      <c r="C1" s="2"/>
      <c r="D1" s="2"/>
      <c r="E1" s="3"/>
      <c r="F1" s="4"/>
      <c r="G1" s="5" t="s">
        <v>1</v>
      </c>
      <c r="H1" s="6" t="s">
        <v>2</v>
      </c>
      <c r="I1" s="7" t="s">
        <v>80</v>
      </c>
      <c r="J1" s="5" t="s">
        <v>4</v>
      </c>
      <c r="K1" s="6" t="s">
        <v>2</v>
      </c>
      <c r="L1" s="7" t="s">
        <v>22</v>
      </c>
      <c r="M1" s="5" t="s">
        <v>7</v>
      </c>
      <c r="N1" s="6" t="s">
        <v>2</v>
      </c>
      <c r="O1" s="7" t="s">
        <v>81</v>
      </c>
    </row>
    <row r="2" spans="1:15" s="8" customFormat="1" ht="17.100000000000001" customHeight="1" x14ac:dyDescent="0.25">
      <c r="A2" s="2"/>
      <c r="B2" s="2"/>
      <c r="C2" s="2"/>
      <c r="D2" s="2"/>
      <c r="E2" s="3"/>
      <c r="F2" s="3"/>
      <c r="G2" s="9">
        <v>41889</v>
      </c>
      <c r="H2" s="10" t="s">
        <v>9</v>
      </c>
      <c r="I2" s="11"/>
      <c r="J2" s="9">
        <v>41896</v>
      </c>
      <c r="K2" s="10" t="s">
        <v>9</v>
      </c>
      <c r="L2" s="11"/>
      <c r="M2" s="9">
        <v>41903</v>
      </c>
      <c r="N2" s="10" t="s">
        <v>9</v>
      </c>
      <c r="O2" s="11"/>
    </row>
    <row r="3" spans="1:15" s="8" customFormat="1" ht="17.100000000000001" customHeight="1" x14ac:dyDescent="0.25">
      <c r="A3" s="1" t="s">
        <v>10</v>
      </c>
      <c r="B3" s="2"/>
      <c r="C3" s="1" t="s">
        <v>42</v>
      </c>
      <c r="D3" s="2"/>
      <c r="E3" s="12"/>
      <c r="F3" s="3"/>
      <c r="G3" s="13" t="s">
        <v>12</v>
      </c>
      <c r="H3" s="14" t="s">
        <v>26</v>
      </c>
      <c r="I3" s="15"/>
      <c r="J3" s="13" t="s">
        <v>12</v>
      </c>
      <c r="K3" s="14" t="s">
        <v>27</v>
      </c>
      <c r="L3" s="15"/>
      <c r="M3" s="13" t="s">
        <v>14</v>
      </c>
      <c r="N3" s="14" t="s">
        <v>13</v>
      </c>
      <c r="O3" s="15"/>
    </row>
    <row r="4" spans="1:15" s="8" customFormat="1" ht="17.100000000000001" customHeight="1" x14ac:dyDescent="0.25">
      <c r="A4" s="2"/>
      <c r="B4" s="2"/>
      <c r="C4" s="2"/>
      <c r="D4" s="2"/>
      <c r="E4" s="3"/>
      <c r="F4" s="3"/>
      <c r="G4" s="5" t="s">
        <v>17</v>
      </c>
      <c r="H4" s="6" t="s">
        <v>2</v>
      </c>
      <c r="I4" s="7" t="s">
        <v>82</v>
      </c>
      <c r="J4" s="5" t="s">
        <v>19</v>
      </c>
      <c r="K4" s="6" t="s">
        <v>2</v>
      </c>
      <c r="L4" s="7" t="s">
        <v>75</v>
      </c>
      <c r="M4" s="5" t="s">
        <v>21</v>
      </c>
      <c r="N4" s="6" t="s">
        <v>2</v>
      </c>
      <c r="O4" s="7" t="s">
        <v>83</v>
      </c>
    </row>
    <row r="5" spans="1:15" s="8" customFormat="1" ht="17.100000000000001" customHeight="1" x14ac:dyDescent="0.25">
      <c r="A5" s="1" t="s">
        <v>23</v>
      </c>
      <c r="B5" s="2"/>
      <c r="C5" s="1" t="s">
        <v>84</v>
      </c>
      <c r="D5" s="2"/>
      <c r="E5" s="12"/>
      <c r="F5" s="3"/>
      <c r="G5" s="9">
        <v>41910</v>
      </c>
      <c r="H5" s="10" t="s">
        <v>9</v>
      </c>
      <c r="I5" s="11"/>
      <c r="J5" s="9">
        <v>41917</v>
      </c>
      <c r="K5" s="10" t="s">
        <v>9</v>
      </c>
      <c r="L5" s="11"/>
      <c r="M5" s="9">
        <v>41924</v>
      </c>
      <c r="N5" s="10" t="s">
        <v>9</v>
      </c>
      <c r="O5" s="11"/>
    </row>
    <row r="6" spans="1:15" s="8" customFormat="1" ht="17.100000000000001" customHeight="1" x14ac:dyDescent="0.25">
      <c r="A6" s="2" t="s">
        <v>85</v>
      </c>
      <c r="B6" s="2"/>
      <c r="C6" s="2" t="s">
        <v>86</v>
      </c>
      <c r="D6" s="2"/>
      <c r="E6" s="3"/>
      <c r="F6" s="3"/>
      <c r="G6" s="13" t="s">
        <v>12</v>
      </c>
      <c r="H6" s="14" t="s">
        <v>66</v>
      </c>
      <c r="I6" s="15"/>
      <c r="J6" s="13" t="s">
        <v>12</v>
      </c>
      <c r="K6" s="14" t="s">
        <v>16</v>
      </c>
      <c r="L6" s="15"/>
      <c r="M6" s="13" t="s">
        <v>39</v>
      </c>
      <c r="N6" s="14" t="s">
        <v>41</v>
      </c>
      <c r="O6" s="15"/>
    </row>
    <row r="7" spans="1:15" s="8" customFormat="1" ht="17.100000000000001" customHeight="1" x14ac:dyDescent="0.25">
      <c r="A7" s="1" t="s">
        <v>28</v>
      </c>
      <c r="B7" s="2"/>
      <c r="C7" s="12">
        <v>9</v>
      </c>
      <c r="D7" s="5" t="s">
        <v>29</v>
      </c>
      <c r="E7" s="6" t="s">
        <v>5</v>
      </c>
      <c r="F7" s="7" t="s">
        <v>87</v>
      </c>
      <c r="G7" s="5" t="s">
        <v>31</v>
      </c>
      <c r="H7" s="6" t="s">
        <v>2</v>
      </c>
      <c r="I7" s="7" t="s">
        <v>8</v>
      </c>
      <c r="J7" s="5" t="s">
        <v>33</v>
      </c>
      <c r="K7" s="6" t="s">
        <v>2</v>
      </c>
      <c r="L7" s="7" t="s">
        <v>34</v>
      </c>
      <c r="M7" s="5" t="s">
        <v>35</v>
      </c>
      <c r="N7" s="6" t="s">
        <v>2</v>
      </c>
      <c r="O7" s="7" t="s">
        <v>88</v>
      </c>
    </row>
    <row r="8" spans="1:15" s="8" customFormat="1" ht="17.100000000000001" customHeight="1" x14ac:dyDescent="0.25">
      <c r="A8" s="1" t="s">
        <v>37</v>
      </c>
      <c r="B8" s="2"/>
      <c r="C8" s="12">
        <v>1</v>
      </c>
      <c r="D8" s="9">
        <v>41930</v>
      </c>
      <c r="E8" s="10" t="s">
        <v>9</v>
      </c>
      <c r="F8" s="11"/>
      <c r="G8" s="9">
        <v>41931</v>
      </c>
      <c r="H8" s="10" t="s">
        <v>9</v>
      </c>
      <c r="I8" s="11"/>
      <c r="J8" s="9">
        <v>41938</v>
      </c>
      <c r="K8" s="10" t="s">
        <v>9</v>
      </c>
      <c r="L8" s="11"/>
      <c r="M8" s="9">
        <v>41945</v>
      </c>
      <c r="N8" s="10" t="s">
        <v>9</v>
      </c>
      <c r="O8" s="11"/>
    </row>
    <row r="9" spans="1:15" s="8" customFormat="1" ht="17.100000000000001" customHeight="1" x14ac:dyDescent="0.25">
      <c r="A9" s="1" t="s">
        <v>38</v>
      </c>
      <c r="B9" s="2"/>
      <c r="C9" s="12">
        <v>0</v>
      </c>
      <c r="D9" s="13" t="s">
        <v>14</v>
      </c>
      <c r="E9" s="14" t="s">
        <v>25</v>
      </c>
      <c r="F9" s="15"/>
      <c r="G9" s="13" t="s">
        <v>14</v>
      </c>
      <c r="H9" s="14" t="s">
        <v>15</v>
      </c>
      <c r="I9" s="15"/>
      <c r="J9" s="13" t="s">
        <v>14</v>
      </c>
      <c r="K9" s="14" t="s">
        <v>11</v>
      </c>
      <c r="L9" s="15"/>
      <c r="M9" s="13" t="s">
        <v>12</v>
      </c>
      <c r="N9" s="14" t="s">
        <v>25</v>
      </c>
      <c r="O9" s="15"/>
    </row>
    <row r="10" spans="1:15" s="8" customFormat="1" ht="17.100000000000001" customHeight="1" x14ac:dyDescent="0.25">
      <c r="A10" s="1"/>
      <c r="B10" s="1"/>
      <c r="C10" s="1"/>
      <c r="D10" s="1"/>
      <c r="E10" s="12"/>
      <c r="F10" s="12"/>
      <c r="G10" s="1"/>
      <c r="H10" s="1"/>
      <c r="I10" s="12"/>
      <c r="J10" s="1"/>
      <c r="K10" s="1"/>
      <c r="L10" s="12"/>
      <c r="M10" s="1"/>
      <c r="N10" s="1"/>
      <c r="O10" s="1"/>
    </row>
    <row r="11" spans="1:15" ht="17.100000000000001" customHeight="1" x14ac:dyDescent="0.2">
      <c r="A11" s="16" t="s">
        <v>44</v>
      </c>
      <c r="B11" s="16" t="s">
        <v>45</v>
      </c>
      <c r="C11" s="17" t="s">
        <v>46</v>
      </c>
      <c r="D11" s="16" t="s">
        <v>47</v>
      </c>
      <c r="E11" s="16" t="s">
        <v>48</v>
      </c>
      <c r="F11" s="16" t="s">
        <v>49</v>
      </c>
      <c r="G11" s="16" t="s">
        <v>50</v>
      </c>
      <c r="H11" s="16" t="s">
        <v>51</v>
      </c>
      <c r="I11" s="16" t="s">
        <v>52</v>
      </c>
      <c r="J11" s="16" t="s">
        <v>53</v>
      </c>
      <c r="K11" s="16" t="s">
        <v>54</v>
      </c>
      <c r="L11" s="16" t="s">
        <v>55</v>
      </c>
      <c r="M11" s="16" t="s">
        <v>56</v>
      </c>
      <c r="N11" s="16" t="s">
        <v>57</v>
      </c>
      <c r="O11" s="18" t="s">
        <v>58</v>
      </c>
    </row>
    <row r="12" spans="1:15" ht="17.100000000000001" customHeight="1" x14ac:dyDescent="0.2">
      <c r="A12" s="19">
        <f>[3]GBG!A4</f>
        <v>49</v>
      </c>
      <c r="B12" s="19">
        <f>[3]GBG!M4</f>
        <v>5</v>
      </c>
      <c r="C12" s="20" t="str">
        <f>[3]GBG!B4</f>
        <v>Rentzel, Mike</v>
      </c>
      <c r="D12" s="20">
        <f>[3]GBG!X4</f>
        <v>15</v>
      </c>
      <c r="E12" s="20">
        <f>[3]GBG!AJ4</f>
        <v>5</v>
      </c>
      <c r="F12" s="20">
        <f>[3]GBG!AU4</f>
        <v>8</v>
      </c>
      <c r="G12" s="20">
        <f>[3]GBG!BG4</f>
        <v>1</v>
      </c>
      <c r="H12" s="20">
        <f>[3]GBG!BR4</f>
        <v>0</v>
      </c>
      <c r="I12" s="20">
        <f>[3]GBG!CD4</f>
        <v>0</v>
      </c>
      <c r="J12" s="20">
        <f>[3]GBG!CO4</f>
        <v>2</v>
      </c>
      <c r="K12" s="20">
        <f>[3]GBG!DA4</f>
        <v>2</v>
      </c>
      <c r="L12" s="20">
        <f>[3]GBG!DL4</f>
        <v>0</v>
      </c>
      <c r="M12" s="21">
        <f t="shared" ref="M12:M24" si="0">F12/D12</f>
        <v>0.53333333333333333</v>
      </c>
      <c r="N12" s="20">
        <f>F12+G12+(H12*2)+(I12*3)</f>
        <v>9</v>
      </c>
      <c r="O12" s="21">
        <f>N12/D12</f>
        <v>0.6</v>
      </c>
    </row>
    <row r="13" spans="1:15" ht="17.100000000000001" customHeight="1" x14ac:dyDescent="0.2">
      <c r="A13" s="19">
        <f>[3]GBG!A5</f>
        <v>49</v>
      </c>
      <c r="B13" s="19">
        <f>[3]GBG!M5</f>
        <v>10</v>
      </c>
      <c r="C13" s="20" t="str">
        <f>[3]GBG!B5</f>
        <v>Lehigh, Doug</v>
      </c>
      <c r="D13" s="20">
        <f>[3]GBG!X5</f>
        <v>32</v>
      </c>
      <c r="E13" s="20">
        <f>[3]GBG!AJ5</f>
        <v>13</v>
      </c>
      <c r="F13" s="20">
        <f>[3]GBG!AU5</f>
        <v>18</v>
      </c>
      <c r="G13" s="20">
        <f>[3]GBG!BG5</f>
        <v>2</v>
      </c>
      <c r="H13" s="20">
        <f>[3]GBG!BR5</f>
        <v>0</v>
      </c>
      <c r="I13" s="20">
        <f>[3]GBG!CD5</f>
        <v>0</v>
      </c>
      <c r="J13" s="20">
        <f>[3]GBG!CO5</f>
        <v>13</v>
      </c>
      <c r="K13" s="20">
        <f>[3]GBG!DA5</f>
        <v>5</v>
      </c>
      <c r="L13" s="20">
        <f>[3]GBG!DL5</f>
        <v>0</v>
      </c>
      <c r="M13" s="21">
        <f t="shared" si="0"/>
        <v>0.5625</v>
      </c>
      <c r="N13" s="20">
        <f>F13+G13+(H13*2)+(I13*3)</f>
        <v>20</v>
      </c>
      <c r="O13" s="21">
        <f t="shared" ref="O13:O24" si="1">N13/D13</f>
        <v>0.625</v>
      </c>
    </row>
    <row r="14" spans="1:15" ht="17.100000000000001" customHeight="1" x14ac:dyDescent="0.2">
      <c r="A14" s="19">
        <f>[3]GBG!A6</f>
        <v>52</v>
      </c>
      <c r="B14" s="19">
        <f>[3]GBG!M6</f>
        <v>10</v>
      </c>
      <c r="C14" s="20" t="str">
        <f>[3]GBG!B6</f>
        <v>Herman,Jeff</v>
      </c>
      <c r="D14" s="20">
        <f>[3]GBG!X6</f>
        <v>34</v>
      </c>
      <c r="E14" s="20">
        <f>[3]GBG!AJ6</f>
        <v>10</v>
      </c>
      <c r="F14" s="20">
        <f>[3]GBG!AU6</f>
        <v>15</v>
      </c>
      <c r="G14" s="20">
        <f>[3]GBG!BG6</f>
        <v>5</v>
      </c>
      <c r="H14" s="20">
        <f>[3]GBG!BR6</f>
        <v>0</v>
      </c>
      <c r="I14" s="20">
        <f>[3]GBG!CD6</f>
        <v>1</v>
      </c>
      <c r="J14" s="20">
        <f>[3]GBG!CO6</f>
        <v>17</v>
      </c>
      <c r="K14" s="20">
        <f>[3]GBG!DA6</f>
        <v>3</v>
      </c>
      <c r="L14" s="20">
        <f>[3]GBG!DL6</f>
        <v>4</v>
      </c>
      <c r="M14" s="21">
        <f t="shared" si="0"/>
        <v>0.44117647058823528</v>
      </c>
      <c r="N14" s="20">
        <f t="shared" ref="N14:N24" si="2">F14+G14+(H14*2)+(I14*3)</f>
        <v>23</v>
      </c>
      <c r="O14" s="21">
        <f t="shared" si="1"/>
        <v>0.67647058823529416</v>
      </c>
    </row>
    <row r="15" spans="1:15" ht="17.100000000000001" customHeight="1" x14ac:dyDescent="0.2">
      <c r="A15" s="19">
        <f>[3]GBG!A7</f>
        <v>48</v>
      </c>
      <c r="B15" s="19">
        <f>[3]GBG!M7</f>
        <v>10</v>
      </c>
      <c r="C15" s="20" t="str">
        <f>[3]GBG!B7</f>
        <v>Swartz, Mark</v>
      </c>
      <c r="D15" s="20">
        <f>[3]GBG!X7</f>
        <v>30</v>
      </c>
      <c r="E15" s="20">
        <f>[3]GBG!AJ7</f>
        <v>9</v>
      </c>
      <c r="F15" s="20">
        <f>[3]GBG!AU7</f>
        <v>12</v>
      </c>
      <c r="G15" s="20">
        <f>[3]GBG!BG7</f>
        <v>3</v>
      </c>
      <c r="H15" s="20">
        <f>[3]GBG!BR7</f>
        <v>0</v>
      </c>
      <c r="I15" s="20">
        <f>[3]GBG!CD7</f>
        <v>0</v>
      </c>
      <c r="J15" s="20">
        <f>[3]GBG!CO7</f>
        <v>8</v>
      </c>
      <c r="K15" s="20">
        <f>[3]GBG!DA7</f>
        <v>8</v>
      </c>
      <c r="L15" s="20">
        <f>[3]GBG!DL7</f>
        <v>2</v>
      </c>
      <c r="M15" s="21">
        <f t="shared" si="0"/>
        <v>0.4</v>
      </c>
      <c r="N15" s="20">
        <f t="shared" si="2"/>
        <v>15</v>
      </c>
      <c r="O15" s="21">
        <f t="shared" si="1"/>
        <v>0.5</v>
      </c>
    </row>
    <row r="16" spans="1:15" ht="17.100000000000001" customHeight="1" x14ac:dyDescent="0.2">
      <c r="A16" s="19">
        <f>[3]GBG!A8</f>
        <v>48</v>
      </c>
      <c r="B16" s="19">
        <f>[3]GBG!M8</f>
        <v>9</v>
      </c>
      <c r="C16" s="20" t="str">
        <f>[3]GBG!B8</f>
        <v>Golden, Terry</v>
      </c>
      <c r="D16" s="20">
        <f>[3]GBG!X8</f>
        <v>29</v>
      </c>
      <c r="E16" s="20">
        <f>[3]GBG!AJ8</f>
        <v>7</v>
      </c>
      <c r="F16" s="20">
        <f>[3]GBG!AU8</f>
        <v>7</v>
      </c>
      <c r="G16" s="20">
        <f>[3]GBG!BG8</f>
        <v>3</v>
      </c>
      <c r="H16" s="20">
        <f>[3]GBG!BR8</f>
        <v>0</v>
      </c>
      <c r="I16" s="20">
        <f>[3]GBG!CD8</f>
        <v>0</v>
      </c>
      <c r="J16" s="20">
        <f>[3]GBG!CO8</f>
        <v>9</v>
      </c>
      <c r="K16" s="20">
        <f>[3]GBG!DA8</f>
        <v>5</v>
      </c>
      <c r="L16" s="20">
        <f>[3]GBG!DL8</f>
        <v>3</v>
      </c>
      <c r="M16" s="21">
        <f t="shared" si="0"/>
        <v>0.2413793103448276</v>
      </c>
      <c r="N16" s="20">
        <f t="shared" si="2"/>
        <v>10</v>
      </c>
      <c r="O16" s="21">
        <f t="shared" si="1"/>
        <v>0.34482758620689657</v>
      </c>
    </row>
    <row r="17" spans="1:15" ht="17.100000000000001" customHeight="1" x14ac:dyDescent="0.2">
      <c r="A17" s="19">
        <f>[3]GBG!A9</f>
        <v>44</v>
      </c>
      <c r="B17" s="19">
        <f>[3]GBG!M9</f>
        <v>9</v>
      </c>
      <c r="C17" s="20" t="str">
        <f>[3]GBG!B9</f>
        <v>Philips, Jack</v>
      </c>
      <c r="D17" s="20">
        <f>[3]GBG!X9</f>
        <v>26</v>
      </c>
      <c r="E17" s="20">
        <f>[3]GBG!AJ9</f>
        <v>6</v>
      </c>
      <c r="F17" s="20">
        <f>[3]GBG!AU9</f>
        <v>10</v>
      </c>
      <c r="G17" s="20">
        <f>[3]GBG!BG9</f>
        <v>0</v>
      </c>
      <c r="H17" s="20">
        <f>[3]GBG!BR9</f>
        <v>0</v>
      </c>
      <c r="I17" s="20">
        <f>[3]GBG!CD9</f>
        <v>0</v>
      </c>
      <c r="J17" s="20">
        <f>[3]GBG!CO9</f>
        <v>8</v>
      </c>
      <c r="K17" s="20">
        <f>[3]GBG!DA9</f>
        <v>6</v>
      </c>
      <c r="L17" s="20">
        <f>[3]GBG!DL9</f>
        <v>0</v>
      </c>
      <c r="M17" s="21">
        <f t="shared" si="0"/>
        <v>0.38461538461538464</v>
      </c>
      <c r="N17" s="20">
        <f t="shared" si="2"/>
        <v>10</v>
      </c>
      <c r="O17" s="21">
        <f t="shared" si="1"/>
        <v>0.38461538461538464</v>
      </c>
    </row>
    <row r="18" spans="1:15" ht="17.100000000000001" customHeight="1" x14ac:dyDescent="0.2">
      <c r="A18" s="19">
        <f>[3]GBG!A10</f>
        <v>63</v>
      </c>
      <c r="B18" s="19">
        <f>[3]GBG!M10</f>
        <v>8</v>
      </c>
      <c r="C18" s="20" t="str">
        <f>[3]GBG!B10</f>
        <v>LaCoe, Curt</v>
      </c>
      <c r="D18" s="20">
        <f>[3]GBG!X10</f>
        <v>23</v>
      </c>
      <c r="E18" s="20">
        <f>[3]GBG!AJ10</f>
        <v>6</v>
      </c>
      <c r="F18" s="20">
        <f>[3]GBG!AU10</f>
        <v>7</v>
      </c>
      <c r="G18" s="20">
        <f>[3]GBG!BG10</f>
        <v>3</v>
      </c>
      <c r="H18" s="20">
        <f>[3]GBG!BR10</f>
        <v>0</v>
      </c>
      <c r="I18" s="20">
        <f>[3]GBG!CD10</f>
        <v>0</v>
      </c>
      <c r="J18" s="20">
        <f>[3]GBG!CO10</f>
        <v>7</v>
      </c>
      <c r="K18" s="20">
        <f>[3]GBG!DA10</f>
        <v>6</v>
      </c>
      <c r="L18" s="20">
        <f>[3]GBG!DL10</f>
        <v>3</v>
      </c>
      <c r="M18" s="21">
        <f t="shared" si="0"/>
        <v>0.30434782608695654</v>
      </c>
      <c r="N18" s="20">
        <f t="shared" si="2"/>
        <v>10</v>
      </c>
      <c r="O18" s="21">
        <f t="shared" si="1"/>
        <v>0.43478260869565216</v>
      </c>
    </row>
    <row r="19" spans="1:15" ht="17.100000000000001" customHeight="1" x14ac:dyDescent="0.2">
      <c r="A19" s="19">
        <f>[3]GBG!A11</f>
        <v>53</v>
      </c>
      <c r="B19" s="19">
        <f>[3]GBG!M11</f>
        <v>10</v>
      </c>
      <c r="C19" s="20" t="str">
        <f>[3]GBG!B11</f>
        <v>Smith, Ray</v>
      </c>
      <c r="D19" s="20">
        <f>[3]GBG!X11</f>
        <v>30</v>
      </c>
      <c r="E19" s="20">
        <f>[3]GBG!AJ11</f>
        <v>7</v>
      </c>
      <c r="F19" s="20">
        <f>[3]GBG!AU11</f>
        <v>14</v>
      </c>
      <c r="G19" s="20">
        <f>[3]GBG!BG11</f>
        <v>0</v>
      </c>
      <c r="H19" s="20">
        <f>[3]GBG!BR11</f>
        <v>0</v>
      </c>
      <c r="I19" s="20">
        <f>[3]GBG!CD11</f>
        <v>0</v>
      </c>
      <c r="J19" s="20">
        <f>[3]GBG!CO11</f>
        <v>5</v>
      </c>
      <c r="K19" s="20">
        <f>[3]GBG!DA11</f>
        <v>7</v>
      </c>
      <c r="L19" s="20">
        <f>[3]GBG!DL11</f>
        <v>1</v>
      </c>
      <c r="M19" s="21">
        <f t="shared" si="0"/>
        <v>0.46666666666666667</v>
      </c>
      <c r="N19" s="20">
        <f t="shared" si="2"/>
        <v>14</v>
      </c>
      <c r="O19" s="21">
        <f t="shared" si="1"/>
        <v>0.46666666666666667</v>
      </c>
    </row>
    <row r="20" spans="1:15" ht="17.100000000000001" customHeight="1" x14ac:dyDescent="0.2">
      <c r="A20" s="19">
        <f>[3]GBG!A12</f>
        <v>49</v>
      </c>
      <c r="B20" s="19">
        <f>[3]GBG!M12</f>
        <v>10</v>
      </c>
      <c r="C20" s="20" t="str">
        <f>[3]GBG!B12</f>
        <v>Sheffy, Eric</v>
      </c>
      <c r="D20" s="20">
        <f>[3]GBG!X12</f>
        <v>32</v>
      </c>
      <c r="E20" s="20">
        <f>[3]GBG!AJ12</f>
        <v>6</v>
      </c>
      <c r="F20" s="20">
        <f>[3]GBG!AU12</f>
        <v>7</v>
      </c>
      <c r="G20" s="20">
        <f>[3]GBG!BG12</f>
        <v>0</v>
      </c>
      <c r="H20" s="20">
        <f>[3]GBG!BR12</f>
        <v>0</v>
      </c>
      <c r="I20" s="20">
        <f>[3]GBG!CD12</f>
        <v>0</v>
      </c>
      <c r="J20" s="20">
        <f>[3]GBG!CO12</f>
        <v>8</v>
      </c>
      <c r="K20" s="20">
        <f>[3]GBG!DA12</f>
        <v>5</v>
      </c>
      <c r="L20" s="20">
        <f>[3]GBG!DL12</f>
        <v>6</v>
      </c>
      <c r="M20" s="21">
        <f t="shared" si="0"/>
        <v>0.21875</v>
      </c>
      <c r="N20" s="20">
        <f t="shared" si="2"/>
        <v>7</v>
      </c>
      <c r="O20" s="21">
        <f t="shared" si="1"/>
        <v>0.21875</v>
      </c>
    </row>
    <row r="21" spans="1:15" ht="17.100000000000001" customHeight="1" x14ac:dyDescent="0.2">
      <c r="A21" s="19">
        <f>[3]GBG!A13</f>
        <v>45</v>
      </c>
      <c r="B21" s="19">
        <f>[3]GBG!M13</f>
        <v>8</v>
      </c>
      <c r="C21" s="20" t="str">
        <f>[3]GBG!B13</f>
        <v>Lehman, Ron</v>
      </c>
      <c r="D21" s="20">
        <f>[3]GBG!X13</f>
        <v>24</v>
      </c>
      <c r="E21" s="20">
        <f>[3]GBG!AJ13</f>
        <v>9</v>
      </c>
      <c r="F21" s="20">
        <f>[3]GBG!AU13</f>
        <v>10</v>
      </c>
      <c r="G21" s="20">
        <f>[3]GBG!BG13</f>
        <v>2</v>
      </c>
      <c r="H21" s="20">
        <f>[3]GBG!BR13</f>
        <v>0</v>
      </c>
      <c r="I21" s="20">
        <f>[3]GBG!CD13</f>
        <v>0</v>
      </c>
      <c r="J21" s="20">
        <f>[3]GBG!CO13</f>
        <v>5</v>
      </c>
      <c r="K21" s="20">
        <f>[3]GBG!DA13</f>
        <v>2</v>
      </c>
      <c r="L21" s="20">
        <f>[3]GBG!DL13</f>
        <v>1</v>
      </c>
      <c r="M21" s="21">
        <f t="shared" si="0"/>
        <v>0.41666666666666669</v>
      </c>
      <c r="N21" s="20">
        <f t="shared" si="2"/>
        <v>12</v>
      </c>
      <c r="O21" s="21">
        <f t="shared" si="1"/>
        <v>0.5</v>
      </c>
    </row>
    <row r="22" spans="1:15" ht="17.100000000000001" customHeight="1" x14ac:dyDescent="0.2">
      <c r="A22" s="19">
        <f>[3]GBG!A14</f>
        <v>55</v>
      </c>
      <c r="B22" s="19">
        <f>[3]GBG!M14</f>
        <v>8</v>
      </c>
      <c r="C22" s="20" t="str">
        <f>[3]GBG!B14</f>
        <v>Bialek, Dave</v>
      </c>
      <c r="D22" s="20">
        <f>[3]GBG!X14</f>
        <v>27</v>
      </c>
      <c r="E22" s="20">
        <f>[3]GBG!AJ14</f>
        <v>8</v>
      </c>
      <c r="F22" s="20">
        <f>[3]GBG!AU14</f>
        <v>11</v>
      </c>
      <c r="G22" s="20">
        <f>[3]GBG!BG14</f>
        <v>2</v>
      </c>
      <c r="H22" s="20">
        <f>[3]GBG!BR14</f>
        <v>0</v>
      </c>
      <c r="I22" s="20">
        <f>[3]GBG!CD14</f>
        <v>0</v>
      </c>
      <c r="J22" s="20">
        <f>[3]GBG!CO14</f>
        <v>4</v>
      </c>
      <c r="K22" s="20">
        <f>[3]GBG!DA14</f>
        <v>1</v>
      </c>
      <c r="L22" s="20">
        <f>[3]GBG!DL14</f>
        <v>4</v>
      </c>
      <c r="M22" s="21">
        <f t="shared" si="0"/>
        <v>0.40740740740740738</v>
      </c>
      <c r="N22" s="20">
        <f t="shared" si="2"/>
        <v>13</v>
      </c>
      <c r="O22" s="21">
        <f t="shared" si="1"/>
        <v>0.48148148148148145</v>
      </c>
    </row>
    <row r="23" spans="1:15" ht="17.100000000000001" customHeight="1" x14ac:dyDescent="0.2">
      <c r="A23" s="19">
        <f>[3]GBG!A15</f>
        <v>45</v>
      </c>
      <c r="B23" s="19">
        <f>[3]GBG!M15</f>
        <v>9</v>
      </c>
      <c r="C23" s="20" t="str">
        <f>[3]GBG!B15</f>
        <v>Rodriguez, Miguel</v>
      </c>
      <c r="D23" s="20">
        <f>[3]GBG!X15</f>
        <v>33</v>
      </c>
      <c r="E23" s="20">
        <f>[3]GBG!AJ15</f>
        <v>11</v>
      </c>
      <c r="F23" s="20">
        <f>[3]GBG!AU15</f>
        <v>12</v>
      </c>
      <c r="G23" s="20">
        <f>[3]GBG!BG15</f>
        <v>2</v>
      </c>
      <c r="H23" s="20">
        <f>[3]GBG!BR15</f>
        <v>0</v>
      </c>
      <c r="I23" s="20">
        <f>[3]GBG!CD15</f>
        <v>0</v>
      </c>
      <c r="J23" s="20">
        <f>[3]GBG!CO15</f>
        <v>4</v>
      </c>
      <c r="K23" s="20">
        <f>[3]GBG!DA15</f>
        <v>1</v>
      </c>
      <c r="L23" s="20">
        <f>[3]GBG!DL15</f>
        <v>5</v>
      </c>
      <c r="M23" s="21">
        <f t="shared" si="0"/>
        <v>0.36363636363636365</v>
      </c>
      <c r="N23" s="20">
        <f t="shared" si="2"/>
        <v>14</v>
      </c>
      <c r="O23" s="21">
        <f t="shared" si="1"/>
        <v>0.42424242424242425</v>
      </c>
    </row>
    <row r="24" spans="1:15" ht="17.100000000000001" customHeight="1" x14ac:dyDescent="0.2">
      <c r="A24" s="19">
        <f>[3]GBG!A16</f>
        <v>57</v>
      </c>
      <c r="B24" s="19">
        <f>[3]GBG!M16</f>
        <v>2</v>
      </c>
      <c r="C24" s="20" t="str">
        <f>[3]GBG!B16</f>
        <v>Summerson, Kevin</v>
      </c>
      <c r="D24" s="20">
        <f>[3]GBG!X16</f>
        <v>5</v>
      </c>
      <c r="E24" s="20">
        <f>[3]GBG!AJ16</f>
        <v>1</v>
      </c>
      <c r="F24" s="20">
        <f>[3]GBG!AU16</f>
        <v>0</v>
      </c>
      <c r="G24" s="20">
        <f>[3]GBG!BG16</f>
        <v>0</v>
      </c>
      <c r="H24" s="20">
        <f>[3]GBG!BR16</f>
        <v>0</v>
      </c>
      <c r="I24" s="20">
        <f>[3]GBG!CD16</f>
        <v>0</v>
      </c>
      <c r="J24" s="20">
        <f>[3]GBG!CO16</f>
        <v>1</v>
      </c>
      <c r="K24" s="20">
        <f>[3]GBG!DA16</f>
        <v>1</v>
      </c>
      <c r="L24" s="20">
        <f>[3]GBG!DL16</f>
        <v>1</v>
      </c>
      <c r="M24" s="21">
        <f t="shared" si="0"/>
        <v>0</v>
      </c>
      <c r="N24" s="20">
        <f t="shared" si="2"/>
        <v>0</v>
      </c>
      <c r="O24" s="21">
        <f t="shared" si="1"/>
        <v>0</v>
      </c>
    </row>
    <row r="25" spans="1:15" ht="17.100000000000001" customHeight="1" x14ac:dyDescent="0.2">
      <c r="A25" s="19"/>
      <c r="B25" s="19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1"/>
      <c r="N25" s="20"/>
      <c r="O25" s="21"/>
    </row>
    <row r="26" spans="1:15" ht="17.100000000000001" customHeight="1" x14ac:dyDescent="0.2">
      <c r="A26" s="19"/>
      <c r="B26" s="19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1"/>
      <c r="N26" s="20"/>
      <c r="O26" s="21"/>
    </row>
    <row r="27" spans="1:15" ht="17.100000000000001" customHeight="1" x14ac:dyDescent="0.2">
      <c r="A27" s="19"/>
      <c r="B27" s="19">
        <f>[3]GBG!M19</f>
        <v>0</v>
      </c>
      <c r="C27" s="20" t="str">
        <f>[3]GBG!B19</f>
        <v>Others</v>
      </c>
      <c r="D27" s="20">
        <f>[3]GBG!X19</f>
        <v>0</v>
      </c>
      <c r="E27" s="20">
        <f>[3]GBG!AJ19</f>
        <v>0</v>
      </c>
      <c r="F27" s="20">
        <f>[3]GBG!AU19</f>
        <v>0</v>
      </c>
      <c r="G27" s="20">
        <f>[3]GBG!BG19</f>
        <v>0</v>
      </c>
      <c r="H27" s="20">
        <f>[3]GBG!BR19</f>
        <v>0</v>
      </c>
      <c r="I27" s="20">
        <f>[3]GBG!CD19</f>
        <v>0</v>
      </c>
      <c r="J27" s="20">
        <f>[3]GBG!CO19</f>
        <v>0</v>
      </c>
      <c r="K27" s="20">
        <f>[3]GBG!DA19</f>
        <v>0</v>
      </c>
      <c r="L27" s="20">
        <f>[3]GBG!DL19</f>
        <v>0</v>
      </c>
      <c r="M27" s="21" t="e">
        <f>F27/D27</f>
        <v>#DIV/0!</v>
      </c>
      <c r="N27" s="20">
        <f>F27+G27+(H27*2)+(I27*3)</f>
        <v>0</v>
      </c>
      <c r="O27" s="21" t="e">
        <f>N27/D27</f>
        <v>#DIV/0!</v>
      </c>
    </row>
    <row r="28" spans="1:15" ht="17.100000000000001" customHeight="1" x14ac:dyDescent="0.2">
      <c r="A28" s="19"/>
      <c r="B28" s="19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1"/>
      <c r="N28" s="20"/>
      <c r="O28" s="21"/>
    </row>
    <row r="29" spans="1:15" ht="17.100000000000001" customHeight="1" x14ac:dyDescent="0.2">
      <c r="A29" s="22">
        <f>[3]GBG!A21</f>
        <v>657</v>
      </c>
      <c r="B29" s="22">
        <f>[3]GBG!M21</f>
        <v>108</v>
      </c>
      <c r="C29" s="22" t="s">
        <v>59</v>
      </c>
      <c r="D29" s="23">
        <f>[3]GBG!X21</f>
        <v>340</v>
      </c>
      <c r="E29" s="20">
        <f>[3]GBG!AJ21</f>
        <v>98</v>
      </c>
      <c r="F29" s="20">
        <f>[3]GBG!AU21</f>
        <v>131</v>
      </c>
      <c r="G29" s="20">
        <f>[3]GBG!BG21</f>
        <v>23</v>
      </c>
      <c r="H29" s="20">
        <f>[3]GBG!BR21</f>
        <v>0</v>
      </c>
      <c r="I29" s="20">
        <f>[3]GBG!CD21</f>
        <v>1</v>
      </c>
      <c r="J29" s="20">
        <f>[3]GBG!CO21</f>
        <v>91</v>
      </c>
      <c r="K29" s="20">
        <f>[3]GBG!DA21</f>
        <v>52</v>
      </c>
      <c r="L29" s="20">
        <f>[3]GBG!DL21</f>
        <v>30</v>
      </c>
      <c r="M29" s="21">
        <f>F29/D29</f>
        <v>0.38529411764705884</v>
      </c>
      <c r="N29" s="24">
        <f>SUM(N12:N28)</f>
        <v>157</v>
      </c>
      <c r="O29" s="21">
        <f>N29/D29</f>
        <v>0.46176470588235297</v>
      </c>
    </row>
    <row r="30" spans="1:15" ht="17.100000000000001" customHeight="1" x14ac:dyDescent="0.2">
      <c r="A30" s="25">
        <f>A29/13</f>
        <v>50.53846153846154</v>
      </c>
      <c r="B30" s="10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7"/>
      <c r="N30" s="26"/>
      <c r="O30" s="27"/>
    </row>
    <row r="31" spans="1:15" s="29" customFormat="1" ht="17.100000000000001" customHeight="1" x14ac:dyDescent="0.2">
      <c r="A31" s="28"/>
      <c r="B31" s="28"/>
    </row>
    <row r="32" spans="1:15" ht="17.100000000000001" customHeight="1" x14ac:dyDescent="0.2">
      <c r="A32" s="16" t="s">
        <v>44</v>
      </c>
      <c r="B32" s="16" t="s">
        <v>45</v>
      </c>
      <c r="C32" s="16" t="s">
        <v>46</v>
      </c>
      <c r="D32" s="16" t="s">
        <v>60</v>
      </c>
      <c r="E32" s="16" t="s">
        <v>49</v>
      </c>
      <c r="F32" s="16" t="s">
        <v>48</v>
      </c>
      <c r="G32" s="16" t="s">
        <v>54</v>
      </c>
      <c r="H32" s="16" t="s">
        <v>55</v>
      </c>
      <c r="I32" s="16" t="s">
        <v>61</v>
      </c>
      <c r="J32" s="16" t="s">
        <v>62</v>
      </c>
      <c r="K32" s="16" t="s">
        <v>63</v>
      </c>
      <c r="L32" s="16" t="s">
        <v>64</v>
      </c>
      <c r="M32" s="16" t="s">
        <v>2</v>
      </c>
      <c r="N32" s="16" t="s">
        <v>5</v>
      </c>
      <c r="O32" s="30" t="s">
        <v>65</v>
      </c>
    </row>
    <row r="33" spans="1:15" ht="17.100000000000001" customHeight="1" x14ac:dyDescent="0.2">
      <c r="A33" s="19">
        <f>[3]GBG!A25</f>
        <v>49</v>
      </c>
      <c r="B33" s="19">
        <f>[3]GBG!M25</f>
        <v>0</v>
      </c>
      <c r="C33" s="20" t="str">
        <f>[3]GBG!B25</f>
        <v>Rentzel, Mike</v>
      </c>
      <c r="D33" s="21">
        <f>[3]GBG!X25</f>
        <v>0</v>
      </c>
      <c r="E33" s="20">
        <f>[3]GBG!AJ25</f>
        <v>0</v>
      </c>
      <c r="F33" s="20">
        <f>[3]GBG!AU25</f>
        <v>0</v>
      </c>
      <c r="G33" s="20">
        <f>[3]GBG!BG25</f>
        <v>0</v>
      </c>
      <c r="H33" s="20">
        <f>[3]GBG!BR25</f>
        <v>0</v>
      </c>
      <c r="I33" s="31" t="e">
        <f t="shared" ref="I33:I38" si="3">E33*7/D33</f>
        <v>#DIV/0!</v>
      </c>
      <c r="J33" s="31" t="e">
        <f t="shared" ref="J33:J38" si="4">F33*7/D33</f>
        <v>#DIV/0!</v>
      </c>
      <c r="K33" s="31" t="e">
        <f t="shared" ref="K33:K38" si="5">G33*7/D33</f>
        <v>#DIV/0!</v>
      </c>
      <c r="L33" s="31" t="e">
        <f t="shared" ref="L33:L38" si="6">H33*7/D33</f>
        <v>#DIV/0!</v>
      </c>
      <c r="M33" s="20">
        <f>[3]GBG!CD25</f>
        <v>0</v>
      </c>
      <c r="N33" s="20">
        <f>[3]GBG!CO25</f>
        <v>0</v>
      </c>
      <c r="O33" s="20">
        <f>[3]GBG!DA25</f>
        <v>0</v>
      </c>
    </row>
    <row r="34" spans="1:15" ht="17.100000000000001" customHeight="1" x14ac:dyDescent="0.2">
      <c r="A34" s="19">
        <f>[3]GBG!A26</f>
        <v>49</v>
      </c>
      <c r="B34" s="19">
        <f>[3]GBG!M26</f>
        <v>8</v>
      </c>
      <c r="C34" s="20" t="str">
        <f>[3]GBG!B26</f>
        <v>Lehigh, Doug</v>
      </c>
      <c r="D34" s="21">
        <f>[3]GBG!X26</f>
        <v>24</v>
      </c>
      <c r="E34" s="20">
        <f>[3]GBG!AJ26</f>
        <v>33</v>
      </c>
      <c r="F34" s="20">
        <f>[3]GBG!AU26</f>
        <v>16</v>
      </c>
      <c r="G34" s="20">
        <f>[3]GBG!BG26</f>
        <v>12</v>
      </c>
      <c r="H34" s="20">
        <f>[3]GBG!BR26</f>
        <v>18</v>
      </c>
      <c r="I34" s="31">
        <f>E34*7/D34</f>
        <v>9.625</v>
      </c>
      <c r="J34" s="31">
        <f>F34*7/D34</f>
        <v>4.666666666666667</v>
      </c>
      <c r="K34" s="31">
        <f>G34*7/D34</f>
        <v>3.5</v>
      </c>
      <c r="L34" s="31">
        <f>H34*7/D34</f>
        <v>5.25</v>
      </c>
      <c r="M34" s="20">
        <f>[3]GBG!CD26</f>
        <v>3</v>
      </c>
      <c r="N34" s="20">
        <f>[3]GBG!CO26</f>
        <v>0</v>
      </c>
      <c r="O34" s="20">
        <f>[3]GBG!DA26</f>
        <v>3</v>
      </c>
    </row>
    <row r="35" spans="1:15" ht="17.100000000000001" customHeight="1" x14ac:dyDescent="0.2">
      <c r="A35" s="19">
        <f>[3]GBG!A27</f>
        <v>52</v>
      </c>
      <c r="B35" s="19">
        <f>[3]GBG!M27</f>
        <v>0</v>
      </c>
      <c r="C35" s="20" t="str">
        <f>[3]GBG!B27</f>
        <v>Herman,Jeff</v>
      </c>
      <c r="D35" s="21">
        <f>[3]GBG!X27</f>
        <v>0</v>
      </c>
      <c r="E35" s="20">
        <f>[3]GBG!AJ27</f>
        <v>0</v>
      </c>
      <c r="F35" s="20">
        <f>[3]GBG!AU27</f>
        <v>0</v>
      </c>
      <c r="G35" s="20">
        <f>[3]GBG!BG27</f>
        <v>0</v>
      </c>
      <c r="H35" s="20">
        <f>[3]GBG!BR27</f>
        <v>0</v>
      </c>
      <c r="I35" s="31" t="e">
        <f t="shared" si="3"/>
        <v>#DIV/0!</v>
      </c>
      <c r="J35" s="31" t="e">
        <f t="shared" si="4"/>
        <v>#DIV/0!</v>
      </c>
      <c r="K35" s="31" t="e">
        <f t="shared" si="5"/>
        <v>#DIV/0!</v>
      </c>
      <c r="L35" s="31" t="e">
        <f t="shared" si="6"/>
        <v>#DIV/0!</v>
      </c>
      <c r="M35" s="20">
        <f>[3]GBG!CD27</f>
        <v>0</v>
      </c>
      <c r="N35" s="20">
        <f>[3]GBG!CO27</f>
        <v>0</v>
      </c>
      <c r="O35" s="20">
        <f>[3]GBG!DA27</f>
        <v>0</v>
      </c>
    </row>
    <row r="36" spans="1:15" ht="17.100000000000001" customHeight="1" x14ac:dyDescent="0.2">
      <c r="A36" s="19">
        <f>[3]GBG!A28</f>
        <v>48</v>
      </c>
      <c r="B36" s="19">
        <f>[3]GBG!M28</f>
        <v>1</v>
      </c>
      <c r="C36" s="20" t="str">
        <f>[3]GBG!B28</f>
        <v>Swartz, Mark</v>
      </c>
      <c r="D36" s="21">
        <f>[3]GBG!X28</f>
        <v>1</v>
      </c>
      <c r="E36" s="20">
        <f>[3]GBG!AJ28</f>
        <v>1</v>
      </c>
      <c r="F36" s="20">
        <f>[3]GBG!AU28</f>
        <v>3</v>
      </c>
      <c r="G36" s="20">
        <f>[3]GBG!BG28</f>
        <v>4</v>
      </c>
      <c r="H36" s="20">
        <f>[3]GBG!BR28</f>
        <v>0</v>
      </c>
      <c r="I36" s="31">
        <f t="shared" si="3"/>
        <v>7</v>
      </c>
      <c r="J36" s="31">
        <f t="shared" si="4"/>
        <v>21</v>
      </c>
      <c r="K36" s="31">
        <f t="shared" si="5"/>
        <v>28</v>
      </c>
      <c r="L36" s="31">
        <f t="shared" si="6"/>
        <v>0</v>
      </c>
      <c r="M36" s="20">
        <f>[3]GBG!CD28</f>
        <v>0</v>
      </c>
      <c r="N36" s="20">
        <f>[3]GBG!CO28</f>
        <v>0</v>
      </c>
      <c r="O36" s="20">
        <f>[3]GBG!DA28</f>
        <v>0</v>
      </c>
    </row>
    <row r="37" spans="1:15" ht="17.100000000000001" customHeight="1" x14ac:dyDescent="0.2">
      <c r="A37" s="19">
        <f>[3]GBG!A29</f>
        <v>48</v>
      </c>
      <c r="B37" s="19">
        <f>[3]GBG!M29</f>
        <v>9</v>
      </c>
      <c r="C37" s="20" t="str">
        <f>[3]GBG!B29</f>
        <v>Golden, Terry</v>
      </c>
      <c r="D37" s="21">
        <f>[3]GBG!X29</f>
        <v>35</v>
      </c>
      <c r="E37" s="20">
        <f>[3]GBG!AJ29</f>
        <v>32</v>
      </c>
      <c r="F37" s="20">
        <f>[3]GBG!AU29</f>
        <v>15</v>
      </c>
      <c r="G37" s="20">
        <f>[3]GBG!BG29</f>
        <v>7</v>
      </c>
      <c r="H37" s="20">
        <f>[3]GBG!BR29</f>
        <v>22</v>
      </c>
      <c r="I37" s="31">
        <f t="shared" si="3"/>
        <v>6.4</v>
      </c>
      <c r="J37" s="31">
        <f t="shared" si="4"/>
        <v>3</v>
      </c>
      <c r="K37" s="31">
        <f t="shared" si="5"/>
        <v>1.4</v>
      </c>
      <c r="L37" s="31">
        <f t="shared" si="6"/>
        <v>4.4000000000000004</v>
      </c>
      <c r="M37" s="20">
        <f>[3]GBG!CD29</f>
        <v>6</v>
      </c>
      <c r="N37" s="20">
        <f>[3]GBG!CO29</f>
        <v>1</v>
      </c>
      <c r="O37" s="20">
        <f>[3]GBG!DA29</f>
        <v>0</v>
      </c>
    </row>
    <row r="38" spans="1:15" ht="17.100000000000001" customHeight="1" x14ac:dyDescent="0.2">
      <c r="A38" s="19">
        <f>[3]GBG!A30</f>
        <v>63</v>
      </c>
      <c r="B38" s="19">
        <f>[3]GBG!M30</f>
        <v>4</v>
      </c>
      <c r="C38" s="20" t="str">
        <f>[3]GBG!B30</f>
        <v>LaCoe, Curt</v>
      </c>
      <c r="D38" s="21">
        <f>[3]GBG!X30</f>
        <v>9</v>
      </c>
      <c r="E38" s="20">
        <f>[3]GBG!AJ30</f>
        <v>9</v>
      </c>
      <c r="F38" s="20">
        <f>[3]GBG!AU30</f>
        <v>3</v>
      </c>
      <c r="G38" s="20">
        <f>[3]GBG!BG30</f>
        <v>7</v>
      </c>
      <c r="H38" s="20">
        <f>[3]GBG!BR30</f>
        <v>3</v>
      </c>
      <c r="I38" s="31">
        <f t="shared" si="3"/>
        <v>7</v>
      </c>
      <c r="J38" s="31">
        <f t="shared" si="4"/>
        <v>2.3333333333333335</v>
      </c>
      <c r="K38" s="31">
        <f t="shared" si="5"/>
        <v>5.4444444444444446</v>
      </c>
      <c r="L38" s="31">
        <f t="shared" si="6"/>
        <v>2.3333333333333335</v>
      </c>
      <c r="M38" s="20">
        <f>[3]GBG!CD30</f>
        <v>0</v>
      </c>
      <c r="N38" s="20">
        <f>[3]GBG!CO30</f>
        <v>0</v>
      </c>
      <c r="O38" s="20">
        <f>[3]GBG!DA30</f>
        <v>1</v>
      </c>
    </row>
    <row r="39" spans="1:15" ht="17.100000000000001" customHeight="1" x14ac:dyDescent="0.2">
      <c r="A39" s="19"/>
      <c r="B39" s="19"/>
      <c r="C39" s="20"/>
      <c r="D39" s="21"/>
      <c r="E39" s="20"/>
      <c r="F39" s="20"/>
      <c r="G39" s="20"/>
      <c r="H39" s="20"/>
      <c r="I39" s="31"/>
      <c r="J39" s="31"/>
      <c r="K39" s="31"/>
      <c r="L39" s="31"/>
      <c r="M39" s="20"/>
      <c r="N39" s="20"/>
      <c r="O39" s="20"/>
    </row>
    <row r="40" spans="1:15" ht="17.100000000000001" customHeight="1" x14ac:dyDescent="0.2">
      <c r="A40" s="19"/>
      <c r="B40" s="19"/>
      <c r="C40" s="20"/>
      <c r="D40" s="21"/>
      <c r="E40" s="20"/>
      <c r="F40" s="20"/>
      <c r="G40" s="20"/>
      <c r="H40" s="20"/>
      <c r="I40" s="20"/>
      <c r="J40" s="20"/>
      <c r="K40" s="20"/>
      <c r="L40" s="20"/>
      <c r="M40" s="31"/>
      <c r="N40" s="31"/>
      <c r="O40" s="31"/>
    </row>
    <row r="41" spans="1:15" ht="17.100000000000001" customHeight="1" x14ac:dyDescent="0.2">
      <c r="A41" s="19"/>
      <c r="B41" s="19"/>
      <c r="C41" s="20"/>
      <c r="D41" s="21"/>
      <c r="E41" s="20"/>
      <c r="F41" s="20"/>
      <c r="G41" s="20"/>
      <c r="H41" s="20"/>
      <c r="I41" s="20"/>
      <c r="J41" s="20"/>
      <c r="K41" s="20"/>
      <c r="L41" s="20"/>
      <c r="M41" s="31"/>
      <c r="N41" s="31"/>
      <c r="O41" s="31"/>
    </row>
    <row r="42" spans="1:15" ht="17.100000000000001" customHeight="1" x14ac:dyDescent="0.2">
      <c r="A42" s="22"/>
      <c r="B42" s="22">
        <f>[3]GBG!M34</f>
        <v>22</v>
      </c>
      <c r="C42" s="22" t="s">
        <v>59</v>
      </c>
      <c r="D42" s="21">
        <f>[3]GBG!X34</f>
        <v>69</v>
      </c>
      <c r="E42" s="20">
        <f>[3]GBG!AJ34</f>
        <v>75</v>
      </c>
      <c r="F42" s="20">
        <f>[3]GBG!AU34</f>
        <v>37</v>
      </c>
      <c r="G42" s="20">
        <f>[3]GBG!BG34</f>
        <v>30</v>
      </c>
      <c r="H42" s="20">
        <f>[3]GBG!BR34</f>
        <v>43</v>
      </c>
      <c r="I42" s="31">
        <f>E42*7/D42</f>
        <v>7.6086956521739131</v>
      </c>
      <c r="J42" s="31">
        <f>F42*7/D42</f>
        <v>3.7536231884057969</v>
      </c>
      <c r="K42" s="32">
        <f>G42*7/D42</f>
        <v>3.0434782608695654</v>
      </c>
      <c r="L42" s="32">
        <f>H42*7/D42</f>
        <v>4.36231884057971</v>
      </c>
      <c r="M42" s="20">
        <f>[3]GBG!CD34</f>
        <v>9</v>
      </c>
      <c r="N42" s="20">
        <f>[3]GBG!CO34</f>
        <v>1</v>
      </c>
      <c r="O42" s="20">
        <f>[3]GBG!DA34</f>
        <v>4</v>
      </c>
    </row>
    <row r="43" spans="1:15" ht="17.100000000000001" customHeight="1" x14ac:dyDescent="0.2"/>
    <row r="44" spans="1:15" ht="17.100000000000001" customHeight="1" x14ac:dyDescent="0.2"/>
    <row r="45" spans="1:15" ht="17.100000000000001" customHeight="1" x14ac:dyDescent="0.2"/>
    <row r="46" spans="1:15" ht="17.100000000000001" customHeight="1" x14ac:dyDescent="0.2"/>
    <row r="47" spans="1:15" ht="17.100000000000001" customHeight="1" x14ac:dyDescent="0.2"/>
  </sheetData>
  <pageMargins left="0.25" right="0.25" top="0.5" bottom="0.5" header="0.25" footer="0"/>
  <pageSetup orientation="portrait" r:id="rId1"/>
  <headerFooter alignWithMargins="0">
    <oddHeader>&amp;CYork County Oldtimers Baseball League Statistics Sheet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7"/>
  <sheetViews>
    <sheetView zoomScaleNormal="100" workbookViewId="0">
      <selection activeCell="S15" sqref="S15"/>
    </sheetView>
  </sheetViews>
  <sheetFormatPr defaultRowHeight="12.75" x14ac:dyDescent="0.2"/>
  <cols>
    <col min="1" max="1" width="5.7109375" customWidth="1"/>
    <col min="2" max="2" width="4.7109375" customWidth="1"/>
    <col min="3" max="3" width="16.7109375" customWidth="1"/>
    <col min="4" max="4" width="7.7109375" customWidth="1"/>
    <col min="5" max="15" width="5.7109375" customWidth="1"/>
  </cols>
  <sheetData>
    <row r="1" spans="1:15" s="8" customFormat="1" ht="17.100000000000001" customHeight="1" x14ac:dyDescent="0.25">
      <c r="A1" s="1" t="s">
        <v>0</v>
      </c>
      <c r="B1" s="2"/>
      <c r="C1" s="2"/>
      <c r="D1" s="2"/>
      <c r="E1" s="3"/>
      <c r="F1" s="4"/>
      <c r="G1" s="5" t="s">
        <v>1</v>
      </c>
      <c r="H1" s="6" t="s">
        <v>5</v>
      </c>
      <c r="I1" s="7" t="s">
        <v>80</v>
      </c>
      <c r="J1" s="5" t="s">
        <v>4</v>
      </c>
      <c r="K1" s="6" t="s">
        <v>2</v>
      </c>
      <c r="L1" s="7" t="s">
        <v>78</v>
      </c>
      <c r="M1" s="5" t="s">
        <v>7</v>
      </c>
      <c r="N1" s="6" t="s">
        <v>5</v>
      </c>
      <c r="O1" s="7" t="s">
        <v>89</v>
      </c>
    </row>
    <row r="2" spans="1:15" s="8" customFormat="1" ht="17.100000000000001" customHeight="1" x14ac:dyDescent="0.25">
      <c r="A2" s="2"/>
      <c r="B2" s="2"/>
      <c r="C2" s="2"/>
      <c r="D2" s="2"/>
      <c r="E2" s="3"/>
      <c r="F2" s="3"/>
      <c r="G2" s="9">
        <v>41889</v>
      </c>
      <c r="H2" s="10" t="s">
        <v>9</v>
      </c>
      <c r="I2" s="11"/>
      <c r="J2" s="9">
        <v>41896</v>
      </c>
      <c r="K2" s="10" t="s">
        <v>9</v>
      </c>
      <c r="L2" s="11"/>
      <c r="M2" s="9">
        <v>41903</v>
      </c>
      <c r="N2" s="10" t="s">
        <v>9</v>
      </c>
      <c r="O2" s="11"/>
    </row>
    <row r="3" spans="1:15" s="8" customFormat="1" ht="17.100000000000001" customHeight="1" x14ac:dyDescent="0.25">
      <c r="A3" s="1" t="s">
        <v>10</v>
      </c>
      <c r="B3" s="2"/>
      <c r="C3" s="1" t="s">
        <v>26</v>
      </c>
      <c r="D3" s="2"/>
      <c r="E3" s="12"/>
      <c r="F3" s="3"/>
      <c r="G3" s="13" t="s">
        <v>12</v>
      </c>
      <c r="H3" s="14" t="s">
        <v>42</v>
      </c>
      <c r="I3" s="15"/>
      <c r="J3" s="13" t="s">
        <v>14</v>
      </c>
      <c r="K3" s="14" t="s">
        <v>90</v>
      </c>
      <c r="L3" s="15"/>
      <c r="M3" s="13" t="s">
        <v>14</v>
      </c>
      <c r="N3" s="14" t="s">
        <v>41</v>
      </c>
      <c r="O3" s="15"/>
    </row>
    <row r="4" spans="1:15" s="8" customFormat="1" ht="17.100000000000001" customHeight="1" x14ac:dyDescent="0.25">
      <c r="A4" s="2"/>
      <c r="B4" s="2"/>
      <c r="C4" s="2"/>
      <c r="D4" s="2"/>
      <c r="E4" s="3"/>
      <c r="F4" s="3"/>
      <c r="G4" s="5" t="s">
        <v>17</v>
      </c>
      <c r="H4" s="6" t="s">
        <v>5</v>
      </c>
      <c r="I4" s="7" t="s">
        <v>91</v>
      </c>
      <c r="J4" s="5" t="s">
        <v>19</v>
      </c>
      <c r="K4" s="6" t="s">
        <v>5</v>
      </c>
      <c r="L4" s="7" t="s">
        <v>20</v>
      </c>
      <c r="M4" s="5" t="s">
        <v>21</v>
      </c>
      <c r="N4" s="6" t="s">
        <v>2</v>
      </c>
      <c r="O4" s="7" t="s">
        <v>92</v>
      </c>
    </row>
    <row r="5" spans="1:15" s="8" customFormat="1" ht="17.100000000000001" customHeight="1" x14ac:dyDescent="0.25">
      <c r="A5" s="1" t="s">
        <v>23</v>
      </c>
      <c r="B5" s="2"/>
      <c r="C5" s="1" t="s">
        <v>93</v>
      </c>
      <c r="D5" s="2"/>
      <c r="E5" s="12"/>
      <c r="F5" s="3"/>
      <c r="G5" s="9">
        <v>41910</v>
      </c>
      <c r="H5" s="10" t="s">
        <v>9</v>
      </c>
      <c r="I5" s="11"/>
      <c r="J5" s="9">
        <v>41917</v>
      </c>
      <c r="K5" s="10" t="s">
        <v>9</v>
      </c>
      <c r="L5" s="11"/>
      <c r="M5" s="9">
        <v>41924</v>
      </c>
      <c r="N5" s="10" t="s">
        <v>9</v>
      </c>
      <c r="O5" s="11"/>
    </row>
    <row r="6" spans="1:15" s="8" customFormat="1" ht="17.100000000000001" customHeight="1" x14ac:dyDescent="0.25">
      <c r="A6" s="2"/>
      <c r="B6" s="2"/>
      <c r="C6" s="2"/>
      <c r="D6" s="2"/>
      <c r="E6" s="3"/>
      <c r="F6" s="3"/>
      <c r="G6" s="13" t="s">
        <v>14</v>
      </c>
      <c r="H6" s="14" t="s">
        <v>94</v>
      </c>
      <c r="I6" s="15"/>
      <c r="J6" s="13" t="s">
        <v>12</v>
      </c>
      <c r="K6" s="14" t="s">
        <v>11</v>
      </c>
      <c r="L6" s="15"/>
      <c r="M6" s="13" t="s">
        <v>12</v>
      </c>
      <c r="N6" s="14" t="s">
        <v>15</v>
      </c>
      <c r="O6" s="15"/>
    </row>
    <row r="7" spans="1:15" s="8" customFormat="1" ht="17.100000000000001" customHeight="1" x14ac:dyDescent="0.25">
      <c r="A7" s="1" t="s">
        <v>28</v>
      </c>
      <c r="B7" s="2"/>
      <c r="C7" s="12">
        <v>5</v>
      </c>
      <c r="D7" s="5" t="s">
        <v>29</v>
      </c>
      <c r="E7" s="6" t="s">
        <v>2</v>
      </c>
      <c r="F7" s="7" t="s">
        <v>95</v>
      </c>
      <c r="G7" s="5" t="s">
        <v>31</v>
      </c>
      <c r="H7" s="6" t="s">
        <v>2</v>
      </c>
      <c r="I7" s="7" t="s">
        <v>96</v>
      </c>
      <c r="J7" s="5" t="s">
        <v>33</v>
      </c>
      <c r="K7" s="6" t="s">
        <v>5</v>
      </c>
      <c r="L7" s="7" t="s">
        <v>20</v>
      </c>
      <c r="M7" s="5" t="s">
        <v>35</v>
      </c>
      <c r="N7" s="6" t="s">
        <v>2</v>
      </c>
      <c r="O7" s="7" t="s">
        <v>96</v>
      </c>
    </row>
    <row r="8" spans="1:15" s="8" customFormat="1" ht="17.100000000000001" customHeight="1" x14ac:dyDescent="0.25">
      <c r="A8" s="1" t="s">
        <v>37</v>
      </c>
      <c r="B8" s="2"/>
      <c r="C8" s="12">
        <v>5</v>
      </c>
      <c r="D8" s="9">
        <v>41930</v>
      </c>
      <c r="E8" s="10" t="s">
        <v>9</v>
      </c>
      <c r="F8" s="11"/>
      <c r="G8" s="9">
        <v>41931</v>
      </c>
      <c r="H8" s="10" t="s">
        <v>9</v>
      </c>
      <c r="I8" s="11"/>
      <c r="J8" s="9">
        <v>41938</v>
      </c>
      <c r="K8" s="10" t="s">
        <v>9</v>
      </c>
      <c r="L8" s="11"/>
      <c r="M8" s="9">
        <v>41945</v>
      </c>
      <c r="N8" s="10" t="s">
        <v>9</v>
      </c>
      <c r="O8" s="11"/>
    </row>
    <row r="9" spans="1:15" s="8" customFormat="1" ht="17.100000000000001" customHeight="1" x14ac:dyDescent="0.25">
      <c r="A9" s="1" t="s">
        <v>38</v>
      </c>
      <c r="B9" s="2"/>
      <c r="C9" s="12">
        <v>0</v>
      </c>
      <c r="D9" s="13" t="s">
        <v>12</v>
      </c>
      <c r="E9" s="14" t="s">
        <v>70</v>
      </c>
      <c r="F9" s="15"/>
      <c r="G9" s="13" t="s">
        <v>12</v>
      </c>
      <c r="H9" s="14" t="s">
        <v>13</v>
      </c>
      <c r="I9" s="15"/>
      <c r="J9" s="13" t="s">
        <v>14</v>
      </c>
      <c r="K9" s="14" t="s">
        <v>27</v>
      </c>
      <c r="L9" s="15"/>
      <c r="M9" s="13" t="s">
        <v>12</v>
      </c>
      <c r="N9" s="14" t="s">
        <v>97</v>
      </c>
      <c r="O9" s="15"/>
    </row>
    <row r="10" spans="1:15" s="8" customFormat="1" ht="17.100000000000001" customHeight="1" x14ac:dyDescent="0.25">
      <c r="A10" s="1"/>
      <c r="B10" s="1"/>
      <c r="C10" s="1"/>
      <c r="D10" s="1"/>
      <c r="E10" s="12"/>
      <c r="F10" s="12"/>
      <c r="G10" s="1"/>
      <c r="H10" s="1"/>
      <c r="I10" s="12"/>
      <c r="J10" s="1"/>
      <c r="K10" s="1"/>
      <c r="L10" s="12"/>
      <c r="M10" s="1"/>
      <c r="N10" s="1"/>
      <c r="O10" s="1"/>
    </row>
    <row r="11" spans="1:15" ht="17.100000000000001" customHeight="1" x14ac:dyDescent="0.2">
      <c r="A11" s="16" t="s">
        <v>44</v>
      </c>
      <c r="B11" s="16" t="s">
        <v>45</v>
      </c>
      <c r="C11" s="17" t="s">
        <v>46</v>
      </c>
      <c r="D11" s="16" t="s">
        <v>47</v>
      </c>
      <c r="E11" s="16" t="s">
        <v>48</v>
      </c>
      <c r="F11" s="16" t="s">
        <v>49</v>
      </c>
      <c r="G11" s="16" t="s">
        <v>50</v>
      </c>
      <c r="H11" s="16" t="s">
        <v>51</v>
      </c>
      <c r="I11" s="16" t="s">
        <v>52</v>
      </c>
      <c r="J11" s="16" t="s">
        <v>53</v>
      </c>
      <c r="K11" s="16" t="s">
        <v>54</v>
      </c>
      <c r="L11" s="16" t="s">
        <v>55</v>
      </c>
      <c r="M11" s="16" t="s">
        <v>56</v>
      </c>
      <c r="N11" s="16" t="s">
        <v>57</v>
      </c>
      <c r="O11" s="18" t="s">
        <v>58</v>
      </c>
    </row>
    <row r="12" spans="1:15" ht="17.100000000000001" customHeight="1" x14ac:dyDescent="0.2">
      <c r="A12" s="19">
        <f>[4]GBG!A4</f>
        <v>38</v>
      </c>
      <c r="B12" s="19">
        <f>[4]GBG!M4</f>
        <v>8</v>
      </c>
      <c r="C12" s="20" t="str">
        <f>[4]GBG!B4</f>
        <v>Cash, Jason</v>
      </c>
      <c r="D12" s="20">
        <f>[4]GBG!X4</f>
        <v>24</v>
      </c>
      <c r="E12" s="20">
        <f>[4]GBG!AJ4</f>
        <v>4</v>
      </c>
      <c r="F12" s="20">
        <f>[4]GBG!AU4</f>
        <v>4</v>
      </c>
      <c r="G12" s="20">
        <f>[4]GBG!BG4</f>
        <v>1</v>
      </c>
      <c r="H12" s="20">
        <f>[4]GBG!BR4</f>
        <v>0</v>
      </c>
      <c r="I12" s="20">
        <f>[4]GBG!CD4</f>
        <v>0</v>
      </c>
      <c r="J12" s="20">
        <f>[4]GBG!CO4</f>
        <v>4</v>
      </c>
      <c r="K12" s="20">
        <f>[4]GBG!DA4</f>
        <v>4</v>
      </c>
      <c r="L12" s="20">
        <f>[4]GBG!DL4</f>
        <v>6</v>
      </c>
      <c r="M12" s="21">
        <f t="shared" ref="M12:M24" si="0">F12/D12</f>
        <v>0.16666666666666666</v>
      </c>
      <c r="N12" s="20">
        <f>F12+G12+(H12*2)+(I12*3)</f>
        <v>5</v>
      </c>
      <c r="O12" s="21">
        <f>N12/D12</f>
        <v>0.20833333333333334</v>
      </c>
    </row>
    <row r="13" spans="1:15" ht="17.100000000000001" customHeight="1" x14ac:dyDescent="0.2">
      <c r="A13" s="19">
        <f>[4]GBG!A5</f>
        <v>49</v>
      </c>
      <c r="B13" s="19">
        <f>[4]GBG!M5</f>
        <v>10</v>
      </c>
      <c r="C13" s="20" t="str">
        <f>[4]GBG!B5</f>
        <v>Poff, Kevin</v>
      </c>
      <c r="D13" s="20">
        <f>[4]GBG!X5</f>
        <v>31</v>
      </c>
      <c r="E13" s="20">
        <f>[4]GBG!AJ5</f>
        <v>12</v>
      </c>
      <c r="F13" s="20">
        <f>[4]GBG!AU5</f>
        <v>13</v>
      </c>
      <c r="G13" s="20">
        <f>[4]GBG!BG5</f>
        <v>4</v>
      </c>
      <c r="H13" s="20">
        <f>[4]GBG!BR5</f>
        <v>0</v>
      </c>
      <c r="I13" s="20">
        <f>[4]GBG!CD5</f>
        <v>0</v>
      </c>
      <c r="J13" s="20">
        <f>[4]GBG!CO5</f>
        <v>5</v>
      </c>
      <c r="K13" s="20">
        <f>[4]GBG!DA5</f>
        <v>3</v>
      </c>
      <c r="L13" s="20">
        <f>[4]GBG!DL5</f>
        <v>3</v>
      </c>
      <c r="M13" s="21">
        <f t="shared" si="0"/>
        <v>0.41935483870967744</v>
      </c>
      <c r="N13" s="20">
        <f>F13+G13+(H13*2)+(I13*3)</f>
        <v>17</v>
      </c>
      <c r="O13" s="21">
        <f t="shared" ref="O13:O24" si="1">N13/D13</f>
        <v>0.54838709677419351</v>
      </c>
    </row>
    <row r="14" spans="1:15" ht="17.100000000000001" customHeight="1" x14ac:dyDescent="0.2">
      <c r="A14" s="19">
        <f>[4]GBG!A6</f>
        <v>66</v>
      </c>
      <c r="B14" s="19">
        <f>[4]GBG!M6</f>
        <v>6</v>
      </c>
      <c r="C14" s="20" t="str">
        <f>[4]GBG!B6</f>
        <v>Bacon, Mike</v>
      </c>
      <c r="D14" s="20">
        <f>[4]GBG!X6</f>
        <v>19</v>
      </c>
      <c r="E14" s="20">
        <f>[4]GBG!AJ6</f>
        <v>4</v>
      </c>
      <c r="F14" s="20">
        <f>[4]GBG!AU6</f>
        <v>12</v>
      </c>
      <c r="G14" s="20">
        <f>[4]GBG!BG6</f>
        <v>0</v>
      </c>
      <c r="H14" s="20">
        <f>[4]GBG!BR6</f>
        <v>1</v>
      </c>
      <c r="I14" s="20">
        <f>[4]GBG!CD6</f>
        <v>0</v>
      </c>
      <c r="J14" s="20">
        <f>[4]GBG!CO6</f>
        <v>5</v>
      </c>
      <c r="K14" s="20">
        <f>[4]GBG!DA6</f>
        <v>1</v>
      </c>
      <c r="L14" s="20">
        <f>[4]GBG!DL6</f>
        <v>1</v>
      </c>
      <c r="M14" s="21">
        <f t="shared" si="0"/>
        <v>0.63157894736842102</v>
      </c>
      <c r="N14" s="20">
        <f t="shared" ref="N14:N24" si="2">F14+G14+(H14*2)+(I14*3)</f>
        <v>14</v>
      </c>
      <c r="O14" s="21">
        <f t="shared" si="1"/>
        <v>0.73684210526315785</v>
      </c>
    </row>
    <row r="15" spans="1:15" ht="17.100000000000001" customHeight="1" x14ac:dyDescent="0.2">
      <c r="A15" s="19">
        <f>[4]GBG!A7</f>
        <v>50</v>
      </c>
      <c r="B15" s="19">
        <f>[4]GBG!M7</f>
        <v>9</v>
      </c>
      <c r="C15" s="20" t="str">
        <f>[4]GBG!B7</f>
        <v>Ohl, Mike</v>
      </c>
      <c r="D15" s="20">
        <f>[4]GBG!X7</f>
        <v>26</v>
      </c>
      <c r="E15" s="20">
        <f>[4]GBG!AJ7</f>
        <v>6</v>
      </c>
      <c r="F15" s="20">
        <f>[4]GBG!AU7</f>
        <v>12</v>
      </c>
      <c r="G15" s="20">
        <f>[4]GBG!BG7</f>
        <v>0</v>
      </c>
      <c r="H15" s="20">
        <f>[4]GBG!BR7</f>
        <v>0</v>
      </c>
      <c r="I15" s="20">
        <f>[4]GBG!CD7</f>
        <v>0</v>
      </c>
      <c r="J15" s="20">
        <f>[4]GBG!CO7</f>
        <v>3</v>
      </c>
      <c r="K15" s="20">
        <f>[4]GBG!DA7</f>
        <v>3</v>
      </c>
      <c r="L15" s="20">
        <f>[4]GBG!DL7</f>
        <v>3</v>
      </c>
      <c r="M15" s="21">
        <f t="shared" si="0"/>
        <v>0.46153846153846156</v>
      </c>
      <c r="N15" s="20">
        <f t="shared" si="2"/>
        <v>12</v>
      </c>
      <c r="O15" s="21">
        <f t="shared" si="1"/>
        <v>0.46153846153846156</v>
      </c>
    </row>
    <row r="16" spans="1:15" ht="17.100000000000001" customHeight="1" x14ac:dyDescent="0.2">
      <c r="A16" s="19">
        <f>[4]GBG!A8</f>
        <v>42</v>
      </c>
      <c r="B16" s="19">
        <f>[4]GBG!M8</f>
        <v>7</v>
      </c>
      <c r="C16" s="20" t="str">
        <f>[4]GBG!B8</f>
        <v>Klinedinst, Keith</v>
      </c>
      <c r="D16" s="20">
        <f>[4]GBG!X8</f>
        <v>23</v>
      </c>
      <c r="E16" s="20">
        <f>[4]GBG!AJ8</f>
        <v>3</v>
      </c>
      <c r="F16" s="20">
        <f>[4]GBG!AU8</f>
        <v>5</v>
      </c>
      <c r="G16" s="20">
        <f>[4]GBG!BG8</f>
        <v>1</v>
      </c>
      <c r="H16" s="20">
        <f>[4]GBG!BR8</f>
        <v>0</v>
      </c>
      <c r="I16" s="20">
        <f>[4]GBG!CD8</f>
        <v>0</v>
      </c>
      <c r="J16" s="20">
        <f>[4]GBG!CO8</f>
        <v>5</v>
      </c>
      <c r="K16" s="20">
        <f>[4]GBG!DA8</f>
        <v>1</v>
      </c>
      <c r="L16" s="20">
        <f>[4]GBG!DL8</f>
        <v>5</v>
      </c>
      <c r="M16" s="21">
        <f t="shared" si="0"/>
        <v>0.21739130434782608</v>
      </c>
      <c r="N16" s="20">
        <f t="shared" si="2"/>
        <v>6</v>
      </c>
      <c r="O16" s="21">
        <f t="shared" si="1"/>
        <v>0.2608695652173913</v>
      </c>
    </row>
    <row r="17" spans="1:15" ht="17.100000000000001" customHeight="1" x14ac:dyDescent="0.2">
      <c r="A17" s="19">
        <f>[4]GBG!A9</f>
        <v>49</v>
      </c>
      <c r="B17" s="19">
        <f>[4]GBG!M9</f>
        <v>10</v>
      </c>
      <c r="C17" s="20" t="str">
        <f>[4]GBG!B9</f>
        <v>Haugh, Kelso</v>
      </c>
      <c r="D17" s="20">
        <f>[4]GBG!X9</f>
        <v>32</v>
      </c>
      <c r="E17" s="20">
        <f>[4]GBG!AJ9</f>
        <v>1</v>
      </c>
      <c r="F17" s="20">
        <f>[4]GBG!AU9</f>
        <v>15</v>
      </c>
      <c r="G17" s="20">
        <f>[4]GBG!BG9</f>
        <v>1</v>
      </c>
      <c r="H17" s="20">
        <f>[4]GBG!BR9</f>
        <v>0</v>
      </c>
      <c r="I17" s="20">
        <f>[4]GBG!CD9</f>
        <v>0</v>
      </c>
      <c r="J17" s="20">
        <f>[4]GBG!CO9</f>
        <v>7</v>
      </c>
      <c r="K17" s="20">
        <f>[4]GBG!DA9</f>
        <v>1</v>
      </c>
      <c r="L17" s="20">
        <f>[4]GBG!DL9</f>
        <v>2</v>
      </c>
      <c r="M17" s="21">
        <f t="shared" si="0"/>
        <v>0.46875</v>
      </c>
      <c r="N17" s="20">
        <f t="shared" si="2"/>
        <v>16</v>
      </c>
      <c r="O17" s="21">
        <f t="shared" si="1"/>
        <v>0.5</v>
      </c>
    </row>
    <row r="18" spans="1:15" ht="17.100000000000001" customHeight="1" x14ac:dyDescent="0.2">
      <c r="A18" s="19">
        <f>[4]GBG!A10</f>
        <v>51</v>
      </c>
      <c r="B18" s="19">
        <f>[4]GBG!M10</f>
        <v>9</v>
      </c>
      <c r="C18" s="20" t="str">
        <f>[4]GBG!B10</f>
        <v>Poff, Steve</v>
      </c>
      <c r="D18" s="20">
        <f>[4]GBG!X10</f>
        <v>28</v>
      </c>
      <c r="E18" s="20">
        <f>[4]GBG!AJ10</f>
        <v>4</v>
      </c>
      <c r="F18" s="20">
        <f>[4]GBG!AU10</f>
        <v>8</v>
      </c>
      <c r="G18" s="20">
        <f>[4]GBG!BG10</f>
        <v>0</v>
      </c>
      <c r="H18" s="20">
        <f>[4]GBG!BR10</f>
        <v>0</v>
      </c>
      <c r="I18" s="20">
        <f>[4]GBG!CD10</f>
        <v>0</v>
      </c>
      <c r="J18" s="20">
        <f>[4]GBG!CO10</f>
        <v>4</v>
      </c>
      <c r="K18" s="20">
        <f>[4]GBG!DA10</f>
        <v>0</v>
      </c>
      <c r="L18" s="20">
        <f>[4]GBG!DL10</f>
        <v>1</v>
      </c>
      <c r="M18" s="21">
        <f t="shared" si="0"/>
        <v>0.2857142857142857</v>
      </c>
      <c r="N18" s="20">
        <f t="shared" si="2"/>
        <v>8</v>
      </c>
      <c r="O18" s="21">
        <f t="shared" si="1"/>
        <v>0.2857142857142857</v>
      </c>
    </row>
    <row r="19" spans="1:15" ht="17.100000000000001" customHeight="1" x14ac:dyDescent="0.2">
      <c r="A19" s="19">
        <f>[4]GBG!A11</f>
        <v>46</v>
      </c>
      <c r="B19" s="19">
        <f>[4]GBG!M11</f>
        <v>6</v>
      </c>
      <c r="C19" s="20" t="str">
        <f>[4]GBG!B11</f>
        <v>Toomey, Mark</v>
      </c>
      <c r="D19" s="20">
        <f>[4]GBG!X11</f>
        <v>13</v>
      </c>
      <c r="E19" s="20">
        <f>[4]GBG!AJ11</f>
        <v>3</v>
      </c>
      <c r="F19" s="20">
        <f>[4]GBG!AU11</f>
        <v>3</v>
      </c>
      <c r="G19" s="20">
        <f>[4]GBG!BG11</f>
        <v>2</v>
      </c>
      <c r="H19" s="20">
        <f>[4]GBG!BR11</f>
        <v>0</v>
      </c>
      <c r="I19" s="20">
        <f>[4]GBG!CD11</f>
        <v>0</v>
      </c>
      <c r="J19" s="20">
        <f>[4]GBG!CO11</f>
        <v>1</v>
      </c>
      <c r="K19" s="20">
        <f>[4]GBG!DA11</f>
        <v>6</v>
      </c>
      <c r="L19" s="20">
        <f>[4]GBG!DL11</f>
        <v>4</v>
      </c>
      <c r="M19" s="21">
        <f t="shared" si="0"/>
        <v>0.23076923076923078</v>
      </c>
      <c r="N19" s="20">
        <f t="shared" si="2"/>
        <v>5</v>
      </c>
      <c r="O19" s="21">
        <f t="shared" si="1"/>
        <v>0.38461538461538464</v>
      </c>
    </row>
    <row r="20" spans="1:15" ht="17.100000000000001" customHeight="1" x14ac:dyDescent="0.2">
      <c r="A20" s="19">
        <f>[4]GBG!A12</f>
        <v>54</v>
      </c>
      <c r="B20" s="19">
        <f>[4]GBG!M12</f>
        <v>10</v>
      </c>
      <c r="C20" s="20" t="str">
        <f>[4]GBG!B12</f>
        <v>Hammers, Brett</v>
      </c>
      <c r="D20" s="20">
        <f>[4]GBG!X12</f>
        <v>32</v>
      </c>
      <c r="E20" s="20">
        <f>[4]GBG!AJ12</f>
        <v>4</v>
      </c>
      <c r="F20" s="20">
        <f>[4]GBG!AU12</f>
        <v>8</v>
      </c>
      <c r="G20" s="20">
        <f>[4]GBG!BG12</f>
        <v>1</v>
      </c>
      <c r="H20" s="20">
        <f>[4]GBG!BR12</f>
        <v>0</v>
      </c>
      <c r="I20" s="20">
        <f>[4]GBG!CD12</f>
        <v>0</v>
      </c>
      <c r="J20" s="20">
        <f>[4]GBG!CO12</f>
        <v>1</v>
      </c>
      <c r="K20" s="20">
        <f>[4]GBG!DA12</f>
        <v>1</v>
      </c>
      <c r="L20" s="20">
        <f>[4]GBG!DL12</f>
        <v>5</v>
      </c>
      <c r="M20" s="21">
        <f t="shared" si="0"/>
        <v>0.25</v>
      </c>
      <c r="N20" s="20">
        <f t="shared" si="2"/>
        <v>9</v>
      </c>
      <c r="O20" s="21">
        <f t="shared" si="1"/>
        <v>0.28125</v>
      </c>
    </row>
    <row r="21" spans="1:15" ht="17.100000000000001" customHeight="1" x14ac:dyDescent="0.2">
      <c r="A21" s="19">
        <f>[4]GBG!A13</f>
        <v>56</v>
      </c>
      <c r="B21" s="19">
        <f>[4]GBG!M13</f>
        <v>9</v>
      </c>
      <c r="C21" s="20" t="str">
        <f>[4]GBG!B13</f>
        <v>Panaro, Bill</v>
      </c>
      <c r="D21" s="20">
        <f>[4]GBG!X13</f>
        <v>28</v>
      </c>
      <c r="E21" s="20">
        <f>[4]GBG!AJ13</f>
        <v>2</v>
      </c>
      <c r="F21" s="20">
        <f>[4]GBG!AU13</f>
        <v>6</v>
      </c>
      <c r="G21" s="20">
        <f>[4]GBG!BG13</f>
        <v>1</v>
      </c>
      <c r="H21" s="20">
        <f>[4]GBG!BR13</f>
        <v>0</v>
      </c>
      <c r="I21" s="20">
        <f>[4]GBG!CD13</f>
        <v>0</v>
      </c>
      <c r="J21" s="20">
        <f>[4]GBG!CO13</f>
        <v>0</v>
      </c>
      <c r="K21" s="20">
        <f>[4]GBG!DA13</f>
        <v>2</v>
      </c>
      <c r="L21" s="20">
        <f>[4]GBG!DL13</f>
        <v>6</v>
      </c>
      <c r="M21" s="21">
        <f t="shared" si="0"/>
        <v>0.21428571428571427</v>
      </c>
      <c r="N21" s="20">
        <f t="shared" si="2"/>
        <v>7</v>
      </c>
      <c r="O21" s="21">
        <f t="shared" si="1"/>
        <v>0.25</v>
      </c>
    </row>
    <row r="22" spans="1:15" ht="17.100000000000001" customHeight="1" x14ac:dyDescent="0.2">
      <c r="A22" s="19">
        <f>[4]GBG!A14</f>
        <v>42</v>
      </c>
      <c r="B22" s="19">
        <f>[4]GBG!M14</f>
        <v>10</v>
      </c>
      <c r="C22" s="20" t="str">
        <f>[4]GBG!B14</f>
        <v>Kibler, Jason</v>
      </c>
      <c r="D22" s="20">
        <f>[4]GBG!X14</f>
        <v>30</v>
      </c>
      <c r="E22" s="20">
        <f>[4]GBG!AJ14</f>
        <v>5</v>
      </c>
      <c r="F22" s="20">
        <f>[4]GBG!AU14</f>
        <v>13</v>
      </c>
      <c r="G22" s="20">
        <f>[4]GBG!BG14</f>
        <v>2</v>
      </c>
      <c r="H22" s="20">
        <f>[4]GBG!BR14</f>
        <v>0</v>
      </c>
      <c r="I22" s="20">
        <f>[4]GBG!CD14</f>
        <v>0</v>
      </c>
      <c r="J22" s="20">
        <f>[4]GBG!CO14</f>
        <v>3</v>
      </c>
      <c r="K22" s="20">
        <f>[4]GBG!DA14</f>
        <v>2</v>
      </c>
      <c r="L22" s="20">
        <f>[4]GBG!DL14</f>
        <v>1</v>
      </c>
      <c r="M22" s="21">
        <f t="shared" si="0"/>
        <v>0.43333333333333335</v>
      </c>
      <c r="N22" s="20">
        <f t="shared" si="2"/>
        <v>15</v>
      </c>
      <c r="O22" s="21">
        <f t="shared" si="1"/>
        <v>0.5</v>
      </c>
    </row>
    <row r="23" spans="1:15" ht="17.100000000000001" customHeight="1" x14ac:dyDescent="0.2">
      <c r="A23" s="19">
        <f>[4]GBG!A15</f>
        <v>66</v>
      </c>
      <c r="B23" s="19">
        <f>[4]GBG!M15</f>
        <v>3</v>
      </c>
      <c r="C23" s="20" t="str">
        <f>[4]GBG!B15</f>
        <v>Schwertzler, Jim</v>
      </c>
      <c r="D23" s="20">
        <f>[4]GBG!X15</f>
        <v>6</v>
      </c>
      <c r="E23" s="20">
        <f>[4]GBG!AJ15</f>
        <v>1</v>
      </c>
      <c r="F23" s="20">
        <f>[4]GBG!AU15</f>
        <v>1</v>
      </c>
      <c r="G23" s="20">
        <f>[4]GBG!BG15</f>
        <v>0</v>
      </c>
      <c r="H23" s="20">
        <f>[4]GBG!BR15</f>
        <v>0</v>
      </c>
      <c r="I23" s="20">
        <f>[4]GBG!CD15</f>
        <v>0</v>
      </c>
      <c r="J23" s="20">
        <f>[4]GBG!CO15</f>
        <v>1</v>
      </c>
      <c r="K23" s="20">
        <f>[4]GBG!DA15</f>
        <v>1</v>
      </c>
      <c r="L23" s="20">
        <f>[4]GBG!DL15</f>
        <v>0</v>
      </c>
      <c r="M23" s="21">
        <f t="shared" si="0"/>
        <v>0.16666666666666666</v>
      </c>
      <c r="N23" s="20">
        <f t="shared" si="2"/>
        <v>1</v>
      </c>
      <c r="O23" s="21">
        <f t="shared" si="1"/>
        <v>0.16666666666666666</v>
      </c>
    </row>
    <row r="24" spans="1:15" ht="17.100000000000001" customHeight="1" x14ac:dyDescent="0.2">
      <c r="A24" s="19">
        <f>[4]GBG!A16</f>
        <v>54</v>
      </c>
      <c r="B24" s="19">
        <f>[4]GBG!M16</f>
        <v>10</v>
      </c>
      <c r="C24" s="20" t="str">
        <f>[4]GBG!B16</f>
        <v>Poff, Tim</v>
      </c>
      <c r="D24" s="20">
        <f>[4]GBG!X16</f>
        <v>28</v>
      </c>
      <c r="E24" s="20">
        <f>[4]GBG!AJ16</f>
        <v>4</v>
      </c>
      <c r="F24" s="20">
        <f>[4]GBG!AU16</f>
        <v>6</v>
      </c>
      <c r="G24" s="20">
        <f>[4]GBG!BG16</f>
        <v>3</v>
      </c>
      <c r="H24" s="20">
        <f>[4]GBG!BR16</f>
        <v>0</v>
      </c>
      <c r="I24" s="20">
        <f>[4]GBG!CD16</f>
        <v>0</v>
      </c>
      <c r="J24" s="20">
        <f>[4]GBG!CO16</f>
        <v>4</v>
      </c>
      <c r="K24" s="20">
        <f>[4]GBG!DA16</f>
        <v>4</v>
      </c>
      <c r="L24" s="20">
        <f>[4]GBG!DL16</f>
        <v>3</v>
      </c>
      <c r="M24" s="21">
        <f t="shared" si="0"/>
        <v>0.21428571428571427</v>
      </c>
      <c r="N24" s="20">
        <f t="shared" si="2"/>
        <v>9</v>
      </c>
      <c r="O24" s="21">
        <f t="shared" si="1"/>
        <v>0.32142857142857145</v>
      </c>
    </row>
    <row r="25" spans="1:15" ht="17.100000000000001" customHeight="1" x14ac:dyDescent="0.2">
      <c r="A25" s="19"/>
      <c r="B25" s="19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1"/>
      <c r="N25" s="20"/>
      <c r="O25" s="21"/>
    </row>
    <row r="26" spans="1:15" ht="17.100000000000001" customHeight="1" x14ac:dyDescent="0.2">
      <c r="A26" s="19"/>
      <c r="B26" s="19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1"/>
      <c r="N26" s="20"/>
      <c r="O26" s="21"/>
    </row>
    <row r="27" spans="1:15" ht="17.100000000000001" customHeight="1" x14ac:dyDescent="0.2">
      <c r="A27" s="19"/>
      <c r="B27" s="19">
        <f>[4]GBG!M19</f>
        <v>0</v>
      </c>
      <c r="C27" s="20" t="str">
        <f>[4]GBG!B19</f>
        <v>Others</v>
      </c>
      <c r="D27" s="20">
        <f>[4]GBG!X19</f>
        <v>0</v>
      </c>
      <c r="E27" s="20">
        <f>[4]GBG!AJ19</f>
        <v>0</v>
      </c>
      <c r="F27" s="20">
        <f>[4]GBG!AU19</f>
        <v>0</v>
      </c>
      <c r="G27" s="20">
        <f>[4]GBG!BG19</f>
        <v>0</v>
      </c>
      <c r="H27" s="20">
        <f>[4]GBG!BR19</f>
        <v>0</v>
      </c>
      <c r="I27" s="20">
        <f>[4]GBG!CD19</f>
        <v>0</v>
      </c>
      <c r="J27" s="20">
        <f>[4]GBG!CO19</f>
        <v>0</v>
      </c>
      <c r="K27" s="20">
        <f>[4]GBG!DA19</f>
        <v>0</v>
      </c>
      <c r="L27" s="20">
        <f>[4]GBG!DL19</f>
        <v>0</v>
      </c>
      <c r="M27" s="21" t="e">
        <f>F27/D27</f>
        <v>#DIV/0!</v>
      </c>
      <c r="N27" s="20">
        <f>F27+G27+(H27*2)+(I27*3)</f>
        <v>0</v>
      </c>
      <c r="O27" s="21" t="e">
        <f>N27/D27</f>
        <v>#DIV/0!</v>
      </c>
    </row>
    <row r="28" spans="1:15" ht="17.100000000000001" customHeight="1" x14ac:dyDescent="0.2">
      <c r="A28" s="19"/>
      <c r="B28" s="19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1"/>
      <c r="N28" s="20"/>
      <c r="O28" s="21"/>
    </row>
    <row r="29" spans="1:15" ht="17.100000000000001" customHeight="1" x14ac:dyDescent="0.2">
      <c r="A29" s="22">
        <f>[4]GBG!A21</f>
        <v>663</v>
      </c>
      <c r="B29" s="22">
        <f>[4]GBG!M21</f>
        <v>108</v>
      </c>
      <c r="C29" s="22" t="s">
        <v>59</v>
      </c>
      <c r="D29" s="23">
        <f>[4]GBG!X21</f>
        <v>323</v>
      </c>
      <c r="E29" s="20">
        <f>[4]GBG!AJ21</f>
        <v>54</v>
      </c>
      <c r="F29" s="20">
        <f>[4]GBG!AU21</f>
        <v>107</v>
      </c>
      <c r="G29" s="20">
        <f>[4]GBG!BG21</f>
        <v>16</v>
      </c>
      <c r="H29" s="20">
        <f>[4]GBG!BR21</f>
        <v>1</v>
      </c>
      <c r="I29" s="20">
        <f>[4]GBG!CD21</f>
        <v>0</v>
      </c>
      <c r="J29" s="20">
        <f>[4]GBG!CO21</f>
        <v>43</v>
      </c>
      <c r="K29" s="20">
        <f>[4]GBG!DA21</f>
        <v>29</v>
      </c>
      <c r="L29" s="20">
        <f>[4]GBG!DL21</f>
        <v>40</v>
      </c>
      <c r="M29" s="21">
        <f>F29/D29</f>
        <v>0.33126934984520123</v>
      </c>
      <c r="N29" s="24">
        <f>SUM(N12:N28)</f>
        <v>124</v>
      </c>
      <c r="O29" s="21">
        <f>N29/D29</f>
        <v>0.38390092879256965</v>
      </c>
    </row>
    <row r="30" spans="1:15" ht="17.100000000000001" customHeight="1" x14ac:dyDescent="0.2">
      <c r="A30" s="25">
        <f>A29/13</f>
        <v>51</v>
      </c>
      <c r="B30" s="10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7"/>
      <c r="N30" s="26"/>
      <c r="O30" s="27"/>
    </row>
    <row r="31" spans="1:15" s="29" customFormat="1" ht="17.100000000000001" customHeight="1" x14ac:dyDescent="0.2">
      <c r="A31" s="28"/>
      <c r="B31" s="28"/>
    </row>
    <row r="32" spans="1:15" ht="17.100000000000001" customHeight="1" x14ac:dyDescent="0.2">
      <c r="A32" s="16" t="s">
        <v>44</v>
      </c>
      <c r="B32" s="16" t="s">
        <v>45</v>
      </c>
      <c r="C32" s="16" t="s">
        <v>46</v>
      </c>
      <c r="D32" s="16" t="s">
        <v>60</v>
      </c>
      <c r="E32" s="16" t="s">
        <v>49</v>
      </c>
      <c r="F32" s="16" t="s">
        <v>48</v>
      </c>
      <c r="G32" s="16" t="s">
        <v>54</v>
      </c>
      <c r="H32" s="16" t="s">
        <v>55</v>
      </c>
      <c r="I32" s="16" t="s">
        <v>61</v>
      </c>
      <c r="J32" s="16" t="s">
        <v>62</v>
      </c>
      <c r="K32" s="16" t="s">
        <v>63</v>
      </c>
      <c r="L32" s="16" t="s">
        <v>64</v>
      </c>
      <c r="M32" s="16" t="s">
        <v>2</v>
      </c>
      <c r="N32" s="16" t="s">
        <v>5</v>
      </c>
      <c r="O32" s="30" t="s">
        <v>65</v>
      </c>
    </row>
    <row r="33" spans="1:15" ht="17.100000000000001" customHeight="1" x14ac:dyDescent="0.2">
      <c r="A33" s="19">
        <f>[4]GBG!A25</f>
        <v>54</v>
      </c>
      <c r="B33" s="19">
        <f>[4]GBG!M25</f>
        <v>9</v>
      </c>
      <c r="C33" s="20" t="str">
        <f>[4]GBG!B25</f>
        <v>Poff, Tim</v>
      </c>
      <c r="D33" s="21">
        <f>[4]GBG!X25</f>
        <v>29</v>
      </c>
      <c r="E33" s="20">
        <f>[4]GBG!AJ25</f>
        <v>39</v>
      </c>
      <c r="F33" s="20">
        <f>[4]GBG!AU25</f>
        <v>13</v>
      </c>
      <c r="G33" s="20">
        <f>[4]GBG!BG25</f>
        <v>16</v>
      </c>
      <c r="H33" s="20">
        <f>[4]GBG!BR25</f>
        <v>7</v>
      </c>
      <c r="I33" s="31">
        <f>E33*7/D33</f>
        <v>9.4137931034482758</v>
      </c>
      <c r="J33" s="31">
        <f>F33*7/D33</f>
        <v>3.1379310344827585</v>
      </c>
      <c r="K33" s="31">
        <f>G33*7/D33</f>
        <v>3.8620689655172415</v>
      </c>
      <c r="L33" s="31">
        <f>H33*7/D33</f>
        <v>1.6896551724137931</v>
      </c>
      <c r="M33" s="20">
        <f>[4]GBG!CD25</f>
        <v>4</v>
      </c>
      <c r="N33" s="20">
        <f>[4]GBG!CO25</f>
        <v>3</v>
      </c>
      <c r="O33" s="20">
        <f>[4]GBG!DA25</f>
        <v>0</v>
      </c>
    </row>
    <row r="34" spans="1:15" ht="17.100000000000001" customHeight="1" x14ac:dyDescent="0.2">
      <c r="A34" s="19">
        <f>[4]GBG!A26</f>
        <v>51</v>
      </c>
      <c r="B34" s="19">
        <f>[4]GBG!M26</f>
        <v>9</v>
      </c>
      <c r="C34" s="20" t="str">
        <f>[4]GBG!B26</f>
        <v>Poff, Steve</v>
      </c>
      <c r="D34" s="21">
        <f>[4]GBG!X26</f>
        <v>34</v>
      </c>
      <c r="E34" s="20">
        <f>[4]GBG!AJ26</f>
        <v>42</v>
      </c>
      <c r="F34" s="20">
        <f>[4]GBG!AU26</f>
        <v>31</v>
      </c>
      <c r="G34" s="20">
        <f>[4]GBG!BG26</f>
        <v>19</v>
      </c>
      <c r="H34" s="20">
        <f>[4]GBG!BR26</f>
        <v>23</v>
      </c>
      <c r="I34" s="31">
        <f>E34*7/D34</f>
        <v>8.6470588235294112</v>
      </c>
      <c r="J34" s="31">
        <f>F34*7/D34</f>
        <v>6.382352941176471</v>
      </c>
      <c r="K34" s="31">
        <f>G34*7/D34</f>
        <v>3.9117647058823528</v>
      </c>
      <c r="L34" s="31">
        <f>H34*7/D34</f>
        <v>4.7352941176470589</v>
      </c>
      <c r="M34" s="20">
        <f>[4]GBG!CD26</f>
        <v>1</v>
      </c>
      <c r="N34" s="20">
        <f>[4]GBG!CO26</f>
        <v>2</v>
      </c>
      <c r="O34" s="20">
        <f>[4]GBG!DA26</f>
        <v>1</v>
      </c>
    </row>
    <row r="35" spans="1:15" ht="17.100000000000001" customHeight="1" x14ac:dyDescent="0.2">
      <c r="A35" s="19">
        <f>[4]GBG!A27</f>
        <v>49</v>
      </c>
      <c r="B35" s="19">
        <f>[4]GBG!M27</f>
        <v>1</v>
      </c>
      <c r="C35" s="20" t="str">
        <f>[4]GBG!B27</f>
        <v>Poff, Kevin</v>
      </c>
      <c r="D35" s="21">
        <f>[4]GBG!X27</f>
        <v>3</v>
      </c>
      <c r="E35" s="20">
        <f>[4]GBG!AJ27</f>
        <v>4</v>
      </c>
      <c r="F35" s="20">
        <f>[4]GBG!AU27</f>
        <v>1</v>
      </c>
      <c r="G35" s="20">
        <f>[4]GBG!BG27</f>
        <v>2</v>
      </c>
      <c r="H35" s="20">
        <f>[4]GBG!BR27</f>
        <v>0</v>
      </c>
      <c r="I35" s="31">
        <f>E35*7/D35</f>
        <v>9.3333333333333339</v>
      </c>
      <c r="J35" s="31">
        <f>F35*7/D35</f>
        <v>2.3333333333333335</v>
      </c>
      <c r="K35" s="31">
        <f>G35*7/D35</f>
        <v>4.666666666666667</v>
      </c>
      <c r="L35" s="31">
        <f>H35*7/D35</f>
        <v>0</v>
      </c>
      <c r="M35" s="20">
        <f>[4]GBG!CD27</f>
        <v>0</v>
      </c>
      <c r="N35" s="20">
        <f>[4]GBG!CO27</f>
        <v>0</v>
      </c>
      <c r="O35" s="20">
        <f>[4]GBG!DA27</f>
        <v>1</v>
      </c>
    </row>
    <row r="36" spans="1:15" ht="17.100000000000001" customHeight="1" x14ac:dyDescent="0.2">
      <c r="A36" s="19">
        <f>[4]GBG!A28</f>
        <v>66</v>
      </c>
      <c r="B36" s="19">
        <f>[4]GBG!M28</f>
        <v>0</v>
      </c>
      <c r="C36" s="20" t="str">
        <f>[4]GBG!B28</f>
        <v>Bacon, Mike</v>
      </c>
      <c r="D36" s="21">
        <f>[4]GBG!X28</f>
        <v>0</v>
      </c>
      <c r="E36" s="20">
        <f>[4]GBG!AJ28</f>
        <v>0</v>
      </c>
      <c r="F36" s="20">
        <f>[4]GBG!AU28</f>
        <v>0</v>
      </c>
      <c r="G36" s="20">
        <f>[4]GBG!BG28</f>
        <v>0</v>
      </c>
      <c r="H36" s="20">
        <f>[4]GBG!BR28</f>
        <v>0</v>
      </c>
      <c r="I36" s="31" t="e">
        <f>E36*7/D36</f>
        <v>#DIV/0!</v>
      </c>
      <c r="J36" s="31" t="e">
        <f>F36*7/D36</f>
        <v>#DIV/0!</v>
      </c>
      <c r="K36" s="31" t="e">
        <f>G36*7/D36</f>
        <v>#DIV/0!</v>
      </c>
      <c r="L36" s="31" t="e">
        <f>H36*7/D36</f>
        <v>#DIV/0!</v>
      </c>
      <c r="M36" s="20">
        <f>[4]GBG!CD28</f>
        <v>0</v>
      </c>
      <c r="N36" s="20">
        <f>[4]GBG!CO28</f>
        <v>0</v>
      </c>
      <c r="O36" s="20">
        <f>[4]GBG!DA28</f>
        <v>0</v>
      </c>
    </row>
    <row r="37" spans="1:15" ht="17.100000000000001" customHeight="1" x14ac:dyDescent="0.2">
      <c r="A37" s="19">
        <f>[4]GBG!A29</f>
        <v>49</v>
      </c>
      <c r="B37" s="19">
        <f>[4]GBG!M29</f>
        <v>1</v>
      </c>
      <c r="C37" s="20" t="str">
        <f>[4]GBG!B29</f>
        <v>Haugh, Kelso</v>
      </c>
      <c r="D37" s="21">
        <f>[4]GBG!X29</f>
        <v>3</v>
      </c>
      <c r="E37" s="20">
        <f>[4]GBG!AJ29</f>
        <v>2</v>
      </c>
      <c r="F37" s="20">
        <f>[4]GBG!AU29</f>
        <v>0</v>
      </c>
      <c r="G37" s="20">
        <f>[4]GBG!BG29</f>
        <v>1</v>
      </c>
      <c r="H37" s="20">
        <f>[4]GBG!BR29</f>
        <v>2</v>
      </c>
      <c r="I37" s="31">
        <f>E37*7/D37</f>
        <v>4.666666666666667</v>
      </c>
      <c r="J37" s="31">
        <f>F37*7/D37</f>
        <v>0</v>
      </c>
      <c r="K37" s="31">
        <f>G37*7/D37</f>
        <v>2.3333333333333335</v>
      </c>
      <c r="L37" s="31">
        <f>H37*7/D37</f>
        <v>4.666666666666667</v>
      </c>
      <c r="M37" s="20">
        <f>[4]GBG!CD29</f>
        <v>0</v>
      </c>
      <c r="N37" s="20">
        <f>[4]GBG!CO29</f>
        <v>0</v>
      </c>
      <c r="O37" s="20">
        <f>[4]GBG!DA29</f>
        <v>1</v>
      </c>
    </row>
    <row r="38" spans="1:15" ht="17.100000000000001" customHeight="1" x14ac:dyDescent="0.2">
      <c r="A38" s="19"/>
      <c r="B38" s="19"/>
      <c r="C38" s="20"/>
      <c r="D38" s="21"/>
      <c r="E38" s="20"/>
      <c r="F38" s="20"/>
      <c r="G38" s="20"/>
      <c r="H38" s="20"/>
      <c r="I38" s="31"/>
      <c r="J38" s="31"/>
      <c r="K38" s="31"/>
      <c r="L38" s="31"/>
      <c r="M38" s="20"/>
      <c r="N38" s="20"/>
      <c r="O38" s="20"/>
    </row>
    <row r="39" spans="1:15" ht="17.100000000000001" customHeight="1" x14ac:dyDescent="0.2">
      <c r="A39" s="19"/>
      <c r="B39" s="19"/>
      <c r="C39" s="20"/>
      <c r="D39" s="21"/>
      <c r="E39" s="20"/>
      <c r="F39" s="20"/>
      <c r="G39" s="20"/>
      <c r="H39" s="20"/>
      <c r="I39" s="31"/>
      <c r="J39" s="31"/>
      <c r="K39" s="31"/>
      <c r="L39" s="31"/>
      <c r="M39" s="20"/>
      <c r="N39" s="20"/>
      <c r="O39" s="20"/>
    </row>
    <row r="40" spans="1:15" ht="17.100000000000001" customHeight="1" x14ac:dyDescent="0.2">
      <c r="A40" s="19"/>
      <c r="B40" s="19"/>
      <c r="C40" s="20"/>
      <c r="D40" s="21"/>
      <c r="E40" s="20"/>
      <c r="F40" s="20"/>
      <c r="G40" s="20"/>
      <c r="H40" s="20"/>
      <c r="I40" s="20"/>
      <c r="J40" s="20"/>
      <c r="K40" s="20"/>
      <c r="L40" s="20"/>
      <c r="M40" s="31"/>
      <c r="N40" s="31"/>
      <c r="O40" s="31"/>
    </row>
    <row r="41" spans="1:15" ht="17.100000000000001" customHeight="1" x14ac:dyDescent="0.2">
      <c r="A41" s="19"/>
      <c r="B41" s="19"/>
      <c r="C41" s="20"/>
      <c r="D41" s="21"/>
      <c r="E41" s="20"/>
      <c r="F41" s="20"/>
      <c r="G41" s="20"/>
      <c r="H41" s="20"/>
      <c r="I41" s="20"/>
      <c r="J41" s="20"/>
      <c r="K41" s="20"/>
      <c r="L41" s="20"/>
      <c r="M41" s="31"/>
      <c r="N41" s="31"/>
      <c r="O41" s="31"/>
    </row>
    <row r="42" spans="1:15" ht="17.100000000000001" customHeight="1" x14ac:dyDescent="0.2">
      <c r="A42" s="22"/>
      <c r="B42" s="22">
        <f>[4]GBG!M34</f>
        <v>20</v>
      </c>
      <c r="C42" s="22" t="s">
        <v>59</v>
      </c>
      <c r="D42" s="21">
        <f>[4]GBG!X34</f>
        <v>69</v>
      </c>
      <c r="E42" s="20">
        <f>[4]GBG!AJ34</f>
        <v>87</v>
      </c>
      <c r="F42" s="20">
        <f>[4]GBG!AU34</f>
        <v>45</v>
      </c>
      <c r="G42" s="20">
        <f>[4]GBG!BG34</f>
        <v>38</v>
      </c>
      <c r="H42" s="20">
        <f>[4]GBG!BR34</f>
        <v>32</v>
      </c>
      <c r="I42" s="31">
        <f>E42*7/D42</f>
        <v>8.8260869565217384</v>
      </c>
      <c r="J42" s="31">
        <f>F42*7/D42</f>
        <v>4.5652173913043477</v>
      </c>
      <c r="K42" s="32">
        <f>G42*7/D42</f>
        <v>3.8550724637681157</v>
      </c>
      <c r="L42" s="32">
        <f>H42*7/D42</f>
        <v>3.2463768115942031</v>
      </c>
      <c r="M42" s="20">
        <f>[4]GBG!CD34</f>
        <v>5</v>
      </c>
      <c r="N42" s="20">
        <f>[4]GBG!CO34</f>
        <v>5</v>
      </c>
      <c r="O42" s="20">
        <f>[4]GBG!DA34</f>
        <v>3</v>
      </c>
    </row>
    <row r="43" spans="1:15" ht="17.100000000000001" customHeight="1" x14ac:dyDescent="0.2"/>
    <row r="44" spans="1:15" ht="17.100000000000001" customHeight="1" x14ac:dyDescent="0.2"/>
    <row r="45" spans="1:15" ht="17.100000000000001" customHeight="1" x14ac:dyDescent="0.2"/>
    <row r="46" spans="1:15" ht="17.100000000000001" customHeight="1" x14ac:dyDescent="0.2"/>
    <row r="47" spans="1:15" ht="17.100000000000001" customHeight="1" x14ac:dyDescent="0.2"/>
  </sheetData>
  <pageMargins left="0.25" right="0.25" top="0.5" bottom="0.5" header="0.25" footer="0"/>
  <pageSetup orientation="portrait" r:id="rId1"/>
  <headerFooter alignWithMargins="0">
    <oddHeader>&amp;CYork County Oldtimers Baseball League Statistics Sheet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7"/>
  <sheetViews>
    <sheetView zoomScaleNormal="100" workbookViewId="0">
      <selection activeCell="S13" sqref="S13"/>
    </sheetView>
  </sheetViews>
  <sheetFormatPr defaultRowHeight="12.75" x14ac:dyDescent="0.2"/>
  <cols>
    <col min="1" max="1" width="5.7109375" customWidth="1"/>
    <col min="2" max="2" width="4.7109375" customWidth="1"/>
    <col min="3" max="3" width="16.7109375" customWidth="1"/>
    <col min="4" max="4" width="7.7109375" customWidth="1"/>
    <col min="5" max="15" width="5.7109375" customWidth="1"/>
  </cols>
  <sheetData>
    <row r="1" spans="1:15" s="8" customFormat="1" ht="17.100000000000001" customHeight="1" x14ac:dyDescent="0.25">
      <c r="A1" s="1" t="s">
        <v>0</v>
      </c>
      <c r="B1" s="2"/>
      <c r="C1" s="2"/>
      <c r="D1" s="2"/>
      <c r="E1" s="3"/>
      <c r="F1" s="4"/>
      <c r="G1" s="5" t="s">
        <v>1</v>
      </c>
      <c r="H1" s="6" t="s">
        <v>5</v>
      </c>
      <c r="I1" s="7" t="s">
        <v>3</v>
      </c>
      <c r="J1" s="5" t="s">
        <v>4</v>
      </c>
      <c r="K1" s="6" t="s">
        <v>2</v>
      </c>
      <c r="L1" s="7" t="s">
        <v>98</v>
      </c>
      <c r="M1" s="5" t="s">
        <v>7</v>
      </c>
      <c r="N1" s="6" t="s">
        <v>5</v>
      </c>
      <c r="O1" s="7" t="s">
        <v>81</v>
      </c>
    </row>
    <row r="2" spans="1:15" s="8" customFormat="1" ht="17.100000000000001" customHeight="1" x14ac:dyDescent="0.25">
      <c r="A2" s="2"/>
      <c r="B2" s="2"/>
      <c r="C2" s="2"/>
      <c r="D2" s="2"/>
      <c r="E2" s="3"/>
      <c r="F2" s="3"/>
      <c r="G2" s="9">
        <v>41889</v>
      </c>
      <c r="H2" s="10" t="s">
        <v>9</v>
      </c>
      <c r="I2" s="11"/>
      <c r="J2" s="9">
        <v>41896</v>
      </c>
      <c r="K2" s="10" t="s">
        <v>9</v>
      </c>
      <c r="L2" s="11"/>
      <c r="M2" s="9">
        <v>41903</v>
      </c>
      <c r="N2" s="10" t="s">
        <v>9</v>
      </c>
      <c r="O2" s="11"/>
    </row>
    <row r="3" spans="1:15" s="8" customFormat="1" ht="17.100000000000001" customHeight="1" x14ac:dyDescent="0.25">
      <c r="A3" s="1" t="s">
        <v>10</v>
      </c>
      <c r="B3" s="2"/>
      <c r="C3" s="1" t="s">
        <v>13</v>
      </c>
      <c r="D3" s="2"/>
      <c r="E3" s="12"/>
      <c r="F3" s="3"/>
      <c r="G3" s="13" t="s">
        <v>12</v>
      </c>
      <c r="H3" s="14" t="s">
        <v>11</v>
      </c>
      <c r="I3" s="15"/>
      <c r="J3" s="13" t="s">
        <v>14</v>
      </c>
      <c r="K3" s="14" t="s">
        <v>41</v>
      </c>
      <c r="L3" s="15"/>
      <c r="M3" s="13" t="s">
        <v>14</v>
      </c>
      <c r="N3" s="14" t="s">
        <v>42</v>
      </c>
      <c r="O3" s="15"/>
    </row>
    <row r="4" spans="1:15" s="8" customFormat="1" ht="17.100000000000001" customHeight="1" x14ac:dyDescent="0.25">
      <c r="A4" s="2"/>
      <c r="B4" s="2"/>
      <c r="C4" s="2"/>
      <c r="D4" s="2"/>
      <c r="E4" s="3"/>
      <c r="F4" s="3"/>
      <c r="G4" s="5" t="s">
        <v>17</v>
      </c>
      <c r="H4" s="6" t="s">
        <v>2</v>
      </c>
      <c r="I4" s="7" t="s">
        <v>99</v>
      </c>
      <c r="J4" s="5" t="s">
        <v>19</v>
      </c>
      <c r="K4" s="6" t="s">
        <v>5</v>
      </c>
      <c r="L4" s="7" t="s">
        <v>100</v>
      </c>
      <c r="M4" s="5" t="s">
        <v>21</v>
      </c>
      <c r="N4" s="6" t="s">
        <v>2</v>
      </c>
      <c r="O4" s="7" t="s">
        <v>74</v>
      </c>
    </row>
    <row r="5" spans="1:15" s="8" customFormat="1" ht="17.100000000000001" customHeight="1" x14ac:dyDescent="0.25">
      <c r="A5" s="1" t="s">
        <v>23</v>
      </c>
      <c r="B5" s="2"/>
      <c r="C5" s="1" t="s">
        <v>101</v>
      </c>
      <c r="D5" s="2"/>
      <c r="E5" s="12"/>
      <c r="F5" s="3"/>
      <c r="G5" s="9">
        <v>41910</v>
      </c>
      <c r="H5" s="10" t="s">
        <v>9</v>
      </c>
      <c r="I5" s="11"/>
      <c r="J5" s="9">
        <v>41917</v>
      </c>
      <c r="K5" s="10" t="s">
        <v>9</v>
      </c>
      <c r="L5" s="11"/>
      <c r="M5" s="9">
        <v>41924</v>
      </c>
      <c r="N5" s="10" t="s">
        <v>9</v>
      </c>
      <c r="O5" s="11"/>
    </row>
    <row r="6" spans="1:15" s="8" customFormat="1" ht="17.100000000000001" customHeight="1" x14ac:dyDescent="0.25">
      <c r="A6" s="2"/>
      <c r="B6" s="2"/>
      <c r="C6" s="2"/>
      <c r="D6" s="2"/>
      <c r="E6" s="3"/>
      <c r="F6" s="3"/>
      <c r="G6" s="13" t="s">
        <v>14</v>
      </c>
      <c r="H6" s="14" t="s">
        <v>43</v>
      </c>
      <c r="I6" s="15"/>
      <c r="J6" s="13" t="s">
        <v>14</v>
      </c>
      <c r="K6" s="14" t="s">
        <v>27</v>
      </c>
      <c r="L6" s="15"/>
      <c r="M6" s="13" t="s">
        <v>14</v>
      </c>
      <c r="N6" s="14" t="s">
        <v>16</v>
      </c>
      <c r="O6" s="15"/>
    </row>
    <row r="7" spans="1:15" s="8" customFormat="1" ht="17.100000000000001" customHeight="1" x14ac:dyDescent="0.25">
      <c r="A7" s="1" t="s">
        <v>28</v>
      </c>
      <c r="B7" s="2"/>
      <c r="C7" s="12">
        <v>5</v>
      </c>
      <c r="D7" s="5" t="s">
        <v>29</v>
      </c>
      <c r="E7" s="6" t="s">
        <v>2</v>
      </c>
      <c r="F7" s="7" t="s">
        <v>102</v>
      </c>
      <c r="G7" s="5" t="s">
        <v>31</v>
      </c>
      <c r="H7" s="6" t="s">
        <v>5</v>
      </c>
      <c r="I7" s="7" t="s">
        <v>96</v>
      </c>
      <c r="J7" s="5" t="s">
        <v>33</v>
      </c>
      <c r="K7" s="6" t="s">
        <v>5</v>
      </c>
      <c r="L7" s="7" t="s">
        <v>103</v>
      </c>
      <c r="M7" s="5" t="s">
        <v>35</v>
      </c>
      <c r="N7" s="6" t="s">
        <v>2</v>
      </c>
      <c r="O7" s="7" t="s">
        <v>81</v>
      </c>
    </row>
    <row r="8" spans="1:15" s="8" customFormat="1" ht="17.100000000000001" customHeight="1" x14ac:dyDescent="0.25">
      <c r="A8" s="1" t="s">
        <v>37</v>
      </c>
      <c r="B8" s="2"/>
      <c r="C8" s="12">
        <v>5</v>
      </c>
      <c r="D8" s="9">
        <v>41930</v>
      </c>
      <c r="E8" s="10" t="s">
        <v>9</v>
      </c>
      <c r="F8" s="11"/>
      <c r="G8" s="9">
        <v>41931</v>
      </c>
      <c r="H8" s="10" t="s">
        <v>9</v>
      </c>
      <c r="I8" s="11"/>
      <c r="J8" s="9">
        <v>41938</v>
      </c>
      <c r="K8" s="10" t="s">
        <v>9</v>
      </c>
      <c r="L8" s="11"/>
      <c r="M8" s="9">
        <v>41945</v>
      </c>
      <c r="N8" s="10" t="s">
        <v>9</v>
      </c>
      <c r="O8" s="11"/>
    </row>
    <row r="9" spans="1:15" s="8" customFormat="1" ht="17.100000000000001" customHeight="1" x14ac:dyDescent="0.25">
      <c r="A9" s="1" t="s">
        <v>38</v>
      </c>
      <c r="B9" s="2"/>
      <c r="C9" s="12">
        <v>0</v>
      </c>
      <c r="D9" s="13" t="s">
        <v>39</v>
      </c>
      <c r="E9" s="14" t="s">
        <v>104</v>
      </c>
      <c r="F9" s="15"/>
      <c r="G9" s="13" t="s">
        <v>12</v>
      </c>
      <c r="H9" s="14" t="s">
        <v>26</v>
      </c>
      <c r="I9" s="15"/>
      <c r="J9" s="13" t="s">
        <v>39</v>
      </c>
      <c r="K9" s="14" t="s">
        <v>15</v>
      </c>
      <c r="L9" s="15"/>
      <c r="M9" s="13" t="s">
        <v>39</v>
      </c>
      <c r="N9" s="14" t="s">
        <v>70</v>
      </c>
      <c r="O9" s="15"/>
    </row>
    <row r="10" spans="1:15" s="8" customFormat="1" ht="17.100000000000001" customHeight="1" x14ac:dyDescent="0.25">
      <c r="A10" s="1"/>
      <c r="B10" s="1"/>
      <c r="C10" s="1"/>
      <c r="D10" s="1"/>
      <c r="E10" s="12"/>
      <c r="F10" s="12"/>
      <c r="G10" s="1"/>
      <c r="H10" s="1"/>
      <c r="I10" s="12"/>
      <c r="J10" s="1"/>
      <c r="K10" s="1"/>
      <c r="L10" s="12"/>
      <c r="M10" s="1"/>
      <c r="N10" s="1"/>
      <c r="O10" s="1"/>
    </row>
    <row r="11" spans="1:15" ht="17.100000000000001" customHeight="1" x14ac:dyDescent="0.2">
      <c r="A11" s="16" t="s">
        <v>44</v>
      </c>
      <c r="B11" s="16" t="s">
        <v>45</v>
      </c>
      <c r="C11" s="17" t="s">
        <v>46</v>
      </c>
      <c r="D11" s="16" t="s">
        <v>47</v>
      </c>
      <c r="E11" s="16" t="s">
        <v>48</v>
      </c>
      <c r="F11" s="16" t="s">
        <v>49</v>
      </c>
      <c r="G11" s="16" t="s">
        <v>50</v>
      </c>
      <c r="H11" s="16" t="s">
        <v>51</v>
      </c>
      <c r="I11" s="16" t="s">
        <v>52</v>
      </c>
      <c r="J11" s="16" t="s">
        <v>53</v>
      </c>
      <c r="K11" s="16" t="s">
        <v>54</v>
      </c>
      <c r="L11" s="16" t="s">
        <v>55</v>
      </c>
      <c r="M11" s="16" t="s">
        <v>56</v>
      </c>
      <c r="N11" s="16" t="s">
        <v>57</v>
      </c>
      <c r="O11" s="18" t="s">
        <v>58</v>
      </c>
    </row>
    <row r="12" spans="1:15" ht="17.100000000000001" customHeight="1" x14ac:dyDescent="0.2">
      <c r="A12" s="19">
        <f>[5]GBG!A4</f>
        <v>55</v>
      </c>
      <c r="B12" s="19">
        <f>[5]GBG!M4</f>
        <v>0</v>
      </c>
      <c r="C12" s="20" t="str">
        <f>[5]GBG!B4</f>
        <v>Zelger, Mike</v>
      </c>
      <c r="D12" s="20">
        <f>[5]GBG!X4</f>
        <v>0</v>
      </c>
      <c r="E12" s="20">
        <f>[5]GBG!AJ4</f>
        <v>0</v>
      </c>
      <c r="F12" s="20">
        <f>[5]GBG!AU4</f>
        <v>0</v>
      </c>
      <c r="G12" s="20">
        <f>[5]GBG!BG4</f>
        <v>0</v>
      </c>
      <c r="H12" s="20">
        <f>[5]GBG!BR4</f>
        <v>0</v>
      </c>
      <c r="I12" s="20">
        <f>[5]GBG!CD4</f>
        <v>0</v>
      </c>
      <c r="J12" s="20">
        <f>[5]GBG!CO4</f>
        <v>0</v>
      </c>
      <c r="K12" s="20">
        <f>[5]GBG!DA4</f>
        <v>0</v>
      </c>
      <c r="L12" s="20">
        <f>[5]GBG!DL4</f>
        <v>0</v>
      </c>
      <c r="M12" s="21" t="e">
        <f t="shared" ref="M12:M24" si="0">F12/D12</f>
        <v>#DIV/0!</v>
      </c>
      <c r="N12" s="20">
        <f>F12+G12+(H12*2)+(I12*3)</f>
        <v>0</v>
      </c>
      <c r="O12" s="21" t="e">
        <f>N12/D12</f>
        <v>#DIV/0!</v>
      </c>
    </row>
    <row r="13" spans="1:15" ht="17.100000000000001" customHeight="1" x14ac:dyDescent="0.2">
      <c r="A13" s="19">
        <f>[5]GBG!A5</f>
        <v>48</v>
      </c>
      <c r="B13" s="19">
        <f>[5]GBG!M5</f>
        <v>9</v>
      </c>
      <c r="C13" s="20" t="str">
        <f>[5]GBG!B5</f>
        <v>Weaver, Scott</v>
      </c>
      <c r="D13" s="20">
        <f>[5]GBG!X5</f>
        <v>25</v>
      </c>
      <c r="E13" s="20">
        <f>[5]GBG!AJ5</f>
        <v>8</v>
      </c>
      <c r="F13" s="20">
        <f>[5]GBG!AU5</f>
        <v>9</v>
      </c>
      <c r="G13" s="20">
        <f>[5]GBG!BG5</f>
        <v>0</v>
      </c>
      <c r="H13" s="20">
        <f>[5]GBG!BR5</f>
        <v>1</v>
      </c>
      <c r="I13" s="20">
        <f>[5]GBG!CD5</f>
        <v>0</v>
      </c>
      <c r="J13" s="20">
        <f>[5]GBG!CO5</f>
        <v>3</v>
      </c>
      <c r="K13" s="20">
        <f>[5]GBG!DA5</f>
        <v>7</v>
      </c>
      <c r="L13" s="20">
        <f>[5]GBG!DL5</f>
        <v>1</v>
      </c>
      <c r="M13" s="21">
        <f t="shared" si="0"/>
        <v>0.36</v>
      </c>
      <c r="N13" s="20">
        <f>F13+G13+(H13*2)+(I13*3)</f>
        <v>11</v>
      </c>
      <c r="O13" s="21">
        <f t="shared" ref="O13:O24" si="1">N13/D13</f>
        <v>0.44</v>
      </c>
    </row>
    <row r="14" spans="1:15" ht="17.100000000000001" customHeight="1" x14ac:dyDescent="0.2">
      <c r="A14" s="19">
        <f>[5]GBG!A6</f>
        <v>55</v>
      </c>
      <c r="B14" s="19">
        <f>[5]GBG!M6</f>
        <v>10</v>
      </c>
      <c r="C14" s="20" t="str">
        <f>[5]GBG!B6</f>
        <v>Stambaugh, Randy</v>
      </c>
      <c r="D14" s="20">
        <f>[5]GBG!X6</f>
        <v>31</v>
      </c>
      <c r="E14" s="20">
        <f>[5]GBG!AJ6</f>
        <v>10</v>
      </c>
      <c r="F14" s="20">
        <f>[5]GBG!AU6</f>
        <v>13</v>
      </c>
      <c r="G14" s="20">
        <f>[5]GBG!BG6</f>
        <v>2</v>
      </c>
      <c r="H14" s="20">
        <f>[5]GBG!BR6</f>
        <v>0</v>
      </c>
      <c r="I14" s="20">
        <f>[5]GBG!CD6</f>
        <v>0</v>
      </c>
      <c r="J14" s="20">
        <f>[5]GBG!CO6</f>
        <v>7</v>
      </c>
      <c r="K14" s="20">
        <f>[5]GBG!DA6</f>
        <v>6</v>
      </c>
      <c r="L14" s="20">
        <f>[5]GBG!DL6</f>
        <v>2</v>
      </c>
      <c r="M14" s="21">
        <f t="shared" si="0"/>
        <v>0.41935483870967744</v>
      </c>
      <c r="N14" s="20">
        <f t="shared" ref="N14:N24" si="2">F14+G14+(H14*2)+(I14*3)</f>
        <v>15</v>
      </c>
      <c r="O14" s="21">
        <f t="shared" si="1"/>
        <v>0.4838709677419355</v>
      </c>
    </row>
    <row r="15" spans="1:15" ht="17.100000000000001" customHeight="1" x14ac:dyDescent="0.2">
      <c r="A15" s="19">
        <f>[5]GBG!A7</f>
        <v>48</v>
      </c>
      <c r="B15" s="19">
        <f>[5]GBG!M7</f>
        <v>9</v>
      </c>
      <c r="C15" s="20" t="str">
        <f>[5]GBG!B7</f>
        <v>Miller, Ed</v>
      </c>
      <c r="D15" s="20">
        <f>[5]GBG!X7</f>
        <v>26</v>
      </c>
      <c r="E15" s="20">
        <f>[5]GBG!AJ7</f>
        <v>8</v>
      </c>
      <c r="F15" s="20">
        <f>[5]GBG!AU7</f>
        <v>13</v>
      </c>
      <c r="G15" s="20">
        <f>[5]GBG!BG7</f>
        <v>2</v>
      </c>
      <c r="H15" s="20">
        <f>[5]GBG!BR7</f>
        <v>0</v>
      </c>
      <c r="I15" s="20">
        <f>[5]GBG!CD7</f>
        <v>0</v>
      </c>
      <c r="J15" s="20">
        <f>[5]GBG!CO7</f>
        <v>7</v>
      </c>
      <c r="K15" s="20">
        <f>[5]GBG!DA7</f>
        <v>6</v>
      </c>
      <c r="L15" s="20">
        <f>[5]GBG!DL7</f>
        <v>2</v>
      </c>
      <c r="M15" s="21">
        <f t="shared" si="0"/>
        <v>0.5</v>
      </c>
      <c r="N15" s="20">
        <f t="shared" si="2"/>
        <v>15</v>
      </c>
      <c r="O15" s="21">
        <f t="shared" si="1"/>
        <v>0.57692307692307687</v>
      </c>
    </row>
    <row r="16" spans="1:15" ht="17.100000000000001" customHeight="1" x14ac:dyDescent="0.2">
      <c r="A16" s="19">
        <f>[5]GBG!A8</f>
        <v>0</v>
      </c>
      <c r="B16" s="19">
        <f>[5]GBG!M8</f>
        <v>7</v>
      </c>
      <c r="C16" s="20" t="str">
        <f>[5]GBG!B8</f>
        <v>Wise, Steve</v>
      </c>
      <c r="D16" s="20">
        <f>[5]GBG!X8</f>
        <v>21</v>
      </c>
      <c r="E16" s="20">
        <f>[5]GBG!AJ8</f>
        <v>6</v>
      </c>
      <c r="F16" s="20">
        <f>[5]GBG!AU8</f>
        <v>7</v>
      </c>
      <c r="G16" s="20">
        <f>[5]GBG!BG8</f>
        <v>2</v>
      </c>
      <c r="H16" s="20">
        <f>[5]GBG!BR8</f>
        <v>0</v>
      </c>
      <c r="I16" s="20">
        <f>[5]GBG!CD8</f>
        <v>0</v>
      </c>
      <c r="J16" s="20">
        <f>[5]GBG!CO8</f>
        <v>5</v>
      </c>
      <c r="K16" s="20">
        <f>[5]GBG!DA8</f>
        <v>5</v>
      </c>
      <c r="L16" s="20">
        <f>[5]GBG!DL8</f>
        <v>7</v>
      </c>
      <c r="M16" s="21">
        <f t="shared" si="0"/>
        <v>0.33333333333333331</v>
      </c>
      <c r="N16" s="20">
        <f t="shared" si="2"/>
        <v>9</v>
      </c>
      <c r="O16" s="21">
        <f t="shared" si="1"/>
        <v>0.42857142857142855</v>
      </c>
    </row>
    <row r="17" spans="1:15" ht="17.100000000000001" customHeight="1" x14ac:dyDescent="0.2">
      <c r="A17" s="19">
        <f>[5]GBG!A9</f>
        <v>0</v>
      </c>
      <c r="B17" s="19">
        <f>[5]GBG!M9</f>
        <v>7</v>
      </c>
      <c r="C17" s="20" t="str">
        <f>[5]GBG!B9</f>
        <v>Gartland, Terry</v>
      </c>
      <c r="D17" s="20">
        <f>[5]GBG!X9</f>
        <v>21</v>
      </c>
      <c r="E17" s="20">
        <f>[5]GBG!AJ9</f>
        <v>5</v>
      </c>
      <c r="F17" s="20">
        <f>[5]GBG!AU9</f>
        <v>9</v>
      </c>
      <c r="G17" s="20">
        <f>[5]GBG!BG9</f>
        <v>1</v>
      </c>
      <c r="H17" s="20">
        <f>[5]GBG!BR9</f>
        <v>0</v>
      </c>
      <c r="I17" s="20">
        <f>[5]GBG!CD9</f>
        <v>0</v>
      </c>
      <c r="J17" s="20">
        <f>[5]GBG!CO9</f>
        <v>5</v>
      </c>
      <c r="K17" s="20">
        <f>[5]GBG!DA9</f>
        <v>5</v>
      </c>
      <c r="L17" s="20">
        <f>[5]GBG!DL9</f>
        <v>3</v>
      </c>
      <c r="M17" s="21">
        <f t="shared" si="0"/>
        <v>0.42857142857142855</v>
      </c>
      <c r="N17" s="20">
        <f t="shared" si="2"/>
        <v>10</v>
      </c>
      <c r="O17" s="21">
        <f t="shared" si="1"/>
        <v>0.47619047619047616</v>
      </c>
    </row>
    <row r="18" spans="1:15" ht="17.100000000000001" customHeight="1" x14ac:dyDescent="0.2">
      <c r="A18" s="19">
        <f>[5]GBG!A10</f>
        <v>51</v>
      </c>
      <c r="B18" s="19">
        <f>[5]GBG!M10</f>
        <v>10</v>
      </c>
      <c r="C18" s="20" t="str">
        <f>[5]GBG!B10</f>
        <v>Aversa, Rich</v>
      </c>
      <c r="D18" s="20">
        <f>[5]GBG!X10</f>
        <v>30</v>
      </c>
      <c r="E18" s="20">
        <f>[5]GBG!AJ10</f>
        <v>7</v>
      </c>
      <c r="F18" s="20">
        <f>[5]GBG!AU10</f>
        <v>9</v>
      </c>
      <c r="G18" s="20">
        <f>[5]GBG!BG10</f>
        <v>2</v>
      </c>
      <c r="H18" s="20">
        <f>[5]GBG!BR10</f>
        <v>0</v>
      </c>
      <c r="I18" s="20">
        <f>[5]GBG!CD10</f>
        <v>2</v>
      </c>
      <c r="J18" s="20">
        <f>[5]GBG!CO10</f>
        <v>10</v>
      </c>
      <c r="K18" s="20">
        <f>[5]GBG!DA10</f>
        <v>5</v>
      </c>
      <c r="L18" s="20">
        <f>[5]GBG!DL10</f>
        <v>9</v>
      </c>
      <c r="M18" s="21">
        <f t="shared" si="0"/>
        <v>0.3</v>
      </c>
      <c r="N18" s="20">
        <f t="shared" si="2"/>
        <v>17</v>
      </c>
      <c r="O18" s="21">
        <f t="shared" si="1"/>
        <v>0.56666666666666665</v>
      </c>
    </row>
    <row r="19" spans="1:15" ht="17.100000000000001" customHeight="1" x14ac:dyDescent="0.2">
      <c r="A19" s="19">
        <f>[5]GBG!A11</f>
        <v>54</v>
      </c>
      <c r="B19" s="19">
        <f>[5]GBG!M11</f>
        <v>10</v>
      </c>
      <c r="C19" s="20" t="str">
        <f>[5]GBG!B11</f>
        <v>Smith, Bob</v>
      </c>
      <c r="D19" s="20">
        <f>[5]GBG!X11</f>
        <v>30</v>
      </c>
      <c r="E19" s="20">
        <f>[5]GBG!AJ11</f>
        <v>5</v>
      </c>
      <c r="F19" s="20">
        <f>[5]GBG!AU11</f>
        <v>8</v>
      </c>
      <c r="G19" s="20">
        <f>[5]GBG!BG11</f>
        <v>0</v>
      </c>
      <c r="H19" s="20">
        <f>[5]GBG!BR11</f>
        <v>0</v>
      </c>
      <c r="I19" s="20">
        <f>[5]GBG!CD11</f>
        <v>0</v>
      </c>
      <c r="J19" s="20">
        <f>[5]GBG!CO11</f>
        <v>6</v>
      </c>
      <c r="K19" s="20">
        <f>[5]GBG!DA11</f>
        <v>7</v>
      </c>
      <c r="L19" s="20">
        <f>[5]GBG!DL11</f>
        <v>2</v>
      </c>
      <c r="M19" s="21">
        <f t="shared" si="0"/>
        <v>0.26666666666666666</v>
      </c>
      <c r="N19" s="20">
        <f t="shared" si="2"/>
        <v>8</v>
      </c>
      <c r="O19" s="21">
        <f t="shared" si="1"/>
        <v>0.26666666666666666</v>
      </c>
    </row>
    <row r="20" spans="1:15" ht="17.100000000000001" customHeight="1" x14ac:dyDescent="0.2">
      <c r="A20" s="19">
        <f>[5]GBG!A12</f>
        <v>44</v>
      </c>
      <c r="B20" s="19">
        <f>[5]GBG!M12</f>
        <v>3</v>
      </c>
      <c r="C20" s="20" t="str">
        <f>[5]GBG!B12</f>
        <v>Nehillia, Steve</v>
      </c>
      <c r="D20" s="20">
        <f>[5]GBG!X12</f>
        <v>10</v>
      </c>
      <c r="E20" s="20">
        <f>[5]GBG!AJ12</f>
        <v>0</v>
      </c>
      <c r="F20" s="20">
        <f>[5]GBG!AU12</f>
        <v>1</v>
      </c>
      <c r="G20" s="20">
        <f>[5]GBG!BG12</f>
        <v>0</v>
      </c>
      <c r="H20" s="20">
        <f>[5]GBG!BR12</f>
        <v>0</v>
      </c>
      <c r="I20" s="20">
        <f>[5]GBG!CD12</f>
        <v>0</v>
      </c>
      <c r="J20" s="20">
        <f>[5]GBG!CO12</f>
        <v>0</v>
      </c>
      <c r="K20" s="20">
        <f>[5]GBG!DA12</f>
        <v>0</v>
      </c>
      <c r="L20" s="20">
        <f>[5]GBG!DL12</f>
        <v>8</v>
      </c>
      <c r="M20" s="21">
        <f t="shared" si="0"/>
        <v>0.1</v>
      </c>
      <c r="N20" s="20">
        <f t="shared" si="2"/>
        <v>1</v>
      </c>
      <c r="O20" s="21">
        <f t="shared" si="1"/>
        <v>0.1</v>
      </c>
    </row>
    <row r="21" spans="1:15" ht="17.100000000000001" customHeight="1" x14ac:dyDescent="0.2">
      <c r="A21" s="19">
        <f>[5]GBG!A13</f>
        <v>57</v>
      </c>
      <c r="B21" s="19">
        <f>[5]GBG!M13</f>
        <v>9</v>
      </c>
      <c r="C21" s="20" t="str">
        <f>[5]GBG!B13</f>
        <v>Duck, Robert</v>
      </c>
      <c r="D21" s="20">
        <f>[5]GBG!X13</f>
        <v>31</v>
      </c>
      <c r="E21" s="20">
        <f>[5]GBG!AJ13</f>
        <v>5</v>
      </c>
      <c r="F21" s="20">
        <f>[5]GBG!AU13</f>
        <v>7</v>
      </c>
      <c r="G21" s="20">
        <f>[5]GBG!BG13</f>
        <v>0</v>
      </c>
      <c r="H21" s="20">
        <f>[5]GBG!BR13</f>
        <v>0</v>
      </c>
      <c r="I21" s="20">
        <f>[5]GBG!CD13</f>
        <v>0</v>
      </c>
      <c r="J21" s="20">
        <f>[5]GBG!CO13</f>
        <v>5</v>
      </c>
      <c r="K21" s="20">
        <f>[5]GBG!DA13</f>
        <v>3</v>
      </c>
      <c r="L21" s="20">
        <f>[5]GBG!DL13</f>
        <v>7</v>
      </c>
      <c r="M21" s="21">
        <f t="shared" si="0"/>
        <v>0.22580645161290322</v>
      </c>
      <c r="N21" s="20">
        <f t="shared" si="2"/>
        <v>7</v>
      </c>
      <c r="O21" s="21">
        <f t="shared" si="1"/>
        <v>0.22580645161290322</v>
      </c>
    </row>
    <row r="22" spans="1:15" ht="17.100000000000001" customHeight="1" x14ac:dyDescent="0.2">
      <c r="A22" s="19">
        <f>[5]GBG!A14</f>
        <v>0</v>
      </c>
      <c r="B22" s="19">
        <f>[5]GBG!M14</f>
        <v>10</v>
      </c>
      <c r="C22" s="20" t="str">
        <f>[5]GBG!B14</f>
        <v>Setton, Dan</v>
      </c>
      <c r="D22" s="20">
        <f>[5]GBG!X14</f>
        <v>29</v>
      </c>
      <c r="E22" s="20">
        <f>[5]GBG!AJ14</f>
        <v>7</v>
      </c>
      <c r="F22" s="20">
        <f>[5]GBG!AU14</f>
        <v>5</v>
      </c>
      <c r="G22" s="20">
        <f>[5]GBG!BG14</f>
        <v>1</v>
      </c>
      <c r="H22" s="20">
        <f>[5]GBG!BR14</f>
        <v>0</v>
      </c>
      <c r="I22" s="20">
        <f>[5]GBG!CD14</f>
        <v>0</v>
      </c>
      <c r="J22" s="20">
        <f>[5]GBG!CO14</f>
        <v>4</v>
      </c>
      <c r="K22" s="20">
        <f>[5]GBG!DA14</f>
        <v>6</v>
      </c>
      <c r="L22" s="20">
        <f>[5]GBG!DL14</f>
        <v>5</v>
      </c>
      <c r="M22" s="21">
        <f t="shared" si="0"/>
        <v>0.17241379310344829</v>
      </c>
      <c r="N22" s="20">
        <f t="shared" si="2"/>
        <v>6</v>
      </c>
      <c r="O22" s="21">
        <f t="shared" si="1"/>
        <v>0.20689655172413793</v>
      </c>
    </row>
    <row r="23" spans="1:15" ht="17.100000000000001" customHeight="1" x14ac:dyDescent="0.2">
      <c r="A23" s="19">
        <f>[5]GBG!A15</f>
        <v>46</v>
      </c>
      <c r="B23" s="19">
        <f>[5]GBG!M15</f>
        <v>8</v>
      </c>
      <c r="C23" s="20" t="str">
        <f>[5]GBG!B15</f>
        <v>Bower, Todd</v>
      </c>
      <c r="D23" s="20">
        <f>[5]GBG!X15</f>
        <v>29</v>
      </c>
      <c r="E23" s="20">
        <f>[5]GBG!AJ15</f>
        <v>7</v>
      </c>
      <c r="F23" s="20">
        <f>[5]GBG!AU15</f>
        <v>5</v>
      </c>
      <c r="G23" s="20">
        <f>[5]GBG!BG15</f>
        <v>0</v>
      </c>
      <c r="H23" s="20">
        <f>[5]GBG!BR15</f>
        <v>0</v>
      </c>
      <c r="I23" s="20">
        <f>[5]GBG!CD15</f>
        <v>0</v>
      </c>
      <c r="J23" s="20">
        <f>[5]GBG!CO15</f>
        <v>4</v>
      </c>
      <c r="K23" s="20">
        <f>[5]GBG!DA15</f>
        <v>1</v>
      </c>
      <c r="L23" s="20">
        <f>[5]GBG!DL15</f>
        <v>4</v>
      </c>
      <c r="M23" s="21">
        <f t="shared" si="0"/>
        <v>0.17241379310344829</v>
      </c>
      <c r="N23" s="20">
        <f t="shared" si="2"/>
        <v>5</v>
      </c>
      <c r="O23" s="21">
        <f t="shared" si="1"/>
        <v>0.17241379310344829</v>
      </c>
    </row>
    <row r="24" spans="1:15" ht="17.100000000000001" customHeight="1" x14ac:dyDescent="0.2">
      <c r="A24" s="19">
        <f>[5]GBG!A16</f>
        <v>49</v>
      </c>
      <c r="B24" s="19">
        <f>[5]GBG!M16</f>
        <v>6</v>
      </c>
      <c r="C24" s="20" t="str">
        <f>[5]GBG!B16</f>
        <v>Soskin, Dion</v>
      </c>
      <c r="D24" s="20">
        <f>[5]GBG!X16</f>
        <v>19</v>
      </c>
      <c r="E24" s="20">
        <f>[5]GBG!AJ16</f>
        <v>9</v>
      </c>
      <c r="F24" s="20">
        <f>[5]GBG!AU16</f>
        <v>13</v>
      </c>
      <c r="G24" s="20">
        <f>[5]GBG!BG16</f>
        <v>2</v>
      </c>
      <c r="H24" s="20">
        <f>[5]GBG!BR16</f>
        <v>0</v>
      </c>
      <c r="I24" s="20">
        <f>[5]GBG!CD16</f>
        <v>1</v>
      </c>
      <c r="J24" s="20">
        <f>[5]GBG!CO16</f>
        <v>9</v>
      </c>
      <c r="K24" s="20">
        <f>[5]GBG!DA16</f>
        <v>2</v>
      </c>
      <c r="L24" s="20">
        <f>[5]GBG!DL16</f>
        <v>1</v>
      </c>
      <c r="M24" s="21">
        <f t="shared" si="0"/>
        <v>0.68421052631578949</v>
      </c>
      <c r="N24" s="20">
        <f t="shared" si="2"/>
        <v>18</v>
      </c>
      <c r="O24" s="21">
        <f t="shared" si="1"/>
        <v>0.94736842105263153</v>
      </c>
    </row>
    <row r="25" spans="1:15" ht="17.100000000000001" customHeight="1" x14ac:dyDescent="0.2">
      <c r="A25" s="19"/>
      <c r="B25" s="19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1"/>
      <c r="N25" s="20"/>
      <c r="O25" s="21"/>
    </row>
    <row r="26" spans="1:15" ht="17.100000000000001" customHeight="1" x14ac:dyDescent="0.2">
      <c r="A26" s="19"/>
      <c r="B26" s="19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1"/>
      <c r="N26" s="20"/>
      <c r="O26" s="21"/>
    </row>
    <row r="27" spans="1:15" ht="17.100000000000001" customHeight="1" x14ac:dyDescent="0.2">
      <c r="A27" s="19"/>
      <c r="B27" s="19">
        <f>[5]GBG!M19</f>
        <v>1</v>
      </c>
      <c r="C27" s="20" t="str">
        <f>[5]GBG!B19</f>
        <v>Others</v>
      </c>
      <c r="D27" s="20">
        <f>[5]GBG!X19</f>
        <v>3</v>
      </c>
      <c r="E27" s="20">
        <f>[5]GBG!AJ19</f>
        <v>1</v>
      </c>
      <c r="F27" s="20">
        <f>[5]GBG!AU19</f>
        <v>2</v>
      </c>
      <c r="G27" s="20">
        <f>[5]GBG!BG19</f>
        <v>0</v>
      </c>
      <c r="H27" s="20">
        <f>[5]GBG!BR19</f>
        <v>0</v>
      </c>
      <c r="I27" s="20">
        <f>[5]GBG!CD19</f>
        <v>0</v>
      </c>
      <c r="J27" s="20">
        <f>[5]GBG!CO19</f>
        <v>2</v>
      </c>
      <c r="K27" s="20">
        <f>[5]GBG!DA19</f>
        <v>1</v>
      </c>
      <c r="L27" s="20">
        <f>[5]GBG!DL19</f>
        <v>0</v>
      </c>
      <c r="M27" s="21">
        <f>F27/D27</f>
        <v>0.66666666666666663</v>
      </c>
      <c r="N27" s="20">
        <f>F27+G27+(H27*2)+(I27*3)</f>
        <v>2</v>
      </c>
      <c r="O27" s="21">
        <f>N27/D27</f>
        <v>0.66666666666666663</v>
      </c>
    </row>
    <row r="28" spans="1:15" ht="17.100000000000001" customHeight="1" x14ac:dyDescent="0.2">
      <c r="A28" s="19"/>
      <c r="B28" s="19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1"/>
      <c r="N28" s="20"/>
      <c r="O28" s="21"/>
    </row>
    <row r="29" spans="1:15" ht="17.100000000000001" customHeight="1" x14ac:dyDescent="0.2">
      <c r="A29" s="22">
        <f>[5]GBG!A21</f>
        <v>507</v>
      </c>
      <c r="B29" s="22">
        <f>[5]GBG!M21</f>
        <v>99</v>
      </c>
      <c r="C29" s="22" t="s">
        <v>59</v>
      </c>
      <c r="D29" s="23">
        <f>[5]GBG!X21</f>
        <v>305</v>
      </c>
      <c r="E29" s="20">
        <f>[5]GBG!AJ21</f>
        <v>78</v>
      </c>
      <c r="F29" s="20">
        <f>[5]GBG!AU21</f>
        <v>101</v>
      </c>
      <c r="G29" s="20">
        <f>[5]GBG!BG21</f>
        <v>12</v>
      </c>
      <c r="H29" s="20">
        <f>[5]GBG!BR21</f>
        <v>2</v>
      </c>
      <c r="I29" s="20">
        <f>[5]GBG!CD21</f>
        <v>3</v>
      </c>
      <c r="J29" s="20">
        <f>[5]GBG!CO21</f>
        <v>67</v>
      </c>
      <c r="K29" s="20">
        <f>[5]GBG!DA21</f>
        <v>54</v>
      </c>
      <c r="L29" s="20">
        <f>[5]GBG!DL21</f>
        <v>51</v>
      </c>
      <c r="M29" s="21">
        <f>F29/D29</f>
        <v>0.33114754098360655</v>
      </c>
      <c r="N29" s="24">
        <f>SUM(N12:N28)</f>
        <v>124</v>
      </c>
      <c r="O29" s="21">
        <f>N29/D29</f>
        <v>0.40655737704918032</v>
      </c>
    </row>
    <row r="30" spans="1:15" ht="17.100000000000001" customHeight="1" x14ac:dyDescent="0.2">
      <c r="A30" s="25">
        <f>A29/13</f>
        <v>39</v>
      </c>
      <c r="B30" s="10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7"/>
      <c r="N30" s="26"/>
      <c r="O30" s="27"/>
    </row>
    <row r="31" spans="1:15" s="29" customFormat="1" ht="17.100000000000001" customHeight="1" x14ac:dyDescent="0.2">
      <c r="A31" s="28"/>
      <c r="B31" s="28"/>
    </row>
    <row r="32" spans="1:15" ht="17.100000000000001" customHeight="1" x14ac:dyDescent="0.2">
      <c r="A32" s="16" t="s">
        <v>44</v>
      </c>
      <c r="B32" s="16" t="s">
        <v>45</v>
      </c>
      <c r="C32" s="16" t="s">
        <v>46</v>
      </c>
      <c r="D32" s="16" t="s">
        <v>60</v>
      </c>
      <c r="E32" s="16" t="s">
        <v>49</v>
      </c>
      <c r="F32" s="16" t="s">
        <v>48</v>
      </c>
      <c r="G32" s="16" t="s">
        <v>54</v>
      </c>
      <c r="H32" s="16" t="s">
        <v>55</v>
      </c>
      <c r="I32" s="16" t="s">
        <v>61</v>
      </c>
      <c r="J32" s="16" t="s">
        <v>62</v>
      </c>
      <c r="K32" s="16" t="s">
        <v>63</v>
      </c>
      <c r="L32" s="16" t="s">
        <v>64</v>
      </c>
      <c r="M32" s="16" t="s">
        <v>2</v>
      </c>
      <c r="N32" s="16" t="s">
        <v>5</v>
      </c>
      <c r="O32" s="30" t="s">
        <v>65</v>
      </c>
    </row>
    <row r="33" spans="1:15" ht="17.100000000000001" customHeight="1" x14ac:dyDescent="0.2">
      <c r="A33" s="19">
        <f>[5]GBG!A25</f>
        <v>48</v>
      </c>
      <c r="B33" s="19">
        <f>[5]GBG!M25</f>
        <v>7</v>
      </c>
      <c r="C33" s="20" t="str">
        <f>[5]GBG!B25</f>
        <v>Miller, Ed</v>
      </c>
      <c r="D33" s="21">
        <f>[5]GBG!X25</f>
        <v>25</v>
      </c>
      <c r="E33" s="20">
        <f>[5]GBG!AJ25</f>
        <v>42</v>
      </c>
      <c r="F33" s="20">
        <f>[5]GBG!AU25</f>
        <v>27</v>
      </c>
      <c r="G33" s="20">
        <f>[5]GBG!BG25</f>
        <v>18</v>
      </c>
      <c r="H33" s="20">
        <f>[5]GBG!BR25</f>
        <v>23</v>
      </c>
      <c r="I33" s="31">
        <f t="shared" ref="I33:I38" si="3">E33*7/D33</f>
        <v>11.76</v>
      </c>
      <c r="J33" s="31">
        <f t="shared" ref="J33:J38" si="4">F33*7/D33</f>
        <v>7.56</v>
      </c>
      <c r="K33" s="31">
        <f t="shared" ref="K33:K38" si="5">G33*7/D33</f>
        <v>5.04</v>
      </c>
      <c r="L33" s="31">
        <f t="shared" ref="L33:L38" si="6">H33*7/D33</f>
        <v>6.44</v>
      </c>
      <c r="M33" s="20">
        <f>[5]GBG!CD25</f>
        <v>0</v>
      </c>
      <c r="N33" s="20">
        <f>[5]GBG!CO25</f>
        <v>4</v>
      </c>
      <c r="O33" s="20">
        <f>[5]GBG!DA25</f>
        <v>0</v>
      </c>
    </row>
    <row r="34" spans="1:15" ht="17.100000000000001" customHeight="1" x14ac:dyDescent="0.2">
      <c r="A34" s="19">
        <f>[5]GBG!A26</f>
        <v>48</v>
      </c>
      <c r="B34" s="19">
        <f>[5]GBG!M26</f>
        <v>7</v>
      </c>
      <c r="C34" s="20" t="str">
        <f>[5]GBG!B26</f>
        <v>Weaver, Scott</v>
      </c>
      <c r="D34" s="21">
        <f>[5]GBG!X26</f>
        <v>11.33</v>
      </c>
      <c r="E34" s="20">
        <f>[5]GBG!AJ26</f>
        <v>24</v>
      </c>
      <c r="F34" s="20">
        <f>[5]GBG!AU26</f>
        <v>21</v>
      </c>
      <c r="G34" s="20">
        <f>[5]GBG!BG26</f>
        <v>8</v>
      </c>
      <c r="H34" s="20">
        <f>[5]GBG!BR26</f>
        <v>8</v>
      </c>
      <c r="I34" s="31">
        <f t="shared" si="3"/>
        <v>14.827890556045896</v>
      </c>
      <c r="J34" s="31">
        <f t="shared" si="4"/>
        <v>12.974404236540158</v>
      </c>
      <c r="K34" s="31">
        <f t="shared" si="5"/>
        <v>4.9426301853486319</v>
      </c>
      <c r="L34" s="31">
        <f t="shared" si="6"/>
        <v>4.9426301853486319</v>
      </c>
      <c r="M34" s="20">
        <f>[5]GBG!CD26</f>
        <v>0</v>
      </c>
      <c r="N34" s="20">
        <f>[5]GBG!CO26</f>
        <v>1</v>
      </c>
      <c r="O34" s="20">
        <f>[5]GBG!DA26</f>
        <v>0</v>
      </c>
    </row>
    <row r="35" spans="1:15" ht="17.100000000000001" customHeight="1" x14ac:dyDescent="0.2">
      <c r="A35" s="19">
        <f>[5]GBG!A27</f>
        <v>55</v>
      </c>
      <c r="B35" s="19">
        <f>[5]GBG!M27</f>
        <v>3</v>
      </c>
      <c r="C35" s="20" t="str">
        <f>[5]GBG!B27</f>
        <v>Stambaugh, Randy</v>
      </c>
      <c r="D35" s="21">
        <f>[5]GBG!X27</f>
        <v>7</v>
      </c>
      <c r="E35" s="20">
        <f>[5]GBG!AJ27</f>
        <v>11</v>
      </c>
      <c r="F35" s="20">
        <f>[5]GBG!AU27</f>
        <v>4</v>
      </c>
      <c r="G35" s="20">
        <f>[5]GBG!BG27</f>
        <v>8</v>
      </c>
      <c r="H35" s="20">
        <f>[5]GBG!BR27</f>
        <v>6</v>
      </c>
      <c r="I35" s="31">
        <f t="shared" si="3"/>
        <v>11</v>
      </c>
      <c r="J35" s="31">
        <f t="shared" si="4"/>
        <v>4</v>
      </c>
      <c r="K35" s="31">
        <f t="shared" si="5"/>
        <v>8</v>
      </c>
      <c r="L35" s="31">
        <f t="shared" si="6"/>
        <v>6</v>
      </c>
      <c r="M35" s="20">
        <f>[5]GBG!CD27</f>
        <v>2</v>
      </c>
      <c r="N35" s="20">
        <f>[5]GBG!CO27</f>
        <v>0</v>
      </c>
      <c r="O35" s="20">
        <f>[5]GBG!DA27</f>
        <v>0</v>
      </c>
    </row>
    <row r="36" spans="1:15" ht="17.100000000000001" customHeight="1" x14ac:dyDescent="0.2">
      <c r="A36" s="19">
        <f>[5]GBG!A28</f>
        <v>0</v>
      </c>
      <c r="B36" s="19">
        <f>[5]GBG!M28</f>
        <v>3</v>
      </c>
      <c r="C36" s="20" t="str">
        <f>[5]GBG!B28</f>
        <v>Gartland, Terry</v>
      </c>
      <c r="D36" s="21">
        <f>[5]GBG!X28</f>
        <v>9</v>
      </c>
      <c r="E36" s="20">
        <f>[5]GBG!AJ28</f>
        <v>7</v>
      </c>
      <c r="F36" s="20">
        <f>[5]GBG!AU28</f>
        <v>6</v>
      </c>
      <c r="G36" s="20">
        <f>[5]GBG!BG28</f>
        <v>5</v>
      </c>
      <c r="H36" s="20">
        <f>[5]GBG!BR28</f>
        <v>3</v>
      </c>
      <c r="I36" s="31">
        <f t="shared" si="3"/>
        <v>5.4444444444444446</v>
      </c>
      <c r="J36" s="31">
        <f t="shared" si="4"/>
        <v>4.666666666666667</v>
      </c>
      <c r="K36" s="31">
        <f t="shared" si="5"/>
        <v>3.8888888888888888</v>
      </c>
      <c r="L36" s="31">
        <f t="shared" si="6"/>
        <v>2.3333333333333335</v>
      </c>
      <c r="M36" s="20">
        <f>[5]GBG!CD28</f>
        <v>3</v>
      </c>
      <c r="N36" s="20">
        <f>[5]GBG!CO28</f>
        <v>0</v>
      </c>
      <c r="O36" s="20">
        <f>[5]GBG!DA28</f>
        <v>0</v>
      </c>
    </row>
    <row r="37" spans="1:15" ht="17.100000000000001" customHeight="1" x14ac:dyDescent="0.2">
      <c r="A37" s="19">
        <f>[5]GBG!A29</f>
        <v>0</v>
      </c>
      <c r="B37" s="19">
        <f>[5]GBG!M29</f>
        <v>3</v>
      </c>
      <c r="C37" s="20" t="str">
        <f>[5]GBG!B29</f>
        <v>Wise, Steve</v>
      </c>
      <c r="D37" s="21">
        <f>[5]GBG!X29</f>
        <v>7.66</v>
      </c>
      <c r="E37" s="20">
        <f>[5]GBG!AJ29</f>
        <v>4</v>
      </c>
      <c r="F37" s="20">
        <f>[5]GBG!AU29</f>
        <v>11</v>
      </c>
      <c r="G37" s="20">
        <f>[5]GBG!BG29</f>
        <v>18</v>
      </c>
      <c r="H37" s="20">
        <f>[5]GBG!BR29</f>
        <v>6</v>
      </c>
      <c r="I37" s="31">
        <f t="shared" si="3"/>
        <v>3.6553524804177546</v>
      </c>
      <c r="J37" s="31">
        <f t="shared" si="4"/>
        <v>10.052219321148824</v>
      </c>
      <c r="K37" s="31">
        <f t="shared" si="5"/>
        <v>16.449086161879894</v>
      </c>
      <c r="L37" s="31">
        <f t="shared" si="6"/>
        <v>5.4830287206266322</v>
      </c>
      <c r="M37" s="20">
        <f>[5]GBG!CD29</f>
        <v>0</v>
      </c>
      <c r="N37" s="20">
        <f>[5]GBG!CO29</f>
        <v>0</v>
      </c>
      <c r="O37" s="20">
        <f>[5]GBG!DA29</f>
        <v>0</v>
      </c>
    </row>
    <row r="38" spans="1:15" ht="17.100000000000001" customHeight="1" x14ac:dyDescent="0.2">
      <c r="A38" s="19">
        <f>[5]GBG!A30</f>
        <v>49</v>
      </c>
      <c r="B38" s="19">
        <f>[5]GBG!M30</f>
        <v>3</v>
      </c>
      <c r="C38" s="20" t="str">
        <f>[5]GBG!B30</f>
        <v>Soskin, Dion</v>
      </c>
      <c r="D38" s="21">
        <f>[5]GBG!X30</f>
        <v>6</v>
      </c>
      <c r="E38" s="20">
        <f>[5]GBG!AJ30</f>
        <v>10</v>
      </c>
      <c r="F38" s="20">
        <f>[5]GBG!AU30</f>
        <v>4</v>
      </c>
      <c r="G38" s="20">
        <f>[5]GBG!BG30</f>
        <v>7</v>
      </c>
      <c r="H38" s="20">
        <f>[5]GBG!BR30</f>
        <v>7</v>
      </c>
      <c r="I38" s="31">
        <f t="shared" si="3"/>
        <v>11.666666666666666</v>
      </c>
      <c r="J38" s="31">
        <f t="shared" si="4"/>
        <v>4.666666666666667</v>
      </c>
      <c r="K38" s="31">
        <f t="shared" si="5"/>
        <v>8.1666666666666661</v>
      </c>
      <c r="L38" s="31">
        <f t="shared" si="6"/>
        <v>8.1666666666666661</v>
      </c>
      <c r="M38" s="20">
        <f>[5]GBG!CD30</f>
        <v>0</v>
      </c>
      <c r="N38" s="20">
        <f>[5]GBG!CO30</f>
        <v>0</v>
      </c>
      <c r="O38" s="20">
        <f>[5]GBG!DA30</f>
        <v>0</v>
      </c>
    </row>
    <row r="39" spans="1:15" ht="17.100000000000001" customHeight="1" x14ac:dyDescent="0.2">
      <c r="A39" s="19"/>
      <c r="B39" s="19"/>
      <c r="C39" s="20"/>
      <c r="D39" s="21"/>
      <c r="E39" s="20"/>
      <c r="F39" s="20"/>
      <c r="G39" s="20"/>
      <c r="H39" s="20"/>
      <c r="I39" s="31"/>
      <c r="J39" s="31"/>
      <c r="K39" s="31"/>
      <c r="L39" s="31"/>
      <c r="M39" s="20"/>
      <c r="N39" s="20"/>
      <c r="O39" s="20"/>
    </row>
    <row r="40" spans="1:15" ht="17.100000000000001" customHeight="1" x14ac:dyDescent="0.2">
      <c r="A40" s="19"/>
      <c r="B40" s="19"/>
      <c r="C40" s="20"/>
      <c r="D40" s="21"/>
      <c r="E40" s="20"/>
      <c r="F40" s="20"/>
      <c r="G40" s="20"/>
      <c r="H40" s="20"/>
      <c r="I40" s="20"/>
      <c r="J40" s="20"/>
      <c r="K40" s="20"/>
      <c r="L40" s="20"/>
      <c r="M40" s="31"/>
      <c r="N40" s="31"/>
      <c r="O40" s="31"/>
    </row>
    <row r="41" spans="1:15" ht="17.100000000000001" customHeight="1" x14ac:dyDescent="0.2">
      <c r="A41" s="19"/>
      <c r="B41" s="19"/>
      <c r="C41" s="20"/>
      <c r="D41" s="21"/>
      <c r="E41" s="20"/>
      <c r="F41" s="20"/>
      <c r="G41" s="20"/>
      <c r="H41" s="20"/>
      <c r="I41" s="20"/>
      <c r="J41" s="20"/>
      <c r="K41" s="20"/>
      <c r="L41" s="20"/>
      <c r="M41" s="31"/>
      <c r="N41" s="31"/>
      <c r="O41" s="31"/>
    </row>
    <row r="42" spans="1:15" ht="17.100000000000001" customHeight="1" x14ac:dyDescent="0.2">
      <c r="A42" s="22"/>
      <c r="B42" s="22">
        <f>[5]GBG!M34</f>
        <v>26</v>
      </c>
      <c r="C42" s="22" t="s">
        <v>59</v>
      </c>
      <c r="D42" s="21">
        <f>[5]GBG!X34</f>
        <v>65.989999999999995</v>
      </c>
      <c r="E42" s="20">
        <f>[5]GBG!AJ34</f>
        <v>98</v>
      </c>
      <c r="F42" s="20">
        <f>[5]GBG!AU34</f>
        <v>73</v>
      </c>
      <c r="G42" s="20">
        <f>[5]GBG!BG34</f>
        <v>64</v>
      </c>
      <c r="H42" s="20">
        <f>[5]GBG!BR34</f>
        <v>53</v>
      </c>
      <c r="I42" s="31">
        <f>E42*7/D42</f>
        <v>10.395514471889681</v>
      </c>
      <c r="J42" s="31">
        <f>F42*7/D42</f>
        <v>7.7435975147749669</v>
      </c>
      <c r="K42" s="32">
        <f>G42*7/D42</f>
        <v>6.7889074102136693</v>
      </c>
      <c r="L42" s="32">
        <f>H42*7/D42</f>
        <v>5.622063949083195</v>
      </c>
      <c r="M42" s="20">
        <f>[5]GBG!CD34</f>
        <v>5</v>
      </c>
      <c r="N42" s="20">
        <f>[5]GBG!CO34</f>
        <v>5</v>
      </c>
      <c r="O42" s="20">
        <f>[5]GBG!DA34</f>
        <v>0</v>
      </c>
    </row>
    <row r="43" spans="1:15" ht="17.100000000000001" customHeight="1" x14ac:dyDescent="0.2"/>
    <row r="44" spans="1:15" ht="17.100000000000001" customHeight="1" x14ac:dyDescent="0.2"/>
    <row r="45" spans="1:15" ht="17.100000000000001" customHeight="1" x14ac:dyDescent="0.2"/>
    <row r="46" spans="1:15" ht="17.100000000000001" customHeight="1" x14ac:dyDescent="0.2"/>
    <row r="47" spans="1:15" ht="17.100000000000001" customHeight="1" x14ac:dyDescent="0.2"/>
  </sheetData>
  <pageMargins left="0.25" right="0.25" top="0.5" bottom="0.5" header="0.25" footer="0"/>
  <pageSetup orientation="portrait" r:id="rId1"/>
  <headerFooter alignWithMargins="0">
    <oddHeader>&amp;CYork County Oldtimers Baseball League Statistics Sheet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7"/>
  <sheetViews>
    <sheetView zoomScaleNormal="100" workbookViewId="0">
      <selection activeCell="O21" sqref="O21"/>
    </sheetView>
  </sheetViews>
  <sheetFormatPr defaultRowHeight="12.75" x14ac:dyDescent="0.2"/>
  <cols>
    <col min="1" max="1" width="5.7109375" customWidth="1"/>
    <col min="2" max="2" width="4.7109375" customWidth="1"/>
    <col min="3" max="3" width="16.7109375" customWidth="1"/>
    <col min="4" max="4" width="7.7109375" customWidth="1"/>
    <col min="5" max="15" width="5.7109375" customWidth="1"/>
  </cols>
  <sheetData>
    <row r="1" spans="1:15" s="8" customFormat="1" ht="17.100000000000001" customHeight="1" x14ac:dyDescent="0.25">
      <c r="A1" s="1" t="s">
        <v>0</v>
      </c>
      <c r="B1" s="2"/>
      <c r="C1" s="2"/>
      <c r="D1" s="2"/>
      <c r="E1" s="3"/>
      <c r="F1" s="4"/>
      <c r="G1" s="5" t="s">
        <v>1</v>
      </c>
      <c r="H1" s="6" t="s">
        <v>2</v>
      </c>
      <c r="I1" s="7" t="s">
        <v>79</v>
      </c>
      <c r="J1" s="5" t="s">
        <v>4</v>
      </c>
      <c r="K1" s="6" t="s">
        <v>2</v>
      </c>
      <c r="L1" s="7" t="s">
        <v>6</v>
      </c>
      <c r="M1" s="5" t="s">
        <v>7</v>
      </c>
      <c r="N1" s="6" t="s">
        <v>5</v>
      </c>
      <c r="O1" s="7" t="s">
        <v>105</v>
      </c>
    </row>
    <row r="2" spans="1:15" s="8" customFormat="1" ht="17.100000000000001" customHeight="1" x14ac:dyDescent="0.25">
      <c r="A2" s="2"/>
      <c r="B2" s="2"/>
      <c r="C2" s="2"/>
      <c r="D2" s="2"/>
      <c r="E2" s="3"/>
      <c r="F2" s="3"/>
      <c r="G2" s="9">
        <v>41889</v>
      </c>
      <c r="H2" s="10" t="s">
        <v>9</v>
      </c>
      <c r="I2" s="11"/>
      <c r="J2" s="9">
        <v>41896</v>
      </c>
      <c r="K2" s="10" t="s">
        <v>9</v>
      </c>
      <c r="L2" s="11"/>
      <c r="M2" s="9">
        <v>41903</v>
      </c>
      <c r="N2" s="10" t="s">
        <v>9</v>
      </c>
      <c r="O2" s="11"/>
    </row>
    <row r="3" spans="1:15" s="8" customFormat="1" ht="17.100000000000001" customHeight="1" x14ac:dyDescent="0.25">
      <c r="A3" s="1" t="s">
        <v>10</v>
      </c>
      <c r="B3" s="2"/>
      <c r="C3" s="1" t="s">
        <v>15</v>
      </c>
      <c r="D3" s="2"/>
      <c r="E3" s="12"/>
      <c r="F3" s="3"/>
      <c r="G3" s="13" t="s">
        <v>12</v>
      </c>
      <c r="H3" s="14" t="s">
        <v>90</v>
      </c>
      <c r="I3" s="15"/>
      <c r="J3" s="13" t="s">
        <v>14</v>
      </c>
      <c r="K3" s="14" t="s">
        <v>11</v>
      </c>
      <c r="L3" s="15"/>
      <c r="M3" s="13" t="s">
        <v>12</v>
      </c>
      <c r="N3" s="14" t="s">
        <v>27</v>
      </c>
      <c r="O3" s="15"/>
    </row>
    <row r="4" spans="1:15" s="8" customFormat="1" ht="17.100000000000001" customHeight="1" x14ac:dyDescent="0.25">
      <c r="A4" s="2"/>
      <c r="B4" s="2"/>
      <c r="C4" s="2"/>
      <c r="D4" s="2"/>
      <c r="E4" s="3"/>
      <c r="F4" s="3"/>
      <c r="G4" s="5" t="s">
        <v>17</v>
      </c>
      <c r="H4" s="6" t="s">
        <v>2</v>
      </c>
      <c r="I4" s="7" t="s">
        <v>106</v>
      </c>
      <c r="J4" s="5" t="s">
        <v>19</v>
      </c>
      <c r="K4" s="6" t="s">
        <v>2</v>
      </c>
      <c r="L4" s="7" t="s">
        <v>107</v>
      </c>
      <c r="M4" s="5" t="s">
        <v>21</v>
      </c>
      <c r="N4" s="6" t="s">
        <v>5</v>
      </c>
      <c r="O4" s="7" t="s">
        <v>92</v>
      </c>
    </row>
    <row r="5" spans="1:15" s="8" customFormat="1" ht="17.100000000000001" customHeight="1" x14ac:dyDescent="0.25">
      <c r="A5" s="1" t="s">
        <v>23</v>
      </c>
      <c r="B5" s="2"/>
      <c r="C5" s="1" t="s">
        <v>108</v>
      </c>
      <c r="D5" s="2"/>
      <c r="E5" s="12"/>
      <c r="F5" s="3"/>
      <c r="G5" s="9">
        <v>41910</v>
      </c>
      <c r="H5" s="10" t="s">
        <v>9</v>
      </c>
      <c r="I5" s="11"/>
      <c r="J5" s="9">
        <v>41917</v>
      </c>
      <c r="K5" s="10" t="s">
        <v>9</v>
      </c>
      <c r="L5" s="11"/>
      <c r="M5" s="9">
        <v>41924</v>
      </c>
      <c r="N5" s="10" t="s">
        <v>9</v>
      </c>
      <c r="O5" s="11"/>
    </row>
    <row r="6" spans="1:15" s="8" customFormat="1" ht="17.100000000000001" customHeight="1" x14ac:dyDescent="0.25">
      <c r="A6" s="2"/>
      <c r="B6" s="2"/>
      <c r="C6" s="2"/>
      <c r="D6" s="2"/>
      <c r="E6" s="3"/>
      <c r="F6" s="3"/>
      <c r="G6" s="13" t="s">
        <v>12</v>
      </c>
      <c r="H6" s="14" t="s">
        <v>104</v>
      </c>
      <c r="I6" s="15"/>
      <c r="J6" s="13" t="s">
        <v>14</v>
      </c>
      <c r="K6" s="14" t="s">
        <v>41</v>
      </c>
      <c r="L6" s="15"/>
      <c r="M6" s="13" t="s">
        <v>12</v>
      </c>
      <c r="N6" s="14" t="s">
        <v>26</v>
      </c>
      <c r="O6" s="15"/>
    </row>
    <row r="7" spans="1:15" s="8" customFormat="1" ht="17.100000000000001" customHeight="1" x14ac:dyDescent="0.25">
      <c r="A7" s="1" t="s">
        <v>28</v>
      </c>
      <c r="B7" s="2"/>
      <c r="C7" s="12">
        <v>6</v>
      </c>
      <c r="D7" s="5" t="s">
        <v>29</v>
      </c>
      <c r="E7" s="6" t="s">
        <v>5</v>
      </c>
      <c r="F7" s="7" t="s">
        <v>109</v>
      </c>
      <c r="G7" s="5" t="s">
        <v>31</v>
      </c>
      <c r="H7" s="6" t="s">
        <v>5</v>
      </c>
      <c r="I7" s="7" t="s">
        <v>8</v>
      </c>
      <c r="J7" s="5" t="s">
        <v>33</v>
      </c>
      <c r="K7" s="6" t="s">
        <v>2</v>
      </c>
      <c r="L7" s="7" t="s">
        <v>103</v>
      </c>
      <c r="M7" s="5" t="s">
        <v>35</v>
      </c>
      <c r="N7" s="6" t="s">
        <v>2</v>
      </c>
      <c r="O7" s="7" t="s">
        <v>110</v>
      </c>
    </row>
    <row r="8" spans="1:15" s="8" customFormat="1" ht="17.100000000000001" customHeight="1" x14ac:dyDescent="0.25">
      <c r="A8" s="1" t="s">
        <v>37</v>
      </c>
      <c r="B8" s="2"/>
      <c r="C8" s="12">
        <v>4</v>
      </c>
      <c r="D8" s="9">
        <v>41930</v>
      </c>
      <c r="E8" s="10" t="s">
        <v>9</v>
      </c>
      <c r="F8" s="11"/>
      <c r="G8" s="9">
        <v>41931</v>
      </c>
      <c r="H8" s="10" t="s">
        <v>9</v>
      </c>
      <c r="I8" s="11"/>
      <c r="J8" s="9">
        <v>41938</v>
      </c>
      <c r="K8" s="10" t="s">
        <v>9</v>
      </c>
      <c r="L8" s="11"/>
      <c r="M8" s="9">
        <v>41945</v>
      </c>
      <c r="N8" s="10" t="s">
        <v>9</v>
      </c>
      <c r="O8" s="11"/>
    </row>
    <row r="9" spans="1:15" s="8" customFormat="1" ht="17.100000000000001" customHeight="1" x14ac:dyDescent="0.25">
      <c r="A9" s="1" t="s">
        <v>38</v>
      </c>
      <c r="B9" s="2"/>
      <c r="C9" s="12">
        <v>0</v>
      </c>
      <c r="D9" s="13" t="s">
        <v>14</v>
      </c>
      <c r="E9" s="14" t="s">
        <v>94</v>
      </c>
      <c r="F9" s="15"/>
      <c r="G9" s="13" t="s">
        <v>14</v>
      </c>
      <c r="H9" s="14" t="s">
        <v>42</v>
      </c>
      <c r="I9" s="15"/>
      <c r="J9" s="13" t="s">
        <v>39</v>
      </c>
      <c r="K9" s="14" t="s">
        <v>13</v>
      </c>
      <c r="L9" s="15"/>
      <c r="M9" s="13" t="s">
        <v>39</v>
      </c>
      <c r="N9" s="14" t="s">
        <v>66</v>
      </c>
      <c r="O9" s="15"/>
    </row>
    <row r="10" spans="1:15" s="8" customFormat="1" ht="17.100000000000001" customHeight="1" x14ac:dyDescent="0.25">
      <c r="A10" s="1"/>
      <c r="B10" s="1"/>
      <c r="C10" s="1"/>
      <c r="D10" s="1"/>
      <c r="E10" s="12"/>
      <c r="F10" s="12"/>
      <c r="G10" s="1"/>
      <c r="H10" s="1"/>
      <c r="I10" s="12"/>
      <c r="J10" s="1"/>
      <c r="K10" s="1"/>
      <c r="L10" s="12"/>
      <c r="M10" s="1"/>
      <c r="N10" s="1"/>
      <c r="O10" s="1"/>
    </row>
    <row r="11" spans="1:15" ht="17.100000000000001" customHeight="1" x14ac:dyDescent="0.2">
      <c r="A11" s="16" t="s">
        <v>44</v>
      </c>
      <c r="B11" s="16" t="s">
        <v>45</v>
      </c>
      <c r="C11" s="17" t="s">
        <v>46</v>
      </c>
      <c r="D11" s="16" t="s">
        <v>47</v>
      </c>
      <c r="E11" s="16" t="s">
        <v>48</v>
      </c>
      <c r="F11" s="16" t="s">
        <v>49</v>
      </c>
      <c r="G11" s="16" t="s">
        <v>50</v>
      </c>
      <c r="H11" s="16" t="s">
        <v>51</v>
      </c>
      <c r="I11" s="16" t="s">
        <v>52</v>
      </c>
      <c r="J11" s="16" t="s">
        <v>53</v>
      </c>
      <c r="K11" s="16" t="s">
        <v>54</v>
      </c>
      <c r="L11" s="16" t="s">
        <v>55</v>
      </c>
      <c r="M11" s="16" t="s">
        <v>56</v>
      </c>
      <c r="N11" s="16" t="s">
        <v>57</v>
      </c>
      <c r="O11" s="18" t="s">
        <v>58</v>
      </c>
    </row>
    <row r="12" spans="1:15" ht="17.100000000000001" customHeight="1" x14ac:dyDescent="0.2">
      <c r="A12" s="19">
        <f>[6]GBG!A4</f>
        <v>46</v>
      </c>
      <c r="B12" s="19">
        <f>[6]GBG!M4</f>
        <v>9</v>
      </c>
      <c r="C12" s="20" t="str">
        <f>[6]GBG!B4</f>
        <v>Smith, Bret</v>
      </c>
      <c r="D12" s="20">
        <f>[6]GBG!X4</f>
        <v>27</v>
      </c>
      <c r="E12" s="20">
        <f>[6]GBG!AJ4</f>
        <v>8</v>
      </c>
      <c r="F12" s="20">
        <f>[6]GBG!AU4</f>
        <v>9</v>
      </c>
      <c r="G12" s="20">
        <f>[6]GBG!BG4</f>
        <v>0</v>
      </c>
      <c r="H12" s="20">
        <f>[6]GBG!BR4</f>
        <v>0</v>
      </c>
      <c r="I12" s="20">
        <f>[6]GBG!CD4</f>
        <v>0</v>
      </c>
      <c r="J12" s="20">
        <f>[6]GBG!CO4</f>
        <v>2</v>
      </c>
      <c r="K12" s="20">
        <f>[6]GBG!DA4</f>
        <v>4</v>
      </c>
      <c r="L12" s="20">
        <f>[6]GBG!DL4</f>
        <v>3</v>
      </c>
      <c r="M12" s="21">
        <f t="shared" ref="M12:M24" si="0">F12/D12</f>
        <v>0.33333333333333331</v>
      </c>
      <c r="N12" s="20">
        <f>F12+G12+(H12*2)+(I12*3)</f>
        <v>9</v>
      </c>
      <c r="O12" s="21">
        <f>N12/D12</f>
        <v>0.33333333333333331</v>
      </c>
    </row>
    <row r="13" spans="1:15" ht="17.100000000000001" customHeight="1" x14ac:dyDescent="0.2">
      <c r="A13" s="19">
        <f>[6]GBG!A5</f>
        <v>54</v>
      </c>
      <c r="B13" s="19">
        <f>[6]GBG!M5</f>
        <v>9</v>
      </c>
      <c r="C13" s="20" t="str">
        <f>[6]GBG!B5</f>
        <v>Gaymon, Randy</v>
      </c>
      <c r="D13" s="20">
        <f>[6]GBG!X5</f>
        <v>21</v>
      </c>
      <c r="E13" s="20">
        <f>[6]GBG!AJ5</f>
        <v>9</v>
      </c>
      <c r="F13" s="20">
        <f>[6]GBG!AU5</f>
        <v>9</v>
      </c>
      <c r="G13" s="20">
        <f>[6]GBG!BG5</f>
        <v>3</v>
      </c>
      <c r="H13" s="20">
        <f>[6]GBG!BR5</f>
        <v>0</v>
      </c>
      <c r="I13" s="20">
        <f>[6]GBG!CD5</f>
        <v>0</v>
      </c>
      <c r="J13" s="20">
        <f>[6]GBG!CO5</f>
        <v>8</v>
      </c>
      <c r="K13" s="20">
        <f>[6]GBG!DA5</f>
        <v>9</v>
      </c>
      <c r="L13" s="20">
        <f>[6]GBG!DL5</f>
        <v>2</v>
      </c>
      <c r="M13" s="21">
        <f t="shared" si="0"/>
        <v>0.42857142857142855</v>
      </c>
      <c r="N13" s="20">
        <f>F13+G13+(H13*2)+(I13*3)</f>
        <v>12</v>
      </c>
      <c r="O13" s="21">
        <f t="shared" ref="O13:O24" si="1">N13/D13</f>
        <v>0.5714285714285714</v>
      </c>
    </row>
    <row r="14" spans="1:15" ht="17.100000000000001" customHeight="1" x14ac:dyDescent="0.2">
      <c r="A14" s="19">
        <f>[6]GBG!A6</f>
        <v>47</v>
      </c>
      <c r="B14" s="19">
        <f>[6]GBG!M6</f>
        <v>10</v>
      </c>
      <c r="C14" s="20" t="str">
        <f>[6]GBG!B6</f>
        <v>Brady, Scott</v>
      </c>
      <c r="D14" s="20">
        <f>[6]GBG!X6</f>
        <v>26</v>
      </c>
      <c r="E14" s="20">
        <f>[6]GBG!AJ6</f>
        <v>13</v>
      </c>
      <c r="F14" s="20">
        <f>[6]GBG!AU6</f>
        <v>11</v>
      </c>
      <c r="G14" s="20">
        <f>[6]GBG!BG6</f>
        <v>3</v>
      </c>
      <c r="H14" s="20">
        <f>[6]GBG!BR6</f>
        <v>0</v>
      </c>
      <c r="I14" s="20">
        <f>[6]GBG!CD6</f>
        <v>0</v>
      </c>
      <c r="J14" s="20">
        <f>[6]GBG!CO6</f>
        <v>7</v>
      </c>
      <c r="K14" s="20">
        <f>[6]GBG!DA6</f>
        <v>7</v>
      </c>
      <c r="L14" s="20">
        <f>[6]GBG!DL6</f>
        <v>4</v>
      </c>
      <c r="M14" s="21">
        <f t="shared" si="0"/>
        <v>0.42307692307692307</v>
      </c>
      <c r="N14" s="20">
        <f t="shared" ref="N14:N24" si="2">F14+G14+(H14*2)+(I14*3)</f>
        <v>14</v>
      </c>
      <c r="O14" s="21">
        <f t="shared" si="1"/>
        <v>0.53846153846153844</v>
      </c>
    </row>
    <row r="15" spans="1:15" ht="17.100000000000001" customHeight="1" x14ac:dyDescent="0.2">
      <c r="A15" s="19">
        <f>[6]GBG!A7</f>
        <v>47</v>
      </c>
      <c r="B15" s="19">
        <f>[6]GBG!M7</f>
        <v>8</v>
      </c>
      <c r="C15" s="20" t="str">
        <f>[6]GBG!B7</f>
        <v>Foley, Tom</v>
      </c>
      <c r="D15" s="20">
        <f>[6]GBG!X7</f>
        <v>20</v>
      </c>
      <c r="E15" s="20">
        <f>[6]GBG!AJ7</f>
        <v>8</v>
      </c>
      <c r="F15" s="20">
        <f>[6]GBG!AU7</f>
        <v>9</v>
      </c>
      <c r="G15" s="20">
        <f>[6]GBG!BG7</f>
        <v>0</v>
      </c>
      <c r="H15" s="20">
        <f>[6]GBG!BR7</f>
        <v>1</v>
      </c>
      <c r="I15" s="20">
        <f>[6]GBG!CD7</f>
        <v>0</v>
      </c>
      <c r="J15" s="20">
        <f>[6]GBG!CO7</f>
        <v>6</v>
      </c>
      <c r="K15" s="20">
        <f>[6]GBG!DA7</f>
        <v>4</v>
      </c>
      <c r="L15" s="20">
        <f>[6]GBG!DL7</f>
        <v>2</v>
      </c>
      <c r="M15" s="21">
        <f t="shared" si="0"/>
        <v>0.45</v>
      </c>
      <c r="N15" s="20">
        <f t="shared" si="2"/>
        <v>11</v>
      </c>
      <c r="O15" s="21">
        <f t="shared" si="1"/>
        <v>0.55000000000000004</v>
      </c>
    </row>
    <row r="16" spans="1:15" ht="17.100000000000001" customHeight="1" x14ac:dyDescent="0.2">
      <c r="A16" s="19">
        <f>[6]GBG!A8</f>
        <v>50</v>
      </c>
      <c r="B16" s="19">
        <f>[6]GBG!M8</f>
        <v>9</v>
      </c>
      <c r="C16" s="20" t="str">
        <f>[6]GBG!B8</f>
        <v>Stratmeyer, Jeff</v>
      </c>
      <c r="D16" s="20">
        <f>[6]GBG!X8</f>
        <v>28</v>
      </c>
      <c r="E16" s="20">
        <f>[6]GBG!AJ8</f>
        <v>6</v>
      </c>
      <c r="F16" s="20">
        <f>[6]GBG!AU8</f>
        <v>12</v>
      </c>
      <c r="G16" s="20">
        <f>[6]GBG!BG8</f>
        <v>2</v>
      </c>
      <c r="H16" s="20">
        <f>[6]GBG!BR8</f>
        <v>1</v>
      </c>
      <c r="I16" s="20">
        <f>[6]GBG!CD8</f>
        <v>0</v>
      </c>
      <c r="J16" s="20">
        <f>[6]GBG!CO8</f>
        <v>9</v>
      </c>
      <c r="K16" s="20">
        <f>[6]GBG!DA8</f>
        <v>1</v>
      </c>
      <c r="L16" s="20">
        <f>[6]GBG!DL8</f>
        <v>4</v>
      </c>
      <c r="M16" s="21">
        <f t="shared" si="0"/>
        <v>0.42857142857142855</v>
      </c>
      <c r="N16" s="20">
        <f t="shared" si="2"/>
        <v>16</v>
      </c>
      <c r="O16" s="21">
        <f t="shared" si="1"/>
        <v>0.5714285714285714</v>
      </c>
    </row>
    <row r="17" spans="1:15" ht="17.100000000000001" customHeight="1" x14ac:dyDescent="0.2">
      <c r="A17" s="19">
        <f>[6]GBG!A9</f>
        <v>57</v>
      </c>
      <c r="B17" s="19">
        <f>[6]GBG!M9</f>
        <v>8</v>
      </c>
      <c r="C17" s="20" t="str">
        <f>[6]GBG!B9</f>
        <v>Biser, Ron</v>
      </c>
      <c r="D17" s="20">
        <f>[6]GBG!X9</f>
        <v>19</v>
      </c>
      <c r="E17" s="20">
        <f>[6]GBG!AJ9</f>
        <v>5</v>
      </c>
      <c r="F17" s="20">
        <f>[6]GBG!AU9</f>
        <v>5</v>
      </c>
      <c r="G17" s="20">
        <f>[6]GBG!BG9</f>
        <v>1</v>
      </c>
      <c r="H17" s="20">
        <f>[6]GBG!BR9</f>
        <v>0</v>
      </c>
      <c r="I17" s="20">
        <f>[6]GBG!CD9</f>
        <v>0</v>
      </c>
      <c r="J17" s="20">
        <f>[6]GBG!CO9</f>
        <v>6</v>
      </c>
      <c r="K17" s="20">
        <f>[6]GBG!DA9</f>
        <v>4</v>
      </c>
      <c r="L17" s="20">
        <f>[6]GBG!DL9</f>
        <v>3</v>
      </c>
      <c r="M17" s="21">
        <f t="shared" si="0"/>
        <v>0.26315789473684209</v>
      </c>
      <c r="N17" s="20">
        <f t="shared" si="2"/>
        <v>6</v>
      </c>
      <c r="O17" s="21">
        <f t="shared" si="1"/>
        <v>0.31578947368421051</v>
      </c>
    </row>
    <row r="18" spans="1:15" ht="17.100000000000001" customHeight="1" x14ac:dyDescent="0.2">
      <c r="A18" s="19">
        <f>[6]GBG!A10</f>
        <v>57</v>
      </c>
      <c r="B18" s="19">
        <f>[6]GBG!M10</f>
        <v>10</v>
      </c>
      <c r="C18" s="20" t="str">
        <f>[6]GBG!B10</f>
        <v>Barbour, Ron</v>
      </c>
      <c r="D18" s="20">
        <f>[6]GBG!X10</f>
        <v>29</v>
      </c>
      <c r="E18" s="20">
        <f>[6]GBG!AJ10</f>
        <v>3</v>
      </c>
      <c r="F18" s="20">
        <f>[6]GBG!AU10</f>
        <v>12</v>
      </c>
      <c r="G18" s="20">
        <f>[6]GBG!BG10</f>
        <v>1</v>
      </c>
      <c r="H18" s="20">
        <f>[6]GBG!BR10</f>
        <v>1</v>
      </c>
      <c r="I18" s="20">
        <f>[6]GBG!CD10</f>
        <v>0</v>
      </c>
      <c r="J18" s="20">
        <f>[6]GBG!CO10</f>
        <v>13</v>
      </c>
      <c r="K18" s="20">
        <f>[6]GBG!DA10</f>
        <v>4</v>
      </c>
      <c r="L18" s="20">
        <f>[6]GBG!DL10</f>
        <v>1</v>
      </c>
      <c r="M18" s="21">
        <f t="shared" si="0"/>
        <v>0.41379310344827586</v>
      </c>
      <c r="N18" s="20">
        <f t="shared" si="2"/>
        <v>15</v>
      </c>
      <c r="O18" s="21">
        <f t="shared" si="1"/>
        <v>0.51724137931034486</v>
      </c>
    </row>
    <row r="19" spans="1:15" ht="17.100000000000001" customHeight="1" x14ac:dyDescent="0.2">
      <c r="A19" s="19">
        <f>[6]GBG!A11</f>
        <v>56</v>
      </c>
      <c r="B19" s="19">
        <f>[6]GBG!M11</f>
        <v>9</v>
      </c>
      <c r="C19" s="20" t="str">
        <f>[6]GBG!B11</f>
        <v>Howington, Rick</v>
      </c>
      <c r="D19" s="20">
        <f>[6]GBG!X11</f>
        <v>26</v>
      </c>
      <c r="E19" s="20">
        <f>[6]GBG!AJ11</f>
        <v>0</v>
      </c>
      <c r="F19" s="20">
        <f>[6]GBG!AU11</f>
        <v>7</v>
      </c>
      <c r="G19" s="20">
        <f>[6]GBG!BG11</f>
        <v>0</v>
      </c>
      <c r="H19" s="20">
        <f>[6]GBG!BR11</f>
        <v>0</v>
      </c>
      <c r="I19" s="20">
        <f>[6]GBG!CD11</f>
        <v>0</v>
      </c>
      <c r="J19" s="20">
        <f>[6]GBG!CO11</f>
        <v>5</v>
      </c>
      <c r="K19" s="20">
        <f>[6]GBG!DA11</f>
        <v>1</v>
      </c>
      <c r="L19" s="20">
        <f>[6]GBG!DL11</f>
        <v>4</v>
      </c>
      <c r="M19" s="21">
        <f t="shared" si="0"/>
        <v>0.26923076923076922</v>
      </c>
      <c r="N19" s="20">
        <f t="shared" si="2"/>
        <v>7</v>
      </c>
      <c r="O19" s="21">
        <f t="shared" si="1"/>
        <v>0.26923076923076922</v>
      </c>
    </row>
    <row r="20" spans="1:15" ht="17.100000000000001" customHeight="1" x14ac:dyDescent="0.2">
      <c r="A20" s="19">
        <f>[6]GBG!A12</f>
        <v>57</v>
      </c>
      <c r="B20" s="19">
        <f>[6]GBG!M12</f>
        <v>10</v>
      </c>
      <c r="C20" s="20" t="str">
        <f>[6]GBG!B12</f>
        <v>Nodine, Gary</v>
      </c>
      <c r="D20" s="20">
        <f>[6]GBG!X12</f>
        <v>28</v>
      </c>
      <c r="E20" s="20">
        <f>[6]GBG!AJ12</f>
        <v>1</v>
      </c>
      <c r="F20" s="20">
        <f>[6]GBG!AU12</f>
        <v>7</v>
      </c>
      <c r="G20" s="20">
        <f>[6]GBG!BG12</f>
        <v>0</v>
      </c>
      <c r="H20" s="20">
        <f>[6]GBG!BR12</f>
        <v>0</v>
      </c>
      <c r="I20" s="20">
        <f>[6]GBG!CD12</f>
        <v>0</v>
      </c>
      <c r="J20" s="20">
        <f>[6]GBG!CO12</f>
        <v>3</v>
      </c>
      <c r="K20" s="20">
        <f>[6]GBG!DA12</f>
        <v>3</v>
      </c>
      <c r="L20" s="20">
        <f>[6]GBG!DL12</f>
        <v>4</v>
      </c>
      <c r="M20" s="21">
        <f t="shared" si="0"/>
        <v>0.25</v>
      </c>
      <c r="N20" s="20">
        <f t="shared" si="2"/>
        <v>7</v>
      </c>
      <c r="O20" s="21">
        <f t="shared" si="1"/>
        <v>0.25</v>
      </c>
    </row>
    <row r="21" spans="1:15" ht="17.100000000000001" customHeight="1" x14ac:dyDescent="0.2">
      <c r="A21" s="19">
        <f>[6]GBG!A13</f>
        <v>0</v>
      </c>
      <c r="B21" s="19">
        <f>[6]GBG!M13</f>
        <v>7</v>
      </c>
      <c r="C21" s="20" t="str">
        <f>[6]GBG!B13</f>
        <v>Tapp, Mike</v>
      </c>
      <c r="D21" s="20">
        <f>[6]GBG!X13</f>
        <v>17</v>
      </c>
      <c r="E21" s="20">
        <f>[6]GBG!AJ13</f>
        <v>4</v>
      </c>
      <c r="F21" s="20">
        <f>[6]GBG!AU13</f>
        <v>3</v>
      </c>
      <c r="G21" s="20">
        <f>[6]GBG!BG13</f>
        <v>1</v>
      </c>
      <c r="H21" s="20">
        <f>[6]GBG!BR13</f>
        <v>0</v>
      </c>
      <c r="I21" s="20">
        <f>[6]GBG!CD13</f>
        <v>0</v>
      </c>
      <c r="J21" s="20">
        <f>[6]GBG!CO13</f>
        <v>0</v>
      </c>
      <c r="K21" s="20">
        <f>[6]GBG!DA13</f>
        <v>2</v>
      </c>
      <c r="L21" s="20">
        <f>[6]GBG!DL13</f>
        <v>8</v>
      </c>
      <c r="M21" s="21">
        <f t="shared" si="0"/>
        <v>0.17647058823529413</v>
      </c>
      <c r="N21" s="20">
        <f t="shared" si="2"/>
        <v>4</v>
      </c>
      <c r="O21" s="21">
        <f t="shared" si="1"/>
        <v>0.23529411764705882</v>
      </c>
    </row>
    <row r="22" spans="1:15" ht="17.100000000000001" customHeight="1" x14ac:dyDescent="0.2">
      <c r="A22" s="19">
        <f>[6]GBG!A14</f>
        <v>59</v>
      </c>
      <c r="B22" s="19">
        <f>[6]GBG!M14</f>
        <v>8</v>
      </c>
      <c r="C22" s="20" t="str">
        <f>[6]GBG!B14</f>
        <v>Seitz, Jay</v>
      </c>
      <c r="D22" s="20">
        <f>[6]GBG!X14</f>
        <v>19</v>
      </c>
      <c r="E22" s="20">
        <f>[6]GBG!AJ14</f>
        <v>5</v>
      </c>
      <c r="F22" s="20">
        <f>[6]GBG!AU14</f>
        <v>3</v>
      </c>
      <c r="G22" s="20">
        <f>[6]GBG!BG14</f>
        <v>0</v>
      </c>
      <c r="H22" s="20">
        <f>[6]GBG!BR14</f>
        <v>0</v>
      </c>
      <c r="I22" s="20">
        <f>[6]GBG!CD14</f>
        <v>0</v>
      </c>
      <c r="J22" s="20">
        <f>[6]GBG!CO14</f>
        <v>0</v>
      </c>
      <c r="K22" s="20">
        <f>[6]GBG!DA14</f>
        <v>4</v>
      </c>
      <c r="L22" s="20">
        <f>[6]GBG!DL14</f>
        <v>2</v>
      </c>
      <c r="M22" s="21">
        <f t="shared" si="0"/>
        <v>0.15789473684210525</v>
      </c>
      <c r="N22" s="20">
        <f t="shared" si="2"/>
        <v>3</v>
      </c>
      <c r="O22" s="21">
        <f t="shared" si="1"/>
        <v>0.15789473684210525</v>
      </c>
    </row>
    <row r="23" spans="1:15" ht="17.100000000000001" customHeight="1" x14ac:dyDescent="0.2">
      <c r="A23" s="19">
        <f>[6]GBG!A15</f>
        <v>67</v>
      </c>
      <c r="B23" s="19">
        <f>[6]GBG!M15</f>
        <v>6</v>
      </c>
      <c r="C23" s="20" t="str">
        <f>[6]GBG!B15</f>
        <v>Seitz, Bob</v>
      </c>
      <c r="D23" s="20">
        <f>[6]GBG!X15</f>
        <v>13</v>
      </c>
      <c r="E23" s="20">
        <f>[6]GBG!AJ15</f>
        <v>2</v>
      </c>
      <c r="F23" s="20">
        <f>[6]GBG!AU15</f>
        <v>3</v>
      </c>
      <c r="G23" s="20">
        <f>[6]GBG!BG15</f>
        <v>0</v>
      </c>
      <c r="H23" s="20">
        <f>[6]GBG!BR15</f>
        <v>0</v>
      </c>
      <c r="I23" s="20">
        <f>[6]GBG!CD15</f>
        <v>0</v>
      </c>
      <c r="J23" s="20">
        <f>[6]GBG!CO15</f>
        <v>3</v>
      </c>
      <c r="K23" s="20">
        <f>[6]GBG!DA15</f>
        <v>7</v>
      </c>
      <c r="L23" s="20">
        <f>[6]GBG!DL15</f>
        <v>3</v>
      </c>
      <c r="M23" s="21">
        <f t="shared" si="0"/>
        <v>0.23076923076923078</v>
      </c>
      <c r="N23" s="20">
        <f t="shared" si="2"/>
        <v>3</v>
      </c>
      <c r="O23" s="21">
        <f t="shared" si="1"/>
        <v>0.23076923076923078</v>
      </c>
    </row>
    <row r="24" spans="1:15" ht="17.100000000000001" customHeight="1" x14ac:dyDescent="0.2">
      <c r="A24" s="19">
        <f>[6]GBG!A16</f>
        <v>60</v>
      </c>
      <c r="B24" s="19">
        <f>[6]GBG!M16</f>
        <v>10</v>
      </c>
      <c r="C24" s="20" t="str">
        <f>[6]GBG!B16</f>
        <v>Wolfe, Gordie</v>
      </c>
      <c r="D24" s="20">
        <f>[6]GBG!X16</f>
        <v>29</v>
      </c>
      <c r="E24" s="20">
        <f>[6]GBG!AJ16</f>
        <v>5</v>
      </c>
      <c r="F24" s="20">
        <f>[6]GBG!AU16</f>
        <v>11</v>
      </c>
      <c r="G24" s="20">
        <f>[6]GBG!BG16</f>
        <v>0</v>
      </c>
      <c r="H24" s="20">
        <f>[6]GBG!BR16</f>
        <v>0</v>
      </c>
      <c r="I24" s="20">
        <f>[6]GBG!CD16</f>
        <v>0</v>
      </c>
      <c r="J24" s="20">
        <f>[6]GBG!CO16</f>
        <v>4</v>
      </c>
      <c r="K24" s="20">
        <f>[6]GBG!DA16</f>
        <v>4</v>
      </c>
      <c r="L24" s="20">
        <f>[6]GBG!DL16</f>
        <v>1</v>
      </c>
      <c r="M24" s="21">
        <f t="shared" si="0"/>
        <v>0.37931034482758619</v>
      </c>
      <c r="N24" s="20">
        <f t="shared" si="2"/>
        <v>11</v>
      </c>
      <c r="O24" s="21">
        <f t="shared" si="1"/>
        <v>0.37931034482758619</v>
      </c>
    </row>
    <row r="25" spans="1:15" ht="17.100000000000001" customHeight="1" x14ac:dyDescent="0.2">
      <c r="A25" s="19"/>
      <c r="B25" s="19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1"/>
      <c r="N25" s="20"/>
      <c r="O25" s="21"/>
    </row>
    <row r="26" spans="1:15" ht="17.100000000000001" customHeight="1" x14ac:dyDescent="0.2">
      <c r="A26" s="19"/>
      <c r="B26" s="19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1"/>
      <c r="N26" s="20"/>
      <c r="O26" s="21"/>
    </row>
    <row r="27" spans="1:15" ht="17.100000000000001" customHeight="1" x14ac:dyDescent="0.2">
      <c r="A27" s="19"/>
      <c r="B27" s="19">
        <f>[6]GBG!M19</f>
        <v>0</v>
      </c>
      <c r="C27" s="20" t="str">
        <f>[6]GBG!B19</f>
        <v>Others</v>
      </c>
      <c r="D27" s="20">
        <f>[6]GBG!X19</f>
        <v>0</v>
      </c>
      <c r="E27" s="20">
        <f>[6]GBG!AJ19</f>
        <v>0</v>
      </c>
      <c r="F27" s="20">
        <f>[6]GBG!AU19</f>
        <v>0</v>
      </c>
      <c r="G27" s="20">
        <f>[6]GBG!BG19</f>
        <v>0</v>
      </c>
      <c r="H27" s="20">
        <f>[6]GBG!BR19</f>
        <v>0</v>
      </c>
      <c r="I27" s="20">
        <f>[6]GBG!CD19</f>
        <v>0</v>
      </c>
      <c r="J27" s="20">
        <f>[6]GBG!CO19</f>
        <v>0</v>
      </c>
      <c r="K27" s="20">
        <f>[6]GBG!DA19</f>
        <v>0</v>
      </c>
      <c r="L27" s="20">
        <f>[6]GBG!DL19</f>
        <v>0</v>
      </c>
      <c r="M27" s="21" t="e">
        <f>F27/D27</f>
        <v>#DIV/0!</v>
      </c>
      <c r="N27" s="20">
        <f>F27+G27+(H27*2)+(I27*3)</f>
        <v>0</v>
      </c>
      <c r="O27" s="21" t="e">
        <f>N27/D27</f>
        <v>#DIV/0!</v>
      </c>
    </row>
    <row r="28" spans="1:15" ht="17.100000000000001" customHeight="1" x14ac:dyDescent="0.2">
      <c r="A28" s="19"/>
      <c r="B28" s="19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1"/>
      <c r="N28" s="20"/>
      <c r="O28" s="21"/>
    </row>
    <row r="29" spans="1:15" ht="17.100000000000001" customHeight="1" x14ac:dyDescent="0.2">
      <c r="A29" s="22">
        <f>[6]GBG!A21</f>
        <v>657</v>
      </c>
      <c r="B29" s="22">
        <f>[6]GBG!M21</f>
        <v>113</v>
      </c>
      <c r="C29" s="22" t="s">
        <v>59</v>
      </c>
      <c r="D29" s="23">
        <f>[6]GBG!X21</f>
        <v>302</v>
      </c>
      <c r="E29" s="20">
        <f>[6]GBG!AJ21</f>
        <v>69</v>
      </c>
      <c r="F29" s="20">
        <f>[6]GBG!AU21</f>
        <v>101</v>
      </c>
      <c r="G29" s="20">
        <f>[6]GBG!BG21</f>
        <v>11</v>
      </c>
      <c r="H29" s="20">
        <f>[6]GBG!BR21</f>
        <v>3</v>
      </c>
      <c r="I29" s="20">
        <f>[6]GBG!CD21</f>
        <v>0</v>
      </c>
      <c r="J29" s="20">
        <f>[6]GBG!CO21</f>
        <v>66</v>
      </c>
      <c r="K29" s="20">
        <f>[6]GBG!DA21</f>
        <v>54</v>
      </c>
      <c r="L29" s="20">
        <f>[6]GBG!DL21</f>
        <v>41</v>
      </c>
      <c r="M29" s="21">
        <f>F29/D29</f>
        <v>0.33443708609271522</v>
      </c>
      <c r="N29" s="24">
        <f>SUM(N12:N28)</f>
        <v>118</v>
      </c>
      <c r="O29" s="21">
        <f>N29/D29</f>
        <v>0.39072847682119205</v>
      </c>
    </row>
    <row r="30" spans="1:15" ht="17.100000000000001" customHeight="1" x14ac:dyDescent="0.2">
      <c r="A30" s="25">
        <f>A29/13</f>
        <v>50.53846153846154</v>
      </c>
      <c r="B30" s="10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7"/>
      <c r="N30" s="26"/>
      <c r="O30" s="27"/>
    </row>
    <row r="31" spans="1:15" s="29" customFormat="1" ht="17.100000000000001" customHeight="1" x14ac:dyDescent="0.2">
      <c r="A31" s="28"/>
      <c r="B31" s="28"/>
    </row>
    <row r="32" spans="1:15" ht="17.100000000000001" customHeight="1" x14ac:dyDescent="0.2">
      <c r="A32" s="16" t="s">
        <v>44</v>
      </c>
      <c r="B32" s="16" t="s">
        <v>45</v>
      </c>
      <c r="C32" s="16" t="s">
        <v>46</v>
      </c>
      <c r="D32" s="16" t="s">
        <v>60</v>
      </c>
      <c r="E32" s="16" t="s">
        <v>49</v>
      </c>
      <c r="F32" s="16" t="s">
        <v>48</v>
      </c>
      <c r="G32" s="16" t="s">
        <v>54</v>
      </c>
      <c r="H32" s="16" t="s">
        <v>55</v>
      </c>
      <c r="I32" s="16" t="s">
        <v>61</v>
      </c>
      <c r="J32" s="16" t="s">
        <v>62</v>
      </c>
      <c r="K32" s="16" t="s">
        <v>63</v>
      </c>
      <c r="L32" s="16" t="s">
        <v>64</v>
      </c>
      <c r="M32" s="16" t="s">
        <v>2</v>
      </c>
      <c r="N32" s="16" t="s">
        <v>5</v>
      </c>
      <c r="O32" s="30" t="s">
        <v>65</v>
      </c>
    </row>
    <row r="33" spans="1:15" ht="17.100000000000001" customHeight="1" x14ac:dyDescent="0.2">
      <c r="A33" s="19">
        <f>[6]GBG!A25</f>
        <v>47</v>
      </c>
      <c r="B33" s="19">
        <f>[6]GBG!M25</f>
        <v>10</v>
      </c>
      <c r="C33" s="20" t="str">
        <f>[6]GBG!B25</f>
        <v>Brady, Scott</v>
      </c>
      <c r="D33" s="21">
        <f>[6]GBG!X25</f>
        <v>39</v>
      </c>
      <c r="E33" s="20">
        <f>[6]GBG!AJ25</f>
        <v>68</v>
      </c>
      <c r="F33" s="20">
        <f>[6]GBG!AU25</f>
        <v>34</v>
      </c>
      <c r="G33" s="20">
        <f>[6]GBG!BG25</f>
        <v>18</v>
      </c>
      <c r="H33" s="20">
        <f>[6]GBG!BR25</f>
        <v>29</v>
      </c>
      <c r="I33" s="31">
        <f>E33*7/D33</f>
        <v>12.205128205128204</v>
      </c>
      <c r="J33" s="31">
        <f>F33*7/D33</f>
        <v>6.1025641025641022</v>
      </c>
      <c r="K33" s="31">
        <f>G33*7/D33</f>
        <v>3.2307692307692308</v>
      </c>
      <c r="L33" s="31">
        <f>H33*7/D33</f>
        <v>5.2051282051282053</v>
      </c>
      <c r="M33" s="20">
        <f>[6]GBG!CD25</f>
        <v>5</v>
      </c>
      <c r="N33" s="20">
        <f>[6]GBG!CO25</f>
        <v>2</v>
      </c>
      <c r="O33" s="20">
        <f>[6]GBG!DA25</f>
        <v>0</v>
      </c>
    </row>
    <row r="34" spans="1:15" ht="17.100000000000001" customHeight="1" x14ac:dyDescent="0.2">
      <c r="A34" s="19">
        <f>[6]GBG!A26</f>
        <v>54</v>
      </c>
      <c r="B34" s="19">
        <f>[6]GBG!M26</f>
        <v>9</v>
      </c>
      <c r="C34" s="20" t="str">
        <f>[6]GBG!B26</f>
        <v>Gayman, Randy</v>
      </c>
      <c r="D34" s="21">
        <f>[6]GBG!X26</f>
        <v>26</v>
      </c>
      <c r="E34" s="20">
        <f>[6]GBG!AJ26</f>
        <v>48</v>
      </c>
      <c r="F34" s="20">
        <f>[6]GBG!AU26</f>
        <v>36</v>
      </c>
      <c r="G34" s="20">
        <f>[6]GBG!BG26</f>
        <v>10</v>
      </c>
      <c r="H34" s="20">
        <f>[6]GBG!BR26</f>
        <v>15</v>
      </c>
      <c r="I34" s="31">
        <f>E34*7/D34</f>
        <v>12.923076923076923</v>
      </c>
      <c r="J34" s="31">
        <f>F34*7/D34</f>
        <v>9.6923076923076916</v>
      </c>
      <c r="K34" s="31">
        <f>G34*7/D34</f>
        <v>2.6923076923076925</v>
      </c>
      <c r="L34" s="31">
        <f>H34*7/D34</f>
        <v>4.0384615384615383</v>
      </c>
      <c r="M34" s="20">
        <f>[6]GBG!CD26</f>
        <v>1</v>
      </c>
      <c r="N34" s="20">
        <f>[6]GBG!CO26</f>
        <v>1</v>
      </c>
      <c r="O34" s="20">
        <f>[6]GBG!DA26</f>
        <v>4</v>
      </c>
    </row>
    <row r="35" spans="1:15" ht="17.100000000000001" customHeight="1" x14ac:dyDescent="0.2">
      <c r="A35" s="19">
        <f>[6]GBG!A27</f>
        <v>57</v>
      </c>
      <c r="B35" s="19">
        <f>[6]GBG!M27</f>
        <v>1</v>
      </c>
      <c r="C35" s="20" t="str">
        <f>[6]GBG!B27</f>
        <v>Biser, Ron</v>
      </c>
      <c r="D35" s="21">
        <f>[6]GBG!X27</f>
        <v>1.3333330000000001</v>
      </c>
      <c r="E35" s="20">
        <f>[6]GBG!AJ27</f>
        <v>1</v>
      </c>
      <c r="F35" s="20">
        <f>[6]GBG!AU27</f>
        <v>1</v>
      </c>
      <c r="G35" s="20">
        <f>[6]GBG!BG27</f>
        <v>2</v>
      </c>
      <c r="H35" s="20">
        <f>[6]GBG!BR27</f>
        <v>1</v>
      </c>
      <c r="I35" s="31">
        <f>E35*7/D35</f>
        <v>5.250001312500328</v>
      </c>
      <c r="J35" s="31">
        <f>F35*7/D35</f>
        <v>5.250001312500328</v>
      </c>
      <c r="K35" s="31">
        <f>G35*7/D35</f>
        <v>10.500002625000656</v>
      </c>
      <c r="L35" s="31">
        <f>H35*7/D35</f>
        <v>5.250001312500328</v>
      </c>
      <c r="M35" s="20">
        <f>[6]GBG!CD27</f>
        <v>0</v>
      </c>
      <c r="N35" s="20">
        <f>[6]GBG!CO27</f>
        <v>0</v>
      </c>
      <c r="O35" s="20">
        <f>[6]GBG!DA27</f>
        <v>0</v>
      </c>
    </row>
    <row r="36" spans="1:15" ht="17.100000000000001" customHeight="1" x14ac:dyDescent="0.2">
      <c r="A36" s="19">
        <f>[6]GBG!A28</f>
        <v>47</v>
      </c>
      <c r="B36" s="19">
        <f>[6]GBG!M28</f>
        <v>1</v>
      </c>
      <c r="C36" s="20" t="str">
        <f>[6]GBG!B28</f>
        <v>Foley, Tom</v>
      </c>
      <c r="D36" s="21">
        <f>[6]GBG!X28</f>
        <v>2.6659999999999999</v>
      </c>
      <c r="E36" s="20">
        <f>[6]GBG!AJ28</f>
        <v>3</v>
      </c>
      <c r="F36" s="20">
        <f>[6]GBG!AU28</f>
        <v>6</v>
      </c>
      <c r="G36" s="20">
        <f>[6]GBG!BG28</f>
        <v>5</v>
      </c>
      <c r="H36" s="20">
        <f>[6]GBG!BR28</f>
        <v>1</v>
      </c>
      <c r="I36" s="31">
        <f>E36*7/D36</f>
        <v>7.8769692423105777</v>
      </c>
      <c r="J36" s="31">
        <f>F36*7/D36</f>
        <v>15.753938484621155</v>
      </c>
      <c r="K36" s="31">
        <f>G36*7/D36</f>
        <v>13.12828207051763</v>
      </c>
      <c r="L36" s="31">
        <f>H36*7/D36</f>
        <v>2.6256564141035259</v>
      </c>
      <c r="M36" s="20">
        <f>[6]GBG!CD28</f>
        <v>0</v>
      </c>
      <c r="N36" s="20">
        <f>[6]GBG!CO28</f>
        <v>1</v>
      </c>
      <c r="O36" s="20">
        <f>[6]GBG!DA28</f>
        <v>0</v>
      </c>
    </row>
    <row r="37" spans="1:15" ht="17.100000000000001" customHeight="1" x14ac:dyDescent="0.2">
      <c r="A37" s="19"/>
      <c r="B37" s="19"/>
      <c r="C37" s="20"/>
      <c r="D37" s="21"/>
      <c r="E37" s="20"/>
      <c r="F37" s="20"/>
      <c r="G37" s="20"/>
      <c r="H37" s="20"/>
      <c r="I37" s="31"/>
      <c r="J37" s="31"/>
      <c r="K37" s="31"/>
      <c r="L37" s="31"/>
      <c r="M37" s="20"/>
      <c r="N37" s="20"/>
      <c r="O37" s="20"/>
    </row>
    <row r="38" spans="1:15" ht="17.100000000000001" customHeight="1" x14ac:dyDescent="0.2">
      <c r="A38" s="19"/>
      <c r="B38" s="19"/>
      <c r="C38" s="20"/>
      <c r="D38" s="21"/>
      <c r="E38" s="20"/>
      <c r="F38" s="20"/>
      <c r="G38" s="20"/>
      <c r="H38" s="20"/>
      <c r="I38" s="31"/>
      <c r="J38" s="31"/>
      <c r="K38" s="31"/>
      <c r="L38" s="31"/>
      <c r="M38" s="20"/>
      <c r="N38" s="20"/>
      <c r="O38" s="20"/>
    </row>
    <row r="39" spans="1:15" ht="17.100000000000001" customHeight="1" x14ac:dyDescent="0.2">
      <c r="A39" s="19"/>
      <c r="B39" s="19"/>
      <c r="C39" s="20"/>
      <c r="D39" s="21"/>
      <c r="E39" s="20"/>
      <c r="F39" s="20"/>
      <c r="G39" s="20"/>
      <c r="H39" s="20"/>
      <c r="I39" s="31"/>
      <c r="J39" s="31"/>
      <c r="K39" s="31"/>
      <c r="L39" s="31"/>
      <c r="M39" s="20"/>
      <c r="N39" s="20"/>
      <c r="O39" s="20"/>
    </row>
    <row r="40" spans="1:15" ht="17.100000000000001" customHeight="1" x14ac:dyDescent="0.2">
      <c r="A40" s="19"/>
      <c r="B40" s="19"/>
      <c r="C40" s="20"/>
      <c r="D40" s="21"/>
      <c r="E40" s="20"/>
      <c r="F40" s="20"/>
      <c r="G40" s="20"/>
      <c r="H40" s="20"/>
      <c r="I40" s="20"/>
      <c r="J40" s="20"/>
      <c r="K40" s="20"/>
      <c r="L40" s="20"/>
      <c r="M40" s="31"/>
      <c r="N40" s="31"/>
      <c r="O40" s="31"/>
    </row>
    <row r="41" spans="1:15" ht="17.100000000000001" customHeight="1" x14ac:dyDescent="0.2">
      <c r="A41" s="19"/>
      <c r="B41" s="19"/>
      <c r="C41" s="20"/>
      <c r="D41" s="21"/>
      <c r="E41" s="20"/>
      <c r="F41" s="20"/>
      <c r="G41" s="20"/>
      <c r="H41" s="20"/>
      <c r="I41" s="20"/>
      <c r="J41" s="20"/>
      <c r="K41" s="20"/>
      <c r="L41" s="20"/>
      <c r="M41" s="31"/>
      <c r="N41" s="31"/>
      <c r="O41" s="31"/>
    </row>
    <row r="42" spans="1:15" ht="17.100000000000001" customHeight="1" x14ac:dyDescent="0.2">
      <c r="A42" s="22"/>
      <c r="B42" s="22">
        <f>[6]GBG!M34</f>
        <v>21</v>
      </c>
      <c r="C42" s="22" t="s">
        <v>59</v>
      </c>
      <c r="D42" s="21">
        <f>[6]GBG!X34</f>
        <v>68.999332999999993</v>
      </c>
      <c r="E42" s="20">
        <f>[6]GBG!AJ34</f>
        <v>120</v>
      </c>
      <c r="F42" s="20">
        <f>[6]GBG!AU34</f>
        <v>77</v>
      </c>
      <c r="G42" s="20">
        <f>[6]GBG!BG34</f>
        <v>35</v>
      </c>
      <c r="H42" s="20">
        <f>[6]GBG!BR34</f>
        <v>46</v>
      </c>
      <c r="I42" s="31">
        <f>E42*7/D42</f>
        <v>12.174030725775278</v>
      </c>
      <c r="J42" s="31">
        <f>F42*7/D42</f>
        <v>7.8116697157058033</v>
      </c>
      <c r="K42" s="32">
        <f>G42*7/D42</f>
        <v>3.5507589616844561</v>
      </c>
      <c r="L42" s="32">
        <f>H42*7/D42</f>
        <v>4.6667117782138563</v>
      </c>
      <c r="M42" s="20">
        <f>[6]GBG!CD34</f>
        <v>6</v>
      </c>
      <c r="N42" s="20">
        <f>[6]GBG!CO34</f>
        <v>4</v>
      </c>
      <c r="O42" s="20">
        <f>[6]GBG!DA34</f>
        <v>4</v>
      </c>
    </row>
    <row r="43" spans="1:15" ht="17.100000000000001" customHeight="1" x14ac:dyDescent="0.2"/>
    <row r="44" spans="1:15" ht="17.100000000000001" customHeight="1" x14ac:dyDescent="0.2"/>
    <row r="45" spans="1:15" ht="17.100000000000001" customHeight="1" x14ac:dyDescent="0.2"/>
    <row r="46" spans="1:15" ht="17.100000000000001" customHeight="1" x14ac:dyDescent="0.2"/>
    <row r="47" spans="1:15" ht="17.100000000000001" customHeight="1" x14ac:dyDescent="0.2"/>
  </sheetData>
  <pageMargins left="0.25" right="0.25" top="0.5" bottom="0.5" header="0.25" footer="0"/>
  <pageSetup orientation="portrait" r:id="rId1"/>
  <headerFooter alignWithMargins="0">
    <oddHeader>&amp;CYork County Oldtimers Baseball League Statistics Sheet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7"/>
  <sheetViews>
    <sheetView zoomScaleNormal="100" workbookViewId="0">
      <selection activeCell="S16" sqref="S16"/>
    </sheetView>
  </sheetViews>
  <sheetFormatPr defaultRowHeight="12.75" x14ac:dyDescent="0.2"/>
  <cols>
    <col min="1" max="1" width="5.7109375" customWidth="1"/>
    <col min="2" max="2" width="4.7109375" customWidth="1"/>
    <col min="3" max="3" width="16.7109375" customWidth="1"/>
    <col min="4" max="4" width="7.7109375" customWidth="1"/>
    <col min="5" max="15" width="5.7109375" customWidth="1"/>
  </cols>
  <sheetData>
    <row r="1" spans="1:15" s="8" customFormat="1" ht="17.100000000000001" customHeight="1" x14ac:dyDescent="0.25">
      <c r="A1" s="1" t="s">
        <v>0</v>
      </c>
      <c r="B1" s="2"/>
      <c r="C1" s="2"/>
      <c r="D1" s="2"/>
      <c r="E1" s="3"/>
      <c r="F1" s="4"/>
      <c r="G1" s="5" t="s">
        <v>1</v>
      </c>
      <c r="H1" s="6" t="s">
        <v>5</v>
      </c>
      <c r="I1" s="7" t="s">
        <v>79</v>
      </c>
      <c r="J1" s="5" t="s">
        <v>4</v>
      </c>
      <c r="K1" s="6" t="s">
        <v>5</v>
      </c>
      <c r="L1" s="7" t="s">
        <v>98</v>
      </c>
      <c r="M1" s="5" t="s">
        <v>7</v>
      </c>
      <c r="N1" s="6" t="s">
        <v>2</v>
      </c>
      <c r="O1" s="7" t="s">
        <v>89</v>
      </c>
    </row>
    <row r="2" spans="1:15" s="8" customFormat="1" ht="17.100000000000001" customHeight="1" x14ac:dyDescent="0.25">
      <c r="A2" s="2"/>
      <c r="B2" s="2"/>
      <c r="C2" s="2"/>
      <c r="D2" s="2"/>
      <c r="E2" s="3"/>
      <c r="F2" s="3"/>
      <c r="G2" s="9">
        <v>41889</v>
      </c>
      <c r="H2" s="10" t="s">
        <v>9</v>
      </c>
      <c r="I2" s="11"/>
      <c r="J2" s="9">
        <v>41896</v>
      </c>
      <c r="K2" s="10" t="s">
        <v>9</v>
      </c>
      <c r="L2" s="11"/>
      <c r="M2" s="9">
        <v>41903</v>
      </c>
      <c r="N2" s="10" t="s">
        <v>9</v>
      </c>
      <c r="O2" s="11"/>
    </row>
    <row r="3" spans="1:15" s="8" customFormat="1" ht="17.100000000000001" customHeight="1" x14ac:dyDescent="0.25">
      <c r="A3" s="1" t="s">
        <v>10</v>
      </c>
      <c r="B3" s="2"/>
      <c r="C3" s="1" t="s">
        <v>41</v>
      </c>
      <c r="D3" s="2"/>
      <c r="E3" s="12"/>
      <c r="F3" s="3"/>
      <c r="G3" s="13" t="s">
        <v>14</v>
      </c>
      <c r="H3" s="14" t="s">
        <v>27</v>
      </c>
      <c r="I3" s="15"/>
      <c r="J3" s="13" t="s">
        <v>14</v>
      </c>
      <c r="K3" s="14" t="s">
        <v>13</v>
      </c>
      <c r="L3" s="15"/>
      <c r="M3" s="13" t="s">
        <v>14</v>
      </c>
      <c r="N3" s="33" t="s">
        <v>26</v>
      </c>
      <c r="O3" s="15"/>
    </row>
    <row r="4" spans="1:15" s="8" customFormat="1" ht="17.100000000000001" customHeight="1" x14ac:dyDescent="0.25">
      <c r="A4" s="2"/>
      <c r="B4" s="2"/>
      <c r="C4" s="2"/>
      <c r="D4" s="2"/>
      <c r="E4" s="3"/>
      <c r="F4" s="3"/>
      <c r="G4" s="5" t="s">
        <v>17</v>
      </c>
      <c r="H4" s="6" t="s">
        <v>2</v>
      </c>
      <c r="I4" s="7" t="s">
        <v>6</v>
      </c>
      <c r="J4" s="5" t="s">
        <v>19</v>
      </c>
      <c r="K4" s="6" t="s">
        <v>5</v>
      </c>
      <c r="L4" s="7" t="s">
        <v>107</v>
      </c>
      <c r="M4" s="5" t="s">
        <v>21</v>
      </c>
      <c r="N4" s="6" t="s">
        <v>5</v>
      </c>
      <c r="O4" s="7" t="s">
        <v>83</v>
      </c>
    </row>
    <row r="5" spans="1:15" s="8" customFormat="1" ht="17.100000000000001" customHeight="1" x14ac:dyDescent="0.25">
      <c r="A5" s="1" t="s">
        <v>23</v>
      </c>
      <c r="B5" s="2"/>
      <c r="C5" s="1" t="s">
        <v>111</v>
      </c>
      <c r="D5" s="2"/>
      <c r="E5" s="12"/>
      <c r="F5" s="3"/>
      <c r="G5" s="9">
        <v>41910</v>
      </c>
      <c r="H5" s="10" t="s">
        <v>9</v>
      </c>
      <c r="I5" s="11"/>
      <c r="J5" s="9">
        <v>41917</v>
      </c>
      <c r="K5" s="10" t="s">
        <v>9</v>
      </c>
      <c r="L5" s="11"/>
      <c r="M5" s="9">
        <v>41924</v>
      </c>
      <c r="N5" s="10" t="s">
        <v>9</v>
      </c>
      <c r="O5" s="11"/>
    </row>
    <row r="6" spans="1:15" s="8" customFormat="1" ht="17.100000000000001" customHeight="1" x14ac:dyDescent="0.25">
      <c r="A6" s="2" t="s">
        <v>85</v>
      </c>
      <c r="B6" s="2"/>
      <c r="C6" s="2" t="s">
        <v>112</v>
      </c>
      <c r="D6" s="2"/>
      <c r="E6" s="3"/>
      <c r="F6" s="3"/>
      <c r="G6" s="13" t="s">
        <v>12</v>
      </c>
      <c r="H6" s="14" t="s">
        <v>40</v>
      </c>
      <c r="I6" s="15"/>
      <c r="J6" s="13" t="s">
        <v>14</v>
      </c>
      <c r="K6" s="14" t="s">
        <v>15</v>
      </c>
      <c r="L6" s="15"/>
      <c r="M6" s="13" t="s">
        <v>39</v>
      </c>
      <c r="N6" s="14" t="s">
        <v>42</v>
      </c>
      <c r="O6" s="15"/>
    </row>
    <row r="7" spans="1:15" s="8" customFormat="1" ht="17.100000000000001" customHeight="1" x14ac:dyDescent="0.25">
      <c r="A7" s="1" t="s">
        <v>28</v>
      </c>
      <c r="B7" s="2"/>
      <c r="C7" s="12">
        <v>5</v>
      </c>
      <c r="D7" s="5" t="s">
        <v>29</v>
      </c>
      <c r="E7" s="6" t="s">
        <v>2</v>
      </c>
      <c r="F7" s="7" t="s">
        <v>113</v>
      </c>
      <c r="G7" s="5" t="s">
        <v>31</v>
      </c>
      <c r="H7" s="6" t="s">
        <v>5</v>
      </c>
      <c r="I7" s="7" t="s">
        <v>32</v>
      </c>
      <c r="J7" s="5" t="s">
        <v>33</v>
      </c>
      <c r="K7" s="6" t="s">
        <v>2</v>
      </c>
      <c r="L7" s="7" t="s">
        <v>67</v>
      </c>
      <c r="M7" s="5" t="s">
        <v>35</v>
      </c>
      <c r="N7" s="6" t="s">
        <v>2</v>
      </c>
      <c r="O7" s="7" t="s">
        <v>114</v>
      </c>
    </row>
    <row r="8" spans="1:15" s="8" customFormat="1" ht="17.100000000000001" customHeight="1" x14ac:dyDescent="0.25">
      <c r="A8" s="1" t="s">
        <v>37</v>
      </c>
      <c r="B8" s="2"/>
      <c r="C8" s="12">
        <v>5</v>
      </c>
      <c r="D8" s="9">
        <v>41930</v>
      </c>
      <c r="E8" s="10" t="s">
        <v>9</v>
      </c>
      <c r="F8" s="11"/>
      <c r="G8" s="9">
        <v>41931</v>
      </c>
      <c r="H8" s="10" t="s">
        <v>9</v>
      </c>
      <c r="I8" s="11"/>
      <c r="J8" s="9">
        <v>41938</v>
      </c>
      <c r="K8" s="10" t="s">
        <v>9</v>
      </c>
      <c r="L8" s="11"/>
      <c r="M8" s="9">
        <v>41945</v>
      </c>
      <c r="N8" s="10" t="s">
        <v>9</v>
      </c>
      <c r="O8" s="11"/>
    </row>
    <row r="9" spans="1:15" s="8" customFormat="1" ht="17.100000000000001" customHeight="1" x14ac:dyDescent="0.25">
      <c r="A9" s="1" t="s">
        <v>38</v>
      </c>
      <c r="B9" s="2"/>
      <c r="C9" s="12">
        <v>0</v>
      </c>
      <c r="D9" s="34" t="s">
        <v>12</v>
      </c>
      <c r="E9" s="35" t="s">
        <v>115</v>
      </c>
      <c r="F9" s="15"/>
      <c r="G9" s="13" t="s">
        <v>12</v>
      </c>
      <c r="H9" s="14" t="s">
        <v>11</v>
      </c>
      <c r="I9" s="15"/>
      <c r="J9" s="13" t="s">
        <v>12</v>
      </c>
      <c r="K9" s="14" t="s">
        <v>16</v>
      </c>
      <c r="L9" s="15"/>
      <c r="M9" s="13" t="s">
        <v>14</v>
      </c>
      <c r="N9" s="14" t="s">
        <v>104</v>
      </c>
      <c r="O9" s="15"/>
    </row>
    <row r="10" spans="1:15" s="8" customFormat="1" ht="17.100000000000001" customHeight="1" x14ac:dyDescent="0.25">
      <c r="A10" s="1"/>
      <c r="B10" s="1"/>
      <c r="C10" s="1"/>
      <c r="D10" s="1"/>
      <c r="E10" s="12"/>
      <c r="F10" s="12"/>
      <c r="G10" s="1"/>
      <c r="H10" s="1"/>
      <c r="I10" s="12"/>
      <c r="J10" s="1"/>
      <c r="K10" s="1"/>
      <c r="L10" s="12"/>
      <c r="M10" s="1"/>
      <c r="N10" s="1"/>
      <c r="O10" s="1"/>
    </row>
    <row r="11" spans="1:15" ht="17.100000000000001" customHeight="1" x14ac:dyDescent="0.2">
      <c r="A11" s="16" t="s">
        <v>44</v>
      </c>
      <c r="B11" s="16" t="s">
        <v>45</v>
      </c>
      <c r="C11" s="17" t="s">
        <v>46</v>
      </c>
      <c r="D11" s="16" t="s">
        <v>47</v>
      </c>
      <c r="E11" s="16" t="s">
        <v>48</v>
      </c>
      <c r="F11" s="16" t="s">
        <v>49</v>
      </c>
      <c r="G11" s="16" t="s">
        <v>50</v>
      </c>
      <c r="H11" s="16" t="s">
        <v>51</v>
      </c>
      <c r="I11" s="16" t="s">
        <v>52</v>
      </c>
      <c r="J11" s="16" t="s">
        <v>53</v>
      </c>
      <c r="K11" s="16" t="s">
        <v>54</v>
      </c>
      <c r="L11" s="16" t="s">
        <v>55</v>
      </c>
      <c r="M11" s="16" t="s">
        <v>56</v>
      </c>
      <c r="N11" s="16" t="s">
        <v>57</v>
      </c>
      <c r="O11" s="18" t="s">
        <v>58</v>
      </c>
    </row>
    <row r="12" spans="1:15" ht="17.100000000000001" customHeight="1" x14ac:dyDescent="0.2">
      <c r="A12" s="19">
        <f>[7]GBG!A4</f>
        <v>55</v>
      </c>
      <c r="B12" s="19">
        <f>[7]GBG!M4</f>
        <v>7</v>
      </c>
      <c r="C12" s="20" t="str">
        <f>[7]GBG!B4</f>
        <v>Grey, Jon</v>
      </c>
      <c r="D12" s="20">
        <f>[7]GBG!X4</f>
        <v>23</v>
      </c>
      <c r="E12" s="20">
        <f>[7]GBG!AJ4</f>
        <v>1</v>
      </c>
      <c r="F12" s="20">
        <f>[7]GBG!AU4</f>
        <v>9</v>
      </c>
      <c r="G12" s="20">
        <f>[7]GBG!BG4</f>
        <v>1</v>
      </c>
      <c r="H12" s="20">
        <f>[7]GBG!BR4</f>
        <v>0</v>
      </c>
      <c r="I12" s="20">
        <f>[7]GBG!CD4</f>
        <v>0</v>
      </c>
      <c r="J12" s="20">
        <f>[7]GBG!CO4</f>
        <v>5</v>
      </c>
      <c r="K12" s="20">
        <f>[7]GBG!DA4</f>
        <v>0</v>
      </c>
      <c r="L12" s="20">
        <f>[7]GBG!DL4</f>
        <v>0</v>
      </c>
      <c r="M12" s="21">
        <f t="shared" ref="M12:M24" si="0">F12/D12</f>
        <v>0.39130434782608697</v>
      </c>
      <c r="N12" s="20">
        <f>F12+G12+(H12*2)+(I12*3)</f>
        <v>10</v>
      </c>
      <c r="O12" s="21">
        <f>N12/D12</f>
        <v>0.43478260869565216</v>
      </c>
    </row>
    <row r="13" spans="1:15" ht="17.100000000000001" customHeight="1" x14ac:dyDescent="0.2">
      <c r="A13" s="19">
        <f>[7]GBG!A5</f>
        <v>50</v>
      </c>
      <c r="B13" s="19">
        <f>[7]GBG!M5</f>
        <v>6</v>
      </c>
      <c r="C13" s="20" t="str">
        <f>[7]GBG!B5</f>
        <v>Allen, David</v>
      </c>
      <c r="D13" s="20">
        <f>[7]GBG!X5</f>
        <v>18</v>
      </c>
      <c r="E13" s="20">
        <f>[7]GBG!AJ5</f>
        <v>3</v>
      </c>
      <c r="F13" s="20">
        <f>[7]GBG!AU5</f>
        <v>2</v>
      </c>
      <c r="G13" s="20">
        <f>[7]GBG!BG5</f>
        <v>0</v>
      </c>
      <c r="H13" s="20">
        <f>[7]GBG!BR5</f>
        <v>0</v>
      </c>
      <c r="I13" s="20">
        <f>[7]GBG!CD5</f>
        <v>0</v>
      </c>
      <c r="J13" s="20">
        <f>[7]GBG!CO5</f>
        <v>2</v>
      </c>
      <c r="K13" s="20">
        <f>[7]GBG!DA5</f>
        <v>5</v>
      </c>
      <c r="L13" s="20">
        <f>[7]GBG!DL5</f>
        <v>1</v>
      </c>
      <c r="M13" s="21">
        <f t="shared" si="0"/>
        <v>0.1111111111111111</v>
      </c>
      <c r="N13" s="20">
        <f>F13+G13+(H13*2)+(I13*3)</f>
        <v>2</v>
      </c>
      <c r="O13" s="21">
        <f t="shared" ref="O13:O24" si="1">N13/D13</f>
        <v>0.1111111111111111</v>
      </c>
    </row>
    <row r="14" spans="1:15" ht="17.100000000000001" customHeight="1" x14ac:dyDescent="0.2">
      <c r="A14" s="19">
        <f>[7]GBG!A6</f>
        <v>50</v>
      </c>
      <c r="B14" s="19">
        <f>[7]GBG!M6</f>
        <v>9</v>
      </c>
      <c r="C14" s="20" t="str">
        <f>[7]GBG!B6</f>
        <v>Chronister, John</v>
      </c>
      <c r="D14" s="20">
        <f>[7]GBG!X6</f>
        <v>31</v>
      </c>
      <c r="E14" s="20">
        <f>[7]GBG!AJ6</f>
        <v>6</v>
      </c>
      <c r="F14" s="20">
        <f>[7]GBG!AU6</f>
        <v>9</v>
      </c>
      <c r="G14" s="20">
        <f>[7]GBG!BG6</f>
        <v>2</v>
      </c>
      <c r="H14" s="20">
        <f>[7]GBG!BR6</f>
        <v>0</v>
      </c>
      <c r="I14" s="20">
        <f>[7]GBG!CD6</f>
        <v>0</v>
      </c>
      <c r="J14" s="20">
        <f>[7]GBG!CO6</f>
        <v>7</v>
      </c>
      <c r="K14" s="20">
        <f>[7]GBG!DA6</f>
        <v>3</v>
      </c>
      <c r="L14" s="20">
        <f>[7]GBG!DL6</f>
        <v>1</v>
      </c>
      <c r="M14" s="21">
        <f t="shared" si="0"/>
        <v>0.29032258064516131</v>
      </c>
      <c r="N14" s="20">
        <f t="shared" ref="N14:N24" si="2">F14+G14+(H14*2)+(I14*3)</f>
        <v>11</v>
      </c>
      <c r="O14" s="21">
        <f t="shared" si="1"/>
        <v>0.35483870967741937</v>
      </c>
    </row>
    <row r="15" spans="1:15" ht="17.100000000000001" customHeight="1" x14ac:dyDescent="0.2">
      <c r="A15" s="19">
        <f>[7]GBG!A7</f>
        <v>39</v>
      </c>
      <c r="B15" s="19">
        <f>[7]GBG!M7</f>
        <v>10</v>
      </c>
      <c r="C15" s="20" t="str">
        <f>[7]GBG!B7</f>
        <v>Eichelberger, Robert</v>
      </c>
      <c r="D15" s="20">
        <f>[7]GBG!X7</f>
        <v>35</v>
      </c>
      <c r="E15" s="20">
        <f>[7]GBG!AJ7</f>
        <v>7</v>
      </c>
      <c r="F15" s="20">
        <f>[7]GBG!AU7</f>
        <v>15</v>
      </c>
      <c r="G15" s="20">
        <f>[7]GBG!BG7</f>
        <v>4</v>
      </c>
      <c r="H15" s="20">
        <f>[7]GBG!BR7</f>
        <v>1</v>
      </c>
      <c r="I15" s="20">
        <f>[7]GBG!CD7</f>
        <v>1</v>
      </c>
      <c r="J15" s="20">
        <f>[7]GBG!CO7</f>
        <v>10</v>
      </c>
      <c r="K15" s="20">
        <f>[7]GBG!DA7</f>
        <v>1</v>
      </c>
      <c r="L15" s="20">
        <f>[7]GBG!DL7</f>
        <v>4</v>
      </c>
      <c r="M15" s="21">
        <f t="shared" si="0"/>
        <v>0.42857142857142855</v>
      </c>
      <c r="N15" s="20">
        <f t="shared" si="2"/>
        <v>24</v>
      </c>
      <c r="O15" s="21">
        <f t="shared" si="1"/>
        <v>0.68571428571428572</v>
      </c>
    </row>
    <row r="16" spans="1:15" ht="17.100000000000001" customHeight="1" x14ac:dyDescent="0.2">
      <c r="A16" s="19">
        <f>[7]GBG!A8</f>
        <v>49</v>
      </c>
      <c r="B16" s="19">
        <f>[7]GBG!M8</f>
        <v>2</v>
      </c>
      <c r="C16" s="20" t="str">
        <f>[7]GBG!B8</f>
        <v>Dieter, Kraig</v>
      </c>
      <c r="D16" s="20">
        <f>[7]GBG!X8</f>
        <v>4</v>
      </c>
      <c r="E16" s="20">
        <f>[7]GBG!AJ8</f>
        <v>1</v>
      </c>
      <c r="F16" s="20">
        <f>[7]GBG!AU8</f>
        <v>0</v>
      </c>
      <c r="G16" s="20">
        <f>[7]GBG!BG8</f>
        <v>0</v>
      </c>
      <c r="H16" s="20">
        <f>[7]GBG!BR8</f>
        <v>0</v>
      </c>
      <c r="I16" s="20">
        <f>[7]GBG!CD8</f>
        <v>0</v>
      </c>
      <c r="J16" s="20">
        <f>[7]GBG!CO8</f>
        <v>0</v>
      </c>
      <c r="K16" s="20">
        <f>[7]GBG!DA8</f>
        <v>1</v>
      </c>
      <c r="L16" s="20">
        <f>[7]GBG!DL8</f>
        <v>0</v>
      </c>
      <c r="M16" s="21">
        <f t="shared" si="0"/>
        <v>0</v>
      </c>
      <c r="N16" s="20">
        <f t="shared" si="2"/>
        <v>0</v>
      </c>
      <c r="O16" s="21">
        <f t="shared" si="1"/>
        <v>0</v>
      </c>
    </row>
    <row r="17" spans="1:15" ht="17.100000000000001" customHeight="1" x14ac:dyDescent="0.2">
      <c r="A17" s="19">
        <f>[7]GBG!A9</f>
        <v>60</v>
      </c>
      <c r="B17" s="19">
        <f>[7]GBG!M9</f>
        <v>10</v>
      </c>
      <c r="C17" s="20" t="str">
        <f>[7]GBG!B9</f>
        <v>Harris, Rick</v>
      </c>
      <c r="D17" s="20">
        <f>[7]GBG!X9</f>
        <v>32</v>
      </c>
      <c r="E17" s="20">
        <f>[7]GBG!AJ9</f>
        <v>2</v>
      </c>
      <c r="F17" s="20">
        <f>[7]GBG!AU9</f>
        <v>5</v>
      </c>
      <c r="G17" s="20">
        <f>[7]GBG!BG9</f>
        <v>1</v>
      </c>
      <c r="H17" s="20">
        <f>[7]GBG!BR9</f>
        <v>0</v>
      </c>
      <c r="I17" s="20">
        <f>[7]GBG!CD9</f>
        <v>0</v>
      </c>
      <c r="J17" s="20">
        <f>[7]GBG!CO9</f>
        <v>6</v>
      </c>
      <c r="K17" s="20">
        <f>[7]GBG!DA9</f>
        <v>3</v>
      </c>
      <c r="L17" s="20">
        <f>[7]GBG!DL9</f>
        <v>7</v>
      </c>
      <c r="M17" s="21">
        <f t="shared" si="0"/>
        <v>0.15625</v>
      </c>
      <c r="N17" s="20">
        <f t="shared" si="2"/>
        <v>6</v>
      </c>
      <c r="O17" s="21">
        <f t="shared" si="1"/>
        <v>0.1875</v>
      </c>
    </row>
    <row r="18" spans="1:15" ht="17.100000000000001" customHeight="1" x14ac:dyDescent="0.2">
      <c r="A18" s="19">
        <f>[7]GBG!A10</f>
        <v>54</v>
      </c>
      <c r="B18" s="19">
        <f>[7]GBG!M10</f>
        <v>10</v>
      </c>
      <c r="C18" s="20" t="str">
        <f>[7]GBG!B10</f>
        <v>Eshleman, Rob</v>
      </c>
      <c r="D18" s="20">
        <f>[7]GBG!X10</f>
        <v>30</v>
      </c>
      <c r="E18" s="20">
        <f>[7]GBG!AJ10</f>
        <v>8</v>
      </c>
      <c r="F18" s="20">
        <f>[7]GBG!AU10</f>
        <v>8</v>
      </c>
      <c r="G18" s="20">
        <f>[7]GBG!BG10</f>
        <v>0</v>
      </c>
      <c r="H18" s="20">
        <f>[7]GBG!BR10</f>
        <v>0</v>
      </c>
      <c r="I18" s="20">
        <f>[7]GBG!CD10</f>
        <v>0</v>
      </c>
      <c r="J18" s="20">
        <f>[7]GBG!CO10</f>
        <v>2</v>
      </c>
      <c r="K18" s="20">
        <f>[7]GBG!DA10</f>
        <v>5</v>
      </c>
      <c r="L18" s="20">
        <f>[7]GBG!DL10</f>
        <v>5</v>
      </c>
      <c r="M18" s="21">
        <f t="shared" si="0"/>
        <v>0.26666666666666666</v>
      </c>
      <c r="N18" s="20">
        <f t="shared" si="2"/>
        <v>8</v>
      </c>
      <c r="O18" s="21">
        <f t="shared" si="1"/>
        <v>0.26666666666666666</v>
      </c>
    </row>
    <row r="19" spans="1:15" ht="17.100000000000001" customHeight="1" x14ac:dyDescent="0.2">
      <c r="A19" s="19">
        <f>[7]GBG!A11</f>
        <v>54</v>
      </c>
      <c r="B19" s="19">
        <f>[7]GBG!M11</f>
        <v>2</v>
      </c>
      <c r="C19" s="20" t="str">
        <f>[7]GBG!B11</f>
        <v>Long, Mike</v>
      </c>
      <c r="D19" s="20">
        <f>[7]GBG!X11</f>
        <v>4</v>
      </c>
      <c r="E19" s="20">
        <f>[7]GBG!AJ11</f>
        <v>3</v>
      </c>
      <c r="F19" s="20">
        <f>[7]GBG!AU11</f>
        <v>3</v>
      </c>
      <c r="G19" s="20">
        <f>[7]GBG!BG11</f>
        <v>0</v>
      </c>
      <c r="H19" s="20">
        <f>[7]GBG!BR11</f>
        <v>0</v>
      </c>
      <c r="I19" s="20">
        <f>[7]GBG!CD11</f>
        <v>0</v>
      </c>
      <c r="J19" s="20">
        <f>[7]GBG!CO11</f>
        <v>0</v>
      </c>
      <c r="K19" s="20">
        <f>[7]GBG!DA11</f>
        <v>1</v>
      </c>
      <c r="L19" s="20">
        <f>[7]GBG!DL11</f>
        <v>1</v>
      </c>
      <c r="M19" s="21">
        <f t="shared" si="0"/>
        <v>0.75</v>
      </c>
      <c r="N19" s="20">
        <f t="shared" si="2"/>
        <v>3</v>
      </c>
      <c r="O19" s="21">
        <f t="shared" si="1"/>
        <v>0.75</v>
      </c>
    </row>
    <row r="20" spans="1:15" ht="17.100000000000001" customHeight="1" x14ac:dyDescent="0.2">
      <c r="A20" s="19">
        <f>[7]GBG!A12</f>
        <v>57</v>
      </c>
      <c r="B20" s="19">
        <f>[7]GBG!M12</f>
        <v>10</v>
      </c>
      <c r="C20" s="20" t="str">
        <f>[7]GBG!B12</f>
        <v>Walters, Bill</v>
      </c>
      <c r="D20" s="20">
        <f>[7]GBG!X12</f>
        <v>32</v>
      </c>
      <c r="E20" s="20">
        <f>[7]GBG!AJ12</f>
        <v>8</v>
      </c>
      <c r="F20" s="20">
        <f>[7]GBG!AU12</f>
        <v>7</v>
      </c>
      <c r="G20" s="20">
        <f>[7]GBG!BG12</f>
        <v>0</v>
      </c>
      <c r="H20" s="20">
        <f>[7]GBG!BR12</f>
        <v>0</v>
      </c>
      <c r="I20" s="20">
        <f>[7]GBG!CD12</f>
        <v>0</v>
      </c>
      <c r="J20" s="20">
        <f>[7]GBG!CO12</f>
        <v>0</v>
      </c>
      <c r="K20" s="20">
        <f>[7]GBG!DA12</f>
        <v>3</v>
      </c>
      <c r="L20" s="20">
        <f>[7]GBG!DL12</f>
        <v>7</v>
      </c>
      <c r="M20" s="21">
        <f t="shared" si="0"/>
        <v>0.21875</v>
      </c>
      <c r="N20" s="20">
        <f t="shared" si="2"/>
        <v>7</v>
      </c>
      <c r="O20" s="21">
        <f t="shared" si="1"/>
        <v>0.21875</v>
      </c>
    </row>
    <row r="21" spans="1:15" ht="17.100000000000001" customHeight="1" x14ac:dyDescent="0.2">
      <c r="A21" s="19">
        <f>[7]GBG!A13</f>
        <v>53</v>
      </c>
      <c r="B21" s="19">
        <f>[7]GBG!M13</f>
        <v>3</v>
      </c>
      <c r="C21" s="20" t="str">
        <f>[7]GBG!B13</f>
        <v>Sneddon, Mark</v>
      </c>
      <c r="D21" s="20">
        <f>[7]GBG!X13</f>
        <v>10</v>
      </c>
      <c r="E21" s="20">
        <f>[7]GBG!AJ13</f>
        <v>1</v>
      </c>
      <c r="F21" s="20">
        <f>[7]GBG!AU13</f>
        <v>2</v>
      </c>
      <c r="G21" s="20">
        <f>[7]GBG!BG13</f>
        <v>0</v>
      </c>
      <c r="H21" s="20">
        <f>[7]GBG!BR13</f>
        <v>0</v>
      </c>
      <c r="I21" s="20">
        <f>[7]GBG!CD13</f>
        <v>0</v>
      </c>
      <c r="J21" s="20">
        <f>[7]GBG!CO13</f>
        <v>2</v>
      </c>
      <c r="K21" s="20">
        <f>[7]GBG!DA13</f>
        <v>2</v>
      </c>
      <c r="L21" s="20">
        <f>[7]GBG!DL13</f>
        <v>1</v>
      </c>
      <c r="M21" s="21">
        <f t="shared" si="0"/>
        <v>0.2</v>
      </c>
      <c r="N21" s="20">
        <f t="shared" si="2"/>
        <v>2</v>
      </c>
      <c r="O21" s="21">
        <f t="shared" si="1"/>
        <v>0.2</v>
      </c>
    </row>
    <row r="22" spans="1:15" ht="17.100000000000001" customHeight="1" x14ac:dyDescent="0.2">
      <c r="A22" s="19">
        <f>[7]GBG!A14</f>
        <v>58</v>
      </c>
      <c r="B22" s="19">
        <f>[7]GBG!M14</f>
        <v>8</v>
      </c>
      <c r="C22" s="20" t="str">
        <f>[7]GBG!B14</f>
        <v>Miller, Lynn</v>
      </c>
      <c r="D22" s="20">
        <f>[7]GBG!X14</f>
        <v>20</v>
      </c>
      <c r="E22" s="20">
        <f>[7]GBG!AJ14</f>
        <v>10</v>
      </c>
      <c r="F22" s="20">
        <f>[7]GBG!AU14</f>
        <v>10</v>
      </c>
      <c r="G22" s="20">
        <f>[7]GBG!BG14</f>
        <v>1</v>
      </c>
      <c r="H22" s="20">
        <f>[7]GBG!BR14</f>
        <v>1</v>
      </c>
      <c r="I22" s="20">
        <f>[7]GBG!CD14</f>
        <v>0</v>
      </c>
      <c r="J22" s="20">
        <f>[7]GBG!CO14</f>
        <v>6</v>
      </c>
      <c r="K22" s="20">
        <f>[7]GBG!DA14</f>
        <v>10</v>
      </c>
      <c r="L22" s="20">
        <f>[7]GBG!DL14</f>
        <v>5</v>
      </c>
      <c r="M22" s="21">
        <f t="shared" si="0"/>
        <v>0.5</v>
      </c>
      <c r="N22" s="20">
        <f t="shared" si="2"/>
        <v>13</v>
      </c>
      <c r="O22" s="21">
        <f t="shared" si="1"/>
        <v>0.65</v>
      </c>
    </row>
    <row r="23" spans="1:15" ht="17.100000000000001" customHeight="1" x14ac:dyDescent="0.2">
      <c r="A23" s="19">
        <f>[7]GBG!A15</f>
        <v>63</v>
      </c>
      <c r="B23" s="19">
        <f>[7]GBG!M15</f>
        <v>10</v>
      </c>
      <c r="C23" s="20" t="str">
        <f>[7]GBG!B15</f>
        <v>Green, Bob</v>
      </c>
      <c r="D23" s="20">
        <f>[7]GBG!X15</f>
        <v>33</v>
      </c>
      <c r="E23" s="20">
        <f>[7]GBG!AJ15</f>
        <v>5</v>
      </c>
      <c r="F23" s="20">
        <f>[7]GBG!AU15</f>
        <v>12</v>
      </c>
      <c r="G23" s="20">
        <f>[7]GBG!BG15</f>
        <v>2</v>
      </c>
      <c r="H23" s="20">
        <f>[7]GBG!BR15</f>
        <v>0</v>
      </c>
      <c r="I23" s="20">
        <f>[7]GBG!CD15</f>
        <v>0</v>
      </c>
      <c r="J23" s="20">
        <f>[7]GBG!CO15</f>
        <v>8</v>
      </c>
      <c r="K23" s="20">
        <f>[7]GBG!DA15</f>
        <v>2</v>
      </c>
      <c r="L23" s="20">
        <f>[7]GBG!DL15</f>
        <v>2</v>
      </c>
      <c r="M23" s="21">
        <f t="shared" si="0"/>
        <v>0.36363636363636365</v>
      </c>
      <c r="N23" s="20">
        <f t="shared" si="2"/>
        <v>14</v>
      </c>
      <c r="O23" s="21">
        <f t="shared" si="1"/>
        <v>0.42424242424242425</v>
      </c>
    </row>
    <row r="24" spans="1:15" ht="17.100000000000001" customHeight="1" x14ac:dyDescent="0.2">
      <c r="A24" s="19">
        <f>[7]GBG!A16</f>
        <v>61</v>
      </c>
      <c r="B24" s="19">
        <f>[7]GBG!M16</f>
        <v>10</v>
      </c>
      <c r="C24" s="20" t="str">
        <f>[7]GBG!B16</f>
        <v>Ditzel, Ed</v>
      </c>
      <c r="D24" s="20">
        <f>[7]GBG!X16</f>
        <v>25</v>
      </c>
      <c r="E24" s="20">
        <f>[7]GBG!AJ16</f>
        <v>8</v>
      </c>
      <c r="F24" s="20">
        <f>[7]GBG!AU16</f>
        <v>3</v>
      </c>
      <c r="G24" s="20">
        <f>[7]GBG!BG16</f>
        <v>0</v>
      </c>
      <c r="H24" s="20">
        <f>[7]GBG!BR16</f>
        <v>0</v>
      </c>
      <c r="I24" s="20">
        <f>[7]GBG!CD16</f>
        <v>0</v>
      </c>
      <c r="J24" s="20">
        <f>[7]GBG!CO16</f>
        <v>6</v>
      </c>
      <c r="K24" s="20">
        <f>[7]GBG!DA16</f>
        <v>10</v>
      </c>
      <c r="L24" s="20">
        <f>[7]GBG!DL16</f>
        <v>9</v>
      </c>
      <c r="M24" s="21">
        <f t="shared" si="0"/>
        <v>0.12</v>
      </c>
      <c r="N24" s="20">
        <f t="shared" si="2"/>
        <v>3</v>
      </c>
      <c r="O24" s="21">
        <f t="shared" si="1"/>
        <v>0.12</v>
      </c>
    </row>
    <row r="25" spans="1:15" ht="17.100000000000001" customHeight="1" x14ac:dyDescent="0.2">
      <c r="A25" s="19">
        <f>[7]GBG!A17</f>
        <v>69</v>
      </c>
      <c r="B25" s="19">
        <f>[7]GBG!M17</f>
        <v>0</v>
      </c>
      <c r="C25" s="20" t="str">
        <f>[7]GBG!B17</f>
        <v>Hersey, Ken</v>
      </c>
      <c r="D25" s="20">
        <f>[7]GBG!X17</f>
        <v>0</v>
      </c>
      <c r="E25" s="20">
        <f>[7]GBG!AJ17</f>
        <v>0</v>
      </c>
      <c r="F25" s="20">
        <f>[7]GBG!AU17</f>
        <v>0</v>
      </c>
      <c r="G25" s="20">
        <f>[7]GBG!BG17</f>
        <v>0</v>
      </c>
      <c r="H25" s="20">
        <f>[7]GBG!BR17</f>
        <v>0</v>
      </c>
      <c r="I25" s="20">
        <f>[7]GBG!CD17</f>
        <v>0</v>
      </c>
      <c r="J25" s="20">
        <f>[7]GBG!CO17</f>
        <v>0</v>
      </c>
      <c r="K25" s="20">
        <f>[7]GBG!DA17</f>
        <v>0</v>
      </c>
      <c r="L25" s="20">
        <f>[7]GBG!DL17</f>
        <v>0</v>
      </c>
      <c r="M25" s="21" t="e">
        <f>F25/D25</f>
        <v>#DIV/0!</v>
      </c>
      <c r="N25" s="20">
        <f>F25+G25+(H25*2)+(I25*3)</f>
        <v>0</v>
      </c>
      <c r="O25" s="21" t="e">
        <f>N25/D25</f>
        <v>#DIV/0!</v>
      </c>
    </row>
    <row r="26" spans="1:15" ht="17.100000000000001" customHeight="1" x14ac:dyDescent="0.2">
      <c r="A26" s="19">
        <f>[7]GBG!A18</f>
        <v>0</v>
      </c>
      <c r="B26" s="19">
        <f>[7]GBG!M18</f>
        <v>1</v>
      </c>
      <c r="C26" s="20" t="str">
        <f>[7]GBG!B18</f>
        <v>Herrold, Jason</v>
      </c>
      <c r="D26" s="20">
        <f>[7]GBG!X18</f>
        <v>2</v>
      </c>
      <c r="E26" s="20">
        <f>[7]GBG!AJ18</f>
        <v>0</v>
      </c>
      <c r="F26" s="20">
        <f>[7]GBG!AU18</f>
        <v>0</v>
      </c>
      <c r="G26" s="20">
        <f>[7]GBG!BG18</f>
        <v>0</v>
      </c>
      <c r="H26" s="20">
        <f>[7]GBG!BR18</f>
        <v>0</v>
      </c>
      <c r="I26" s="20">
        <f>[7]GBG!CD18</f>
        <v>0</v>
      </c>
      <c r="J26" s="20">
        <f>[7]GBG!CO18</f>
        <v>0</v>
      </c>
      <c r="K26" s="20">
        <f>[7]GBG!DA18</f>
        <v>0</v>
      </c>
      <c r="L26" s="20">
        <f>[7]GBG!DL18</f>
        <v>0</v>
      </c>
      <c r="M26" s="21">
        <f>F26/D26</f>
        <v>0</v>
      </c>
      <c r="N26" s="20">
        <f>F26+G26+(H26*2)+(I26*3)</f>
        <v>0</v>
      </c>
      <c r="O26" s="21">
        <f>N26/D26</f>
        <v>0</v>
      </c>
    </row>
    <row r="27" spans="1:15" ht="17.100000000000001" customHeight="1" x14ac:dyDescent="0.2">
      <c r="A27" s="19"/>
      <c r="B27" s="19">
        <f>[7]GBG!M19</f>
        <v>0</v>
      </c>
      <c r="C27" s="20" t="str">
        <f>[7]GBG!B19</f>
        <v>Others</v>
      </c>
      <c r="D27" s="20">
        <f>[7]GBG!X19</f>
        <v>0</v>
      </c>
      <c r="E27" s="20">
        <f>[7]GBG!AJ19</f>
        <v>0</v>
      </c>
      <c r="F27" s="20">
        <f>[7]GBG!AU19</f>
        <v>0</v>
      </c>
      <c r="G27" s="20">
        <f>[7]GBG!BG19</f>
        <v>0</v>
      </c>
      <c r="H27" s="20">
        <f>[7]GBG!BR19</f>
        <v>0</v>
      </c>
      <c r="I27" s="20">
        <f>[7]GBG!CD19</f>
        <v>0</v>
      </c>
      <c r="J27" s="20">
        <f>[7]GBG!CO19</f>
        <v>0</v>
      </c>
      <c r="K27" s="20">
        <f>[7]GBG!DA19</f>
        <v>0</v>
      </c>
      <c r="L27" s="20">
        <f>[7]GBG!DL19</f>
        <v>0</v>
      </c>
      <c r="M27" s="21" t="e">
        <f>F27/D27</f>
        <v>#DIV/0!</v>
      </c>
      <c r="N27" s="20">
        <f>F27+G27+(H27*2)+(I27*3)</f>
        <v>0</v>
      </c>
      <c r="O27" s="21" t="e">
        <f>N27/D27</f>
        <v>#DIV/0!</v>
      </c>
    </row>
    <row r="28" spans="1:15" ht="17.100000000000001" customHeight="1" x14ac:dyDescent="0.2">
      <c r="A28" s="19"/>
      <c r="B28" s="19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1"/>
      <c r="N28" s="20"/>
      <c r="O28" s="21"/>
    </row>
    <row r="29" spans="1:15" ht="17.100000000000001" customHeight="1" x14ac:dyDescent="0.2">
      <c r="A29" s="22">
        <f>[7]GBG!A21</f>
        <v>772</v>
      </c>
      <c r="B29" s="22">
        <f>[7]GBG!M21</f>
        <v>98</v>
      </c>
      <c r="C29" s="22" t="s">
        <v>59</v>
      </c>
      <c r="D29" s="23">
        <f>[7]GBG!X21</f>
        <v>299</v>
      </c>
      <c r="E29" s="20">
        <f>[7]GBG!AJ21</f>
        <v>63</v>
      </c>
      <c r="F29" s="20">
        <f>[7]GBG!AU21</f>
        <v>85</v>
      </c>
      <c r="G29" s="20">
        <f>[7]GBG!BG21</f>
        <v>11</v>
      </c>
      <c r="H29" s="20">
        <f>[7]GBG!BR21</f>
        <v>2</v>
      </c>
      <c r="I29" s="20">
        <f>[7]GBG!CD21</f>
        <v>1</v>
      </c>
      <c r="J29" s="20">
        <f>[7]GBG!CO21</f>
        <v>54</v>
      </c>
      <c r="K29" s="20">
        <f>[7]GBG!DA21</f>
        <v>46</v>
      </c>
      <c r="L29" s="20">
        <f>[7]GBG!DL21</f>
        <v>43</v>
      </c>
      <c r="M29" s="21">
        <f>F29/D29</f>
        <v>0.28428093645484948</v>
      </c>
      <c r="N29" s="24">
        <f>SUM(N12:N28)</f>
        <v>103</v>
      </c>
      <c r="O29" s="21">
        <f>N29/D29</f>
        <v>0.34448160535117056</v>
      </c>
    </row>
    <row r="30" spans="1:15" ht="17.100000000000001" customHeight="1" x14ac:dyDescent="0.2">
      <c r="A30" s="25">
        <f>A29/13</f>
        <v>59.384615384615387</v>
      </c>
      <c r="B30" s="10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7"/>
      <c r="N30" s="26"/>
      <c r="O30" s="27"/>
    </row>
    <row r="31" spans="1:15" s="29" customFormat="1" ht="17.100000000000001" customHeight="1" x14ac:dyDescent="0.2">
      <c r="A31" s="28"/>
      <c r="B31" s="28"/>
    </row>
    <row r="32" spans="1:15" ht="17.100000000000001" customHeight="1" x14ac:dyDescent="0.2">
      <c r="A32" s="16" t="s">
        <v>44</v>
      </c>
      <c r="B32" s="16" t="s">
        <v>45</v>
      </c>
      <c r="C32" s="16" t="s">
        <v>46</v>
      </c>
      <c r="D32" s="16" t="s">
        <v>60</v>
      </c>
      <c r="E32" s="16" t="s">
        <v>49</v>
      </c>
      <c r="F32" s="16" t="s">
        <v>48</v>
      </c>
      <c r="G32" s="16" t="s">
        <v>54</v>
      </c>
      <c r="H32" s="16" t="s">
        <v>55</v>
      </c>
      <c r="I32" s="16" t="s">
        <v>61</v>
      </c>
      <c r="J32" s="16" t="s">
        <v>62</v>
      </c>
      <c r="K32" s="16" t="s">
        <v>63</v>
      </c>
      <c r="L32" s="16" t="s">
        <v>64</v>
      </c>
      <c r="M32" s="16" t="s">
        <v>2</v>
      </c>
      <c r="N32" s="16" t="s">
        <v>5</v>
      </c>
      <c r="O32" s="30" t="s">
        <v>65</v>
      </c>
    </row>
    <row r="33" spans="1:15" ht="17.100000000000001" customHeight="1" x14ac:dyDescent="0.2">
      <c r="A33" s="19">
        <f>[7]GBG!A25</f>
        <v>58</v>
      </c>
      <c r="B33" s="19">
        <f>[7]GBG!M25</f>
        <v>8</v>
      </c>
      <c r="C33" s="20" t="str">
        <f>[7]GBG!B25</f>
        <v>Miller, Lynn</v>
      </c>
      <c r="D33" s="21">
        <f>[7]GBG!X25</f>
        <v>30</v>
      </c>
      <c r="E33" s="20">
        <f>[7]GBG!AJ25</f>
        <v>40</v>
      </c>
      <c r="F33" s="20">
        <f>[7]GBG!AU25</f>
        <v>21</v>
      </c>
      <c r="G33" s="20">
        <f>[7]GBG!BG25</f>
        <v>14</v>
      </c>
      <c r="H33" s="20">
        <f>[7]GBG!BR25</f>
        <v>29</v>
      </c>
      <c r="I33" s="31">
        <f t="shared" ref="I33:I39" si="3">E33*7/D33</f>
        <v>9.3333333333333339</v>
      </c>
      <c r="J33" s="31">
        <f t="shared" ref="J33:J39" si="4">F33*7/D33</f>
        <v>4.9000000000000004</v>
      </c>
      <c r="K33" s="31">
        <f t="shared" ref="K33:K39" si="5">G33*7/D33</f>
        <v>3.2666666666666666</v>
      </c>
      <c r="L33" s="31">
        <f t="shared" ref="L33:L39" si="6">H33*7/D33</f>
        <v>6.7666666666666666</v>
      </c>
      <c r="M33" s="20">
        <f>[7]GBG!CD25</f>
        <v>4</v>
      </c>
      <c r="N33" s="20">
        <f>[7]GBG!CO25</f>
        <v>2</v>
      </c>
      <c r="O33" s="20">
        <f>[7]GBG!DA25</f>
        <v>0</v>
      </c>
    </row>
    <row r="34" spans="1:15" ht="17.100000000000001" customHeight="1" x14ac:dyDescent="0.2">
      <c r="A34" s="19">
        <f>[7]GBG!A26</f>
        <v>63</v>
      </c>
      <c r="B34" s="19">
        <f>[7]GBG!M26</f>
        <v>10</v>
      </c>
      <c r="C34" s="20" t="str">
        <f>[7]GBG!B26</f>
        <v>Green, Bob</v>
      </c>
      <c r="D34" s="21">
        <f>[7]GBG!X26</f>
        <v>28</v>
      </c>
      <c r="E34" s="20">
        <f>[7]GBG!AJ26</f>
        <v>44</v>
      </c>
      <c r="F34" s="20">
        <f>[7]GBG!AU26</f>
        <v>23</v>
      </c>
      <c r="G34" s="20">
        <f>[7]GBG!BG26</f>
        <v>7</v>
      </c>
      <c r="H34" s="20">
        <f>[7]GBG!BR26</f>
        <v>32</v>
      </c>
      <c r="I34" s="31">
        <f t="shared" si="3"/>
        <v>11</v>
      </c>
      <c r="J34" s="31">
        <f t="shared" si="4"/>
        <v>5.75</v>
      </c>
      <c r="K34" s="31">
        <f t="shared" si="5"/>
        <v>1.75</v>
      </c>
      <c r="L34" s="31">
        <f t="shared" si="6"/>
        <v>8</v>
      </c>
      <c r="M34" s="20">
        <f>[7]GBG!CD26</f>
        <v>1</v>
      </c>
      <c r="N34" s="20">
        <f>[7]GBG!CO26</f>
        <v>2</v>
      </c>
      <c r="O34" s="20">
        <f>[7]GBG!DA26</f>
        <v>2</v>
      </c>
    </row>
    <row r="35" spans="1:15" ht="17.100000000000001" customHeight="1" x14ac:dyDescent="0.2">
      <c r="A35" s="19">
        <f>[7]GBG!A27</f>
        <v>54</v>
      </c>
      <c r="B35" s="19">
        <f>[7]GBG!M27</f>
        <v>2</v>
      </c>
      <c r="C35" s="20" t="str">
        <f>[7]GBG!B27</f>
        <v>Eshleman, Rob</v>
      </c>
      <c r="D35" s="21">
        <f>[7]GBG!X27</f>
        <v>2</v>
      </c>
      <c r="E35" s="20">
        <f>[7]GBG!AJ27</f>
        <v>8</v>
      </c>
      <c r="F35" s="20">
        <f>[7]GBG!AU27</f>
        <v>6</v>
      </c>
      <c r="G35" s="20">
        <f>[7]GBG!BG27</f>
        <v>2</v>
      </c>
      <c r="H35" s="20">
        <f>[7]GBG!BR27</f>
        <v>1</v>
      </c>
      <c r="I35" s="31">
        <f t="shared" si="3"/>
        <v>28</v>
      </c>
      <c r="J35" s="31">
        <f t="shared" si="4"/>
        <v>21</v>
      </c>
      <c r="K35" s="31">
        <f t="shared" si="5"/>
        <v>7</v>
      </c>
      <c r="L35" s="31">
        <f t="shared" si="6"/>
        <v>3.5</v>
      </c>
      <c r="M35" s="20">
        <f>[7]GBG!CD27</f>
        <v>0</v>
      </c>
      <c r="N35" s="20">
        <f>[7]GBG!CO27</f>
        <v>1</v>
      </c>
      <c r="O35" s="20">
        <f>[7]GBG!DA27</f>
        <v>0</v>
      </c>
    </row>
    <row r="36" spans="1:15" ht="17.100000000000001" customHeight="1" x14ac:dyDescent="0.2">
      <c r="A36" s="19">
        <f>[7]GBG!A28</f>
        <v>49</v>
      </c>
      <c r="B36" s="19">
        <f>[7]GBG!M28</f>
        <v>0</v>
      </c>
      <c r="C36" s="20" t="str">
        <f>[7]GBG!B28</f>
        <v>Dieter, Kraig</v>
      </c>
      <c r="D36" s="21">
        <f>[7]GBG!X28</f>
        <v>0</v>
      </c>
      <c r="E36" s="20">
        <f>[7]GBG!AJ28</f>
        <v>0</v>
      </c>
      <c r="F36" s="20">
        <f>[7]GBG!AU28</f>
        <v>0</v>
      </c>
      <c r="G36" s="20">
        <f>[7]GBG!BG28</f>
        <v>0</v>
      </c>
      <c r="H36" s="20">
        <f>[7]GBG!BR28</f>
        <v>0</v>
      </c>
      <c r="I36" s="31" t="e">
        <f t="shared" si="3"/>
        <v>#DIV/0!</v>
      </c>
      <c r="J36" s="31" t="e">
        <f t="shared" si="4"/>
        <v>#DIV/0!</v>
      </c>
      <c r="K36" s="31" t="e">
        <f t="shared" si="5"/>
        <v>#DIV/0!</v>
      </c>
      <c r="L36" s="31" t="e">
        <f t="shared" si="6"/>
        <v>#DIV/0!</v>
      </c>
      <c r="M36" s="20">
        <f>[7]GBG!CD28</f>
        <v>0</v>
      </c>
      <c r="N36" s="20">
        <f>[7]GBG!CO28</f>
        <v>0</v>
      </c>
      <c r="O36" s="20">
        <f>[7]GBG!DA28</f>
        <v>0</v>
      </c>
    </row>
    <row r="37" spans="1:15" ht="17.100000000000001" customHeight="1" x14ac:dyDescent="0.2">
      <c r="A37" s="19">
        <f>[7]GBG!A29</f>
        <v>54</v>
      </c>
      <c r="B37" s="19">
        <f>[7]GBG!M29</f>
        <v>1</v>
      </c>
      <c r="C37" s="20" t="str">
        <f>[7]GBG!B29</f>
        <v>Long, Mike</v>
      </c>
      <c r="D37" s="21">
        <f>[7]GBG!X29</f>
        <v>1</v>
      </c>
      <c r="E37" s="20">
        <f>[7]GBG!AJ29</f>
        <v>3</v>
      </c>
      <c r="F37" s="20">
        <f>[7]GBG!AU29</f>
        <v>4</v>
      </c>
      <c r="G37" s="20">
        <f>[7]GBG!BG29</f>
        <v>3</v>
      </c>
      <c r="H37" s="20">
        <f>[7]GBG!BR29</f>
        <v>1</v>
      </c>
      <c r="I37" s="31">
        <f t="shared" si="3"/>
        <v>21</v>
      </c>
      <c r="J37" s="31">
        <f t="shared" si="4"/>
        <v>28</v>
      </c>
      <c r="K37" s="31">
        <f t="shared" si="5"/>
        <v>21</v>
      </c>
      <c r="L37" s="31">
        <f t="shared" si="6"/>
        <v>7</v>
      </c>
      <c r="M37" s="20">
        <f>[7]GBG!CD29</f>
        <v>0</v>
      </c>
      <c r="N37" s="20">
        <f>[7]GBG!CO29</f>
        <v>0</v>
      </c>
      <c r="O37" s="20">
        <f>[7]GBG!DA29</f>
        <v>0</v>
      </c>
    </row>
    <row r="38" spans="1:15" ht="17.100000000000001" customHeight="1" x14ac:dyDescent="0.2">
      <c r="A38" s="19">
        <f>[7]GBG!A30</f>
        <v>61</v>
      </c>
      <c r="B38" s="19">
        <f>[7]GBG!M30</f>
        <v>1</v>
      </c>
      <c r="C38" s="20" t="str">
        <f>[7]GBG!B30</f>
        <v>Ditzel, Ed</v>
      </c>
      <c r="D38" s="21">
        <f>[7]GBG!X30</f>
        <v>1</v>
      </c>
      <c r="E38" s="20">
        <f>[7]GBG!AJ30</f>
        <v>6</v>
      </c>
      <c r="F38" s="20">
        <f>[7]GBG!AU30</f>
        <v>5</v>
      </c>
      <c r="G38" s="20">
        <f>[7]GBG!BG30</f>
        <v>0</v>
      </c>
      <c r="H38" s="20">
        <f>[7]GBG!BR30</f>
        <v>0</v>
      </c>
      <c r="I38" s="31">
        <f t="shared" si="3"/>
        <v>42</v>
      </c>
      <c r="J38" s="31">
        <f t="shared" si="4"/>
        <v>35</v>
      </c>
      <c r="K38" s="31">
        <f t="shared" si="5"/>
        <v>0</v>
      </c>
      <c r="L38" s="31">
        <f t="shared" si="6"/>
        <v>0</v>
      </c>
      <c r="M38" s="20">
        <f>[7]GBG!CD30</f>
        <v>0</v>
      </c>
      <c r="N38" s="20">
        <f>[7]GBG!CO30</f>
        <v>0</v>
      </c>
      <c r="O38" s="20">
        <f>[7]GBG!DA30</f>
        <v>0</v>
      </c>
    </row>
    <row r="39" spans="1:15" ht="17.100000000000001" customHeight="1" x14ac:dyDescent="0.2">
      <c r="A39" s="19">
        <f>[7]GBG!A31</f>
        <v>39</v>
      </c>
      <c r="B39" s="19">
        <f>[7]GBG!M31</f>
        <v>1</v>
      </c>
      <c r="C39" s="20" t="str">
        <f>[7]GBG!B31</f>
        <v>Eichelberger, Robert</v>
      </c>
      <c r="D39" s="21">
        <f>[7]GBG!X31</f>
        <v>3</v>
      </c>
      <c r="E39" s="20">
        <f>[7]GBG!AJ31</f>
        <v>7</v>
      </c>
      <c r="F39" s="20">
        <f>[7]GBG!AU31</f>
        <v>4</v>
      </c>
      <c r="G39" s="20">
        <f>[7]GBG!BG31</f>
        <v>2</v>
      </c>
      <c r="H39" s="20">
        <f>[7]GBG!BR31</f>
        <v>1</v>
      </c>
      <c r="I39" s="31">
        <f t="shared" si="3"/>
        <v>16.333333333333332</v>
      </c>
      <c r="J39" s="31">
        <f t="shared" si="4"/>
        <v>9.3333333333333339</v>
      </c>
      <c r="K39" s="31">
        <f t="shared" si="5"/>
        <v>4.666666666666667</v>
      </c>
      <c r="L39" s="31">
        <f t="shared" si="6"/>
        <v>2.3333333333333335</v>
      </c>
      <c r="M39" s="20">
        <f>[7]GBG!CD31</f>
        <v>0</v>
      </c>
      <c r="N39" s="20">
        <f>[7]GBG!CO31</f>
        <v>0</v>
      </c>
      <c r="O39" s="20">
        <f>[7]GBG!DA31</f>
        <v>0</v>
      </c>
    </row>
    <row r="40" spans="1:15" ht="17.100000000000001" customHeight="1" x14ac:dyDescent="0.2">
      <c r="A40" s="19">
        <f>[7]GBG!A32</f>
        <v>55</v>
      </c>
      <c r="B40" s="19">
        <f>[7]GBG!M32</f>
        <v>1</v>
      </c>
      <c r="C40" s="20" t="str">
        <f>[7]GBG!B32</f>
        <v>Grey, Jon</v>
      </c>
      <c r="D40" s="21">
        <f>[7]GBG!X32</f>
        <v>1</v>
      </c>
      <c r="E40" s="20">
        <f>[7]GBG!AJ32</f>
        <v>1</v>
      </c>
      <c r="F40" s="20">
        <f>[7]GBG!AU32</f>
        <v>0</v>
      </c>
      <c r="G40" s="20">
        <f>[7]GBG!BG32</f>
        <v>1</v>
      </c>
      <c r="H40" s="20">
        <f>[7]GBG!BR32</f>
        <v>0</v>
      </c>
      <c r="I40" s="31">
        <f>E40*7/D40</f>
        <v>7</v>
      </c>
      <c r="J40" s="31">
        <f>F40*7/D40</f>
        <v>0</v>
      </c>
      <c r="K40" s="31">
        <f>G40*7/D40</f>
        <v>7</v>
      </c>
      <c r="L40" s="31">
        <f>H40*7/D40</f>
        <v>0</v>
      </c>
      <c r="M40" s="20">
        <f>[7]GBG!CD32</f>
        <v>0</v>
      </c>
      <c r="N40" s="20">
        <f>[7]GBG!CO32</f>
        <v>0</v>
      </c>
      <c r="O40" s="20">
        <f>[7]GBG!DA32</f>
        <v>0</v>
      </c>
    </row>
    <row r="41" spans="1:15" ht="17.100000000000001" customHeight="1" x14ac:dyDescent="0.2">
      <c r="A41" s="19"/>
      <c r="B41" s="19"/>
      <c r="C41" s="20"/>
      <c r="D41" s="21"/>
      <c r="E41" s="20"/>
      <c r="F41" s="20"/>
      <c r="G41" s="20"/>
      <c r="H41" s="20"/>
      <c r="I41" s="20"/>
      <c r="J41" s="20"/>
      <c r="K41" s="20"/>
      <c r="L41" s="20"/>
      <c r="M41" s="31"/>
      <c r="N41" s="31"/>
      <c r="O41" s="31"/>
    </row>
    <row r="42" spans="1:15" ht="17.100000000000001" customHeight="1" x14ac:dyDescent="0.2">
      <c r="A42" s="22"/>
      <c r="B42" s="22">
        <f>[7]GBG!M34</f>
        <v>24</v>
      </c>
      <c r="C42" s="22" t="s">
        <v>59</v>
      </c>
      <c r="D42" s="21">
        <f>[7]GBG!X34</f>
        <v>66</v>
      </c>
      <c r="E42" s="20">
        <f>[7]GBG!AJ34</f>
        <v>109</v>
      </c>
      <c r="F42" s="20">
        <f>[7]GBG!AU34</f>
        <v>63</v>
      </c>
      <c r="G42" s="20">
        <f>[7]GBG!BG34</f>
        <v>29</v>
      </c>
      <c r="H42" s="20">
        <f>[7]GBG!BR34</f>
        <v>64</v>
      </c>
      <c r="I42" s="31">
        <f>E42*7/D42</f>
        <v>11.560606060606061</v>
      </c>
      <c r="J42" s="31">
        <f>F42*7/D42</f>
        <v>6.6818181818181817</v>
      </c>
      <c r="K42" s="32">
        <f>G42*7/D42</f>
        <v>3.0757575757575757</v>
      </c>
      <c r="L42" s="32">
        <f>H42*7/D42</f>
        <v>6.7878787878787881</v>
      </c>
      <c r="M42" s="20">
        <f>[7]GBG!CD34</f>
        <v>5</v>
      </c>
      <c r="N42" s="20">
        <f>[7]GBG!CO34</f>
        <v>5</v>
      </c>
      <c r="O42" s="20">
        <f>[7]GBG!DA34</f>
        <v>2</v>
      </c>
    </row>
    <row r="43" spans="1:15" ht="17.100000000000001" customHeight="1" x14ac:dyDescent="0.2"/>
    <row r="44" spans="1:15" ht="17.100000000000001" customHeight="1" x14ac:dyDescent="0.2"/>
    <row r="45" spans="1:15" ht="17.100000000000001" customHeight="1" x14ac:dyDescent="0.2"/>
    <row r="46" spans="1:15" ht="17.100000000000001" customHeight="1" x14ac:dyDescent="0.2"/>
    <row r="47" spans="1:15" ht="17.100000000000001" customHeight="1" x14ac:dyDescent="0.2"/>
  </sheetData>
  <pageMargins left="0.25" right="0.25" top="0.5" bottom="0.5" header="0.25" footer="0"/>
  <pageSetup orientation="portrait" r:id="rId1"/>
  <headerFooter alignWithMargins="0">
    <oddHeader>&amp;CYork County Oldtimers Baseball League Statistics Sheet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7"/>
  <sheetViews>
    <sheetView zoomScaleNormal="100" workbookViewId="0">
      <selection activeCell="R12" sqref="R12"/>
    </sheetView>
  </sheetViews>
  <sheetFormatPr defaultRowHeight="12.75" x14ac:dyDescent="0.2"/>
  <cols>
    <col min="1" max="1" width="5.7109375" customWidth="1"/>
    <col min="2" max="2" width="4.7109375" customWidth="1"/>
    <col min="3" max="3" width="16.7109375" customWidth="1"/>
    <col min="4" max="4" width="7.7109375" customWidth="1"/>
    <col min="5" max="15" width="5.7109375" customWidth="1"/>
  </cols>
  <sheetData>
    <row r="1" spans="1:15" s="8" customFormat="1" ht="17.100000000000001" customHeight="1" x14ac:dyDescent="0.25">
      <c r="A1" s="1" t="s">
        <v>0</v>
      </c>
      <c r="B1" s="2"/>
      <c r="C1" s="2"/>
      <c r="D1" s="2"/>
      <c r="E1" s="3"/>
      <c r="F1" s="4"/>
      <c r="G1" s="5" t="s">
        <v>1</v>
      </c>
      <c r="H1" s="6" t="s">
        <v>2</v>
      </c>
      <c r="I1" s="7" t="s">
        <v>79</v>
      </c>
      <c r="J1" s="5" t="s">
        <v>4</v>
      </c>
      <c r="K1" s="6" t="s">
        <v>5</v>
      </c>
      <c r="L1" s="7" t="s">
        <v>22</v>
      </c>
      <c r="M1" s="5" t="s">
        <v>7</v>
      </c>
      <c r="N1" s="6" t="s">
        <v>2</v>
      </c>
      <c r="O1" s="7" t="s">
        <v>105</v>
      </c>
    </row>
    <row r="2" spans="1:15" s="8" customFormat="1" ht="17.100000000000001" customHeight="1" x14ac:dyDescent="0.25">
      <c r="A2" s="2"/>
      <c r="B2" s="2"/>
      <c r="C2" s="2"/>
      <c r="D2" s="2"/>
      <c r="E2" s="3"/>
      <c r="F2" s="3"/>
      <c r="G2" s="9">
        <v>41889</v>
      </c>
      <c r="H2" s="10" t="s">
        <v>9</v>
      </c>
      <c r="I2" s="11"/>
      <c r="J2" s="9">
        <v>41896</v>
      </c>
      <c r="K2" s="10" t="s">
        <v>9</v>
      </c>
      <c r="L2" s="11"/>
      <c r="M2" s="9">
        <v>41903</v>
      </c>
      <c r="N2" s="10" t="s">
        <v>9</v>
      </c>
      <c r="O2" s="11"/>
    </row>
    <row r="3" spans="1:15" s="8" customFormat="1" ht="17.100000000000001" customHeight="1" x14ac:dyDescent="0.25">
      <c r="A3" s="1" t="s">
        <v>10</v>
      </c>
      <c r="B3" s="2"/>
      <c r="C3" s="1" t="s">
        <v>27</v>
      </c>
      <c r="D3" s="2"/>
      <c r="E3" s="12"/>
      <c r="F3" s="3"/>
      <c r="G3" s="13" t="s">
        <v>14</v>
      </c>
      <c r="H3" s="14" t="s">
        <v>41</v>
      </c>
      <c r="I3" s="15"/>
      <c r="J3" s="13" t="s">
        <v>12</v>
      </c>
      <c r="K3" s="14" t="s">
        <v>116</v>
      </c>
      <c r="L3" s="15"/>
      <c r="M3" s="13" t="s">
        <v>12</v>
      </c>
      <c r="N3" s="14" t="s">
        <v>15</v>
      </c>
      <c r="O3" s="15"/>
    </row>
    <row r="4" spans="1:15" s="8" customFormat="1" ht="17.100000000000001" customHeight="1" x14ac:dyDescent="0.25">
      <c r="A4" s="2"/>
      <c r="B4" s="2"/>
      <c r="C4" s="2"/>
      <c r="D4" s="2"/>
      <c r="E4" s="3"/>
      <c r="F4" s="3"/>
      <c r="G4" s="5" t="s">
        <v>17</v>
      </c>
      <c r="H4" s="6" t="s">
        <v>5</v>
      </c>
      <c r="I4" s="7" t="s">
        <v>117</v>
      </c>
      <c r="J4" s="5" t="s">
        <v>19</v>
      </c>
      <c r="K4" s="6" t="s">
        <v>2</v>
      </c>
      <c r="L4" s="7" t="s">
        <v>100</v>
      </c>
      <c r="M4" s="5" t="s">
        <v>21</v>
      </c>
      <c r="N4" s="6" t="s">
        <v>2</v>
      </c>
      <c r="O4" s="7" t="s">
        <v>22</v>
      </c>
    </row>
    <row r="5" spans="1:15" s="8" customFormat="1" ht="17.100000000000001" customHeight="1" x14ac:dyDescent="0.25">
      <c r="A5" s="1" t="s">
        <v>23</v>
      </c>
      <c r="B5" s="2"/>
      <c r="C5" s="1" t="s">
        <v>118</v>
      </c>
      <c r="D5" s="2"/>
      <c r="E5" s="12"/>
      <c r="F5" s="3"/>
      <c r="G5" s="9">
        <v>41910</v>
      </c>
      <c r="H5" s="10" t="s">
        <v>9</v>
      </c>
      <c r="I5" s="11"/>
      <c r="J5" s="9">
        <v>41917</v>
      </c>
      <c r="K5" s="10" t="s">
        <v>9</v>
      </c>
      <c r="L5" s="11"/>
      <c r="M5" s="9">
        <v>41924</v>
      </c>
      <c r="N5" s="10" t="s">
        <v>9</v>
      </c>
      <c r="O5" s="11"/>
    </row>
    <row r="6" spans="1:15" s="8" customFormat="1" ht="17.100000000000001" customHeight="1" x14ac:dyDescent="0.25">
      <c r="A6" s="2" t="s">
        <v>85</v>
      </c>
      <c r="B6" s="2"/>
      <c r="C6" s="2" t="s">
        <v>119</v>
      </c>
      <c r="D6" s="2"/>
      <c r="E6" s="3"/>
      <c r="F6" s="3"/>
      <c r="G6" s="13" t="s">
        <v>14</v>
      </c>
      <c r="H6" s="14" t="s">
        <v>97</v>
      </c>
      <c r="I6" s="15"/>
      <c r="J6" s="13" t="s">
        <v>14</v>
      </c>
      <c r="K6" s="14" t="s">
        <v>13</v>
      </c>
      <c r="L6" s="15"/>
      <c r="M6" s="13" t="s">
        <v>14</v>
      </c>
      <c r="N6" s="14" t="s">
        <v>11</v>
      </c>
      <c r="O6" s="15"/>
    </row>
    <row r="7" spans="1:15" s="8" customFormat="1" ht="17.100000000000001" customHeight="1" x14ac:dyDescent="0.25">
      <c r="A7" s="1" t="s">
        <v>28</v>
      </c>
      <c r="B7" s="2"/>
      <c r="C7" s="12">
        <v>6</v>
      </c>
      <c r="D7" s="5" t="s">
        <v>29</v>
      </c>
      <c r="E7" s="6" t="s">
        <v>5</v>
      </c>
      <c r="F7" s="7" t="s">
        <v>120</v>
      </c>
      <c r="G7" s="5" t="s">
        <v>31</v>
      </c>
      <c r="H7" s="6" t="s">
        <v>2</v>
      </c>
      <c r="I7" s="7" t="s">
        <v>68</v>
      </c>
      <c r="J7" s="5" t="s">
        <v>33</v>
      </c>
      <c r="K7" s="6" t="s">
        <v>2</v>
      </c>
      <c r="L7" s="7" t="s">
        <v>20</v>
      </c>
      <c r="M7" s="5" t="s">
        <v>35</v>
      </c>
      <c r="N7" s="6" t="s">
        <v>5</v>
      </c>
      <c r="O7" s="7" t="s">
        <v>121</v>
      </c>
    </row>
    <row r="8" spans="1:15" s="8" customFormat="1" ht="17.100000000000001" customHeight="1" x14ac:dyDescent="0.25">
      <c r="A8" s="1" t="s">
        <v>37</v>
      </c>
      <c r="B8" s="2"/>
      <c r="C8" s="12">
        <v>4</v>
      </c>
      <c r="D8" s="9">
        <v>41930</v>
      </c>
      <c r="E8" s="10" t="s">
        <v>9</v>
      </c>
      <c r="F8" s="11"/>
      <c r="G8" s="9">
        <v>41931</v>
      </c>
      <c r="H8" s="10" t="s">
        <v>9</v>
      </c>
      <c r="I8" s="11"/>
      <c r="J8" s="9">
        <v>41938</v>
      </c>
      <c r="K8" s="10" t="s">
        <v>9</v>
      </c>
      <c r="L8" s="11"/>
      <c r="M8" s="9">
        <v>41945</v>
      </c>
      <c r="N8" s="10" t="s">
        <v>9</v>
      </c>
      <c r="O8" s="11"/>
    </row>
    <row r="9" spans="1:15" s="8" customFormat="1" ht="17.100000000000001" customHeight="1" x14ac:dyDescent="0.25">
      <c r="A9" s="1" t="s">
        <v>38</v>
      </c>
      <c r="B9" s="2"/>
      <c r="C9" s="12">
        <v>0</v>
      </c>
      <c r="D9" s="13" t="s">
        <v>12</v>
      </c>
      <c r="E9" s="14" t="s">
        <v>43</v>
      </c>
      <c r="F9" s="15"/>
      <c r="G9" s="13" t="s">
        <v>39</v>
      </c>
      <c r="H9" s="14" t="s">
        <v>16</v>
      </c>
      <c r="I9" s="15"/>
      <c r="J9" s="13" t="s">
        <v>14</v>
      </c>
      <c r="K9" s="14" t="s">
        <v>26</v>
      </c>
      <c r="L9" s="15"/>
      <c r="M9" s="13" t="s">
        <v>14</v>
      </c>
      <c r="N9" s="14" t="s">
        <v>94</v>
      </c>
      <c r="O9" s="15"/>
    </row>
    <row r="10" spans="1:15" s="8" customFormat="1" ht="17.100000000000001" customHeight="1" x14ac:dyDescent="0.25">
      <c r="A10" s="1"/>
      <c r="B10" s="1"/>
      <c r="C10" s="1"/>
      <c r="D10" s="1"/>
      <c r="E10" s="12"/>
      <c r="F10" s="12"/>
      <c r="G10" s="1"/>
      <c r="H10" s="1"/>
      <c r="I10" s="12"/>
      <c r="J10" s="1"/>
      <c r="K10" s="1"/>
      <c r="L10" s="12"/>
      <c r="M10" s="1"/>
      <c r="N10" s="1"/>
      <c r="O10" s="1"/>
    </row>
    <row r="11" spans="1:15" ht="17.100000000000001" customHeight="1" x14ac:dyDescent="0.2">
      <c r="A11" s="16" t="s">
        <v>44</v>
      </c>
      <c r="B11" s="16" t="s">
        <v>45</v>
      </c>
      <c r="C11" s="17" t="s">
        <v>46</v>
      </c>
      <c r="D11" s="16" t="s">
        <v>47</v>
      </c>
      <c r="E11" s="16" t="s">
        <v>48</v>
      </c>
      <c r="F11" s="16" t="s">
        <v>49</v>
      </c>
      <c r="G11" s="16" t="s">
        <v>50</v>
      </c>
      <c r="H11" s="16" t="s">
        <v>51</v>
      </c>
      <c r="I11" s="16" t="s">
        <v>52</v>
      </c>
      <c r="J11" s="16" t="s">
        <v>53</v>
      </c>
      <c r="K11" s="16" t="s">
        <v>54</v>
      </c>
      <c r="L11" s="16" t="s">
        <v>55</v>
      </c>
      <c r="M11" s="16" t="s">
        <v>56</v>
      </c>
      <c r="N11" s="16" t="s">
        <v>57</v>
      </c>
      <c r="O11" s="18" t="s">
        <v>58</v>
      </c>
    </row>
    <row r="12" spans="1:15" ht="17.100000000000001" customHeight="1" x14ac:dyDescent="0.2">
      <c r="A12" s="19">
        <f>[8]GBG!A4</f>
        <v>45</v>
      </c>
      <c r="B12" s="19">
        <f>[8]GBG!M4</f>
        <v>10</v>
      </c>
      <c r="C12" s="20" t="str">
        <f>[8]GBG!B4</f>
        <v>Snell, David</v>
      </c>
      <c r="D12" s="20">
        <f>[8]GBG!X4</f>
        <v>29</v>
      </c>
      <c r="E12" s="20">
        <f>[8]GBG!AJ4</f>
        <v>10</v>
      </c>
      <c r="F12" s="20">
        <f>[8]GBG!AU4</f>
        <v>10</v>
      </c>
      <c r="G12" s="20">
        <f>[8]GBG!BG4</f>
        <v>2</v>
      </c>
      <c r="H12" s="20">
        <f>[8]GBG!BR4</f>
        <v>1</v>
      </c>
      <c r="I12" s="20">
        <f>[8]GBG!CD4</f>
        <v>0</v>
      </c>
      <c r="J12" s="20">
        <f>[8]GBG!CO4</f>
        <v>5</v>
      </c>
      <c r="K12" s="20">
        <f>[8]GBG!DA4</f>
        <v>2</v>
      </c>
      <c r="L12" s="20">
        <f>[8]GBG!DL4</f>
        <v>4</v>
      </c>
      <c r="M12" s="21">
        <f t="shared" ref="M12:M24" si="0">F12/D12</f>
        <v>0.34482758620689657</v>
      </c>
      <c r="N12" s="20">
        <f>F12+G12+(H12*2)+(I12*3)</f>
        <v>14</v>
      </c>
      <c r="O12" s="21">
        <f>N12/D12</f>
        <v>0.48275862068965519</v>
      </c>
    </row>
    <row r="13" spans="1:15" ht="17.100000000000001" customHeight="1" x14ac:dyDescent="0.2">
      <c r="A13" s="19">
        <f>[8]GBG!A5</f>
        <v>49</v>
      </c>
      <c r="B13" s="19">
        <f>[8]GBG!M5</f>
        <v>10</v>
      </c>
      <c r="C13" s="20" t="str">
        <f>[8]GBG!B5</f>
        <v>Johnston, Paul</v>
      </c>
      <c r="D13" s="20">
        <f>[8]GBG!X5</f>
        <v>25</v>
      </c>
      <c r="E13" s="20">
        <f>[8]GBG!AJ5</f>
        <v>15</v>
      </c>
      <c r="F13" s="20">
        <f>[8]GBG!AU5</f>
        <v>13</v>
      </c>
      <c r="G13" s="20">
        <f>[8]GBG!BG5</f>
        <v>1</v>
      </c>
      <c r="H13" s="20">
        <f>[8]GBG!BR5</f>
        <v>1</v>
      </c>
      <c r="I13" s="20">
        <f>[8]GBG!CD5</f>
        <v>0</v>
      </c>
      <c r="J13" s="20">
        <f>[8]GBG!CO5</f>
        <v>7</v>
      </c>
      <c r="K13" s="20">
        <f>[8]GBG!DA5</f>
        <v>6</v>
      </c>
      <c r="L13" s="20">
        <f>[8]GBG!DL5</f>
        <v>2</v>
      </c>
      <c r="M13" s="21">
        <f t="shared" si="0"/>
        <v>0.52</v>
      </c>
      <c r="N13" s="20">
        <f>F13+G13+(H13*2)+(I13*3)</f>
        <v>16</v>
      </c>
      <c r="O13" s="21">
        <f t="shared" ref="O13:O24" si="1">N13/D13</f>
        <v>0.64</v>
      </c>
    </row>
    <row r="14" spans="1:15" ht="17.100000000000001" customHeight="1" x14ac:dyDescent="0.2">
      <c r="A14" s="19">
        <f>[8]GBG!A6</f>
        <v>43</v>
      </c>
      <c r="B14" s="19">
        <f>[8]GBG!M6</f>
        <v>10</v>
      </c>
      <c r="C14" s="20" t="str">
        <f>[8]GBG!B6</f>
        <v>Snyder, Jack</v>
      </c>
      <c r="D14" s="20">
        <f>[8]GBG!X6</f>
        <v>26</v>
      </c>
      <c r="E14" s="20">
        <f>[8]GBG!AJ6</f>
        <v>5</v>
      </c>
      <c r="F14" s="20">
        <f>[8]GBG!AU6</f>
        <v>8</v>
      </c>
      <c r="G14" s="20">
        <f>[8]GBG!BG6</f>
        <v>2</v>
      </c>
      <c r="H14" s="20">
        <f>[8]GBG!BR6</f>
        <v>0</v>
      </c>
      <c r="I14" s="20">
        <f>[8]GBG!CD6</f>
        <v>0</v>
      </c>
      <c r="J14" s="20">
        <f>[8]GBG!CO6</f>
        <v>9</v>
      </c>
      <c r="K14" s="20">
        <f>[8]GBG!DA6</f>
        <v>5</v>
      </c>
      <c r="L14" s="20">
        <f>[8]GBG!DL6</f>
        <v>5</v>
      </c>
      <c r="M14" s="21">
        <f t="shared" si="0"/>
        <v>0.30769230769230771</v>
      </c>
      <c r="N14" s="20">
        <f t="shared" ref="N14:N24" si="2">F14+G14+(H14*2)+(I14*3)</f>
        <v>10</v>
      </c>
      <c r="O14" s="21">
        <f t="shared" si="1"/>
        <v>0.38461538461538464</v>
      </c>
    </row>
    <row r="15" spans="1:15" ht="17.100000000000001" customHeight="1" x14ac:dyDescent="0.2">
      <c r="A15" s="19">
        <f>[8]GBG!A7</f>
        <v>50</v>
      </c>
      <c r="B15" s="19">
        <f>[8]GBG!M7</f>
        <v>10</v>
      </c>
      <c r="C15" s="20" t="str">
        <f>[8]GBG!B7</f>
        <v>Snyder, Mick</v>
      </c>
      <c r="D15" s="20">
        <f>[8]GBG!X7</f>
        <v>27</v>
      </c>
      <c r="E15" s="20">
        <f>[8]GBG!AJ7</f>
        <v>8</v>
      </c>
      <c r="F15" s="20">
        <f>[8]GBG!AU7</f>
        <v>9</v>
      </c>
      <c r="G15" s="20">
        <f>[8]GBG!BG7</f>
        <v>1</v>
      </c>
      <c r="H15" s="20">
        <f>[8]GBG!BR7</f>
        <v>0</v>
      </c>
      <c r="I15" s="20">
        <f>[8]GBG!CD7</f>
        <v>0</v>
      </c>
      <c r="J15" s="20">
        <f>[8]GBG!CO7</f>
        <v>11</v>
      </c>
      <c r="K15" s="20">
        <f>[8]GBG!DA7</f>
        <v>3</v>
      </c>
      <c r="L15" s="20">
        <f>[8]GBG!DL7</f>
        <v>0</v>
      </c>
      <c r="M15" s="21">
        <f t="shared" si="0"/>
        <v>0.33333333333333331</v>
      </c>
      <c r="N15" s="20">
        <f t="shared" si="2"/>
        <v>10</v>
      </c>
      <c r="O15" s="21">
        <f t="shared" si="1"/>
        <v>0.37037037037037035</v>
      </c>
    </row>
    <row r="16" spans="1:15" ht="17.100000000000001" customHeight="1" x14ac:dyDescent="0.2">
      <c r="A16" s="19">
        <f>[8]GBG!A8</f>
        <v>35</v>
      </c>
      <c r="B16" s="19">
        <f>[8]GBG!M8</f>
        <v>10</v>
      </c>
      <c r="C16" s="20" t="str">
        <f>[8]GBG!B8</f>
        <v>Miller, Jason</v>
      </c>
      <c r="D16" s="20">
        <f>[8]GBG!X8</f>
        <v>24</v>
      </c>
      <c r="E16" s="20">
        <f>[8]GBG!AJ8</f>
        <v>11</v>
      </c>
      <c r="F16" s="20">
        <f>[8]GBG!AU8</f>
        <v>9</v>
      </c>
      <c r="G16" s="20">
        <f>[8]GBG!BG8</f>
        <v>2</v>
      </c>
      <c r="H16" s="20">
        <f>[8]GBG!BR8</f>
        <v>0</v>
      </c>
      <c r="I16" s="20">
        <f>[8]GBG!CD8</f>
        <v>0</v>
      </c>
      <c r="J16" s="20">
        <f>[8]GBG!CO8</f>
        <v>7</v>
      </c>
      <c r="K16" s="20">
        <f>[8]GBG!DA8</f>
        <v>7</v>
      </c>
      <c r="L16" s="20">
        <f>[8]GBG!DL8</f>
        <v>5</v>
      </c>
      <c r="M16" s="21">
        <f t="shared" si="0"/>
        <v>0.375</v>
      </c>
      <c r="N16" s="20">
        <f t="shared" si="2"/>
        <v>11</v>
      </c>
      <c r="O16" s="21">
        <f t="shared" si="1"/>
        <v>0.45833333333333331</v>
      </c>
    </row>
    <row r="17" spans="1:15" ht="17.100000000000001" customHeight="1" x14ac:dyDescent="0.2">
      <c r="A17" s="19">
        <f>[8]GBG!A9</f>
        <v>49</v>
      </c>
      <c r="B17" s="19">
        <f>[8]GBG!M9</f>
        <v>10</v>
      </c>
      <c r="C17" s="20" t="str">
        <f>[8]GBG!B9</f>
        <v>Lyter, James</v>
      </c>
      <c r="D17" s="20">
        <f>[8]GBG!X9</f>
        <v>27</v>
      </c>
      <c r="E17" s="20">
        <f>[8]GBG!AJ9</f>
        <v>3</v>
      </c>
      <c r="F17" s="20">
        <f>[8]GBG!AU9</f>
        <v>14</v>
      </c>
      <c r="G17" s="20">
        <f>[8]GBG!BG9</f>
        <v>5</v>
      </c>
      <c r="H17" s="20">
        <f>[8]GBG!BR9</f>
        <v>0</v>
      </c>
      <c r="I17" s="20">
        <f>[8]GBG!CD9</f>
        <v>0</v>
      </c>
      <c r="J17" s="20">
        <f>[8]GBG!CO9</f>
        <v>8</v>
      </c>
      <c r="K17" s="20">
        <f>[8]GBG!DA9</f>
        <v>3</v>
      </c>
      <c r="L17" s="20">
        <f>[8]GBG!DL9</f>
        <v>2</v>
      </c>
      <c r="M17" s="21">
        <f t="shared" si="0"/>
        <v>0.51851851851851849</v>
      </c>
      <c r="N17" s="20">
        <f t="shared" si="2"/>
        <v>19</v>
      </c>
      <c r="O17" s="21">
        <f t="shared" si="1"/>
        <v>0.70370370370370372</v>
      </c>
    </row>
    <row r="18" spans="1:15" ht="17.100000000000001" customHeight="1" x14ac:dyDescent="0.2">
      <c r="A18" s="19">
        <f>[8]GBG!A10</f>
        <v>53</v>
      </c>
      <c r="B18" s="19">
        <f>[8]GBG!M10</f>
        <v>8</v>
      </c>
      <c r="C18" s="20" t="str">
        <f>[8]GBG!B10</f>
        <v>Gladhill, Eric</v>
      </c>
      <c r="D18" s="20">
        <f>[8]GBG!X10</f>
        <v>20</v>
      </c>
      <c r="E18" s="20">
        <f>[8]GBG!AJ10</f>
        <v>3</v>
      </c>
      <c r="F18" s="20">
        <f>[8]GBG!AU10</f>
        <v>6</v>
      </c>
      <c r="G18" s="20">
        <f>[8]GBG!BG10</f>
        <v>2</v>
      </c>
      <c r="H18" s="20">
        <f>[8]GBG!BR10</f>
        <v>0</v>
      </c>
      <c r="I18" s="20">
        <f>[8]GBG!CD10</f>
        <v>0</v>
      </c>
      <c r="J18" s="20">
        <f>[8]GBG!CO10</f>
        <v>5</v>
      </c>
      <c r="K18" s="20">
        <f>[8]GBG!DA10</f>
        <v>3</v>
      </c>
      <c r="L18" s="20">
        <f>[8]GBG!DL10</f>
        <v>5</v>
      </c>
      <c r="M18" s="21">
        <f t="shared" si="0"/>
        <v>0.3</v>
      </c>
      <c r="N18" s="20">
        <f t="shared" si="2"/>
        <v>8</v>
      </c>
      <c r="O18" s="21">
        <f t="shared" si="1"/>
        <v>0.4</v>
      </c>
    </row>
    <row r="19" spans="1:15" ht="17.100000000000001" customHeight="1" x14ac:dyDescent="0.2">
      <c r="A19" s="19">
        <f>[8]GBG!A11</f>
        <v>42</v>
      </c>
      <c r="B19" s="19">
        <f>[8]GBG!M11</f>
        <v>6</v>
      </c>
      <c r="C19" s="20" t="str">
        <f>[8]GBG!B11</f>
        <v>Lovett, Bryant</v>
      </c>
      <c r="D19" s="20">
        <f>[8]GBG!X11</f>
        <v>11</v>
      </c>
      <c r="E19" s="20">
        <f>[8]GBG!AJ11</f>
        <v>2</v>
      </c>
      <c r="F19" s="20">
        <f>[8]GBG!AU11</f>
        <v>4</v>
      </c>
      <c r="G19" s="20">
        <f>[8]GBG!BG11</f>
        <v>1</v>
      </c>
      <c r="H19" s="20">
        <f>[8]GBG!BR11</f>
        <v>0</v>
      </c>
      <c r="I19" s="20">
        <f>[8]GBG!CD11</f>
        <v>0</v>
      </c>
      <c r="J19" s="20">
        <f>[8]GBG!CO11</f>
        <v>4</v>
      </c>
      <c r="K19" s="20">
        <f>[8]GBG!DA11</f>
        <v>5</v>
      </c>
      <c r="L19" s="20">
        <f>[8]GBG!DL11</f>
        <v>2</v>
      </c>
      <c r="M19" s="21">
        <f t="shared" si="0"/>
        <v>0.36363636363636365</v>
      </c>
      <c r="N19" s="20">
        <f t="shared" si="2"/>
        <v>5</v>
      </c>
      <c r="O19" s="21">
        <f t="shared" si="1"/>
        <v>0.45454545454545453</v>
      </c>
    </row>
    <row r="20" spans="1:15" ht="17.100000000000001" customHeight="1" x14ac:dyDescent="0.2">
      <c r="A20" s="19">
        <f>[8]GBG!A12</f>
        <v>62</v>
      </c>
      <c r="B20" s="19">
        <f>[8]GBG!M12</f>
        <v>10</v>
      </c>
      <c r="C20" s="20" t="str">
        <f>[8]GBG!B12</f>
        <v>Miller, Roger</v>
      </c>
      <c r="D20" s="20">
        <f>[8]GBG!X12</f>
        <v>29</v>
      </c>
      <c r="E20" s="20">
        <f>[8]GBG!AJ12</f>
        <v>1</v>
      </c>
      <c r="F20" s="20">
        <f>[8]GBG!AU12</f>
        <v>9</v>
      </c>
      <c r="G20" s="20">
        <f>[8]GBG!BG12</f>
        <v>3</v>
      </c>
      <c r="H20" s="20">
        <f>[8]GBG!BR12</f>
        <v>0</v>
      </c>
      <c r="I20" s="20">
        <f>[8]GBG!CD12</f>
        <v>0</v>
      </c>
      <c r="J20" s="20">
        <f>[8]GBG!CO12</f>
        <v>8</v>
      </c>
      <c r="K20" s="20">
        <f>[8]GBG!DA12</f>
        <v>1</v>
      </c>
      <c r="L20" s="20">
        <f>[8]GBG!DL12</f>
        <v>7</v>
      </c>
      <c r="M20" s="21">
        <f t="shared" si="0"/>
        <v>0.31034482758620691</v>
      </c>
      <c r="N20" s="20">
        <f t="shared" si="2"/>
        <v>12</v>
      </c>
      <c r="O20" s="21">
        <f t="shared" si="1"/>
        <v>0.41379310344827586</v>
      </c>
    </row>
    <row r="21" spans="1:15" ht="17.100000000000001" customHeight="1" x14ac:dyDescent="0.2">
      <c r="A21" s="19">
        <f>[8]GBG!A13</f>
        <v>43</v>
      </c>
      <c r="B21" s="19">
        <f>[8]GBG!M13</f>
        <v>9</v>
      </c>
      <c r="C21" s="20" t="str">
        <f>[8]GBG!B13</f>
        <v>Snell, Dan</v>
      </c>
      <c r="D21" s="20">
        <f>[8]GBG!X13</f>
        <v>23</v>
      </c>
      <c r="E21" s="20">
        <f>[8]GBG!AJ13</f>
        <v>2</v>
      </c>
      <c r="F21" s="20">
        <f>[8]GBG!AU13</f>
        <v>3</v>
      </c>
      <c r="G21" s="20">
        <f>[8]GBG!BG13</f>
        <v>1</v>
      </c>
      <c r="H21" s="20">
        <f>[8]GBG!BR13</f>
        <v>0</v>
      </c>
      <c r="I21" s="20">
        <f>[8]GBG!CD13</f>
        <v>0</v>
      </c>
      <c r="J21" s="20">
        <f>[8]GBG!CO13</f>
        <v>0</v>
      </c>
      <c r="K21" s="20">
        <f>[8]GBG!DA13</f>
        <v>3</v>
      </c>
      <c r="L21" s="20">
        <f>[8]GBG!DL13</f>
        <v>8</v>
      </c>
      <c r="M21" s="21">
        <f t="shared" si="0"/>
        <v>0.13043478260869565</v>
      </c>
      <c r="N21" s="20">
        <f t="shared" si="2"/>
        <v>4</v>
      </c>
      <c r="O21" s="21">
        <f t="shared" si="1"/>
        <v>0.17391304347826086</v>
      </c>
    </row>
    <row r="22" spans="1:15" ht="17.100000000000001" customHeight="1" x14ac:dyDescent="0.2">
      <c r="A22" s="19">
        <f>[8]GBG!A14</f>
        <v>64</v>
      </c>
      <c r="B22" s="19">
        <f>[8]GBG!M14</f>
        <v>9</v>
      </c>
      <c r="C22" s="20" t="str">
        <f>[8]GBG!B14</f>
        <v>Schaale, Mike</v>
      </c>
      <c r="D22" s="20">
        <f>[8]GBG!X14</f>
        <v>22</v>
      </c>
      <c r="E22" s="20">
        <f>[8]GBG!AJ14</f>
        <v>3</v>
      </c>
      <c r="F22" s="20">
        <f>[8]GBG!AU14</f>
        <v>2</v>
      </c>
      <c r="G22" s="20">
        <f>[8]GBG!BG14</f>
        <v>0</v>
      </c>
      <c r="H22" s="20">
        <f>[8]GBG!BR14</f>
        <v>0</v>
      </c>
      <c r="I22" s="20">
        <f>[8]GBG!CD14</f>
        <v>0</v>
      </c>
      <c r="J22" s="20">
        <f>[8]GBG!CO14</f>
        <v>0</v>
      </c>
      <c r="K22" s="20">
        <f>[8]GBG!DA14</f>
        <v>3</v>
      </c>
      <c r="L22" s="20">
        <f>[8]GBG!DL14</f>
        <v>2</v>
      </c>
      <c r="M22" s="21">
        <f t="shared" si="0"/>
        <v>9.0909090909090912E-2</v>
      </c>
      <c r="N22" s="20">
        <f t="shared" si="2"/>
        <v>2</v>
      </c>
      <c r="O22" s="21">
        <f t="shared" si="1"/>
        <v>9.0909090909090912E-2</v>
      </c>
    </row>
    <row r="23" spans="1:15" ht="17.100000000000001" customHeight="1" x14ac:dyDescent="0.2">
      <c r="A23" s="19">
        <f>[8]GBG!A15</f>
        <v>49</v>
      </c>
      <c r="B23" s="19">
        <f>[8]GBG!M15</f>
        <v>9</v>
      </c>
      <c r="C23" s="20" t="str">
        <f>[8]GBG!B15</f>
        <v>Bomberger, Matt</v>
      </c>
      <c r="D23" s="20">
        <f>[8]GBG!X15</f>
        <v>24</v>
      </c>
      <c r="E23" s="20">
        <f>[8]GBG!AJ15</f>
        <v>5</v>
      </c>
      <c r="F23" s="20">
        <f>[8]GBG!AU15</f>
        <v>4</v>
      </c>
      <c r="G23" s="20">
        <f>[8]GBG!BG15</f>
        <v>0</v>
      </c>
      <c r="H23" s="20">
        <f>[8]GBG!BR15</f>
        <v>0</v>
      </c>
      <c r="I23" s="20">
        <f>[8]GBG!CD15</f>
        <v>0</v>
      </c>
      <c r="J23" s="20">
        <f>[8]GBG!CO15</f>
        <v>1</v>
      </c>
      <c r="K23" s="20">
        <f>[8]GBG!DA15</f>
        <v>5</v>
      </c>
      <c r="L23" s="20">
        <f>[8]GBG!DL15</f>
        <v>11</v>
      </c>
      <c r="M23" s="21">
        <f t="shared" si="0"/>
        <v>0.16666666666666666</v>
      </c>
      <c r="N23" s="20">
        <f t="shared" si="2"/>
        <v>4</v>
      </c>
      <c r="O23" s="21">
        <f t="shared" si="1"/>
        <v>0.16666666666666666</v>
      </c>
    </row>
    <row r="24" spans="1:15" ht="17.100000000000001" customHeight="1" x14ac:dyDescent="0.2">
      <c r="A24" s="19">
        <f>[8]GBG!A16</f>
        <v>60</v>
      </c>
      <c r="B24" s="19">
        <f>[8]GBG!M16</f>
        <v>8</v>
      </c>
      <c r="C24" s="20" t="str">
        <f>[8]GBG!B16</f>
        <v>Hurst, David</v>
      </c>
      <c r="D24" s="20">
        <f>[8]GBG!X16</f>
        <v>21</v>
      </c>
      <c r="E24" s="20">
        <f>[8]GBG!AJ16</f>
        <v>7</v>
      </c>
      <c r="F24" s="20">
        <f>[8]GBG!AU16</f>
        <v>4</v>
      </c>
      <c r="G24" s="20">
        <f>[8]GBG!BG16</f>
        <v>0</v>
      </c>
      <c r="H24" s="20">
        <f>[8]GBG!BR16</f>
        <v>0</v>
      </c>
      <c r="I24" s="20">
        <f>[8]GBG!CD16</f>
        <v>0</v>
      </c>
      <c r="J24" s="20">
        <f>[8]GBG!CO16</f>
        <v>0</v>
      </c>
      <c r="K24" s="20">
        <f>[8]GBG!DA16</f>
        <v>3</v>
      </c>
      <c r="L24" s="20">
        <f>[8]GBG!DL16</f>
        <v>4</v>
      </c>
      <c r="M24" s="21">
        <f t="shared" si="0"/>
        <v>0.19047619047619047</v>
      </c>
      <c r="N24" s="20">
        <f t="shared" si="2"/>
        <v>4</v>
      </c>
      <c r="O24" s="21">
        <f t="shared" si="1"/>
        <v>0.19047619047619047</v>
      </c>
    </row>
    <row r="25" spans="1:15" ht="17.100000000000001" customHeight="1" x14ac:dyDescent="0.2">
      <c r="A25" s="19"/>
      <c r="B25" s="19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1"/>
      <c r="N25" s="20"/>
      <c r="O25" s="21"/>
    </row>
    <row r="26" spans="1:15" ht="17.100000000000001" customHeight="1" x14ac:dyDescent="0.2">
      <c r="A26" s="19"/>
      <c r="B26" s="19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1"/>
      <c r="N26" s="20"/>
      <c r="O26" s="21"/>
    </row>
    <row r="27" spans="1:15" ht="17.100000000000001" customHeight="1" x14ac:dyDescent="0.2">
      <c r="A27" s="19"/>
      <c r="B27" s="19">
        <f>[8]GBG!M19</f>
        <v>0</v>
      </c>
      <c r="C27" s="20" t="str">
        <f>[8]GBG!B19</f>
        <v>Others</v>
      </c>
      <c r="D27" s="20">
        <f>[8]GBG!X19</f>
        <v>0</v>
      </c>
      <c r="E27" s="20">
        <f>[8]GBG!AJ19</f>
        <v>0</v>
      </c>
      <c r="F27" s="20">
        <f>[8]GBG!AU19</f>
        <v>0</v>
      </c>
      <c r="G27" s="20">
        <f>[8]GBG!BG19</f>
        <v>0</v>
      </c>
      <c r="H27" s="20">
        <f>[8]GBG!BR19</f>
        <v>0</v>
      </c>
      <c r="I27" s="20">
        <f>[8]GBG!CD19</f>
        <v>0</v>
      </c>
      <c r="J27" s="20">
        <f>[8]GBG!CO19</f>
        <v>0</v>
      </c>
      <c r="K27" s="20">
        <f>[8]GBG!DA19</f>
        <v>0</v>
      </c>
      <c r="L27" s="20">
        <f>[8]GBG!DL19</f>
        <v>0</v>
      </c>
      <c r="M27" s="21" t="e">
        <f>F27/D27</f>
        <v>#DIV/0!</v>
      </c>
      <c r="N27" s="20">
        <f>F27+G27+(H27*2)+(I27*3)</f>
        <v>0</v>
      </c>
      <c r="O27" s="21" t="e">
        <f>N27/D27</f>
        <v>#DIV/0!</v>
      </c>
    </row>
    <row r="28" spans="1:15" ht="17.100000000000001" customHeight="1" x14ac:dyDescent="0.2">
      <c r="A28" s="19"/>
      <c r="B28" s="19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1"/>
      <c r="N28" s="20"/>
      <c r="O28" s="21"/>
    </row>
    <row r="29" spans="1:15" ht="17.100000000000001" customHeight="1" x14ac:dyDescent="0.2">
      <c r="A29" s="22">
        <f>[8]GBG!A21</f>
        <v>644</v>
      </c>
      <c r="B29" s="22">
        <f>[8]GBG!M21</f>
        <v>119</v>
      </c>
      <c r="C29" s="22" t="s">
        <v>59</v>
      </c>
      <c r="D29" s="23">
        <f>[8]GBG!X21</f>
        <v>308</v>
      </c>
      <c r="E29" s="20">
        <f>[8]GBG!AJ21</f>
        <v>75</v>
      </c>
      <c r="F29" s="20">
        <f>[8]GBG!AU21</f>
        <v>95</v>
      </c>
      <c r="G29" s="20">
        <f>[8]GBG!BG21</f>
        <v>20</v>
      </c>
      <c r="H29" s="20">
        <f>[8]GBG!BR21</f>
        <v>2</v>
      </c>
      <c r="I29" s="20">
        <f>[8]GBG!CD21</f>
        <v>0</v>
      </c>
      <c r="J29" s="20">
        <f>[8]GBG!CO21</f>
        <v>65</v>
      </c>
      <c r="K29" s="20">
        <f>[8]GBG!DA21</f>
        <v>49</v>
      </c>
      <c r="L29" s="20">
        <f>[8]GBG!DL21</f>
        <v>57</v>
      </c>
      <c r="M29" s="21">
        <f>F29/D29</f>
        <v>0.30844155844155846</v>
      </c>
      <c r="N29" s="24">
        <f>SUM(N12:N28)</f>
        <v>119</v>
      </c>
      <c r="O29" s="21">
        <f>N29/D29</f>
        <v>0.38636363636363635</v>
      </c>
    </row>
    <row r="30" spans="1:15" ht="17.100000000000001" customHeight="1" x14ac:dyDescent="0.2">
      <c r="A30" s="25">
        <f>A29/13</f>
        <v>49.53846153846154</v>
      </c>
      <c r="B30" s="10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7"/>
      <c r="N30" s="26"/>
      <c r="O30" s="27"/>
    </row>
    <row r="31" spans="1:15" s="29" customFormat="1" ht="17.100000000000001" customHeight="1" x14ac:dyDescent="0.2">
      <c r="A31" s="28"/>
      <c r="B31" s="28"/>
    </row>
    <row r="32" spans="1:15" ht="17.100000000000001" customHeight="1" x14ac:dyDescent="0.2">
      <c r="A32" s="16" t="s">
        <v>44</v>
      </c>
      <c r="B32" s="16" t="s">
        <v>45</v>
      </c>
      <c r="C32" s="16" t="s">
        <v>46</v>
      </c>
      <c r="D32" s="16" t="s">
        <v>60</v>
      </c>
      <c r="E32" s="16" t="s">
        <v>49</v>
      </c>
      <c r="F32" s="16" t="s">
        <v>48</v>
      </c>
      <c r="G32" s="16" t="s">
        <v>54</v>
      </c>
      <c r="H32" s="16" t="s">
        <v>55</v>
      </c>
      <c r="I32" s="16" t="s">
        <v>61</v>
      </c>
      <c r="J32" s="16" t="s">
        <v>62</v>
      </c>
      <c r="K32" s="16" t="s">
        <v>63</v>
      </c>
      <c r="L32" s="16" t="s">
        <v>64</v>
      </c>
      <c r="M32" s="16" t="s">
        <v>2</v>
      </c>
      <c r="N32" s="16" t="s">
        <v>5</v>
      </c>
      <c r="O32" s="30" t="s">
        <v>65</v>
      </c>
    </row>
    <row r="33" spans="1:15" ht="17.100000000000001" customHeight="1" x14ac:dyDescent="0.2">
      <c r="A33" s="19">
        <f>[8]GBG!A25</f>
        <v>49</v>
      </c>
      <c r="B33" s="19">
        <f>[8]GBG!M25</f>
        <v>10</v>
      </c>
      <c r="C33" s="20" t="str">
        <f>[8]GBG!B25</f>
        <v>Johnston, Paul</v>
      </c>
      <c r="D33" s="21">
        <f>[8]GBG!X25</f>
        <v>39</v>
      </c>
      <c r="E33" s="20">
        <f>[8]GBG!AJ25</f>
        <v>40</v>
      </c>
      <c r="F33" s="20">
        <f>[8]GBG!AU25</f>
        <v>26</v>
      </c>
      <c r="G33" s="20">
        <f>[8]GBG!BG25</f>
        <v>33</v>
      </c>
      <c r="H33" s="20">
        <f>[8]GBG!BR25</f>
        <v>29</v>
      </c>
      <c r="I33" s="31">
        <f>E33*7/D33</f>
        <v>7.1794871794871797</v>
      </c>
      <c r="J33" s="31">
        <f>F33*7/D33</f>
        <v>4.666666666666667</v>
      </c>
      <c r="K33" s="31">
        <f>G33*7/D33</f>
        <v>5.9230769230769234</v>
      </c>
      <c r="L33" s="31">
        <f>H33*7/D33</f>
        <v>5.2051282051282053</v>
      </c>
      <c r="M33" s="20">
        <f>[8]GBG!CD25</f>
        <v>4</v>
      </c>
      <c r="N33" s="20">
        <f>[8]GBG!CO25</f>
        <v>2</v>
      </c>
      <c r="O33" s="20">
        <f>[8]GBG!DA25</f>
        <v>0</v>
      </c>
    </row>
    <row r="34" spans="1:15" ht="17.100000000000001" customHeight="1" x14ac:dyDescent="0.2">
      <c r="A34" s="19">
        <f>[8]GBG!A26</f>
        <v>43</v>
      </c>
      <c r="B34" s="19">
        <f>[8]GBG!M26</f>
        <v>7</v>
      </c>
      <c r="C34" s="20" t="str">
        <f>[8]GBG!B26</f>
        <v>Snyder, Jack</v>
      </c>
      <c r="D34" s="21">
        <f>[8]GBG!X26</f>
        <v>13.33</v>
      </c>
      <c r="E34" s="20">
        <f>[8]GBG!AJ26</f>
        <v>19</v>
      </c>
      <c r="F34" s="20">
        <f>[8]GBG!AU26</f>
        <v>18</v>
      </c>
      <c r="G34" s="20">
        <f>[8]GBG!BG26</f>
        <v>21</v>
      </c>
      <c r="H34" s="20">
        <f>[8]GBG!BR26</f>
        <v>8</v>
      </c>
      <c r="I34" s="31">
        <f>E34*7/D34</f>
        <v>9.9774943735933981</v>
      </c>
      <c r="J34" s="31">
        <f>F34*7/D34</f>
        <v>9.4523630907726925</v>
      </c>
      <c r="K34" s="31">
        <f>G34*7/D34</f>
        <v>11.027756939234809</v>
      </c>
      <c r="L34" s="31">
        <f>H34*7/D34</f>
        <v>4.2010502625656416</v>
      </c>
      <c r="M34" s="20">
        <f>[8]GBG!CD26</f>
        <v>1</v>
      </c>
      <c r="N34" s="20">
        <f>[8]GBG!CO26</f>
        <v>0</v>
      </c>
      <c r="O34" s="20">
        <f>[8]GBG!DA26</f>
        <v>1</v>
      </c>
    </row>
    <row r="35" spans="1:15" ht="17.100000000000001" customHeight="1" x14ac:dyDescent="0.2">
      <c r="A35" s="19">
        <f>[8]GBG!A27</f>
        <v>45</v>
      </c>
      <c r="B35" s="19">
        <f>[8]GBG!M27</f>
        <v>6</v>
      </c>
      <c r="C35" s="20" t="str">
        <f>[8]GBG!B27</f>
        <v>Snell, David</v>
      </c>
      <c r="D35" s="21">
        <f>[8]GBG!X27</f>
        <v>11.663</v>
      </c>
      <c r="E35" s="20">
        <f>[8]GBG!AJ27</f>
        <v>27</v>
      </c>
      <c r="F35" s="20">
        <f>[8]GBG!AU27</f>
        <v>14</v>
      </c>
      <c r="G35" s="20">
        <f>[8]GBG!BG27</f>
        <v>5</v>
      </c>
      <c r="H35" s="20">
        <f>[8]GBG!BR27</f>
        <v>5</v>
      </c>
      <c r="I35" s="31">
        <f>E35*7/D35</f>
        <v>16.205093029237759</v>
      </c>
      <c r="J35" s="31">
        <f>F35*7/D35</f>
        <v>8.4026408299751356</v>
      </c>
      <c r="K35" s="31">
        <f>G35*7/D35</f>
        <v>3.0009431535625484</v>
      </c>
      <c r="L35" s="31">
        <f>H35*7/D35</f>
        <v>3.0009431535625484</v>
      </c>
      <c r="M35" s="20">
        <f>[8]GBG!CD27</f>
        <v>1</v>
      </c>
      <c r="N35" s="20">
        <f>[8]GBG!CO27</f>
        <v>2</v>
      </c>
      <c r="O35" s="20">
        <f>[8]GBG!DA27</f>
        <v>0</v>
      </c>
    </row>
    <row r="36" spans="1:15" ht="17.100000000000001" customHeight="1" x14ac:dyDescent="0.2">
      <c r="A36" s="19">
        <f>[8]GBG!A28</f>
        <v>53</v>
      </c>
      <c r="B36" s="19">
        <f>[8]GBG!M28</f>
        <v>1</v>
      </c>
      <c r="C36" s="20" t="str">
        <f>[8]GBG!B28</f>
        <v>Gladhill, Eric</v>
      </c>
      <c r="D36" s="21">
        <f>[8]GBG!X28</f>
        <v>2</v>
      </c>
      <c r="E36" s="20">
        <f>[8]GBG!AJ28</f>
        <v>1</v>
      </c>
      <c r="F36" s="20">
        <f>[8]GBG!AU28</f>
        <v>1</v>
      </c>
      <c r="G36" s="20">
        <f>[8]GBG!BG28</f>
        <v>2</v>
      </c>
      <c r="H36" s="20">
        <f>[8]GBG!BR28</f>
        <v>0</v>
      </c>
      <c r="I36" s="31">
        <f>E36*7/D36</f>
        <v>3.5</v>
      </c>
      <c r="J36" s="31">
        <f>F36*7/D36</f>
        <v>3.5</v>
      </c>
      <c r="K36" s="31">
        <f>G36*7/D36</f>
        <v>7</v>
      </c>
      <c r="L36" s="31">
        <f>H36*7/D36</f>
        <v>0</v>
      </c>
      <c r="M36" s="20">
        <f>[8]GBG!CD28</f>
        <v>0</v>
      </c>
      <c r="N36" s="20">
        <f>[8]GBG!CO28</f>
        <v>0</v>
      </c>
      <c r="O36" s="20">
        <f>[8]GBG!DA28</f>
        <v>0</v>
      </c>
    </row>
    <row r="37" spans="1:15" ht="17.100000000000001" customHeight="1" x14ac:dyDescent="0.2">
      <c r="A37" s="19">
        <f>[8]GBG!A29</f>
        <v>60</v>
      </c>
      <c r="B37" s="19">
        <f>[8]GBG!M29</f>
        <v>1</v>
      </c>
      <c r="C37" s="20" t="str">
        <f>[8]GBG!B29</f>
        <v>Hurst, David</v>
      </c>
      <c r="D37" s="21">
        <f>[8]GBG!X29</f>
        <v>1</v>
      </c>
      <c r="E37" s="20">
        <f>[8]GBG!AJ29</f>
        <v>0</v>
      </c>
      <c r="F37" s="20">
        <f>[8]GBG!AU29</f>
        <v>1</v>
      </c>
      <c r="G37" s="20">
        <f>[8]GBG!BG29</f>
        <v>2</v>
      </c>
      <c r="H37" s="20">
        <f>[8]GBG!BR29</f>
        <v>0</v>
      </c>
      <c r="I37" s="31">
        <f>E37*7/D37</f>
        <v>0</v>
      </c>
      <c r="J37" s="31">
        <f>F37*7/D37</f>
        <v>7</v>
      </c>
      <c r="K37" s="31">
        <f>G37*7/D37</f>
        <v>14</v>
      </c>
      <c r="L37" s="31">
        <f>H37*7/D37</f>
        <v>0</v>
      </c>
      <c r="M37" s="20">
        <f>[8]GBG!CD29</f>
        <v>0</v>
      </c>
      <c r="N37" s="20">
        <f>[8]GBG!CO29</f>
        <v>0</v>
      </c>
      <c r="O37" s="20">
        <f>[8]GBG!DA29</f>
        <v>0</v>
      </c>
    </row>
    <row r="38" spans="1:15" ht="17.100000000000001" customHeight="1" x14ac:dyDescent="0.2">
      <c r="A38" s="19"/>
      <c r="B38" s="19"/>
      <c r="C38" s="20"/>
      <c r="D38" s="21"/>
      <c r="E38" s="20"/>
      <c r="F38" s="20"/>
      <c r="G38" s="20"/>
      <c r="H38" s="20"/>
      <c r="I38" s="31"/>
      <c r="J38" s="31"/>
      <c r="K38" s="31"/>
      <c r="L38" s="31"/>
      <c r="M38" s="20"/>
      <c r="N38" s="20"/>
      <c r="O38" s="20"/>
    </row>
    <row r="39" spans="1:15" ht="17.100000000000001" customHeight="1" x14ac:dyDescent="0.2">
      <c r="A39" s="19"/>
      <c r="B39" s="19"/>
      <c r="C39" s="20"/>
      <c r="D39" s="21"/>
      <c r="E39" s="20"/>
      <c r="F39" s="20"/>
      <c r="G39" s="20"/>
      <c r="H39" s="20"/>
      <c r="I39" s="31"/>
      <c r="J39" s="31"/>
      <c r="K39" s="31"/>
      <c r="L39" s="31"/>
      <c r="M39" s="20"/>
      <c r="N39" s="20"/>
      <c r="O39" s="20"/>
    </row>
    <row r="40" spans="1:15" ht="17.100000000000001" customHeight="1" x14ac:dyDescent="0.2">
      <c r="A40" s="19"/>
      <c r="B40" s="19"/>
      <c r="C40" s="20"/>
      <c r="D40" s="21"/>
      <c r="E40" s="20"/>
      <c r="F40" s="20"/>
      <c r="G40" s="20"/>
      <c r="H40" s="20"/>
      <c r="I40" s="20"/>
      <c r="J40" s="20"/>
      <c r="K40" s="20"/>
      <c r="L40" s="20"/>
      <c r="M40" s="31"/>
      <c r="N40" s="31"/>
      <c r="O40" s="31"/>
    </row>
    <row r="41" spans="1:15" ht="17.100000000000001" customHeight="1" x14ac:dyDescent="0.2">
      <c r="A41" s="19"/>
      <c r="B41" s="19"/>
      <c r="C41" s="20"/>
      <c r="D41" s="21"/>
      <c r="E41" s="20"/>
      <c r="F41" s="20"/>
      <c r="G41" s="20"/>
      <c r="H41" s="20"/>
      <c r="I41" s="20"/>
      <c r="J41" s="20"/>
      <c r="K41" s="20"/>
      <c r="L41" s="20"/>
      <c r="M41" s="31"/>
      <c r="N41" s="31"/>
      <c r="O41" s="31"/>
    </row>
    <row r="42" spans="1:15" ht="17.100000000000001" customHeight="1" x14ac:dyDescent="0.2">
      <c r="A42" s="22"/>
      <c r="B42" s="22">
        <f>[8]GBG!M34</f>
        <v>25</v>
      </c>
      <c r="C42" s="22" t="s">
        <v>59</v>
      </c>
      <c r="D42" s="21">
        <f>[8]GBG!X34</f>
        <v>66.992999999999995</v>
      </c>
      <c r="E42" s="20">
        <f>[8]GBG!AJ34</f>
        <v>87</v>
      </c>
      <c r="F42" s="20">
        <f>[8]GBG!AU34</f>
        <v>60</v>
      </c>
      <c r="G42" s="20">
        <f>[8]GBG!BG34</f>
        <v>63</v>
      </c>
      <c r="H42" s="20">
        <f>[8]GBG!BR34</f>
        <v>42</v>
      </c>
      <c r="I42" s="31">
        <f>E42*7/D42</f>
        <v>9.0905019927455122</v>
      </c>
      <c r="J42" s="31">
        <f>F42*7/D42</f>
        <v>6.2693117191348353</v>
      </c>
      <c r="K42" s="32">
        <f>G42*7/D42</f>
        <v>6.582777305091577</v>
      </c>
      <c r="L42" s="32">
        <f>H42*7/D42</f>
        <v>4.3885182033943853</v>
      </c>
      <c r="M42" s="20">
        <f>[8]GBG!CD34</f>
        <v>6</v>
      </c>
      <c r="N42" s="20">
        <f>[8]GBG!CO34</f>
        <v>4</v>
      </c>
      <c r="O42" s="20">
        <f>[8]GBG!DA34</f>
        <v>1</v>
      </c>
    </row>
    <row r="43" spans="1:15" ht="17.100000000000001" customHeight="1" x14ac:dyDescent="0.2"/>
    <row r="44" spans="1:15" ht="17.100000000000001" customHeight="1" x14ac:dyDescent="0.2"/>
    <row r="45" spans="1:15" ht="17.100000000000001" customHeight="1" x14ac:dyDescent="0.2"/>
    <row r="46" spans="1:15" ht="17.100000000000001" customHeight="1" x14ac:dyDescent="0.2"/>
    <row r="47" spans="1:15" ht="17.100000000000001" customHeight="1" x14ac:dyDescent="0.2"/>
  </sheetData>
  <pageMargins left="0.25" right="0.25" top="0.5" bottom="0.5" header="0.25" footer="0"/>
  <pageSetup orientation="portrait" r:id="rId1"/>
  <headerFooter alignWithMargins="0">
    <oddHeader>&amp;CYork County Oldtimers Baseball League Statistics Sheet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7"/>
  <sheetViews>
    <sheetView zoomScaleNormal="100" workbookViewId="0">
      <selection activeCell="C9" sqref="C9"/>
    </sheetView>
  </sheetViews>
  <sheetFormatPr defaultRowHeight="12.75" x14ac:dyDescent="0.2"/>
  <cols>
    <col min="1" max="1" width="5.7109375" customWidth="1"/>
    <col min="2" max="2" width="4.7109375" customWidth="1"/>
    <col min="3" max="3" width="16.7109375" customWidth="1"/>
    <col min="4" max="4" width="7.7109375" customWidth="1"/>
    <col min="5" max="15" width="5.7109375" customWidth="1"/>
  </cols>
  <sheetData>
    <row r="1" spans="1:15" s="8" customFormat="1" ht="17.100000000000001" customHeight="1" x14ac:dyDescent="0.25">
      <c r="A1" s="1" t="s">
        <v>122</v>
      </c>
      <c r="B1" s="2"/>
      <c r="C1" s="2"/>
      <c r="D1" s="2"/>
      <c r="E1" s="3"/>
      <c r="F1" s="4"/>
      <c r="G1" s="5" t="s">
        <v>1</v>
      </c>
      <c r="H1" s="6" t="s">
        <v>2</v>
      </c>
      <c r="I1" s="7" t="s">
        <v>123</v>
      </c>
      <c r="J1" s="5" t="s">
        <v>4</v>
      </c>
      <c r="K1" s="6" t="s">
        <v>5</v>
      </c>
      <c r="L1" s="7" t="s">
        <v>80</v>
      </c>
      <c r="M1" s="5" t="s">
        <v>7</v>
      </c>
      <c r="N1" s="6" t="s">
        <v>2</v>
      </c>
      <c r="O1" s="7" t="s">
        <v>124</v>
      </c>
    </row>
    <row r="2" spans="1:15" s="8" customFormat="1" ht="17.100000000000001" customHeight="1" x14ac:dyDescent="0.25">
      <c r="A2" s="2"/>
      <c r="B2" s="2"/>
      <c r="C2" s="2"/>
      <c r="D2" s="2"/>
      <c r="E2" s="3"/>
      <c r="F2" s="3"/>
      <c r="G2" s="9">
        <v>41889</v>
      </c>
      <c r="H2" s="10" t="s">
        <v>9</v>
      </c>
      <c r="I2" s="11"/>
      <c r="J2" s="9">
        <v>41896</v>
      </c>
      <c r="K2" s="10" t="s">
        <v>9</v>
      </c>
      <c r="L2" s="11"/>
      <c r="M2" s="9">
        <v>41903</v>
      </c>
      <c r="N2" s="10" t="s">
        <v>9</v>
      </c>
      <c r="O2" s="11"/>
    </row>
    <row r="3" spans="1:15" s="8" customFormat="1" ht="17.100000000000001" customHeight="1" x14ac:dyDescent="0.25">
      <c r="A3" s="1" t="s">
        <v>10</v>
      </c>
      <c r="B3" s="2"/>
      <c r="C3" s="1" t="s">
        <v>43</v>
      </c>
      <c r="D3" s="2"/>
      <c r="E3" s="12"/>
      <c r="F3" s="3"/>
      <c r="G3" s="13" t="s">
        <v>125</v>
      </c>
      <c r="H3" s="14" t="s">
        <v>126</v>
      </c>
      <c r="I3" s="15"/>
      <c r="J3" s="13" t="s">
        <v>12</v>
      </c>
      <c r="K3" s="14" t="s">
        <v>25</v>
      </c>
      <c r="L3" s="15"/>
      <c r="M3" s="13" t="s">
        <v>12</v>
      </c>
      <c r="N3" s="14" t="s">
        <v>94</v>
      </c>
      <c r="O3" s="15"/>
    </row>
    <row r="4" spans="1:15" s="8" customFormat="1" ht="17.100000000000001" customHeight="1" x14ac:dyDescent="0.25">
      <c r="A4" s="2"/>
      <c r="B4" s="2"/>
      <c r="C4" s="2"/>
      <c r="D4" s="2"/>
      <c r="E4" s="3"/>
      <c r="F4" s="3"/>
      <c r="G4" s="5" t="s">
        <v>17</v>
      </c>
      <c r="H4" s="6" t="s">
        <v>5</v>
      </c>
      <c r="I4" s="7" t="s">
        <v>99</v>
      </c>
      <c r="J4" s="5" t="s">
        <v>19</v>
      </c>
      <c r="K4" s="6" t="s">
        <v>2</v>
      </c>
      <c r="L4" s="7" t="s">
        <v>127</v>
      </c>
      <c r="M4" s="5" t="s">
        <v>21</v>
      </c>
      <c r="N4" s="6" t="s">
        <v>5</v>
      </c>
      <c r="O4" s="7" t="s">
        <v>128</v>
      </c>
    </row>
    <row r="5" spans="1:15" s="8" customFormat="1" ht="17.100000000000001" customHeight="1" x14ac:dyDescent="0.25">
      <c r="A5" s="1" t="s">
        <v>23</v>
      </c>
      <c r="B5" s="2"/>
      <c r="C5" s="1" t="s">
        <v>129</v>
      </c>
      <c r="D5" s="2"/>
      <c r="E5" s="12"/>
      <c r="F5" s="3"/>
      <c r="G5" s="9">
        <v>41910</v>
      </c>
      <c r="H5" s="10" t="s">
        <v>9</v>
      </c>
      <c r="I5" s="11"/>
      <c r="J5" s="9">
        <v>41917</v>
      </c>
      <c r="K5" s="10" t="s">
        <v>9</v>
      </c>
      <c r="L5" s="11"/>
      <c r="M5" s="9">
        <v>41924</v>
      </c>
      <c r="N5" s="10" t="s">
        <v>9</v>
      </c>
      <c r="O5" s="11"/>
    </row>
    <row r="6" spans="1:15" s="8" customFormat="1" ht="17.100000000000001" customHeight="1" x14ac:dyDescent="0.25">
      <c r="A6" s="2" t="s">
        <v>130</v>
      </c>
      <c r="B6" s="2"/>
      <c r="C6" s="2" t="s">
        <v>131</v>
      </c>
      <c r="D6" s="2"/>
      <c r="E6" s="3"/>
      <c r="F6" s="3"/>
      <c r="G6" s="13" t="s">
        <v>125</v>
      </c>
      <c r="H6" s="14" t="s">
        <v>13</v>
      </c>
      <c r="I6" s="15"/>
      <c r="J6" s="13" t="s">
        <v>12</v>
      </c>
      <c r="K6" s="14" t="s">
        <v>104</v>
      </c>
      <c r="L6" s="15"/>
      <c r="M6" s="13" t="s">
        <v>125</v>
      </c>
      <c r="N6" s="14" t="s">
        <v>40</v>
      </c>
      <c r="O6" s="15"/>
    </row>
    <row r="7" spans="1:15" s="8" customFormat="1" ht="17.100000000000001" customHeight="1" x14ac:dyDescent="0.25">
      <c r="A7" s="1" t="s">
        <v>28</v>
      </c>
      <c r="B7" s="2"/>
      <c r="C7" s="12">
        <v>7</v>
      </c>
      <c r="D7" s="5" t="s">
        <v>29</v>
      </c>
      <c r="E7" s="6" t="s">
        <v>2</v>
      </c>
      <c r="F7" s="7" t="s">
        <v>120</v>
      </c>
      <c r="G7" s="5" t="s">
        <v>31</v>
      </c>
      <c r="H7" s="6" t="s">
        <v>2</v>
      </c>
      <c r="I7" s="7" t="s">
        <v>132</v>
      </c>
      <c r="J7" s="5" t="s">
        <v>33</v>
      </c>
      <c r="K7" s="6" t="s">
        <v>2</v>
      </c>
      <c r="L7" s="7" t="s">
        <v>133</v>
      </c>
      <c r="M7" s="5" t="s">
        <v>35</v>
      </c>
      <c r="N7" s="6" t="s">
        <v>2</v>
      </c>
      <c r="O7" s="7" t="s">
        <v>36</v>
      </c>
    </row>
    <row r="8" spans="1:15" s="8" customFormat="1" ht="17.100000000000001" customHeight="1" x14ac:dyDescent="0.25">
      <c r="A8" s="1" t="s">
        <v>37</v>
      </c>
      <c r="B8" s="2"/>
      <c r="C8" s="12">
        <v>3</v>
      </c>
      <c r="D8" s="9">
        <v>41930</v>
      </c>
      <c r="E8" s="10" t="s">
        <v>9</v>
      </c>
      <c r="F8" s="11"/>
      <c r="G8" s="9">
        <v>41931</v>
      </c>
      <c r="H8" s="10" t="s">
        <v>9</v>
      </c>
      <c r="I8" s="11"/>
      <c r="J8" s="9">
        <v>41938</v>
      </c>
      <c r="K8" s="10" t="s">
        <v>9</v>
      </c>
      <c r="L8" s="11"/>
      <c r="M8" s="9">
        <v>41945</v>
      </c>
      <c r="N8" s="10" t="s">
        <v>9</v>
      </c>
      <c r="O8" s="11"/>
    </row>
    <row r="9" spans="1:15" s="8" customFormat="1" ht="17.100000000000001" customHeight="1" x14ac:dyDescent="0.25">
      <c r="A9" s="1" t="s">
        <v>38</v>
      </c>
      <c r="B9" s="2"/>
      <c r="C9" s="12">
        <v>0</v>
      </c>
      <c r="D9" s="13" t="s">
        <v>12</v>
      </c>
      <c r="E9" s="14" t="s">
        <v>27</v>
      </c>
      <c r="F9" s="15"/>
      <c r="G9" s="13" t="s">
        <v>39</v>
      </c>
      <c r="H9" s="14" t="s">
        <v>134</v>
      </c>
      <c r="I9" s="15"/>
      <c r="J9" s="13" t="s">
        <v>125</v>
      </c>
      <c r="K9" s="14" t="s">
        <v>70</v>
      </c>
      <c r="L9" s="15"/>
      <c r="M9" s="13" t="s">
        <v>12</v>
      </c>
      <c r="N9" s="14" t="s">
        <v>11</v>
      </c>
      <c r="O9" s="15"/>
    </row>
    <row r="10" spans="1:15" s="8" customFormat="1" ht="17.100000000000001" customHeight="1" x14ac:dyDescent="0.25">
      <c r="A10" s="1"/>
      <c r="B10" s="1"/>
      <c r="C10" s="1"/>
      <c r="D10" s="1"/>
      <c r="E10" s="12"/>
      <c r="F10" s="12"/>
      <c r="G10" s="1"/>
      <c r="H10" s="1"/>
      <c r="I10" s="12"/>
      <c r="J10" s="1"/>
      <c r="K10" s="1"/>
      <c r="L10" s="12"/>
      <c r="M10" s="1"/>
      <c r="N10" s="1"/>
      <c r="O10" s="1"/>
    </row>
    <row r="11" spans="1:15" ht="17.100000000000001" customHeight="1" x14ac:dyDescent="0.2">
      <c r="A11" s="16" t="s">
        <v>44</v>
      </c>
      <c r="B11" s="16" t="s">
        <v>45</v>
      </c>
      <c r="C11" s="17" t="s">
        <v>46</v>
      </c>
      <c r="D11" s="16" t="s">
        <v>47</v>
      </c>
      <c r="E11" s="16" t="s">
        <v>48</v>
      </c>
      <c r="F11" s="16" t="s">
        <v>49</v>
      </c>
      <c r="G11" s="16" t="s">
        <v>50</v>
      </c>
      <c r="H11" s="16" t="s">
        <v>51</v>
      </c>
      <c r="I11" s="16" t="s">
        <v>52</v>
      </c>
      <c r="J11" s="16" t="s">
        <v>53</v>
      </c>
      <c r="K11" s="16" t="s">
        <v>54</v>
      </c>
      <c r="L11" s="16" t="s">
        <v>55</v>
      </c>
      <c r="M11" s="16" t="s">
        <v>56</v>
      </c>
      <c r="N11" s="16" t="s">
        <v>57</v>
      </c>
      <c r="O11" s="18" t="s">
        <v>58</v>
      </c>
    </row>
    <row r="12" spans="1:15" ht="17.100000000000001" customHeight="1" x14ac:dyDescent="0.2">
      <c r="A12" s="19">
        <f>[9]GBG!A4</f>
        <v>54</v>
      </c>
      <c r="B12" s="19">
        <f>[9]GBG!M4</f>
        <v>10</v>
      </c>
      <c r="C12" s="20" t="str">
        <f>[9]GBG!B4</f>
        <v>Thomas, Tom</v>
      </c>
      <c r="D12" s="20">
        <f>[9]GBG!X4</f>
        <v>28</v>
      </c>
      <c r="E12" s="20">
        <f>[9]GBG!AJ4</f>
        <v>5</v>
      </c>
      <c r="F12" s="20">
        <f>[9]GBG!AU4</f>
        <v>5</v>
      </c>
      <c r="G12" s="20">
        <f>[9]GBG!BG4</f>
        <v>0</v>
      </c>
      <c r="H12" s="20">
        <f>[9]GBG!BR4</f>
        <v>0</v>
      </c>
      <c r="I12" s="20">
        <f>[9]GBG!CD4</f>
        <v>0</v>
      </c>
      <c r="J12" s="20">
        <f>[9]GBG!CO4</f>
        <v>5</v>
      </c>
      <c r="K12" s="20">
        <f>[9]GBG!DA4</f>
        <v>4</v>
      </c>
      <c r="L12" s="20">
        <f>[9]GBG!DL4</f>
        <v>5</v>
      </c>
      <c r="M12" s="21">
        <f t="shared" ref="M12:M24" si="0">F12/D12</f>
        <v>0.17857142857142858</v>
      </c>
      <c r="N12" s="20">
        <f>F12+G12+(H12*2)+(I12*3)</f>
        <v>5</v>
      </c>
      <c r="O12" s="21">
        <f>N12/D12</f>
        <v>0.17857142857142858</v>
      </c>
    </row>
    <row r="13" spans="1:15" ht="17.100000000000001" customHeight="1" x14ac:dyDescent="0.2">
      <c r="A13" s="19">
        <f>[9]GBG!A5</f>
        <v>45</v>
      </c>
      <c r="B13" s="19">
        <f>[9]GBG!M5</f>
        <v>9</v>
      </c>
      <c r="C13" s="20" t="str">
        <f>[9]GBG!B5</f>
        <v>Klinedinst, Steve</v>
      </c>
      <c r="D13" s="20">
        <f>[9]GBG!X5</f>
        <v>27</v>
      </c>
      <c r="E13" s="20">
        <f>[9]GBG!AJ5</f>
        <v>8</v>
      </c>
      <c r="F13" s="20">
        <f>[9]GBG!AU5</f>
        <v>11</v>
      </c>
      <c r="G13" s="20">
        <f>[9]GBG!BG5</f>
        <v>4</v>
      </c>
      <c r="H13" s="20">
        <f>[9]GBG!BR5</f>
        <v>0</v>
      </c>
      <c r="I13" s="20">
        <f>[9]GBG!CD5</f>
        <v>0</v>
      </c>
      <c r="J13" s="20">
        <f>[9]GBG!CO5</f>
        <v>5</v>
      </c>
      <c r="K13" s="20">
        <f>[9]GBG!DA5</f>
        <v>3</v>
      </c>
      <c r="L13" s="20">
        <f>[9]GBG!DL5</f>
        <v>8</v>
      </c>
      <c r="M13" s="21">
        <f t="shared" si="0"/>
        <v>0.40740740740740738</v>
      </c>
      <c r="N13" s="20">
        <f>F13+G13+(H13*2)+(I13*3)</f>
        <v>15</v>
      </c>
      <c r="O13" s="21">
        <f t="shared" ref="O13:O24" si="1">N13/D13</f>
        <v>0.55555555555555558</v>
      </c>
    </row>
    <row r="14" spans="1:15" ht="17.100000000000001" customHeight="1" x14ac:dyDescent="0.2">
      <c r="A14" s="19">
        <f>[9]GBG!A6</f>
        <v>44</v>
      </c>
      <c r="B14" s="19">
        <f>[9]GBG!M6</f>
        <v>10</v>
      </c>
      <c r="C14" s="20" t="str">
        <f>[9]GBG!B6</f>
        <v>Meckley, Scott</v>
      </c>
      <c r="D14" s="20">
        <f>[9]GBG!X6</f>
        <v>26</v>
      </c>
      <c r="E14" s="20">
        <f>[9]GBG!AJ6</f>
        <v>17</v>
      </c>
      <c r="F14" s="20">
        <f>[9]GBG!AU6</f>
        <v>12</v>
      </c>
      <c r="G14" s="20">
        <f>[9]GBG!BG6</f>
        <v>1</v>
      </c>
      <c r="H14" s="20">
        <f>[9]GBG!BR6</f>
        <v>0</v>
      </c>
      <c r="I14" s="20">
        <f>[9]GBG!CD6</f>
        <v>1</v>
      </c>
      <c r="J14" s="20">
        <f>[9]GBG!CO6</f>
        <v>8</v>
      </c>
      <c r="K14" s="20">
        <f>[9]GBG!DA6</f>
        <v>7</v>
      </c>
      <c r="L14" s="20">
        <f>[9]GBG!DL6</f>
        <v>0</v>
      </c>
      <c r="M14" s="21">
        <f t="shared" si="0"/>
        <v>0.46153846153846156</v>
      </c>
      <c r="N14" s="20">
        <f t="shared" ref="N14:N24" si="2">F14+G14+(H14*2)+(I14*3)</f>
        <v>16</v>
      </c>
      <c r="O14" s="21">
        <f t="shared" si="1"/>
        <v>0.61538461538461542</v>
      </c>
    </row>
    <row r="15" spans="1:15" ht="17.100000000000001" customHeight="1" x14ac:dyDescent="0.2">
      <c r="A15" s="19">
        <f>[9]GBG!A7</f>
        <v>46</v>
      </c>
      <c r="B15" s="19">
        <f>[9]GBG!M7</f>
        <v>7</v>
      </c>
      <c r="C15" s="20" t="str">
        <f>[9]GBG!B7</f>
        <v>Crumbling, Brian</v>
      </c>
      <c r="D15" s="20">
        <f>[9]GBG!X7</f>
        <v>17</v>
      </c>
      <c r="E15" s="20">
        <f>[9]GBG!AJ7</f>
        <v>3</v>
      </c>
      <c r="F15" s="20">
        <f>[9]GBG!AU7</f>
        <v>9</v>
      </c>
      <c r="G15" s="20">
        <f>[9]GBG!BG7</f>
        <v>2</v>
      </c>
      <c r="H15" s="20">
        <f>[9]GBG!BR7</f>
        <v>1</v>
      </c>
      <c r="I15" s="20">
        <f>[9]GBG!CD7</f>
        <v>0</v>
      </c>
      <c r="J15" s="20">
        <f>[9]GBG!CO7</f>
        <v>3</v>
      </c>
      <c r="K15" s="20">
        <f>[9]GBG!DA7</f>
        <v>4</v>
      </c>
      <c r="L15" s="20">
        <f>[9]GBG!DL7</f>
        <v>0</v>
      </c>
      <c r="M15" s="21">
        <f t="shared" si="0"/>
        <v>0.52941176470588236</v>
      </c>
      <c r="N15" s="20">
        <f t="shared" si="2"/>
        <v>13</v>
      </c>
      <c r="O15" s="21">
        <f t="shared" si="1"/>
        <v>0.76470588235294112</v>
      </c>
    </row>
    <row r="16" spans="1:15" ht="17.100000000000001" customHeight="1" x14ac:dyDescent="0.2">
      <c r="A16" s="19">
        <f>[9]GBG!A8</f>
        <v>53</v>
      </c>
      <c r="B16" s="19">
        <f>[9]GBG!M8</f>
        <v>10</v>
      </c>
      <c r="C16" s="20" t="str">
        <f>[9]GBG!B8</f>
        <v>Hanson, Steve</v>
      </c>
      <c r="D16" s="20">
        <f>[9]GBG!X8</f>
        <v>30</v>
      </c>
      <c r="E16" s="20">
        <f>[9]GBG!AJ8</f>
        <v>6</v>
      </c>
      <c r="F16" s="20">
        <f>[9]GBG!AU8</f>
        <v>17</v>
      </c>
      <c r="G16" s="20">
        <f>[9]GBG!BG8</f>
        <v>3</v>
      </c>
      <c r="H16" s="20">
        <f>[9]GBG!BR8</f>
        <v>0</v>
      </c>
      <c r="I16" s="20">
        <f>[9]GBG!CD8</f>
        <v>1</v>
      </c>
      <c r="J16" s="20">
        <f>[9]GBG!CO8</f>
        <v>17</v>
      </c>
      <c r="K16" s="20">
        <f>[9]GBG!DA8</f>
        <v>2</v>
      </c>
      <c r="L16" s="20">
        <f>[9]GBG!DL8</f>
        <v>1</v>
      </c>
      <c r="M16" s="21">
        <f t="shared" si="0"/>
        <v>0.56666666666666665</v>
      </c>
      <c r="N16" s="20">
        <f t="shared" si="2"/>
        <v>23</v>
      </c>
      <c r="O16" s="21">
        <f t="shared" si="1"/>
        <v>0.76666666666666672</v>
      </c>
    </row>
    <row r="17" spans="1:15" ht="17.100000000000001" customHeight="1" x14ac:dyDescent="0.2">
      <c r="A17" s="19">
        <f>[9]GBG!A9</f>
        <v>60</v>
      </c>
      <c r="B17" s="19">
        <f>[9]GBG!M9</f>
        <v>10</v>
      </c>
      <c r="C17" s="20" t="str">
        <f>[9]GBG!B9</f>
        <v>Baker, Frank</v>
      </c>
      <c r="D17" s="20">
        <f>[9]GBG!X9</f>
        <v>31</v>
      </c>
      <c r="E17" s="20">
        <f>[9]GBG!AJ9</f>
        <v>1</v>
      </c>
      <c r="F17" s="20">
        <f>[9]GBG!AU9</f>
        <v>7</v>
      </c>
      <c r="G17" s="20">
        <f>[9]GBG!BG9</f>
        <v>1</v>
      </c>
      <c r="H17" s="20">
        <f>[9]GBG!BR9</f>
        <v>0</v>
      </c>
      <c r="I17" s="20">
        <f>[9]GBG!CD9</f>
        <v>0</v>
      </c>
      <c r="J17" s="20">
        <f>[9]GBG!CO9</f>
        <v>7</v>
      </c>
      <c r="K17" s="20">
        <f>[9]GBG!DA9</f>
        <v>1</v>
      </c>
      <c r="L17" s="20">
        <f>[9]GBG!DL9</f>
        <v>3</v>
      </c>
      <c r="M17" s="21">
        <f t="shared" si="0"/>
        <v>0.22580645161290322</v>
      </c>
      <c r="N17" s="20">
        <f t="shared" si="2"/>
        <v>8</v>
      </c>
      <c r="O17" s="21">
        <f t="shared" si="1"/>
        <v>0.25806451612903225</v>
      </c>
    </row>
    <row r="18" spans="1:15" ht="17.100000000000001" customHeight="1" x14ac:dyDescent="0.2">
      <c r="A18" s="19">
        <f>[9]GBG!A10</f>
        <v>40</v>
      </c>
      <c r="B18" s="19">
        <f>[9]GBG!M10</f>
        <v>9</v>
      </c>
      <c r="C18" s="20" t="str">
        <f>[9]GBG!B10</f>
        <v>Guth, Adam</v>
      </c>
      <c r="D18" s="20">
        <f>[9]GBG!X10</f>
        <v>26</v>
      </c>
      <c r="E18" s="20">
        <f>[9]GBG!AJ10</f>
        <v>7</v>
      </c>
      <c r="F18" s="20">
        <f>[9]GBG!AU10</f>
        <v>11</v>
      </c>
      <c r="G18" s="20">
        <f>[9]GBG!BG10</f>
        <v>1</v>
      </c>
      <c r="H18" s="20">
        <f>[9]GBG!BR10</f>
        <v>0</v>
      </c>
      <c r="I18" s="20">
        <f>[9]GBG!CD10</f>
        <v>0</v>
      </c>
      <c r="J18" s="20">
        <f>[9]GBG!CO10</f>
        <v>4</v>
      </c>
      <c r="K18" s="20">
        <f>[9]GBG!DA10</f>
        <v>2</v>
      </c>
      <c r="L18" s="20">
        <f>[9]GBG!DL10</f>
        <v>9</v>
      </c>
      <c r="M18" s="21">
        <f t="shared" si="0"/>
        <v>0.42307692307692307</v>
      </c>
      <c r="N18" s="20">
        <f t="shared" si="2"/>
        <v>12</v>
      </c>
      <c r="O18" s="21">
        <f t="shared" si="1"/>
        <v>0.46153846153846156</v>
      </c>
    </row>
    <row r="19" spans="1:15" ht="17.100000000000001" customHeight="1" x14ac:dyDescent="0.2">
      <c r="A19" s="19">
        <f>[9]GBG!A11</f>
        <v>60</v>
      </c>
      <c r="B19" s="19">
        <f>[9]GBG!M11</f>
        <v>9</v>
      </c>
      <c r="C19" s="20" t="str">
        <f>[9]GBG!B11</f>
        <v>Sniffin, Dave</v>
      </c>
      <c r="D19" s="20">
        <f>[9]GBG!X11</f>
        <v>24</v>
      </c>
      <c r="E19" s="20">
        <f>[9]GBG!AJ11</f>
        <v>4</v>
      </c>
      <c r="F19" s="20">
        <f>[9]GBG!AU11</f>
        <v>5</v>
      </c>
      <c r="G19" s="20">
        <f>[9]GBG!BG11</f>
        <v>1</v>
      </c>
      <c r="H19" s="20">
        <f>[9]GBG!BR11</f>
        <v>0</v>
      </c>
      <c r="I19" s="20">
        <f>[9]GBG!CD11</f>
        <v>0</v>
      </c>
      <c r="J19" s="20">
        <f>[9]GBG!CO11</f>
        <v>2</v>
      </c>
      <c r="K19" s="20">
        <f>[9]GBG!DA11</f>
        <v>2</v>
      </c>
      <c r="L19" s="20">
        <f>[9]GBG!DL11</f>
        <v>2</v>
      </c>
      <c r="M19" s="21">
        <f t="shared" si="0"/>
        <v>0.20833333333333334</v>
      </c>
      <c r="N19" s="20">
        <f t="shared" si="2"/>
        <v>6</v>
      </c>
      <c r="O19" s="21">
        <f t="shared" si="1"/>
        <v>0.25</v>
      </c>
    </row>
    <row r="20" spans="1:15" ht="17.100000000000001" customHeight="1" x14ac:dyDescent="0.2">
      <c r="A20" s="19">
        <f>[9]GBG!A12</f>
        <v>45</v>
      </c>
      <c r="B20" s="19">
        <f>[9]GBG!M12</f>
        <v>10</v>
      </c>
      <c r="C20" s="20" t="str">
        <f>[9]GBG!B12</f>
        <v>Dougherty, Rich</v>
      </c>
      <c r="D20" s="20">
        <f>[9]GBG!X12</f>
        <v>25</v>
      </c>
      <c r="E20" s="20">
        <f>[9]GBG!AJ12</f>
        <v>9</v>
      </c>
      <c r="F20" s="20">
        <f>[9]GBG!AU12</f>
        <v>6</v>
      </c>
      <c r="G20" s="20">
        <f>[9]GBG!BG12</f>
        <v>2</v>
      </c>
      <c r="H20" s="20">
        <f>[9]GBG!BR12</f>
        <v>0</v>
      </c>
      <c r="I20" s="20">
        <f>[9]GBG!CD12</f>
        <v>0</v>
      </c>
      <c r="J20" s="20">
        <f>[9]GBG!CO12</f>
        <v>2</v>
      </c>
      <c r="K20" s="20">
        <f>[9]GBG!DA12</f>
        <v>7</v>
      </c>
      <c r="L20" s="20">
        <f>[9]GBG!DL12</f>
        <v>4</v>
      </c>
      <c r="M20" s="21">
        <f t="shared" si="0"/>
        <v>0.24</v>
      </c>
      <c r="N20" s="20">
        <f t="shared" si="2"/>
        <v>8</v>
      </c>
      <c r="O20" s="21">
        <f t="shared" si="1"/>
        <v>0.32</v>
      </c>
    </row>
    <row r="21" spans="1:15" ht="17.100000000000001" customHeight="1" x14ac:dyDescent="0.2">
      <c r="A21" s="19">
        <f>[9]GBG!A13</f>
        <v>52</v>
      </c>
      <c r="B21" s="19">
        <f>[9]GBG!M13</f>
        <v>7</v>
      </c>
      <c r="C21" s="20" t="str">
        <f>[9]GBG!B13</f>
        <v>Young, Tom</v>
      </c>
      <c r="D21" s="20">
        <f>[9]GBG!X13</f>
        <v>20</v>
      </c>
      <c r="E21" s="20">
        <f>[9]GBG!AJ13</f>
        <v>3</v>
      </c>
      <c r="F21" s="20">
        <f>[9]GBG!AU13</f>
        <v>4</v>
      </c>
      <c r="G21" s="20">
        <f>[9]GBG!BG13</f>
        <v>0</v>
      </c>
      <c r="H21" s="20">
        <f>[9]GBG!BR13</f>
        <v>0</v>
      </c>
      <c r="I21" s="20">
        <f>[9]GBG!CD13</f>
        <v>0</v>
      </c>
      <c r="J21" s="20">
        <f>[9]GBG!CO13</f>
        <v>4</v>
      </c>
      <c r="K21" s="20">
        <f>[9]GBG!DA13</f>
        <v>2</v>
      </c>
      <c r="L21" s="20">
        <f>[9]GBG!DL13</f>
        <v>3</v>
      </c>
      <c r="M21" s="21">
        <f t="shared" si="0"/>
        <v>0.2</v>
      </c>
      <c r="N21" s="20">
        <f t="shared" si="2"/>
        <v>4</v>
      </c>
      <c r="O21" s="21">
        <f t="shared" si="1"/>
        <v>0.2</v>
      </c>
    </row>
    <row r="22" spans="1:15" ht="17.100000000000001" customHeight="1" x14ac:dyDescent="0.2">
      <c r="A22" s="19">
        <f>[9]GBG!A14</f>
        <v>60</v>
      </c>
      <c r="B22" s="19">
        <f>[9]GBG!M14</f>
        <v>3</v>
      </c>
      <c r="C22" s="20" t="str">
        <f>[9]GBG!B14</f>
        <v>Purvis, Eddie</v>
      </c>
      <c r="D22" s="20">
        <f>[9]GBG!X14</f>
        <v>6</v>
      </c>
      <c r="E22" s="20">
        <f>[9]GBG!AJ14</f>
        <v>1</v>
      </c>
      <c r="F22" s="20">
        <f>[9]GBG!AU14</f>
        <v>0</v>
      </c>
      <c r="G22" s="20">
        <f>[9]GBG!BG14</f>
        <v>0</v>
      </c>
      <c r="H22" s="20">
        <f>[9]GBG!BR14</f>
        <v>0</v>
      </c>
      <c r="I22" s="20">
        <f>[9]GBG!CD14</f>
        <v>0</v>
      </c>
      <c r="J22" s="20">
        <f>[9]GBG!CO14</f>
        <v>0</v>
      </c>
      <c r="K22" s="20">
        <f>[9]GBG!DA14</f>
        <v>1</v>
      </c>
      <c r="L22" s="20">
        <f>[9]GBG!DL14</f>
        <v>1</v>
      </c>
      <c r="M22" s="21">
        <f t="shared" si="0"/>
        <v>0</v>
      </c>
      <c r="N22" s="20">
        <f t="shared" si="2"/>
        <v>0</v>
      </c>
      <c r="O22" s="21">
        <f t="shared" si="1"/>
        <v>0</v>
      </c>
    </row>
    <row r="23" spans="1:15" ht="17.100000000000001" customHeight="1" x14ac:dyDescent="0.2">
      <c r="A23" s="19">
        <f>[9]GBG!A15</f>
        <v>39</v>
      </c>
      <c r="B23" s="19">
        <f>[9]GBG!M15</f>
        <v>9</v>
      </c>
      <c r="C23" s="20" t="str">
        <f>[9]GBG!B15</f>
        <v>Dellinger, Don</v>
      </c>
      <c r="D23" s="20">
        <f>[9]GBG!X15</f>
        <v>27</v>
      </c>
      <c r="E23" s="20">
        <f>[9]GBG!AJ15</f>
        <v>5</v>
      </c>
      <c r="F23" s="20">
        <f>[9]GBG!AU15</f>
        <v>7</v>
      </c>
      <c r="G23" s="20">
        <f>[9]GBG!BG15</f>
        <v>0</v>
      </c>
      <c r="H23" s="20">
        <f>[9]GBG!BR15</f>
        <v>0</v>
      </c>
      <c r="I23" s="20">
        <f>[9]GBG!CD15</f>
        <v>0</v>
      </c>
      <c r="J23" s="20">
        <f>[9]GBG!CO15</f>
        <v>4</v>
      </c>
      <c r="K23" s="20">
        <f>[9]GBG!DA15</f>
        <v>1</v>
      </c>
      <c r="L23" s="20">
        <f>[9]GBG!DL15</f>
        <v>6</v>
      </c>
      <c r="M23" s="21">
        <f t="shared" si="0"/>
        <v>0.25925925925925924</v>
      </c>
      <c r="N23" s="20">
        <f t="shared" si="2"/>
        <v>7</v>
      </c>
      <c r="O23" s="21">
        <f t="shared" si="1"/>
        <v>0.25925925925925924</v>
      </c>
    </row>
    <row r="24" spans="1:15" ht="17.100000000000001" customHeight="1" x14ac:dyDescent="0.2">
      <c r="A24" s="19">
        <f>[9]GBG!A16</f>
        <v>40</v>
      </c>
      <c r="B24" s="19">
        <f>[9]GBG!M16</f>
        <v>10</v>
      </c>
      <c r="C24" s="20" t="str">
        <f>[9]GBG!B16</f>
        <v>Myers, Craig</v>
      </c>
      <c r="D24" s="20">
        <f>[9]GBG!X16</f>
        <v>27</v>
      </c>
      <c r="E24" s="20">
        <f>[9]GBG!AJ16</f>
        <v>6</v>
      </c>
      <c r="F24" s="20">
        <f>[9]GBG!AU16</f>
        <v>11</v>
      </c>
      <c r="G24" s="20">
        <f>[9]GBG!BG16</f>
        <v>2</v>
      </c>
      <c r="H24" s="20">
        <f>[9]GBG!BR16</f>
        <v>0</v>
      </c>
      <c r="I24" s="20">
        <f>[9]GBG!CD16</f>
        <v>0</v>
      </c>
      <c r="J24" s="20">
        <f>[9]GBG!CO16</f>
        <v>4</v>
      </c>
      <c r="K24" s="20">
        <f>[9]GBG!DA16</f>
        <v>5</v>
      </c>
      <c r="L24" s="20">
        <f>[9]GBG!DL16</f>
        <v>2</v>
      </c>
      <c r="M24" s="21">
        <f t="shared" si="0"/>
        <v>0.40740740740740738</v>
      </c>
      <c r="N24" s="20">
        <f t="shared" si="2"/>
        <v>13</v>
      </c>
      <c r="O24" s="21">
        <f t="shared" si="1"/>
        <v>0.48148148148148145</v>
      </c>
    </row>
    <row r="25" spans="1:15" ht="17.100000000000001" customHeight="1" x14ac:dyDescent="0.2">
      <c r="A25" s="19"/>
      <c r="B25" s="19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1"/>
      <c r="N25" s="20"/>
      <c r="O25" s="21"/>
    </row>
    <row r="26" spans="1:15" ht="17.100000000000001" customHeight="1" x14ac:dyDescent="0.2">
      <c r="A26" s="19"/>
      <c r="B26" s="19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1"/>
      <c r="N26" s="20"/>
      <c r="O26" s="21"/>
    </row>
    <row r="27" spans="1:15" ht="17.100000000000001" customHeight="1" x14ac:dyDescent="0.2">
      <c r="A27" s="19"/>
      <c r="B27" s="19">
        <f>[9]GBG!M19</f>
        <v>0</v>
      </c>
      <c r="C27" s="20" t="str">
        <f>[9]GBG!B19</f>
        <v>Others</v>
      </c>
      <c r="D27" s="20">
        <f>[9]GBG!X19</f>
        <v>0</v>
      </c>
      <c r="E27" s="20">
        <f>[9]GBG!AJ19</f>
        <v>0</v>
      </c>
      <c r="F27" s="20">
        <f>[9]GBG!AU19</f>
        <v>0</v>
      </c>
      <c r="G27" s="20">
        <f>[9]GBG!BG19</f>
        <v>0</v>
      </c>
      <c r="H27" s="20">
        <f>[9]GBG!BR19</f>
        <v>0</v>
      </c>
      <c r="I27" s="20">
        <f>[9]GBG!CD19</f>
        <v>0</v>
      </c>
      <c r="J27" s="20">
        <f>[9]GBG!CO19</f>
        <v>0</v>
      </c>
      <c r="K27" s="20">
        <f>[9]GBG!DA19</f>
        <v>0</v>
      </c>
      <c r="L27" s="20">
        <f>[9]GBG!DL19</f>
        <v>0</v>
      </c>
      <c r="M27" s="21" t="e">
        <f>F27/D27</f>
        <v>#DIV/0!</v>
      </c>
      <c r="N27" s="20">
        <f>F27+G27+(H27*2)+(I27*3)</f>
        <v>0</v>
      </c>
      <c r="O27" s="21" t="e">
        <f>N27/D27</f>
        <v>#DIV/0!</v>
      </c>
    </row>
    <row r="28" spans="1:15" ht="17.100000000000001" customHeight="1" x14ac:dyDescent="0.2">
      <c r="A28" s="19"/>
      <c r="B28" s="19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1"/>
      <c r="N28" s="20"/>
      <c r="O28" s="21"/>
    </row>
    <row r="29" spans="1:15" ht="17.100000000000001" customHeight="1" x14ac:dyDescent="0.2">
      <c r="A29" s="22">
        <f>[9]GBG!A21</f>
        <v>638</v>
      </c>
      <c r="B29" s="22">
        <f>[9]GBG!M21</f>
        <v>113</v>
      </c>
      <c r="C29" s="22" t="s">
        <v>59</v>
      </c>
      <c r="D29" s="23">
        <f>[9]GBG!X21</f>
        <v>314</v>
      </c>
      <c r="E29" s="20">
        <f>[9]GBG!AJ21</f>
        <v>75</v>
      </c>
      <c r="F29" s="20">
        <f>[9]GBG!AU21</f>
        <v>105</v>
      </c>
      <c r="G29" s="20">
        <f>[9]GBG!BG21</f>
        <v>17</v>
      </c>
      <c r="H29" s="20">
        <f>[9]GBG!BR21</f>
        <v>1</v>
      </c>
      <c r="I29" s="20">
        <f>[9]GBG!CD21</f>
        <v>2</v>
      </c>
      <c r="J29" s="20">
        <f>[9]GBG!CO21</f>
        <v>65</v>
      </c>
      <c r="K29" s="20">
        <f>[9]GBG!DA21</f>
        <v>41</v>
      </c>
      <c r="L29" s="20">
        <f>[9]GBG!DL21</f>
        <v>44</v>
      </c>
      <c r="M29" s="21">
        <f>F29/D29</f>
        <v>0.33439490445859871</v>
      </c>
      <c r="N29" s="24">
        <f>SUM(N12:N28)</f>
        <v>130</v>
      </c>
      <c r="O29" s="21">
        <f>N29/D29</f>
        <v>0.4140127388535032</v>
      </c>
    </row>
    <row r="30" spans="1:15" ht="17.100000000000001" customHeight="1" x14ac:dyDescent="0.2">
      <c r="A30" s="25">
        <f>A29/13</f>
        <v>49.07692307692308</v>
      </c>
      <c r="B30" s="10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7"/>
      <c r="N30" s="26"/>
      <c r="O30" s="27"/>
    </row>
    <row r="31" spans="1:15" s="29" customFormat="1" ht="17.100000000000001" customHeight="1" x14ac:dyDescent="0.2">
      <c r="A31" s="28"/>
      <c r="B31" s="28"/>
    </row>
    <row r="32" spans="1:15" ht="17.100000000000001" customHeight="1" x14ac:dyDescent="0.2">
      <c r="A32" s="16" t="s">
        <v>44</v>
      </c>
      <c r="B32" s="16" t="s">
        <v>45</v>
      </c>
      <c r="C32" s="16" t="s">
        <v>46</v>
      </c>
      <c r="D32" s="16" t="s">
        <v>60</v>
      </c>
      <c r="E32" s="16" t="s">
        <v>49</v>
      </c>
      <c r="F32" s="16" t="s">
        <v>48</v>
      </c>
      <c r="G32" s="16" t="s">
        <v>54</v>
      </c>
      <c r="H32" s="16" t="s">
        <v>55</v>
      </c>
      <c r="I32" s="16" t="s">
        <v>61</v>
      </c>
      <c r="J32" s="16" t="s">
        <v>62</v>
      </c>
      <c r="K32" s="16" t="s">
        <v>63</v>
      </c>
      <c r="L32" s="16" t="s">
        <v>64</v>
      </c>
      <c r="M32" s="16" t="s">
        <v>2</v>
      </c>
      <c r="N32" s="16" t="s">
        <v>5</v>
      </c>
      <c r="O32" s="30" t="s">
        <v>65</v>
      </c>
    </row>
    <row r="33" spans="1:15" ht="17.100000000000001" customHeight="1" x14ac:dyDescent="0.2">
      <c r="A33" s="19">
        <f>[9]GBG!A25</f>
        <v>44</v>
      </c>
      <c r="B33" s="19">
        <f>[9]GBG!M25</f>
        <v>5</v>
      </c>
      <c r="C33" s="20" t="str">
        <f>[9]GBG!B25</f>
        <v>Meckley, Scott</v>
      </c>
      <c r="D33" s="21">
        <f>[9]GBG!X25</f>
        <v>7.9990000000000006</v>
      </c>
      <c r="E33" s="20">
        <f>[9]GBG!AJ25</f>
        <v>10</v>
      </c>
      <c r="F33" s="20">
        <f>[9]GBG!AU25</f>
        <v>0</v>
      </c>
      <c r="G33" s="20">
        <f>[9]GBG!BG25</f>
        <v>1</v>
      </c>
      <c r="H33" s="20">
        <f>[9]GBG!BR25</f>
        <v>2</v>
      </c>
      <c r="I33" s="31">
        <f t="shared" ref="I33:I38" si="3">E33*7/D33</f>
        <v>8.7510938867358412</v>
      </c>
      <c r="J33" s="31">
        <f t="shared" ref="J33:J38" si="4">F33*7/D33</f>
        <v>0</v>
      </c>
      <c r="K33" s="31">
        <f t="shared" ref="K33:K38" si="5">G33*7/D33</f>
        <v>0.87510938867358412</v>
      </c>
      <c r="L33" s="31">
        <f t="shared" ref="L33:L38" si="6">H33*7/D33</f>
        <v>1.7502187773471682</v>
      </c>
      <c r="M33" s="20">
        <f>[9]GBG!CD25</f>
        <v>3</v>
      </c>
      <c r="N33" s="20">
        <f>[9]GBG!CO25</f>
        <v>0</v>
      </c>
      <c r="O33" s="20">
        <f>[9]GBG!DA25</f>
        <v>1</v>
      </c>
    </row>
    <row r="34" spans="1:15" ht="17.100000000000001" customHeight="1" x14ac:dyDescent="0.2">
      <c r="A34" s="19">
        <f>[9]GBG!A26</f>
        <v>46</v>
      </c>
      <c r="B34" s="19">
        <f>[9]GBG!M26</f>
        <v>7</v>
      </c>
      <c r="C34" s="20" t="str">
        <f>[9]GBG!B26</f>
        <v>Crumbling, Brian</v>
      </c>
      <c r="D34" s="21">
        <f>[9]GBG!X26</f>
        <v>28</v>
      </c>
      <c r="E34" s="20">
        <f>[9]GBG!AJ26</f>
        <v>33</v>
      </c>
      <c r="F34" s="20">
        <f>[9]GBG!AU26</f>
        <v>12</v>
      </c>
      <c r="G34" s="20">
        <f>[9]GBG!BG26</f>
        <v>7</v>
      </c>
      <c r="H34" s="20">
        <f>[9]GBG!BR26</f>
        <v>23</v>
      </c>
      <c r="I34" s="31">
        <f t="shared" si="3"/>
        <v>8.25</v>
      </c>
      <c r="J34" s="31">
        <f t="shared" si="4"/>
        <v>3</v>
      </c>
      <c r="K34" s="31">
        <f t="shared" si="5"/>
        <v>1.75</v>
      </c>
      <c r="L34" s="31">
        <f t="shared" si="6"/>
        <v>5.75</v>
      </c>
      <c r="M34" s="20">
        <f>[9]GBG!CD26</f>
        <v>0</v>
      </c>
      <c r="N34" s="20">
        <f>[9]GBG!CO26</f>
        <v>0</v>
      </c>
      <c r="O34" s="20">
        <f>[9]GBG!DA26</f>
        <v>2</v>
      </c>
    </row>
    <row r="35" spans="1:15" ht="17.100000000000001" customHeight="1" x14ac:dyDescent="0.2">
      <c r="A35" s="19">
        <f>[9]GBG!A27</f>
        <v>53</v>
      </c>
      <c r="B35" s="19">
        <f>[9]GBG!M27</f>
        <v>1</v>
      </c>
      <c r="C35" s="20" t="str">
        <f>[9]GBG!B27</f>
        <v>Hanson, Steve</v>
      </c>
      <c r="D35" s="21">
        <f>[9]GBG!X27</f>
        <v>1</v>
      </c>
      <c r="E35" s="20">
        <f>[9]GBG!AJ27</f>
        <v>2</v>
      </c>
      <c r="F35" s="20">
        <f>[9]GBG!AU27</f>
        <v>1</v>
      </c>
      <c r="G35" s="20">
        <f>[9]GBG!BG27</f>
        <v>0</v>
      </c>
      <c r="H35" s="20">
        <f>[9]GBG!BR27</f>
        <v>2</v>
      </c>
      <c r="I35" s="31">
        <f t="shared" si="3"/>
        <v>14</v>
      </c>
      <c r="J35" s="31">
        <f t="shared" si="4"/>
        <v>7</v>
      </c>
      <c r="K35" s="31">
        <f t="shared" si="5"/>
        <v>0</v>
      </c>
      <c r="L35" s="31">
        <f t="shared" si="6"/>
        <v>14</v>
      </c>
      <c r="M35" s="20">
        <f>[9]GBG!CD27</f>
        <v>0</v>
      </c>
      <c r="N35" s="20">
        <f>[9]GBG!CO27</f>
        <v>0</v>
      </c>
      <c r="O35" s="20">
        <f>[9]GBG!DA27</f>
        <v>0</v>
      </c>
    </row>
    <row r="36" spans="1:15" ht="17.100000000000001" customHeight="1" x14ac:dyDescent="0.2">
      <c r="A36" s="19">
        <f>[9]GBG!A28</f>
        <v>60</v>
      </c>
      <c r="B36" s="19">
        <f>[9]GBG!M28</f>
        <v>5</v>
      </c>
      <c r="C36" s="20" t="str">
        <f>[9]GBG!B28</f>
        <v>Baker, Frank</v>
      </c>
      <c r="D36" s="21">
        <f>[9]GBG!X28</f>
        <v>11.334</v>
      </c>
      <c r="E36" s="20">
        <f>[9]GBG!AJ28</f>
        <v>12</v>
      </c>
      <c r="F36" s="20">
        <f>[9]GBG!AU28</f>
        <v>13</v>
      </c>
      <c r="G36" s="20">
        <f>[9]GBG!BG28</f>
        <v>9</v>
      </c>
      <c r="H36" s="20">
        <f>[9]GBG!BR28</f>
        <v>12</v>
      </c>
      <c r="I36" s="31">
        <f t="shared" si="3"/>
        <v>7.4113287453679195</v>
      </c>
      <c r="J36" s="31">
        <f t="shared" si="4"/>
        <v>8.0289394741485793</v>
      </c>
      <c r="K36" s="31">
        <f t="shared" si="5"/>
        <v>5.5584965590259401</v>
      </c>
      <c r="L36" s="31">
        <f t="shared" si="6"/>
        <v>7.4113287453679195</v>
      </c>
      <c r="M36" s="20">
        <f>[9]GBG!CD28</f>
        <v>3</v>
      </c>
      <c r="N36" s="20">
        <f>[9]GBG!CO28</f>
        <v>1</v>
      </c>
      <c r="O36" s="20">
        <f>[9]GBG!DA28</f>
        <v>0</v>
      </c>
    </row>
    <row r="37" spans="1:15" ht="17.100000000000001" customHeight="1" x14ac:dyDescent="0.2">
      <c r="A37" s="19">
        <f>[9]GBG!A29</f>
        <v>40</v>
      </c>
      <c r="B37" s="19">
        <f>[9]GBG!M29</f>
        <v>7</v>
      </c>
      <c r="C37" s="20" t="str">
        <f>[9]GBG!B29</f>
        <v>Myers, Craig</v>
      </c>
      <c r="D37" s="21">
        <f>[9]GBG!X29</f>
        <v>16.667000000000002</v>
      </c>
      <c r="E37" s="20">
        <f>[9]GBG!AJ29</f>
        <v>19</v>
      </c>
      <c r="F37" s="20">
        <f>[9]GBG!AU29</f>
        <v>11</v>
      </c>
      <c r="G37" s="20">
        <f>[9]GBG!BG29</f>
        <v>8</v>
      </c>
      <c r="H37" s="20">
        <f>[9]GBG!BR29</f>
        <v>9</v>
      </c>
      <c r="I37" s="31">
        <f t="shared" si="3"/>
        <v>7.9798404031919352</v>
      </c>
      <c r="J37" s="31">
        <f t="shared" si="4"/>
        <v>4.619907601847963</v>
      </c>
      <c r="K37" s="31">
        <f t="shared" si="5"/>
        <v>3.3599328013439727</v>
      </c>
      <c r="L37" s="31">
        <f t="shared" si="6"/>
        <v>3.7799244015119693</v>
      </c>
      <c r="M37" s="20">
        <f>[9]GBG!CD29</f>
        <v>1</v>
      </c>
      <c r="N37" s="20">
        <f>[9]GBG!CO29</f>
        <v>2</v>
      </c>
      <c r="O37" s="20">
        <f>[9]GBG!DA29</f>
        <v>0</v>
      </c>
    </row>
    <row r="38" spans="1:15" ht="17.100000000000001" customHeight="1" x14ac:dyDescent="0.2">
      <c r="A38" s="19">
        <f>[9]GBG!A30</f>
        <v>52</v>
      </c>
      <c r="B38" s="19">
        <f>[9]GBG!M30</f>
        <v>2</v>
      </c>
      <c r="C38" s="20" t="str">
        <f>[9]GBG!B30</f>
        <v>Young, Tom</v>
      </c>
      <c r="D38" s="21">
        <f>[9]GBG!X30</f>
        <v>4</v>
      </c>
      <c r="E38" s="20">
        <f>[9]GBG!AJ30</f>
        <v>3</v>
      </c>
      <c r="F38" s="20">
        <f>[9]GBG!AU30</f>
        <v>0</v>
      </c>
      <c r="G38" s="20">
        <f>[9]GBG!BG30</f>
        <v>3</v>
      </c>
      <c r="H38" s="20">
        <f>[9]GBG!BR30</f>
        <v>2</v>
      </c>
      <c r="I38" s="31">
        <f t="shared" si="3"/>
        <v>5.25</v>
      </c>
      <c r="J38" s="31">
        <f t="shared" si="4"/>
        <v>0</v>
      </c>
      <c r="K38" s="31">
        <f t="shared" si="5"/>
        <v>5.25</v>
      </c>
      <c r="L38" s="31">
        <f t="shared" si="6"/>
        <v>3.5</v>
      </c>
      <c r="M38" s="20">
        <f>[9]GBG!CD30</f>
        <v>0</v>
      </c>
      <c r="N38" s="20">
        <f>[9]GBG!CO30</f>
        <v>0</v>
      </c>
      <c r="O38" s="20">
        <f>[9]GBG!DA30</f>
        <v>0</v>
      </c>
    </row>
    <row r="39" spans="1:15" ht="17.100000000000001" customHeight="1" x14ac:dyDescent="0.2">
      <c r="A39" s="19"/>
      <c r="B39" s="19"/>
      <c r="C39" s="20"/>
      <c r="D39" s="21"/>
      <c r="E39" s="20"/>
      <c r="F39" s="20"/>
      <c r="G39" s="20"/>
      <c r="H39" s="20"/>
      <c r="I39" s="31"/>
      <c r="J39" s="31"/>
      <c r="K39" s="31"/>
      <c r="L39" s="31"/>
      <c r="M39" s="20"/>
      <c r="N39" s="20"/>
      <c r="O39" s="20"/>
    </row>
    <row r="40" spans="1:15" ht="17.100000000000001" customHeight="1" x14ac:dyDescent="0.2">
      <c r="A40" s="19"/>
      <c r="B40" s="19"/>
      <c r="C40" s="20"/>
      <c r="D40" s="21"/>
      <c r="E40" s="20"/>
      <c r="F40" s="20"/>
      <c r="G40" s="20"/>
      <c r="H40" s="20"/>
      <c r="I40" s="20"/>
      <c r="J40" s="20"/>
      <c r="K40" s="20"/>
      <c r="L40" s="20"/>
      <c r="M40" s="31"/>
      <c r="N40" s="31"/>
      <c r="O40" s="31"/>
    </row>
    <row r="41" spans="1:15" ht="17.100000000000001" customHeight="1" x14ac:dyDescent="0.2">
      <c r="A41" s="19"/>
      <c r="B41" s="19"/>
      <c r="C41" s="20"/>
      <c r="D41" s="21"/>
      <c r="E41" s="20"/>
      <c r="F41" s="20"/>
      <c r="G41" s="20"/>
      <c r="H41" s="20"/>
      <c r="I41" s="20"/>
      <c r="J41" s="20"/>
      <c r="K41" s="20"/>
      <c r="L41" s="20"/>
      <c r="M41" s="31"/>
      <c r="N41" s="31"/>
      <c r="O41" s="31"/>
    </row>
    <row r="42" spans="1:15" ht="17.100000000000001" customHeight="1" x14ac:dyDescent="0.2">
      <c r="A42" s="22"/>
      <c r="B42" s="22">
        <f>[9]GBG!M34</f>
        <v>27</v>
      </c>
      <c r="C42" s="22" t="s">
        <v>59</v>
      </c>
      <c r="D42" s="21">
        <f>[9]GBG!X34</f>
        <v>69</v>
      </c>
      <c r="E42" s="20">
        <f>[9]GBG!AJ34</f>
        <v>79</v>
      </c>
      <c r="F42" s="20">
        <f>[9]GBG!AU34</f>
        <v>37</v>
      </c>
      <c r="G42" s="20">
        <f>[9]GBG!BG34</f>
        <v>28</v>
      </c>
      <c r="H42" s="20">
        <f>[9]GBG!BR34</f>
        <v>50</v>
      </c>
      <c r="I42" s="31">
        <f>E42*7/D42</f>
        <v>8.0144927536231876</v>
      </c>
      <c r="J42" s="31">
        <f>F42*7/D42</f>
        <v>3.7536231884057969</v>
      </c>
      <c r="K42" s="32">
        <f>G42*7/D42</f>
        <v>2.8405797101449277</v>
      </c>
      <c r="L42" s="32">
        <f>H42*7/D42</f>
        <v>5.0724637681159424</v>
      </c>
      <c r="M42" s="20">
        <f>[9]GBG!CD34</f>
        <v>7</v>
      </c>
      <c r="N42" s="20">
        <f>[9]GBG!CO34</f>
        <v>3</v>
      </c>
      <c r="O42" s="20">
        <f>[9]GBG!DA34</f>
        <v>3</v>
      </c>
    </row>
    <row r="43" spans="1:15" ht="17.100000000000001" customHeight="1" x14ac:dyDescent="0.2"/>
    <row r="44" spans="1:15" ht="17.100000000000001" customHeight="1" x14ac:dyDescent="0.2"/>
    <row r="45" spans="1:15" ht="17.100000000000001" customHeight="1" x14ac:dyDescent="0.2"/>
    <row r="46" spans="1:15" ht="17.100000000000001" customHeight="1" x14ac:dyDescent="0.2"/>
    <row r="47" spans="1:15" ht="17.100000000000001" customHeight="1" x14ac:dyDescent="0.2"/>
  </sheetData>
  <pageMargins left="0.25" right="0.25" top="0.5" bottom="0.5" header="0.25" footer="0"/>
  <pageSetup orientation="portrait" r:id="rId1"/>
  <headerFooter alignWithMargins="0">
    <oddHeader>&amp;CYork County Oldtimers Baseball League Statistics Sheet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Angels</vt:lpstr>
      <vt:lpstr>Athletics</vt:lpstr>
      <vt:lpstr>Blue Jays</vt:lpstr>
      <vt:lpstr>Mariners</vt:lpstr>
      <vt:lpstr>Rangers</vt:lpstr>
      <vt:lpstr>Red Sox</vt:lpstr>
      <vt:lpstr>Twins</vt:lpstr>
      <vt:lpstr>Yankees</vt:lpstr>
      <vt:lpstr>Braves</vt:lpstr>
      <vt:lpstr>Brewers</vt:lpstr>
      <vt:lpstr>Cardinals</vt:lpstr>
      <vt:lpstr>DBacks</vt:lpstr>
      <vt:lpstr>Marlins</vt:lpstr>
      <vt:lpstr>Mets</vt:lpstr>
      <vt:lpstr>Nationals</vt:lpstr>
      <vt:lpstr>Phillies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</dc:creator>
  <cp:lastModifiedBy>Scott</cp:lastModifiedBy>
  <dcterms:created xsi:type="dcterms:W3CDTF">2016-08-10T18:30:59Z</dcterms:created>
  <dcterms:modified xsi:type="dcterms:W3CDTF">2016-08-10T18:48:25Z</dcterms:modified>
</cp:coreProperties>
</file>